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6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Ex7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Ex8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9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11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12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charts/chart1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14.xml" ContentType="application/vnd.openxmlformats-officedocument.drawing+xml"/>
  <Override PartName="/xl/charts/chartEx13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6.xml" ContentType="application/vnd.openxmlformats-officedocument.drawing+xml"/>
  <Override PartName="/xl/charts/chart2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2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9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2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0.xml" ContentType="application/vnd.openxmlformats-officedocument.drawing+xml"/>
  <Override PartName="/xl/ctrlProps/ctrlProp3.xml" ContentType="application/vnd.ms-excel.controlproperties+xml"/>
  <Override PartName="/xl/charts/chart2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29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0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2.xml" ContentType="application/vnd.openxmlformats-officedocument.drawing+xml"/>
  <Override PartName="/xl/charts/chart31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2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3.xml" ContentType="application/vnd.openxmlformats-officedocument.drawing+xml"/>
  <Override PartName="/xl/charts/chart33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34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jorgesoto/Desktop/Maven_Analytics/DataViz Demo Workbooks/"/>
    </mc:Choice>
  </mc:AlternateContent>
  <xr:revisionPtr revIDLastSave="0" documentId="13_ncr:1_{52E084BD-3D79-8342-B9F4-F69222B60991}" xr6:coauthVersionLast="47" xr6:coauthVersionMax="47" xr10:uidLastSave="{00000000-0000-0000-0000-000000000000}"/>
  <bookViews>
    <workbookView xWindow="0" yWindow="500" windowWidth="25600" windowHeight="20120" tabRatio="911" firstSheet="21" activeTab="24" xr2:uid="{00000000-000D-0000-FFFF-FFFF00000000}"/>
  </bookViews>
  <sheets>
    <sheet name="Customizing Charts" sheetId="39" r:id="rId1"/>
    <sheet name="Bar &amp; Column Charts" sheetId="9" r:id="rId2"/>
    <sheet name="Histogram &amp; Pareto Charts" sheetId="16" r:id="rId3"/>
    <sheet name="Line Charts" sheetId="11" r:id="rId4"/>
    <sheet name="Area Charts" sheetId="25" r:id="rId5"/>
    <sheet name="Pie &amp; Donut Charts" sheetId="12" r:id="rId6"/>
    <sheet name="Scatter Plots &amp; Bubble Charts" sheetId="13" r:id="rId7"/>
    <sheet name="Box &amp; Whisker Charts" sheetId="22" r:id="rId8"/>
    <sheet name="Tree Maps &amp; Sunburst Charts" sheetId="19" r:id="rId9"/>
    <sheet name="Waterfall &amp; Funnel Charts" sheetId="20" r:id="rId10"/>
    <sheet name="Radar Charts" sheetId="23" r:id="rId11"/>
    <sheet name="Stock Charts" sheetId="21" r:id="rId12"/>
    <sheet name="Heat Maps" sheetId="37" r:id="rId13"/>
    <sheet name="Surface Charts" sheetId="24" r:id="rId14"/>
    <sheet name="Power Map" sheetId="29" r:id="rId15"/>
    <sheet name="Combo Charts" sheetId="36" r:id="rId16"/>
    <sheet name="Sparklines" sheetId="41" r:id="rId17"/>
    <sheet name="Image Overlay Charts" sheetId="4" r:id="rId18"/>
    <sheet name="Binary Date Ranges" sheetId="35" r:id="rId19"/>
    <sheet name="Automatic Chart Updates" sheetId="26" r:id="rId20"/>
    <sheet name="Scroll &amp; Zoom Charts" sheetId="7" r:id="rId21"/>
    <sheet name="Animating Changes Over Time" sheetId="33" r:id="rId22"/>
    <sheet name="Dynamic Dashboard" sheetId="1" r:id="rId23"/>
    <sheet name="Value-Based Formatting" sheetId="30" r:id="rId24"/>
    <sheet name="Dynamic Series Selection" sheetId="32" r:id="rId25"/>
    <sheet name="Custom Pacing Chart" sheetId="27" r:id="rId26"/>
    <sheet name="Gauge Chart" sheetId="28" r:id="rId27"/>
    <sheet name="Array Percentage Grid" sheetId="34" r:id="rId28"/>
  </sheets>
  <definedNames>
    <definedName name="_xlnm._FilterDatabase" localSheetId="3" hidden="1">'Line Charts'!$A$1:$C$1</definedName>
    <definedName name="_xlnm._FilterDatabase" localSheetId="14" hidden="1">'Power Map'!$A$1:$B$1</definedName>
    <definedName name="_xlnm._FilterDatabase" localSheetId="6" hidden="1">'Scatter Plots &amp; Bubble Charts'!$A$1:$M$1</definedName>
    <definedName name="_xlchart.v1.0" hidden="1">'Histogram &amp; Pareto Charts'!$D$1</definedName>
    <definedName name="_xlchart.v1.1" hidden="1">'Histogram &amp; Pareto Charts'!$D$2:$D$1035</definedName>
    <definedName name="_xlchart.v1.10" hidden="1">'Histogram &amp; Pareto Charts'!$D$1</definedName>
    <definedName name="_xlchart.v1.11" hidden="1">'Histogram &amp; Pareto Charts'!$D$2:$D$1035</definedName>
    <definedName name="_xlchart.v1.12" hidden="1">'Box &amp; Whisker Charts'!$A$2:$B$48</definedName>
    <definedName name="_xlchart.v1.13" hidden="1">'Box &amp; Whisker Charts'!$C$1</definedName>
    <definedName name="_xlchart.v1.14" hidden="1">'Box &amp; Whisker Charts'!$C$2:$C$48</definedName>
    <definedName name="_xlchart.v1.15" hidden="1">'Tree Maps &amp; Sunburst Charts'!$A$18:$E$27</definedName>
    <definedName name="_xlchart.v1.16" hidden="1">'Tree Maps &amp; Sunburst Charts'!$F$17</definedName>
    <definedName name="_xlchart.v1.17" hidden="1">'Tree Maps &amp; Sunburst Charts'!$F$18:$F$27</definedName>
    <definedName name="_xlchart.v1.18" hidden="1">'Tree Maps &amp; Sunburst Charts'!$A$2:$C$14</definedName>
    <definedName name="_xlchart.v1.19" hidden="1">'Tree Maps &amp; Sunburst Charts'!$D$1</definedName>
    <definedName name="_xlchart.v1.2" hidden="1">'Histogram &amp; Pareto Charts'!$C$1</definedName>
    <definedName name="_xlchart.v1.20" hidden="1">'Tree Maps &amp; Sunburst Charts'!$D$2:$D$14</definedName>
    <definedName name="_xlchart.v1.26" hidden="1">'Waterfall &amp; Funnel Charts'!$A$1:$A$13</definedName>
    <definedName name="_xlchart.v1.27" hidden="1">'Waterfall &amp; Funnel Charts'!$B$1:$B$13</definedName>
    <definedName name="_xlchart.v1.3" hidden="1">'Histogram &amp; Pareto Charts'!$C$2:$C$1035</definedName>
    <definedName name="_xlchart.v1.35" hidden="1">'Dynamic Series Selection'!$A$30</definedName>
    <definedName name="_xlchart.v1.36" hidden="1">'Dynamic Series Selection'!$A$31</definedName>
    <definedName name="_xlchart.v1.37" hidden="1">'Dynamic Series Selection'!$A$32</definedName>
    <definedName name="_xlchart.v1.38" hidden="1">'Dynamic Series Selection'!$A$33</definedName>
    <definedName name="_xlchart.v1.39" hidden="1">'Dynamic Series Selection'!$A$34</definedName>
    <definedName name="_xlchart.v1.4" hidden="1">'Histogram &amp; Pareto Charts'!$C$1</definedName>
    <definedName name="_xlchart.v1.40" hidden="1">'Dynamic Series Selection'!$A$35</definedName>
    <definedName name="_xlchart.v1.41" hidden="1">'Dynamic Series Selection'!$B$22:$M$22</definedName>
    <definedName name="_xlchart.v1.42" hidden="1">'Dynamic Series Selection'!$B$30:$M$30</definedName>
    <definedName name="_xlchart.v1.43" hidden="1">'Dynamic Series Selection'!$B$31:$M$31</definedName>
    <definedName name="_xlchart.v1.44" hidden="1">'Dynamic Series Selection'!$B$32:$M$32</definedName>
    <definedName name="_xlchart.v1.45" hidden="1">'Dynamic Series Selection'!$B$33:$M$33</definedName>
    <definedName name="_xlchart.v1.46" hidden="1">'Dynamic Series Selection'!$B$34:$M$34</definedName>
    <definedName name="_xlchart.v1.47" hidden="1">'Dynamic Series Selection'!$B$35:$M$35</definedName>
    <definedName name="_xlchart.v1.48" hidden="1">'Dynamic Series Selection'!$A$30</definedName>
    <definedName name="_xlchart.v1.49" hidden="1">'Dynamic Series Selection'!$A$31</definedName>
    <definedName name="_xlchart.v1.5" hidden="1">'Histogram &amp; Pareto Charts'!$C$2:$C$1035</definedName>
    <definedName name="_xlchart.v1.50" hidden="1">'Dynamic Series Selection'!$A$32</definedName>
    <definedName name="_xlchart.v1.51" hidden="1">'Dynamic Series Selection'!$A$33</definedName>
    <definedName name="_xlchart.v1.52" hidden="1">'Dynamic Series Selection'!$A$34</definedName>
    <definedName name="_xlchart.v1.53" hidden="1">'Dynamic Series Selection'!$A$35</definedName>
    <definedName name="_xlchart.v1.54" hidden="1">'Dynamic Series Selection'!$B$22:$M$22</definedName>
    <definedName name="_xlchart.v1.55" hidden="1">'Dynamic Series Selection'!$B$30:$M$30</definedName>
    <definedName name="_xlchart.v1.56" hidden="1">'Dynamic Series Selection'!$B$31:$M$31</definedName>
    <definedName name="_xlchart.v1.57" hidden="1">'Dynamic Series Selection'!$B$32:$M$32</definedName>
    <definedName name="_xlchart.v1.58" hidden="1">'Dynamic Series Selection'!$B$33:$M$33</definedName>
    <definedName name="_xlchart.v1.59" hidden="1">'Dynamic Series Selection'!$B$34:$M$34</definedName>
    <definedName name="_xlchart.v1.6" hidden="1">'Histogram &amp; Pareto Charts'!$B$1</definedName>
    <definedName name="_xlchart.v1.60" hidden="1">'Dynamic Series Selection'!$B$35:$M$35</definedName>
    <definedName name="_xlchart.v1.61" hidden="1">'Dynamic Series Selection'!$A$30</definedName>
    <definedName name="_xlchart.v1.62" hidden="1">'Dynamic Series Selection'!$A$31</definedName>
    <definedName name="_xlchart.v1.63" hidden="1">'Dynamic Series Selection'!$A$32</definedName>
    <definedName name="_xlchart.v1.64" hidden="1">'Dynamic Series Selection'!$A$33</definedName>
    <definedName name="_xlchart.v1.65" hidden="1">'Dynamic Series Selection'!$A$34</definedName>
    <definedName name="_xlchart.v1.66" hidden="1">'Dynamic Series Selection'!$A$35</definedName>
    <definedName name="_xlchart.v1.67" hidden="1">'Dynamic Series Selection'!$A$36</definedName>
    <definedName name="_xlchart.v1.68" hidden="1">'Dynamic Series Selection'!$A$37</definedName>
    <definedName name="_xlchart.v1.69" hidden="1">'Dynamic Series Selection'!$B$22:$M$22</definedName>
    <definedName name="_xlchart.v1.7" hidden="1">'Histogram &amp; Pareto Charts'!$B$2:$B$1035</definedName>
    <definedName name="_xlchart.v1.70" hidden="1">'Dynamic Series Selection'!$B$30:$M$30</definedName>
    <definedName name="_xlchart.v1.71" hidden="1">'Dynamic Series Selection'!$B$31:$M$31</definedName>
    <definedName name="_xlchart.v1.72" hidden="1">'Dynamic Series Selection'!$B$32:$M$32</definedName>
    <definedName name="_xlchart.v1.73" hidden="1">'Dynamic Series Selection'!$B$33:$M$33</definedName>
    <definedName name="_xlchart.v1.74" hidden="1">'Dynamic Series Selection'!$B$34:$M$34</definedName>
    <definedName name="_xlchart.v1.75" hidden="1">'Dynamic Series Selection'!$B$35:$M$35</definedName>
    <definedName name="_xlchart.v1.76" hidden="1">'Dynamic Series Selection'!$B$36:$M$36</definedName>
    <definedName name="_xlchart.v1.77" hidden="1">'Dynamic Series Selection'!$B$37:$M$37</definedName>
    <definedName name="_xlchart.v1.78" hidden="1">'Dynamic Series Selection'!$A$30</definedName>
    <definedName name="_xlchart.v1.79" hidden="1">'Dynamic Series Selection'!$A$31</definedName>
    <definedName name="_xlchart.v1.8" hidden="1">'Histogram &amp; Pareto Charts'!$B$1</definedName>
    <definedName name="_xlchart.v1.80" hidden="1">'Dynamic Series Selection'!$A$32</definedName>
    <definedName name="_xlchart.v1.81" hidden="1">'Dynamic Series Selection'!$A$33</definedName>
    <definedName name="_xlchart.v1.82" hidden="1">'Dynamic Series Selection'!$A$34</definedName>
    <definedName name="_xlchart.v1.83" hidden="1">'Dynamic Series Selection'!$A$35</definedName>
    <definedName name="_xlchart.v1.84" hidden="1">'Dynamic Series Selection'!$A$36</definedName>
    <definedName name="_xlchart.v1.85" hidden="1">'Dynamic Series Selection'!$A$37</definedName>
    <definedName name="_xlchart.v1.86" hidden="1">'Dynamic Series Selection'!$B$22:$M$22</definedName>
    <definedName name="_xlchart.v1.87" hidden="1">'Dynamic Series Selection'!$B$30:$M$30</definedName>
    <definedName name="_xlchart.v1.88" hidden="1">'Dynamic Series Selection'!$B$31:$M$31</definedName>
    <definedName name="_xlchart.v1.89" hidden="1">'Dynamic Series Selection'!$B$32:$M$32</definedName>
    <definedName name="_xlchart.v1.9" hidden="1">'Histogram &amp; Pareto Charts'!$B$2:$B$1035</definedName>
    <definedName name="_xlchart.v1.90" hidden="1">'Dynamic Series Selection'!$B$33:$M$33</definedName>
    <definedName name="_xlchart.v1.91" hidden="1">'Dynamic Series Selection'!$B$34:$M$34</definedName>
    <definedName name="_xlchart.v1.92" hidden="1">'Dynamic Series Selection'!$B$35:$M$35</definedName>
    <definedName name="_xlchart.v1.93" hidden="1">'Dynamic Series Selection'!$B$36:$M$36</definedName>
    <definedName name="_xlchart.v1.94" hidden="1">'Dynamic Series Selection'!$B$37:$M$37</definedName>
    <definedName name="_xlchart.v2.21" hidden="1">'Waterfall &amp; Funnel Charts'!$A$22:$A$27</definedName>
    <definedName name="_xlchart.v2.22" hidden="1">'Waterfall &amp; Funnel Charts'!$B$21</definedName>
    <definedName name="_xlchart.v2.23" hidden="1">'Waterfall &amp; Funnel Charts'!$B$22:$B$27</definedName>
    <definedName name="_xlchart.v2.24" hidden="1">'Waterfall &amp; Funnel Charts'!$C$21</definedName>
    <definedName name="_xlchart.v2.25" hidden="1">'Waterfall &amp; Funnel Charts'!$C$22:$C$27</definedName>
    <definedName name="_xlchart.v2.28" hidden="1">'Waterfall &amp; Funnel Charts'!$A$22:$A$27</definedName>
    <definedName name="_xlchart.v2.29" hidden="1">'Waterfall &amp; Funnel Charts'!$C$21</definedName>
    <definedName name="_xlchart.v2.30" hidden="1">'Waterfall &amp; Funnel Charts'!$C$22:$C$27</definedName>
    <definedName name="_xlchart.v5.31" hidden="1">'Power Map'!$A$1:$B$1</definedName>
    <definedName name="_xlchart.v5.32" hidden="1">'Power Map'!$A$2:$B$52</definedName>
    <definedName name="_xlchart.v5.33" hidden="1">'Power Map'!$C$1</definedName>
    <definedName name="_xlchart.v5.34" hidden="1">'Power Map'!$C$2:$C$52</definedName>
    <definedName name="arr_x" localSheetId="27">MOD(ROW('Array Percentage Grid'!$1:$100)-1,10)</definedName>
    <definedName name="arr_xx" localSheetId="27">IF(ROW('Array Percentage Grid'!$1:$100)-1&lt;INT('Array Percentage Grid'!$B$2*100),1,0)*'Array Percentage Grid'!arr_x</definedName>
    <definedName name="arr_y" localSheetId="27">INT((ROW('Array Percentage Grid'!$1:$100)-1)/10)</definedName>
    <definedName name="arr_yy" localSheetId="27">IF(ROW('Array Percentage Grid'!$1:$100)-1&lt;INT('Array Percentage Grid'!$B$2*100),1,0)*'Array Percentage Grid'!arr_y</definedName>
    <definedName name="Dates">OFFSET('Automatic Chart Updates'!$A$2,0,0,COUNTA('Automatic Chart Updates'!$A:$A)-1,1)</definedName>
    <definedName name="metric1">OFFSET('Dynamic Dashboard'!$S$5,0,MATCH('Dynamic Dashboard'!$Y$14,'Dynamic Dashboard'!$S$4:$AF$4,0)-1,6,1)</definedName>
    <definedName name="metric2">OFFSET('Dynamic Dashboard'!$S$5,0,MATCH('Dynamic Dashboard'!$AB$14,'Dynamic Dashboard'!$S$4:$AF$4,0)-1,6,1)</definedName>
    <definedName name="scrollx">OFFSET('Scroll &amp; Zoom Charts'!$B$3,'Scroll &amp; Zoom Charts'!$D$18,0,'Scroll &amp; Zoom Charts'!$D$17,1)</definedName>
    <definedName name="scrolly">OFFSET('Scroll &amp; Zoom Charts'!$C$3,'Scroll &amp; Zoom Charts'!$D$18,0,'Scroll &amp; Zoom Charts'!$D$17,1)</definedName>
    <definedName name="scrolly2">OFFSET('Scroll &amp; Zoom Charts'!$E$3,'Scroll &amp; Zoom Charts'!$D$18,0,'Scroll &amp; Zoom Charts'!$D$17,1)</definedName>
    <definedName name="Temp">OFFSET('Automatic Chart Updates'!$B$2,0,0,COUNTA('Automatic Chart Updates'!$B:$B)-1,1)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2" i="32" l="1"/>
  <c r="D32" i="32"/>
  <c r="E32" i="32"/>
  <c r="F32" i="32"/>
  <c r="G32" i="32"/>
  <c r="H32" i="32"/>
  <c r="I32" i="32"/>
  <c r="J32" i="32"/>
  <c r="K32" i="32"/>
  <c r="L32" i="32"/>
  <c r="M32" i="32"/>
  <c r="C33" i="32"/>
  <c r="D33" i="32"/>
  <c r="E33" i="32"/>
  <c r="F33" i="32"/>
  <c r="G33" i="32"/>
  <c r="H33" i="32"/>
  <c r="I33" i="32"/>
  <c r="J33" i="32"/>
  <c r="K33" i="32"/>
  <c r="L33" i="32"/>
  <c r="M33" i="32"/>
  <c r="C34" i="32"/>
  <c r="D34" i="32"/>
  <c r="E34" i="32"/>
  <c r="F34" i="32"/>
  <c r="G34" i="32"/>
  <c r="H34" i="32"/>
  <c r="I34" i="32"/>
  <c r="J34" i="32"/>
  <c r="K34" i="32"/>
  <c r="L34" i="32"/>
  <c r="M34" i="32"/>
  <c r="C35" i="32"/>
  <c r="D35" i="32"/>
  <c r="E35" i="32"/>
  <c r="F35" i="32"/>
  <c r="G35" i="32"/>
  <c r="H35" i="32"/>
  <c r="I35" i="32"/>
  <c r="J35" i="32"/>
  <c r="K35" i="32"/>
  <c r="L35" i="32"/>
  <c r="M35" i="32"/>
  <c r="C36" i="32"/>
  <c r="D36" i="32"/>
  <c r="E36" i="32"/>
  <c r="F36" i="32"/>
  <c r="G36" i="32"/>
  <c r="H36" i="32"/>
  <c r="I36" i="32"/>
  <c r="J36" i="32"/>
  <c r="K36" i="32"/>
  <c r="L36" i="32"/>
  <c r="M36" i="32"/>
  <c r="C37" i="32"/>
  <c r="D37" i="32"/>
  <c r="E37" i="32"/>
  <c r="F37" i="32"/>
  <c r="G37" i="32"/>
  <c r="H37" i="32"/>
  <c r="I37" i="32"/>
  <c r="J37" i="32"/>
  <c r="K37" i="32"/>
  <c r="L37" i="32"/>
  <c r="M37" i="32"/>
  <c r="B37" i="32"/>
  <c r="B36" i="32"/>
  <c r="B35" i="32"/>
  <c r="B34" i="32"/>
  <c r="B33" i="32"/>
  <c r="B32" i="32"/>
  <c r="C31" i="32"/>
  <c r="D31" i="32"/>
  <c r="E31" i="32"/>
  <c r="F31" i="32"/>
  <c r="G31" i="32"/>
  <c r="H31" i="32"/>
  <c r="I31" i="32"/>
  <c r="J31" i="32"/>
  <c r="K31" i="32"/>
  <c r="L31" i="32"/>
  <c r="M31" i="32"/>
  <c r="B31" i="32"/>
  <c r="C30" i="32"/>
  <c r="D30" i="32"/>
  <c r="E30" i="32"/>
  <c r="F30" i="32"/>
  <c r="G30" i="32"/>
  <c r="H30" i="32"/>
  <c r="I30" i="32"/>
  <c r="J30" i="32"/>
  <c r="K30" i="32"/>
  <c r="L30" i="32"/>
  <c r="M30" i="32"/>
  <c r="B30" i="32"/>
  <c r="F3" i="30"/>
  <c r="G3" i="30"/>
  <c r="F4" i="30"/>
  <c r="G4" i="30"/>
  <c r="F5" i="30"/>
  <c r="G5" i="30"/>
  <c r="F6" i="30"/>
  <c r="G6" i="30"/>
  <c r="F7" i="30"/>
  <c r="G7" i="30"/>
  <c r="F8" i="30"/>
  <c r="G8" i="30"/>
  <c r="F9" i="30"/>
  <c r="G9" i="30"/>
  <c r="F10" i="30"/>
  <c r="G10" i="30"/>
  <c r="F11" i="30"/>
  <c r="G11" i="30"/>
  <c r="F12" i="30"/>
  <c r="G12" i="30"/>
  <c r="F13" i="30"/>
  <c r="G13" i="30"/>
  <c r="F14" i="30"/>
  <c r="G14" i="30"/>
  <c r="F15" i="30"/>
  <c r="G15" i="30"/>
  <c r="F16" i="30"/>
  <c r="G16" i="30"/>
  <c r="F17" i="30"/>
  <c r="G17" i="30"/>
  <c r="F18" i="30"/>
  <c r="G18" i="30"/>
  <c r="F19" i="30"/>
  <c r="G19" i="30"/>
  <c r="F20" i="30"/>
  <c r="G20" i="30"/>
  <c r="F21" i="30"/>
  <c r="G21" i="30"/>
  <c r="F22" i="30"/>
  <c r="G22" i="30"/>
  <c r="F23" i="30"/>
  <c r="G23" i="30"/>
  <c r="F24" i="30"/>
  <c r="G24" i="30"/>
  <c r="F25" i="30"/>
  <c r="G25" i="30"/>
  <c r="F26" i="30"/>
  <c r="G26" i="30"/>
  <c r="F27" i="30"/>
  <c r="G27" i="30"/>
  <c r="F28" i="30"/>
  <c r="G28" i="30"/>
  <c r="F29" i="30"/>
  <c r="G29" i="30"/>
  <c r="F30" i="30"/>
  <c r="G30" i="30"/>
  <c r="F31" i="30"/>
  <c r="G31" i="30"/>
  <c r="F32" i="30"/>
  <c r="G32" i="30"/>
  <c r="F33" i="30"/>
  <c r="G33" i="30"/>
  <c r="F34" i="30"/>
  <c r="G34" i="30"/>
  <c r="F35" i="30"/>
  <c r="G35" i="30"/>
  <c r="F36" i="30"/>
  <c r="G36" i="30"/>
  <c r="F37" i="30"/>
  <c r="G37" i="30"/>
  <c r="F38" i="30"/>
  <c r="G38" i="30"/>
  <c r="F39" i="30"/>
  <c r="G39" i="30"/>
  <c r="F40" i="30"/>
  <c r="G40" i="30"/>
  <c r="F41" i="30"/>
  <c r="G41" i="30"/>
  <c r="F42" i="30"/>
  <c r="G42" i="30"/>
  <c r="F43" i="30"/>
  <c r="G43" i="30"/>
  <c r="F44" i="30"/>
  <c r="G44" i="30"/>
  <c r="F45" i="30"/>
  <c r="G45" i="30"/>
  <c r="F46" i="30"/>
  <c r="G46" i="30"/>
  <c r="F47" i="30"/>
  <c r="G47" i="30"/>
  <c r="F48" i="30"/>
  <c r="G48" i="30"/>
  <c r="F49" i="30"/>
  <c r="G49" i="30"/>
  <c r="F50" i="30"/>
  <c r="G50" i="30"/>
  <c r="F51" i="30"/>
  <c r="G51" i="30"/>
  <c r="F52" i="30"/>
  <c r="G52" i="30"/>
  <c r="F53" i="30"/>
  <c r="G53" i="30"/>
  <c r="F54" i="30"/>
  <c r="G54" i="30"/>
  <c r="F55" i="30"/>
  <c r="G55" i="30"/>
  <c r="F56" i="30"/>
  <c r="G56" i="30"/>
  <c r="F57" i="30"/>
  <c r="G57" i="30"/>
  <c r="F58" i="30"/>
  <c r="G58" i="30"/>
  <c r="F59" i="30"/>
  <c r="G59" i="30"/>
  <c r="F60" i="30"/>
  <c r="G60" i="30"/>
  <c r="F61" i="30"/>
  <c r="G61" i="30"/>
  <c r="F2" i="30"/>
  <c r="G2" i="30"/>
  <c r="E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2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2" i="30"/>
  <c r="AD6" i="1"/>
  <c r="AE6" i="1"/>
  <c r="AF6" i="1" s="1"/>
  <c r="AD7" i="1"/>
  <c r="AE7" i="1"/>
  <c r="AF7" i="1" s="1"/>
  <c r="AD8" i="1"/>
  <c r="AE8" i="1"/>
  <c r="AF8" i="1" s="1"/>
  <c r="AD9" i="1"/>
  <c r="AE9" i="1"/>
  <c r="AD10" i="1"/>
  <c r="AE10" i="1"/>
  <c r="V6" i="1"/>
  <c r="W6" i="1"/>
  <c r="X6" i="1"/>
  <c r="Y6" i="1"/>
  <c r="Z6" i="1"/>
  <c r="AA6" i="1"/>
  <c r="AB6" i="1"/>
  <c r="V7" i="1"/>
  <c r="W7" i="1"/>
  <c r="X7" i="1"/>
  <c r="Y7" i="1"/>
  <c r="Z7" i="1"/>
  <c r="AA7" i="1"/>
  <c r="AB7" i="1"/>
  <c r="V8" i="1"/>
  <c r="W8" i="1"/>
  <c r="X8" i="1"/>
  <c r="Y8" i="1"/>
  <c r="Z8" i="1"/>
  <c r="AA8" i="1"/>
  <c r="AB8" i="1"/>
  <c r="V9" i="1"/>
  <c r="W9" i="1"/>
  <c r="X9" i="1"/>
  <c r="Y9" i="1"/>
  <c r="Z9" i="1"/>
  <c r="AA9" i="1"/>
  <c r="AB9" i="1"/>
  <c r="V10" i="1"/>
  <c r="W10" i="1"/>
  <c r="X10" i="1"/>
  <c r="Y10" i="1"/>
  <c r="Z10" i="1"/>
  <c r="AA10" i="1"/>
  <c r="AB10" i="1"/>
  <c r="AE5" i="1"/>
  <c r="AF5" i="1" s="1"/>
  <c r="AD5" i="1"/>
  <c r="AD12" i="1" s="1"/>
  <c r="Y5" i="1"/>
  <c r="Z5" i="1"/>
  <c r="AA5" i="1"/>
  <c r="AB5" i="1"/>
  <c r="X5" i="1"/>
  <c r="W5" i="1"/>
  <c r="V5" i="1"/>
  <c r="T6" i="1"/>
  <c r="T7" i="1"/>
  <c r="T8" i="1"/>
  <c r="T9" i="1"/>
  <c r="T10" i="1"/>
  <c r="T5" i="1"/>
  <c r="S6" i="1"/>
  <c r="S7" i="1"/>
  <c r="S8" i="1"/>
  <c r="S9" i="1"/>
  <c r="S10" i="1"/>
  <c r="S5" i="1"/>
  <c r="G4" i="33"/>
  <c r="H34" i="33" s="1"/>
  <c r="K34" i="33" s="1"/>
  <c r="F2" i="12"/>
  <c r="AF10" i="1" l="1"/>
  <c r="AF9" i="1"/>
  <c r="AC5" i="1"/>
  <c r="AC10" i="1"/>
  <c r="Z12" i="1"/>
  <c r="AC9" i="1"/>
  <c r="S12" i="1"/>
  <c r="V12" i="1"/>
  <c r="Y12" i="1"/>
  <c r="W12" i="1"/>
  <c r="AC7" i="1"/>
  <c r="U8" i="1"/>
  <c r="AB12" i="1"/>
  <c r="X12" i="1"/>
  <c r="AC6" i="1"/>
  <c r="U10" i="1"/>
  <c r="U9" i="1"/>
  <c r="U6" i="1"/>
  <c r="U7" i="1"/>
  <c r="AE12" i="1"/>
  <c r="AF12" i="1" s="1"/>
  <c r="U5" i="1"/>
  <c r="AC8" i="1"/>
  <c r="T12" i="1"/>
  <c r="AA12" i="1"/>
  <c r="H45" i="33"/>
  <c r="J45" i="33" s="1"/>
  <c r="H38" i="33"/>
  <c r="K38" i="33" s="1"/>
  <c r="H43" i="33"/>
  <c r="K43" i="33" s="1"/>
  <c r="H33" i="33"/>
  <c r="K33" i="33" s="1"/>
  <c r="H48" i="33"/>
  <c r="J48" i="33" s="1"/>
  <c r="H42" i="33"/>
  <c r="J42" i="33" s="1"/>
  <c r="H36" i="33"/>
  <c r="J36" i="33" s="1"/>
  <c r="H51" i="33"/>
  <c r="K51" i="33" s="1"/>
  <c r="H44" i="33"/>
  <c r="J44" i="33" s="1"/>
  <c r="H49" i="33"/>
  <c r="J49" i="33" s="1"/>
  <c r="H47" i="33"/>
  <c r="K47" i="33" s="1"/>
  <c r="H35" i="33"/>
  <c r="K35" i="33" s="1"/>
  <c r="H39" i="33"/>
  <c r="J39" i="33" s="1"/>
  <c r="H50" i="33"/>
  <c r="J50" i="33" s="1"/>
  <c r="H37" i="33"/>
  <c r="J37" i="33" s="1"/>
  <c r="H53" i="33"/>
  <c r="K53" i="33" s="1"/>
  <c r="H41" i="33"/>
  <c r="K41" i="33" s="1"/>
  <c r="H52" i="33"/>
  <c r="K52" i="33" s="1"/>
  <c r="H46" i="33"/>
  <c r="K46" i="33" s="1"/>
  <c r="H40" i="33"/>
  <c r="K40" i="33" s="1"/>
  <c r="J46" i="33"/>
  <c r="J53" i="33"/>
  <c r="J34" i="33"/>
  <c r="J33" i="33"/>
  <c r="K45" i="33"/>
  <c r="K50" i="33"/>
  <c r="K44" i="33"/>
  <c r="J51" i="33"/>
  <c r="K49" i="33"/>
  <c r="J38" i="33"/>
  <c r="K36" i="33"/>
  <c r="K39" i="33"/>
  <c r="K37" i="33"/>
  <c r="K48" i="33"/>
  <c r="J43" i="33"/>
  <c r="J3" i="34" a="1"/>
  <c r="J3" i="34" s="1"/>
  <c r="I3" i="34" a="1"/>
  <c r="I4" i="34" s="1"/>
  <c r="H3" i="34" a="1"/>
  <c r="H6" i="34" s="1"/>
  <c r="G3" i="34" a="1"/>
  <c r="G4" i="34" s="1"/>
  <c r="AC12" i="1" l="1"/>
  <c r="U12" i="1"/>
  <c r="J40" i="33"/>
  <c r="K42" i="33"/>
  <c r="J47" i="33"/>
  <c r="J41" i="33"/>
  <c r="J52" i="33"/>
  <c r="J35" i="33"/>
  <c r="J6" i="34"/>
  <c r="J98" i="34"/>
  <c r="J86" i="34"/>
  <c r="J54" i="34"/>
  <c r="J38" i="34"/>
  <c r="J70" i="34"/>
  <c r="J34" i="34"/>
  <c r="J102" i="34"/>
  <c r="J66" i="34"/>
  <c r="J22" i="34"/>
  <c r="I87" i="34"/>
  <c r="I71" i="34"/>
  <c r="I55" i="34"/>
  <c r="J82" i="34"/>
  <c r="J50" i="34"/>
  <c r="J18" i="34"/>
  <c r="J94" i="34"/>
  <c r="J78" i="34"/>
  <c r="J62" i="34"/>
  <c r="J46" i="34"/>
  <c r="J30" i="34"/>
  <c r="J14" i="34"/>
  <c r="J90" i="34"/>
  <c r="J74" i="34"/>
  <c r="J58" i="34"/>
  <c r="J42" i="34"/>
  <c r="J26" i="34"/>
  <c r="J10" i="34"/>
  <c r="J101" i="34"/>
  <c r="J97" i="34"/>
  <c r="J93" i="34"/>
  <c r="J89" i="34"/>
  <c r="J85" i="34"/>
  <c r="J81" i="34"/>
  <c r="J77" i="34"/>
  <c r="J73" i="34"/>
  <c r="J69" i="34"/>
  <c r="J65" i="34"/>
  <c r="J61" i="34"/>
  <c r="J57" i="34"/>
  <c r="J53" i="34"/>
  <c r="J49" i="34"/>
  <c r="J45" i="34"/>
  <c r="J41" i="34"/>
  <c r="J37" i="34"/>
  <c r="J33" i="34"/>
  <c r="J29" i="34"/>
  <c r="J25" i="34"/>
  <c r="J21" i="34"/>
  <c r="J17" i="34"/>
  <c r="J13" i="34"/>
  <c r="J9" i="34"/>
  <c r="J5" i="34"/>
  <c r="J100" i="34"/>
  <c r="J96" i="34"/>
  <c r="J92" i="34"/>
  <c r="J88" i="34"/>
  <c r="J84" i="34"/>
  <c r="J80" i="34"/>
  <c r="J76" i="34"/>
  <c r="J72" i="34"/>
  <c r="J68" i="34"/>
  <c r="J64" i="34"/>
  <c r="J60" i="34"/>
  <c r="J56" i="34"/>
  <c r="J52" i="34"/>
  <c r="J48" i="34"/>
  <c r="J44" i="34"/>
  <c r="J40" i="34"/>
  <c r="J36" i="34"/>
  <c r="J32" i="34"/>
  <c r="J28" i="34"/>
  <c r="J24" i="34"/>
  <c r="J20" i="34"/>
  <c r="J16" i="34"/>
  <c r="J12" i="34"/>
  <c r="J8" i="34"/>
  <c r="J4" i="34"/>
  <c r="J99" i="34"/>
  <c r="J95" i="34"/>
  <c r="J91" i="34"/>
  <c r="J87" i="34"/>
  <c r="J83" i="34"/>
  <c r="J79" i="34"/>
  <c r="J75" i="34"/>
  <c r="J71" i="34"/>
  <c r="J67" i="34"/>
  <c r="J63" i="34"/>
  <c r="J59" i="34"/>
  <c r="J55" i="34"/>
  <c r="J51" i="34"/>
  <c r="J47" i="34"/>
  <c r="J43" i="34"/>
  <c r="J39" i="34"/>
  <c r="J35" i="34"/>
  <c r="J31" i="34"/>
  <c r="J27" i="34"/>
  <c r="J23" i="34"/>
  <c r="J19" i="34"/>
  <c r="J15" i="34"/>
  <c r="J11" i="34"/>
  <c r="J7" i="34"/>
  <c r="I99" i="34"/>
  <c r="I83" i="34"/>
  <c r="I67" i="34"/>
  <c r="I51" i="34"/>
  <c r="I95" i="34"/>
  <c r="I79" i="34"/>
  <c r="I63" i="34"/>
  <c r="I47" i="34"/>
  <c r="I91" i="34"/>
  <c r="I75" i="34"/>
  <c r="I59" i="34"/>
  <c r="I43" i="34"/>
  <c r="I39" i="34"/>
  <c r="I35" i="34"/>
  <c r="I31" i="34"/>
  <c r="I27" i="34"/>
  <c r="I23" i="34"/>
  <c r="I19" i="34"/>
  <c r="I15" i="34"/>
  <c r="I11" i="34"/>
  <c r="I7" i="34"/>
  <c r="I3" i="34"/>
  <c r="I102" i="34"/>
  <c r="I98" i="34"/>
  <c r="I94" i="34"/>
  <c r="I90" i="34"/>
  <c r="I86" i="34"/>
  <c r="I82" i="34"/>
  <c r="I78" i="34"/>
  <c r="I74" i="34"/>
  <c r="I70" i="34"/>
  <c r="I66" i="34"/>
  <c r="I62" i="34"/>
  <c r="I58" i="34"/>
  <c r="I54" i="34"/>
  <c r="I50" i="34"/>
  <c r="I46" i="34"/>
  <c r="I42" i="34"/>
  <c r="I38" i="34"/>
  <c r="I34" i="34"/>
  <c r="I30" i="34"/>
  <c r="I26" i="34"/>
  <c r="I22" i="34"/>
  <c r="I18" i="34"/>
  <c r="I14" i="34"/>
  <c r="I10" i="34"/>
  <c r="I6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100" i="34"/>
  <c r="I96" i="34"/>
  <c r="I92" i="34"/>
  <c r="I88" i="34"/>
  <c r="I84" i="34"/>
  <c r="I80" i="34"/>
  <c r="I76" i="34"/>
  <c r="I72" i="34"/>
  <c r="I68" i="34"/>
  <c r="I64" i="34"/>
  <c r="I60" i="34"/>
  <c r="I56" i="34"/>
  <c r="I52" i="34"/>
  <c r="I48" i="34"/>
  <c r="I44" i="34"/>
  <c r="I40" i="34"/>
  <c r="I36" i="34"/>
  <c r="I32" i="34"/>
  <c r="I28" i="34"/>
  <c r="I24" i="34"/>
  <c r="I20" i="34"/>
  <c r="I16" i="34"/>
  <c r="I12" i="34"/>
  <c r="I8" i="34"/>
  <c r="G71" i="34"/>
  <c r="G87" i="34"/>
  <c r="G55" i="34"/>
  <c r="H101" i="34"/>
  <c r="H97" i="34"/>
  <c r="H93" i="34"/>
  <c r="H89" i="34"/>
  <c r="H85" i="34"/>
  <c r="H81" i="34"/>
  <c r="H77" i="34"/>
  <c r="H73" i="34"/>
  <c r="H69" i="34"/>
  <c r="H65" i="34"/>
  <c r="H61" i="34"/>
  <c r="H57" i="34"/>
  <c r="H53" i="34"/>
  <c r="H49" i="34"/>
  <c r="H45" i="34"/>
  <c r="H41" i="34"/>
  <c r="H37" i="34"/>
  <c r="H33" i="34"/>
  <c r="H29" i="34"/>
  <c r="H25" i="34"/>
  <c r="H21" i="34"/>
  <c r="H17" i="34"/>
  <c r="H13" i="34"/>
  <c r="H9" i="34"/>
  <c r="H5" i="34"/>
  <c r="G75" i="34"/>
  <c r="G43" i="34"/>
  <c r="H100" i="34"/>
  <c r="H96" i="34"/>
  <c r="H92" i="34"/>
  <c r="H88" i="34"/>
  <c r="H84" i="34"/>
  <c r="H80" i="34"/>
  <c r="H76" i="34"/>
  <c r="H72" i="34"/>
  <c r="H68" i="34"/>
  <c r="H64" i="34"/>
  <c r="H60" i="34"/>
  <c r="H56" i="34"/>
  <c r="H52" i="34"/>
  <c r="H48" i="34"/>
  <c r="H44" i="34"/>
  <c r="H40" i="34"/>
  <c r="H36" i="34"/>
  <c r="H32" i="34"/>
  <c r="H28" i="34"/>
  <c r="H24" i="34"/>
  <c r="H20" i="34"/>
  <c r="H16" i="34"/>
  <c r="H12" i="34"/>
  <c r="H8" i="34"/>
  <c r="H4" i="34"/>
  <c r="H99" i="34"/>
  <c r="H95" i="34"/>
  <c r="H91" i="34"/>
  <c r="H87" i="34"/>
  <c r="H83" i="34"/>
  <c r="H79" i="34"/>
  <c r="H75" i="34"/>
  <c r="H71" i="34"/>
  <c r="H67" i="34"/>
  <c r="H63" i="34"/>
  <c r="H59" i="34"/>
  <c r="H55" i="34"/>
  <c r="H51" i="34"/>
  <c r="H47" i="34"/>
  <c r="H43" i="34"/>
  <c r="H39" i="34"/>
  <c r="H35" i="34"/>
  <c r="H31" i="34"/>
  <c r="H27" i="34"/>
  <c r="H23" i="34"/>
  <c r="H19" i="34"/>
  <c r="H15" i="34"/>
  <c r="H11" i="34"/>
  <c r="H7" i="34"/>
  <c r="H3" i="34"/>
  <c r="G91" i="34"/>
  <c r="G59" i="34"/>
  <c r="H102" i="34"/>
  <c r="H98" i="34"/>
  <c r="H94" i="34"/>
  <c r="H90" i="34"/>
  <c r="H86" i="34"/>
  <c r="H82" i="34"/>
  <c r="H78" i="34"/>
  <c r="H74" i="34"/>
  <c r="H70" i="34"/>
  <c r="H66" i="34"/>
  <c r="H62" i="34"/>
  <c r="H58" i="34"/>
  <c r="H54" i="34"/>
  <c r="H50" i="34"/>
  <c r="H46" i="34"/>
  <c r="H42" i="34"/>
  <c r="H38" i="34"/>
  <c r="H34" i="34"/>
  <c r="H30" i="34"/>
  <c r="H26" i="34"/>
  <c r="H22" i="34"/>
  <c r="H18" i="34"/>
  <c r="H14" i="34"/>
  <c r="H10" i="34"/>
  <c r="G99" i="34"/>
  <c r="G83" i="34"/>
  <c r="G67" i="34"/>
  <c r="G51" i="34"/>
  <c r="G95" i="34"/>
  <c r="G79" i="34"/>
  <c r="G63" i="34"/>
  <c r="G47" i="34"/>
  <c r="G39" i="34"/>
  <c r="G35" i="34"/>
  <c r="G31" i="34"/>
  <c r="G27" i="34"/>
  <c r="G23" i="34"/>
  <c r="G19" i="34"/>
  <c r="G15" i="34"/>
  <c r="G11" i="34"/>
  <c r="G7" i="34"/>
  <c r="G3" i="34"/>
  <c r="G102" i="34"/>
  <c r="G98" i="34"/>
  <c r="G94" i="34"/>
  <c r="G90" i="34"/>
  <c r="G86" i="34"/>
  <c r="G82" i="34"/>
  <c r="G78" i="34"/>
  <c r="G74" i="34"/>
  <c r="G70" i="34"/>
  <c r="G66" i="34"/>
  <c r="G62" i="34"/>
  <c r="G58" i="34"/>
  <c r="G54" i="34"/>
  <c r="G50" i="34"/>
  <c r="G46" i="34"/>
  <c r="G42" i="34"/>
  <c r="G38" i="34"/>
  <c r="G34" i="34"/>
  <c r="G30" i="34"/>
  <c r="G26" i="34"/>
  <c r="G22" i="34"/>
  <c r="G18" i="34"/>
  <c r="G14" i="34"/>
  <c r="G10" i="34"/>
  <c r="G6" i="34"/>
  <c r="G101" i="34"/>
  <c r="G97" i="34"/>
  <c r="G93" i="34"/>
  <c r="G89" i="34"/>
  <c r="G85" i="34"/>
  <c r="G81" i="34"/>
  <c r="G77" i="34"/>
  <c r="G73" i="34"/>
  <c r="G69" i="34"/>
  <c r="G65" i="34"/>
  <c r="G61" i="34"/>
  <c r="G57" i="34"/>
  <c r="G53" i="34"/>
  <c r="G49" i="34"/>
  <c r="G45" i="34"/>
  <c r="G41" i="34"/>
  <c r="G37" i="34"/>
  <c r="G33" i="34"/>
  <c r="G29" i="34"/>
  <c r="G25" i="34"/>
  <c r="G21" i="34"/>
  <c r="G17" i="34"/>
  <c r="G13" i="34"/>
  <c r="G9" i="34"/>
  <c r="G5" i="34"/>
  <c r="G100" i="34"/>
  <c r="G96" i="34"/>
  <c r="G92" i="34"/>
  <c r="G88" i="34"/>
  <c r="G84" i="34"/>
  <c r="G80" i="34"/>
  <c r="G76" i="34"/>
  <c r="G72" i="34"/>
  <c r="G68" i="34"/>
  <c r="G64" i="34"/>
  <c r="G60" i="34"/>
  <c r="G56" i="34"/>
  <c r="G52" i="34"/>
  <c r="G48" i="34"/>
  <c r="G44" i="34"/>
  <c r="G40" i="34"/>
  <c r="G36" i="34"/>
  <c r="G32" i="34"/>
  <c r="G28" i="34"/>
  <c r="G24" i="34"/>
  <c r="G20" i="34"/>
  <c r="G16" i="34"/>
  <c r="G12" i="34"/>
  <c r="G8" i="34"/>
  <c r="B15" i="23" l="1"/>
  <c r="C15" i="23"/>
  <c r="D15" i="23"/>
  <c r="E15" i="23"/>
  <c r="F15" i="23"/>
  <c r="G15" i="23"/>
  <c r="H15" i="23"/>
  <c r="I15" i="23"/>
  <c r="J15" i="23"/>
  <c r="K15" i="23"/>
  <c r="L15" i="23"/>
  <c r="M15" i="23"/>
  <c r="M18" i="23" l="1"/>
  <c r="L18" i="23"/>
  <c r="K18" i="23"/>
  <c r="J18" i="23"/>
  <c r="I18" i="23"/>
  <c r="H18" i="23"/>
  <c r="G18" i="23"/>
  <c r="F18" i="23"/>
  <c r="E18" i="23"/>
  <c r="D18" i="23"/>
  <c r="C18" i="23"/>
  <c r="B18" i="23"/>
  <c r="M17" i="23"/>
  <c r="L17" i="23"/>
  <c r="K17" i="23"/>
  <c r="J17" i="23"/>
  <c r="I17" i="23"/>
  <c r="H17" i="23"/>
  <c r="G17" i="23"/>
  <c r="F17" i="23"/>
  <c r="E17" i="23"/>
  <c r="D17" i="23"/>
  <c r="C17" i="23"/>
  <c r="B17" i="23"/>
  <c r="M16" i="23"/>
  <c r="L16" i="23"/>
  <c r="K16" i="23"/>
  <c r="J16" i="23"/>
  <c r="I16" i="23"/>
  <c r="H16" i="23"/>
  <c r="G16" i="23"/>
  <c r="F16" i="23"/>
  <c r="E16" i="23"/>
  <c r="D16" i="23"/>
  <c r="C16" i="23"/>
  <c r="B16" i="23"/>
  <c r="C27" i="20"/>
  <c r="C26" i="20"/>
  <c r="C25" i="20"/>
  <c r="C24" i="20"/>
  <c r="C23" i="20"/>
  <c r="H2" i="39" l="1"/>
  <c r="H3" i="39"/>
  <c r="H4" i="39"/>
  <c r="H5" i="39"/>
  <c r="H6" i="39"/>
  <c r="H7" i="39"/>
  <c r="H8" i="39"/>
  <c r="H9" i="39"/>
  <c r="H10" i="39"/>
  <c r="H11" i="39"/>
  <c r="H12" i="39"/>
  <c r="H13" i="39"/>
  <c r="N4" i="25"/>
  <c r="D3" i="12" l="1"/>
  <c r="F13" i="39" l="1"/>
  <c r="F12" i="39"/>
  <c r="F11" i="39"/>
  <c r="F10" i="39"/>
  <c r="F9" i="39"/>
  <c r="F8" i="39"/>
  <c r="F7" i="39"/>
  <c r="F6" i="39"/>
  <c r="F5" i="39"/>
  <c r="F4" i="39"/>
  <c r="F3" i="39"/>
  <c r="F2" i="39"/>
  <c r="H3" i="36" l="1"/>
  <c r="H4" i="36"/>
  <c r="H5" i="36"/>
  <c r="H6" i="36"/>
  <c r="H7" i="36"/>
  <c r="H8" i="36"/>
  <c r="H9" i="36"/>
  <c r="H10" i="36"/>
  <c r="H11" i="36"/>
  <c r="H12" i="36"/>
  <c r="H13" i="36"/>
  <c r="H2" i="36"/>
  <c r="F3" i="36"/>
  <c r="F4" i="36"/>
  <c r="F5" i="36"/>
  <c r="F6" i="36"/>
  <c r="F7" i="36"/>
  <c r="F8" i="36"/>
  <c r="F9" i="36"/>
  <c r="F10" i="36"/>
  <c r="F11" i="36"/>
  <c r="F12" i="36"/>
  <c r="F13" i="36"/>
  <c r="F2" i="36"/>
  <c r="D4" i="12" l="1"/>
  <c r="D5" i="12"/>
  <c r="D2" i="12"/>
  <c r="E28" i="27"/>
  <c r="E29" i="27"/>
  <c r="E30" i="27"/>
  <c r="E31" i="27"/>
  <c r="C22" i="27"/>
  <c r="C23" i="27"/>
  <c r="C24" i="27"/>
  <c r="E24" i="27" s="1"/>
  <c r="C25" i="27"/>
  <c r="C26" i="27"/>
  <c r="E26" i="27" s="1"/>
  <c r="C27" i="27"/>
  <c r="C28" i="27"/>
  <c r="C29" i="27"/>
  <c r="C30" i="27"/>
  <c r="C31" i="27"/>
  <c r="C2" i="27"/>
  <c r="E2" i="27" s="1"/>
  <c r="F22" i="27"/>
  <c r="G22" i="27" s="1"/>
  <c r="F23" i="27"/>
  <c r="F24" i="27"/>
  <c r="G24" i="27" s="1"/>
  <c r="F25" i="27"/>
  <c r="G25" i="27" s="1"/>
  <c r="F26" i="27"/>
  <c r="G26" i="27" s="1"/>
  <c r="F27" i="27"/>
  <c r="F28" i="27"/>
  <c r="G28" i="27" s="1"/>
  <c r="F29" i="27"/>
  <c r="G29" i="27" s="1"/>
  <c r="F30" i="27"/>
  <c r="G30" i="27" s="1"/>
  <c r="F31" i="27"/>
  <c r="G31" i="27" s="1"/>
  <c r="G23" i="27"/>
  <c r="G27" i="27"/>
  <c r="E22" i="27" l="1"/>
  <c r="C3" i="27"/>
  <c r="E27" i="27"/>
  <c r="E25" i="27"/>
  <c r="E23" i="27"/>
  <c r="E3" i="27" l="1"/>
  <c r="C4" i="27"/>
  <c r="E4" i="7"/>
  <c r="E5" i="7"/>
  <c r="E6" i="7"/>
  <c r="E7" i="7"/>
  <c r="E8" i="7"/>
  <c r="E9" i="7"/>
  <c r="E10" i="7"/>
  <c r="E11" i="7"/>
  <c r="E12" i="7"/>
  <c r="E13" i="7"/>
  <c r="E14" i="7"/>
  <c r="E3" i="7"/>
  <c r="D2" i="4"/>
  <c r="E4" i="27" l="1"/>
  <c r="C5" i="27"/>
  <c r="E5" i="27" l="1"/>
  <c r="C6" i="27"/>
  <c r="F3" i="12"/>
  <c r="F4" i="12"/>
  <c r="F5" i="12"/>
  <c r="E6" i="27" l="1"/>
  <c r="C7" i="27"/>
  <c r="C8" i="27" l="1"/>
  <c r="E7" i="27"/>
  <c r="E8" i="27" l="1"/>
  <c r="C9" i="27"/>
  <c r="C2" i="4"/>
  <c r="C10" i="27" l="1"/>
  <c r="E9" i="27"/>
  <c r="C11" i="27" l="1"/>
  <c r="E10" i="27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" i="27"/>
  <c r="G2" i="27" s="1"/>
  <c r="C12" i="27" l="1"/>
  <c r="E11" i="27"/>
  <c r="C13" i="27" l="1"/>
  <c r="E12" i="27"/>
  <c r="C14" i="27" l="1"/>
  <c r="E13" i="27"/>
  <c r="M7" i="25"/>
  <c r="L7" i="25"/>
  <c r="K7" i="25"/>
  <c r="J7" i="25"/>
  <c r="I7" i="25"/>
  <c r="H7" i="25"/>
  <c r="G7" i="25"/>
  <c r="F7" i="25"/>
  <c r="E7" i="25"/>
  <c r="D7" i="25"/>
  <c r="C7" i="25"/>
  <c r="B7" i="25"/>
  <c r="N6" i="25"/>
  <c r="N5" i="25"/>
  <c r="N3" i="25"/>
  <c r="C15" i="27" l="1"/>
  <c r="E14" i="27"/>
  <c r="C16" i="27" l="1"/>
  <c r="E15" i="27"/>
  <c r="B4" i="20"/>
  <c r="B9" i="20" s="1"/>
  <c r="B13" i="20" s="1"/>
  <c r="C17" i="27" l="1"/>
  <c r="E16" i="27"/>
  <c r="C7" i="9"/>
  <c r="D7" i="9"/>
  <c r="E7" i="9"/>
  <c r="F7" i="9"/>
  <c r="G7" i="9"/>
  <c r="H7" i="9"/>
  <c r="I7" i="9"/>
  <c r="J7" i="9"/>
  <c r="K7" i="9"/>
  <c r="L7" i="9"/>
  <c r="M7" i="9"/>
  <c r="B7" i="9"/>
  <c r="N6" i="9"/>
  <c r="N5" i="9"/>
  <c r="N4" i="9"/>
  <c r="N3" i="9"/>
  <c r="C18" i="27" l="1"/>
  <c r="E17" i="27"/>
  <c r="C19" i="27" l="1"/>
  <c r="E18" i="27"/>
  <c r="C20" i="27" l="1"/>
  <c r="E19" i="27"/>
  <c r="C21" i="27" l="1"/>
  <c r="E20" i="27"/>
  <c r="E21" i="27" l="1"/>
  <c r="D18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B1" authorId="0" shapeId="0" xr:uid="{00000000-0006-0000-0A00-000001000000}">
      <text>
        <r>
          <rPr>
            <b/>
            <sz val="9"/>
            <color rgb="FF000000"/>
            <rFont val="Tahoma"/>
            <family val="2"/>
          </rPr>
          <t>Chris: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General appreciation for art, emotion, adventure, unusual ideas, imagination, curiosity, and variety of experience</t>
        </r>
      </text>
    </comment>
    <comment ref="C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show self-discipline, act dutifully, and aim for achievement against measures or outside expectations</t>
        </r>
      </text>
    </comment>
    <comment ref="D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experience negative emotions, such as anger, anxiety, or depression</t>
        </r>
      </text>
    </comment>
    <comment ref="E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Breadth of activities (as opposed to depth), surgency from external activity/situations, and energy creation from external means</t>
        </r>
      </text>
    </comment>
    <comment ref="F1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concern for social harmony and getting along with others</t>
        </r>
      </text>
    </comment>
  </commentList>
</comments>
</file>

<file path=xl/sharedStrings.xml><?xml version="1.0" encoding="utf-8"?>
<sst xmlns="http://schemas.openxmlformats.org/spreadsheetml/2006/main" count="11734" uniqueCount="2230">
  <si>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</si>
  <si>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</si>
  <si>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</si>
  <si>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</si>
  <si>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</si>
  <si>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</si>
  <si>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</si>
  <si>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</si>
  <si>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</si>
  <si>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</si>
  <si>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</si>
  <si>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</si>
  <si>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</si>
  <si>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</si>
  <si>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</si>
  <si>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</si>
  <si>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</si>
  <si>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</si>
  <si>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</si>
  <si>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Boston</t>
  </si>
  <si>
    <t>New York City</t>
  </si>
  <si>
    <t>Chicago</t>
  </si>
  <si>
    <t>Miami</t>
  </si>
  <si>
    <t>Dallas</t>
  </si>
  <si>
    <t>Denver</t>
  </si>
  <si>
    <t>Anchorage</t>
  </si>
  <si>
    <t>Phoenix</t>
  </si>
  <si>
    <t>Average High Temperature (F)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</si>
  <si>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</si>
  <si>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</si>
  <si>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</si>
  <si>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</si>
  <si>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</si>
  <si>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</si>
  <si>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</si>
  <si>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</si>
  <si>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</si>
  <si>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</si>
  <si>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</si>
  <si>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Comedy</t>
  </si>
  <si>
    <t>Documentary</t>
  </si>
  <si>
    <t>Thriller</t>
  </si>
  <si>
    <t>Romance</t>
  </si>
  <si>
    <t>Movie Genre</t>
  </si>
  <si>
    <t>2015 Ticket Sales</t>
  </si>
  <si>
    <t>TOTAL</t>
  </si>
  <si>
    <t>Auckland</t>
  </si>
  <si>
    <t>Sydney</t>
  </si>
  <si>
    <t>Genre</t>
  </si>
  <si>
    <t>Title</t>
  </si>
  <si>
    <t>Ticket Sales</t>
  </si>
  <si>
    <t>Drama</t>
  </si>
  <si>
    <t>Horror</t>
  </si>
  <si>
    <t>Sci-Fi</t>
  </si>
  <si>
    <t>Gross Revenue</t>
  </si>
  <si>
    <t>Payroll</t>
  </si>
  <si>
    <t>Cost of goods sold</t>
  </si>
  <si>
    <t>Gross Profit</t>
  </si>
  <si>
    <t>Marketing</t>
  </si>
  <si>
    <t>Commissions</t>
  </si>
  <si>
    <t>Equipment</t>
  </si>
  <si>
    <t>Operating Income</t>
  </si>
  <si>
    <t>Interest Revenue</t>
  </si>
  <si>
    <t>Returns</t>
  </si>
  <si>
    <t>Interest Expense</t>
  </si>
  <si>
    <t>Loss from Lawsuit</t>
  </si>
  <si>
    <t>Net income</t>
  </si>
  <si>
    <t>Office</t>
  </si>
  <si>
    <t>Department</t>
  </si>
  <si>
    <t>Manager</t>
  </si>
  <si>
    <t>New York</t>
  </si>
  <si>
    <t>Employee</t>
  </si>
  <si>
    <t>Sales</t>
  </si>
  <si>
    <t>IT</t>
  </si>
  <si>
    <t>Joe</t>
  </si>
  <si>
    <t>Tim</t>
  </si>
  <si>
    <t>Sarah</t>
  </si>
  <si>
    <t>Sal</t>
  </si>
  <si>
    <t>Andy</t>
  </si>
  <si>
    <t>Alan</t>
  </si>
  <si>
    <t>George</t>
  </si>
  <si>
    <t>Tina</t>
  </si>
  <si>
    <t>Seth</t>
  </si>
  <si>
    <t>Tom</t>
  </si>
  <si>
    <t>Greg</t>
  </si>
  <si>
    <t>Supervisor</t>
  </si>
  <si>
    <t>Kelly</t>
  </si>
  <si>
    <t>Bobby</t>
  </si>
  <si>
    <t>Nick</t>
  </si>
  <si>
    <t>Mile 25</t>
  </si>
  <si>
    <t>5k</t>
  </si>
  <si>
    <t>10k</t>
  </si>
  <si>
    <t>Half</t>
  </si>
  <si>
    <t>Marathon Progress</t>
  </si>
  <si>
    <t>Symbol</t>
  </si>
  <si>
    <t>High</t>
  </si>
  <si>
    <t>Low</t>
  </si>
  <si>
    <t>Close</t>
  </si>
  <si>
    <t>AAPL</t>
  </si>
  <si>
    <t>Open</t>
  </si>
  <si>
    <t>Date</t>
  </si>
  <si>
    <t>Volume</t>
  </si>
  <si>
    <t>Year</t>
  </si>
  <si>
    <t>Player</t>
  </si>
  <si>
    <t>HR</t>
  </si>
  <si>
    <t>Season</t>
  </si>
  <si>
    <t>Chris Davis</t>
  </si>
  <si>
    <t>Nelson Cruz</t>
  </si>
  <si>
    <t>Nolan Arenado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</si>
  <si>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</si>
  <si>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</si>
  <si>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</si>
  <si>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</si>
  <si>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</si>
  <si>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</si>
  <si>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</si>
  <si>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Sunday</t>
  </si>
  <si>
    <t>Monday</t>
  </si>
  <si>
    <t>Tuesday</t>
  </si>
  <si>
    <t>Wednesday</t>
  </si>
  <si>
    <t>Thursday</t>
  </si>
  <si>
    <t>Friday</t>
  </si>
  <si>
    <t>Saturday</t>
  </si>
  <si>
    <t>Car Accidents in Cambridge, MA (2010-2013), by Day of Week and Hour of Day</t>
  </si>
  <si>
    <t>Openness</t>
  </si>
  <si>
    <t>Conscientiousness</t>
  </si>
  <si>
    <t>Extraversion</t>
  </si>
  <si>
    <t>Agreeableness</t>
  </si>
  <si>
    <t>Neuroticism</t>
  </si>
  <si>
    <t>Katie</t>
  </si>
  <si>
    <t>Carrots</t>
  </si>
  <si>
    <t>Potatoes</t>
  </si>
  <si>
    <t>Apples</t>
  </si>
  <si>
    <t>Watermelons</t>
  </si>
  <si>
    <t>Count</t>
  </si>
  <si>
    <t>Jamie</t>
  </si>
  <si>
    <t>Rating</t>
  </si>
  <si>
    <t>R</t>
  </si>
  <si>
    <t>PG-13</t>
  </si>
  <si>
    <t>PG</t>
  </si>
  <si>
    <t>C</t>
  </si>
  <si>
    <t>G.I. Jose</t>
  </si>
  <si>
    <t>Adventure Squirrels</t>
  </si>
  <si>
    <t>Too Many Balloons</t>
  </si>
  <si>
    <t>Unexpected Delivery</t>
  </si>
  <si>
    <t>That's Not Cheese</t>
  </si>
  <si>
    <t>What's Wrong With Grandma</t>
  </si>
  <si>
    <t>Luke Warm Soup</t>
  </si>
  <si>
    <t>Clown Parade III</t>
  </si>
  <si>
    <t>Gene's Genes</t>
  </si>
  <si>
    <t>Ezekiel Strikes Back</t>
  </si>
  <si>
    <t>Sugar Rush</t>
  </si>
  <si>
    <t>The Cave of 1,000 Skulls</t>
  </si>
  <si>
    <t>Team</t>
  </si>
  <si>
    <t>League</t>
  </si>
  <si>
    <t>Salary</t>
  </si>
  <si>
    <t>CHA</t>
  </si>
  <si>
    <t>AL</t>
  </si>
  <si>
    <t>HOU</t>
  </si>
  <si>
    <t>SEA</t>
  </si>
  <si>
    <t>ATL</t>
  </si>
  <si>
    <t>NL</t>
  </si>
  <si>
    <t>CHN</t>
  </si>
  <si>
    <t>MIA</t>
  </si>
  <si>
    <t>TOR</t>
  </si>
  <si>
    <t>BAL</t>
  </si>
  <si>
    <t>MIL</t>
  </si>
  <si>
    <t>TBA</t>
  </si>
  <si>
    <t>BOS</t>
  </si>
  <si>
    <t>ARI</t>
  </si>
  <si>
    <t>OAK</t>
  </si>
  <si>
    <t>NYA</t>
  </si>
  <si>
    <t>SDN</t>
  </si>
  <si>
    <t>NYN</t>
  </si>
  <si>
    <t>PIT</t>
  </si>
  <si>
    <t>MIN</t>
  </si>
  <si>
    <t>CLE</t>
  </si>
  <si>
    <t>LAN</t>
  </si>
  <si>
    <t>KCA</t>
  </si>
  <si>
    <t>CIN</t>
  </si>
  <si>
    <t>SLN</t>
  </si>
  <si>
    <t>LAA</t>
  </si>
  <si>
    <t>DET</t>
  </si>
  <si>
    <t>WAS</t>
  </si>
  <si>
    <t>TEX</t>
  </si>
  <si>
    <t>SFN</t>
  </si>
  <si>
    <t>PHI</t>
  </si>
  <si>
    <t>FLO</t>
  </si>
  <si>
    <t>COL</t>
  </si>
  <si>
    <t>Rank</t>
  </si>
  <si>
    <t>W</t>
  </si>
  <si>
    <t>L</t>
  </si>
  <si>
    <t>RA</t>
  </si>
  <si>
    <t>ANA</t>
  </si>
  <si>
    <t>Anaheim Angels</t>
  </si>
  <si>
    <t>Arizona Diamondbacks</t>
  </si>
  <si>
    <t>E</t>
  </si>
  <si>
    <t>Atlanta Braves</t>
  </si>
  <si>
    <t>Baltimore Orioles</t>
  </si>
  <si>
    <t>Boston Red Sox</t>
  </si>
  <si>
    <t>Chicago White Sox</t>
  </si>
  <si>
    <t>Chicago Cubs</t>
  </si>
  <si>
    <t>Cincinnati Reds</t>
  </si>
  <si>
    <t>Cleveland Indians</t>
  </si>
  <si>
    <t>Colorado Rockies</t>
  </si>
  <si>
    <t>Detroit Tigers</t>
  </si>
  <si>
    <t>Florida Marlins</t>
  </si>
  <si>
    <t>Houston Astros</t>
  </si>
  <si>
    <t>Kansas City Royals</t>
  </si>
  <si>
    <t>Los Angeles Dodgers</t>
  </si>
  <si>
    <t>Milwaukee Brewers</t>
  </si>
  <si>
    <t>Minnesota Twins</t>
  </si>
  <si>
    <t>MON</t>
  </si>
  <si>
    <t>Montreal Expos</t>
  </si>
  <si>
    <t>New York Yankees</t>
  </si>
  <si>
    <t>New York Mets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</si>
  <si>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</si>
  <si>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</si>
  <si>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</si>
  <si>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</si>
  <si>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</si>
  <si>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</si>
  <si>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</si>
  <si>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Tampa Bay Devil Rays</t>
  </si>
  <si>
    <t>Texas Rangers</t>
  </si>
  <si>
    <t>Toronto Blue Jays</t>
  </si>
  <si>
    <t>Los Angeles Angels of Anaheim</t>
  </si>
  <si>
    <t>Washington Nationals</t>
  </si>
  <si>
    <t>Tampa Bay Rays</t>
  </si>
  <si>
    <t>Miami Marlins</t>
  </si>
  <si>
    <t>Division</t>
  </si>
  <si>
    <t>Run Diff</t>
  </si>
  <si>
    <t>RS</t>
  </si>
  <si>
    <t>TeamID</t>
  </si>
  <si>
    <t>Revenue</t>
  </si>
  <si>
    <t>Category</t>
  </si>
  <si>
    <t>Apparel</t>
  </si>
  <si>
    <t>Electronics</t>
  </si>
  <si>
    <t>Toys &amp; Games</t>
  </si>
  <si>
    <t>Housewares</t>
  </si>
  <si>
    <t>Chris Dutton</t>
  </si>
  <si>
    <t>Trapeze Cat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</si>
  <si>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</si>
  <si>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</si>
  <si>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</si>
  <si>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</si>
  <si>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</si>
  <si>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</si>
  <si>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</si>
  <si>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</si>
  <si>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</si>
  <si>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</si>
  <si>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</si>
  <si>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</si>
  <si>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</si>
  <si>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</si>
  <si>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</si>
  <si>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</si>
  <si>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</si>
  <si>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</si>
  <si>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</si>
  <si>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</si>
  <si>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</si>
  <si>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</si>
  <si>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</si>
  <si>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</si>
  <si>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</si>
  <si>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</si>
  <si>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</si>
  <si>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</si>
  <si>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</si>
  <si>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</si>
  <si>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</si>
  <si>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</si>
  <si>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</si>
  <si>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</si>
  <si>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</si>
  <si>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</si>
  <si>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</si>
  <si>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</si>
  <si>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</si>
  <si>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</si>
  <si>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</si>
  <si>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</si>
  <si>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</si>
  <si>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</si>
  <si>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</si>
  <si>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</si>
  <si>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</si>
  <si>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</si>
  <si>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</si>
  <si>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</si>
  <si>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</si>
  <si>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</si>
  <si>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</si>
  <si>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</si>
  <si>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</si>
  <si>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</si>
  <si>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</si>
  <si>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</si>
  <si>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</si>
  <si>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</si>
  <si>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</si>
  <si>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</si>
  <si>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</si>
  <si>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</si>
  <si>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</si>
  <si>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</si>
  <si>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</si>
  <si>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</si>
  <si>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</si>
  <si>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</si>
  <si>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</si>
  <si>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</si>
  <si>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</si>
  <si>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</si>
  <si>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</si>
  <si>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</si>
  <si>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</si>
  <si>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</si>
  <si>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</si>
  <si>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</si>
  <si>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</si>
  <si>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</si>
  <si>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</si>
  <si>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</si>
  <si>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</si>
  <si>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</si>
  <si>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</si>
  <si>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</si>
  <si>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</si>
  <si>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</si>
  <si>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</si>
  <si>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</si>
  <si>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</si>
  <si>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</si>
  <si>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</si>
  <si>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</si>
  <si>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</si>
  <si>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</si>
  <si>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</si>
  <si>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</si>
  <si>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</si>
  <si>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</si>
  <si>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</si>
  <si>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</si>
  <si>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</si>
  <si>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</si>
  <si>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</si>
  <si>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</si>
  <si>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</si>
  <si>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</si>
  <si>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</si>
  <si>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</si>
  <si>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</si>
  <si>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</si>
  <si>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</si>
  <si>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</si>
  <si>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</si>
  <si>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</si>
  <si>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</si>
  <si>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</si>
  <si>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</si>
  <si>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</si>
  <si>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</si>
  <si>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</si>
  <si>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</si>
  <si>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</si>
  <si>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</si>
  <si>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</si>
  <si>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</si>
  <si>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</si>
  <si>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</si>
  <si>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</si>
  <si>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</si>
  <si>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</si>
  <si>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</si>
  <si>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</si>
  <si>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</si>
  <si>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</si>
  <si>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</si>
  <si>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</si>
  <si>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</si>
  <si>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</si>
  <si>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</si>
  <si>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</si>
  <si>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</si>
  <si>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</si>
  <si>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</si>
  <si>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</si>
  <si>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</si>
  <si>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</si>
  <si>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</si>
  <si>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</si>
  <si>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</si>
  <si>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</si>
  <si>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</si>
  <si>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</si>
  <si>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</si>
  <si>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</si>
  <si>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</si>
  <si>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</si>
  <si>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</si>
  <si>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</si>
  <si>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</si>
  <si>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</si>
  <si>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</si>
  <si>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</si>
  <si>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</si>
  <si>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</si>
  <si>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</si>
  <si>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</si>
  <si>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</si>
  <si>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</si>
  <si>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</si>
  <si>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</si>
  <si>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</si>
  <si>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</si>
  <si>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</si>
  <si>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</si>
  <si>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</si>
  <si>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</si>
  <si>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</si>
  <si>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</si>
  <si>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</si>
  <si>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</si>
  <si>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</si>
  <si>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</si>
  <si>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</si>
  <si>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</si>
  <si>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</si>
  <si>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</si>
  <si>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</si>
  <si>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</si>
  <si>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</si>
  <si>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</si>
  <si>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</si>
  <si>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</si>
  <si>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</si>
  <si>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</si>
  <si>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</si>
  <si>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</si>
  <si>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</si>
  <si>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</si>
  <si>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</si>
  <si>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</si>
  <si>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</si>
  <si>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</si>
  <si>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</si>
  <si>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</si>
  <si>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</si>
  <si>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</si>
  <si>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</si>
  <si>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</si>
  <si>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</si>
  <si>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</si>
  <si>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</si>
  <si>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</si>
  <si>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</si>
  <si>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</si>
  <si>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</si>
  <si>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</si>
  <si>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</si>
  <si>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</si>
  <si>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</si>
  <si>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</si>
  <si>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</si>
  <si>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</si>
  <si>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</si>
  <si>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</si>
  <si>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</si>
  <si>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</si>
  <si>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</si>
  <si>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</si>
  <si>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</si>
  <si>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</si>
  <si>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</si>
  <si>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</si>
  <si>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</si>
  <si>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</si>
  <si>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</si>
  <si>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</si>
  <si>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</si>
  <si>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</si>
  <si>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</si>
  <si>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</si>
  <si>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</si>
  <si>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</si>
  <si>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</si>
  <si>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</si>
  <si>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</si>
  <si>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</si>
  <si>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</si>
  <si>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</si>
  <si>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</si>
  <si>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</si>
  <si>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</si>
  <si>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</si>
  <si>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</si>
  <si>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</si>
  <si>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</si>
  <si>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</si>
  <si>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</si>
  <si>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</si>
  <si>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</si>
  <si>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</si>
  <si>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</si>
  <si>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</si>
  <si>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</si>
  <si>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</si>
  <si>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</si>
  <si>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</si>
  <si>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</si>
  <si>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</si>
  <si>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</si>
  <si>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</si>
  <si>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</si>
  <si>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</si>
  <si>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</si>
  <si>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</si>
  <si>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</si>
  <si>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</si>
  <si>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</si>
  <si>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</si>
  <si>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</si>
  <si>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</si>
  <si>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</si>
  <si>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</si>
  <si>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</si>
  <si>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</si>
  <si>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</si>
  <si>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</si>
  <si>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</si>
  <si>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</si>
  <si>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</si>
  <si>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</si>
  <si>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</si>
  <si>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</si>
  <si>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</si>
  <si>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</si>
  <si>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</si>
  <si>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</si>
  <si>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</si>
  <si>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</si>
  <si>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</si>
  <si>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</si>
  <si>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</si>
  <si>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</si>
  <si>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</si>
  <si>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</si>
  <si>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</si>
  <si>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</si>
  <si>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</si>
  <si>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</si>
  <si>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</si>
  <si>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</si>
  <si>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</si>
  <si>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</si>
  <si>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</si>
  <si>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</si>
  <si>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</si>
  <si>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</si>
  <si>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</si>
  <si>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</si>
  <si>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</si>
  <si>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</si>
  <si>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</si>
  <si>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</si>
  <si>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</si>
  <si>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</si>
  <si>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</si>
  <si>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</si>
  <si>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</si>
  <si>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</si>
  <si>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</si>
  <si>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</si>
  <si>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</si>
  <si>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</si>
  <si>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</si>
  <si>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</si>
  <si>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</si>
  <si>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</si>
  <si>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</si>
  <si>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</si>
  <si>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</si>
  <si>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</si>
  <si>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</si>
  <si>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</si>
  <si>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</si>
  <si>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</si>
  <si>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</si>
  <si>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</si>
  <si>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</si>
  <si>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</si>
  <si>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</si>
  <si>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</si>
  <si>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</si>
  <si>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</si>
  <si>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</si>
  <si>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</si>
  <si>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</si>
  <si>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</si>
  <si>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</si>
  <si>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</si>
  <si>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</si>
  <si>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</si>
  <si>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</si>
  <si>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</si>
  <si>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</si>
  <si>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</si>
  <si>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</si>
  <si>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</si>
  <si>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</si>
  <si>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</si>
  <si>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</si>
  <si>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</si>
  <si>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</si>
  <si>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</si>
  <si>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</si>
  <si>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</si>
  <si>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</si>
  <si>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</si>
  <si>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</si>
  <si>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</si>
  <si>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</si>
  <si>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</si>
  <si>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</si>
  <si>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</si>
  <si>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</si>
  <si>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</si>
  <si>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</si>
  <si>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</si>
  <si>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</si>
  <si>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</si>
  <si>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</si>
  <si>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</si>
  <si>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</si>
  <si>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</si>
  <si>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</si>
  <si>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</si>
  <si>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</si>
  <si>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</si>
  <si>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</si>
  <si>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</si>
  <si>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</si>
  <si>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</si>
  <si>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</si>
  <si>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</si>
  <si>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</si>
  <si>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</si>
  <si>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</si>
  <si>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</si>
  <si>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</si>
  <si>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</si>
  <si>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</si>
  <si>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</si>
  <si>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</si>
  <si>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</si>
  <si>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</si>
  <si>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</si>
  <si>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</si>
  <si>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</si>
  <si>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</si>
  <si>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</si>
  <si>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</si>
  <si>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</si>
  <si>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</si>
  <si>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</si>
  <si>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</si>
  <si>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</si>
  <si>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</si>
  <si>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</si>
  <si>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</si>
  <si>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</si>
  <si>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</si>
  <si>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</si>
  <si>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</si>
  <si>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</si>
  <si>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</si>
  <si>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</si>
  <si>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</si>
  <si>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</si>
  <si>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</si>
  <si>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</si>
  <si>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</si>
  <si>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</si>
  <si>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</si>
  <si>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</si>
  <si>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</si>
  <si>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</si>
  <si>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</si>
  <si>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</si>
  <si>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</si>
  <si>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</si>
  <si>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</si>
  <si>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</si>
  <si>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</si>
  <si>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</si>
  <si>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</si>
  <si>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</si>
  <si>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</si>
  <si>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</si>
  <si>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</si>
  <si>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</si>
  <si>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</si>
  <si>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</si>
  <si>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</si>
  <si>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</si>
  <si>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</si>
  <si>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</si>
  <si>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</si>
  <si>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</si>
  <si>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</si>
  <si>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</si>
  <si>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</si>
  <si>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</si>
  <si>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</si>
  <si>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</si>
  <si>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</si>
  <si>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</si>
  <si>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</si>
  <si>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</si>
  <si>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</si>
  <si>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</si>
  <si>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</si>
  <si>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</si>
  <si>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</si>
  <si>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</si>
  <si>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</si>
  <si>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</si>
  <si>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</si>
  <si>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</si>
  <si>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</si>
  <si>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</si>
  <si>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</si>
  <si>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</si>
  <si>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</si>
  <si>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</si>
  <si>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</si>
  <si>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</si>
  <si>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</si>
  <si>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</si>
  <si>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</si>
  <si>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</si>
  <si>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</si>
  <si>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</si>
  <si>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</si>
  <si>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</si>
  <si>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</si>
  <si>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</si>
  <si>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</si>
  <si>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</si>
  <si>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</si>
  <si>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</si>
  <si>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</si>
  <si>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</si>
  <si>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</si>
  <si>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</si>
  <si>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</si>
  <si>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</si>
  <si>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</si>
  <si>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</si>
  <si>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</si>
  <si>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</si>
  <si>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</si>
  <si>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</si>
  <si>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</si>
  <si>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</si>
  <si>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</si>
  <si>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</si>
  <si>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</si>
  <si>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</si>
  <si>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</si>
  <si>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</si>
  <si>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</si>
  <si>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</si>
  <si>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</si>
  <si>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</si>
  <si>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</si>
  <si>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</si>
  <si>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</si>
  <si>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</si>
  <si>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</si>
  <si>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</si>
  <si>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</si>
  <si>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</si>
  <si>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</si>
  <si>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</si>
  <si>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</si>
  <si>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</si>
  <si>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</si>
  <si>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</si>
  <si>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</si>
  <si>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</si>
  <si>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</si>
  <si>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</si>
  <si>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</si>
  <si>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</si>
  <si>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</si>
  <si>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</si>
  <si>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</si>
  <si>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</si>
  <si>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</si>
  <si>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</si>
  <si>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</si>
  <si>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</si>
  <si>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</si>
  <si>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</si>
  <si>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</si>
  <si>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</si>
  <si>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</si>
  <si>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</si>
  <si>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</si>
  <si>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</si>
  <si>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</si>
  <si>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</si>
  <si>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</si>
  <si>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</si>
  <si>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</si>
  <si>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</si>
  <si>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</si>
  <si>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</si>
  <si>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</si>
  <si>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</si>
  <si>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</si>
  <si>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</si>
  <si>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</si>
  <si>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</si>
  <si>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</si>
  <si>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</si>
  <si>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</si>
  <si>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</si>
  <si>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</si>
  <si>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</si>
  <si>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</si>
  <si>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</si>
  <si>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</si>
  <si>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</si>
  <si>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</si>
  <si>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</si>
  <si>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</si>
  <si>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</si>
  <si>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</si>
  <si>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</si>
  <si>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</si>
  <si>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</si>
  <si>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</si>
  <si>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</si>
  <si>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</si>
  <si>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</si>
  <si>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</si>
  <si>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</si>
  <si>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</si>
  <si>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</si>
  <si>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</si>
  <si>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</si>
  <si>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</si>
  <si>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</si>
  <si>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</si>
  <si>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</si>
  <si>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</si>
  <si>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</si>
  <si>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</si>
  <si>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</si>
  <si>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</si>
  <si>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</si>
  <si>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</si>
  <si>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</si>
  <si>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</si>
  <si>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</si>
  <si>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</si>
  <si>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</si>
  <si>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</si>
  <si>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</si>
  <si>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</si>
  <si>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</si>
  <si>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</si>
  <si>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</si>
  <si>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</si>
  <si>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</si>
  <si>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</si>
  <si>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</si>
  <si>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</si>
  <si>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</si>
  <si>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</si>
  <si>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</si>
  <si>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</si>
  <si>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</si>
  <si>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</si>
  <si>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</si>
  <si>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</si>
  <si>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</si>
  <si>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</si>
  <si>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</si>
  <si>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</si>
  <si>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</si>
  <si>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</si>
  <si>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</si>
  <si>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</si>
  <si>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</si>
  <si>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</si>
  <si>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</si>
  <si>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</si>
  <si>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</si>
  <si>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</si>
  <si>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</si>
  <si>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</si>
  <si>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</si>
  <si>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</si>
  <si>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</si>
  <si>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</si>
  <si>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</si>
  <si>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</si>
  <si>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</si>
  <si>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</si>
  <si>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</si>
  <si>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</si>
  <si>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</si>
  <si>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</si>
  <si>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</si>
  <si>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</si>
  <si>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</si>
  <si>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</si>
  <si>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</si>
  <si>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</si>
  <si>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</si>
  <si>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</si>
  <si>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</si>
  <si>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</si>
  <si>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</si>
  <si>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</si>
  <si>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</si>
  <si>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</si>
  <si>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</si>
  <si>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</si>
  <si>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</si>
  <si>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</si>
  <si>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</si>
  <si>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</si>
  <si>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</si>
  <si>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</si>
  <si>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</si>
  <si>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</si>
  <si>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</si>
  <si>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</si>
  <si>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</si>
  <si>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</si>
  <si>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</si>
  <si>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</si>
  <si>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</si>
  <si>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</si>
  <si>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</si>
  <si>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</si>
  <si>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</si>
  <si>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</si>
  <si>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</si>
  <si>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</si>
  <si>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</si>
  <si>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</si>
  <si>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</si>
  <si>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</si>
  <si>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</si>
  <si>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</si>
  <si>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</si>
  <si>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</si>
  <si>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</si>
  <si>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</si>
  <si>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</si>
  <si>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</si>
  <si>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</si>
  <si>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</si>
  <si>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</si>
  <si>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</si>
  <si>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</si>
  <si>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</si>
  <si>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</si>
  <si>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</si>
  <si>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</si>
  <si>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</si>
  <si>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</si>
  <si>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</si>
  <si>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</si>
  <si>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</si>
  <si>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</si>
  <si>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</si>
  <si>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</si>
  <si>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</si>
  <si>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</si>
  <si>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</si>
  <si>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</si>
  <si>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</si>
  <si>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</si>
  <si>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</si>
  <si>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</si>
  <si>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</si>
  <si>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</si>
  <si>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</si>
  <si>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</si>
  <si>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</si>
  <si>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</si>
  <si>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</si>
  <si>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</si>
  <si>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</si>
  <si>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</si>
  <si>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</si>
  <si>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</si>
  <si>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</si>
  <si>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</si>
  <si>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</si>
  <si>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</si>
  <si>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</si>
  <si>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</si>
  <si>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</si>
  <si>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</si>
  <si>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</si>
  <si>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</si>
  <si>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</si>
  <si>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</si>
  <si>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</si>
  <si>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</si>
  <si>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</si>
  <si>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</si>
  <si>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</si>
  <si>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</si>
  <si>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</si>
  <si>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</si>
  <si>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</si>
  <si>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</si>
  <si>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</si>
  <si>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</si>
  <si>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</si>
  <si>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</si>
  <si>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</si>
  <si>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</si>
  <si>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</si>
  <si>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</si>
  <si>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</si>
  <si>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</si>
  <si>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</si>
  <si>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</si>
  <si>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</si>
  <si>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</si>
  <si>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</si>
  <si>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</si>
  <si>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</si>
  <si>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</si>
  <si>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</si>
  <si>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</si>
  <si>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</si>
  <si>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</si>
  <si>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</si>
  <si>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</si>
  <si>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</si>
  <si>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</si>
  <si>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</si>
  <si>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</si>
  <si>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</si>
  <si>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</si>
  <si>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</si>
  <si>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</si>
  <si>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</si>
  <si>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</si>
  <si>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</si>
  <si>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</si>
  <si>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</si>
  <si>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</si>
  <si>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</si>
  <si>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</si>
  <si>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</si>
  <si>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</si>
  <si>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</si>
  <si>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</si>
  <si>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</si>
  <si>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</si>
  <si>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</si>
  <si>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</si>
  <si>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</si>
  <si>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</si>
  <si>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</si>
  <si>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</si>
  <si>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</si>
  <si>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</si>
  <si>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</si>
  <si>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</si>
  <si>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</si>
  <si>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</si>
  <si>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</si>
  <si>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</si>
  <si>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</si>
  <si>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</si>
  <si>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</si>
  <si>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</si>
  <si>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</si>
  <si>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</si>
  <si>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</si>
  <si>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</si>
  <si>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</si>
  <si>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</si>
  <si>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</si>
  <si>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</si>
  <si>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</si>
  <si>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</si>
  <si>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</si>
  <si>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</si>
  <si>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</si>
  <si>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</si>
  <si>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</si>
  <si>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</si>
  <si>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</si>
  <si>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</si>
  <si>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</si>
  <si>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</si>
  <si>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</si>
  <si>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</si>
  <si>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</si>
  <si>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</si>
  <si>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</si>
  <si>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</si>
  <si>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</si>
  <si>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</si>
  <si>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</si>
  <si>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</si>
  <si>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</si>
  <si>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</si>
  <si>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</si>
  <si>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</si>
  <si>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</si>
  <si>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</si>
  <si>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</si>
  <si>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</si>
  <si>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</si>
  <si>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</si>
  <si>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</si>
  <si>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</si>
  <si>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</si>
  <si>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</si>
  <si>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</si>
  <si>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</si>
  <si>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</si>
  <si>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</si>
  <si>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</si>
  <si>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</si>
  <si>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</si>
  <si>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</si>
  <si>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</si>
  <si>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</si>
  <si>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</si>
  <si>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</si>
  <si>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</si>
  <si>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</si>
  <si>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</si>
  <si>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</si>
  <si>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</si>
  <si>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</si>
  <si>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</si>
  <si>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</si>
  <si>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</si>
  <si>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</si>
  <si>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</si>
  <si>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</si>
  <si>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</si>
  <si>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</si>
  <si>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</si>
  <si>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</si>
  <si>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</si>
  <si>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</si>
  <si>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</si>
  <si>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</si>
  <si>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</si>
  <si>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</si>
  <si>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</si>
  <si>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</si>
  <si>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</si>
  <si>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</si>
  <si>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</si>
  <si>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</si>
  <si>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</si>
  <si>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</si>
  <si>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</si>
  <si>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</si>
  <si>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</si>
  <si>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</si>
  <si>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</si>
  <si>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</si>
  <si>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</si>
  <si>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</si>
  <si>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</si>
  <si>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</si>
  <si>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</si>
  <si>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</si>
  <si>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</si>
  <si>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</si>
  <si>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</si>
  <si>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</si>
  <si>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</si>
  <si>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</si>
  <si>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</si>
  <si>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</si>
  <si>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</si>
  <si>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</si>
  <si>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</si>
  <si>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</si>
  <si>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</si>
  <si>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</si>
  <si>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</si>
  <si>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</si>
  <si>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</si>
  <si>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</si>
  <si>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</si>
  <si>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</si>
  <si>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</si>
  <si>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</si>
  <si>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</si>
  <si>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</si>
  <si>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</si>
  <si>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</si>
  <si>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</si>
  <si>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</si>
  <si>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</si>
  <si>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</si>
  <si>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</si>
  <si>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</si>
  <si>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</si>
  <si>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</si>
  <si>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</si>
  <si>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</si>
  <si>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</si>
  <si>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</si>
  <si>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</si>
  <si>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</si>
  <si>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</si>
  <si>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</si>
  <si>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</si>
  <si>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</si>
  <si>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</si>
  <si>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</si>
  <si>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</si>
  <si>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</si>
  <si>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</si>
  <si>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</si>
  <si>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</si>
  <si>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</si>
  <si>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</si>
  <si>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</si>
  <si>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</si>
  <si>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</si>
  <si>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</si>
  <si>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</si>
  <si>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</si>
  <si>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</si>
  <si>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</si>
  <si>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</si>
  <si>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</si>
  <si>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</si>
  <si>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</si>
  <si>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</si>
  <si>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</si>
  <si>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</si>
  <si>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</si>
  <si>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</si>
  <si>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</si>
  <si>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</si>
  <si>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</si>
  <si>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</si>
  <si>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</si>
  <si>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</si>
  <si>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</si>
  <si>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</si>
  <si>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</si>
  <si>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</si>
  <si>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</si>
  <si>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</si>
  <si>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</si>
  <si>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</si>
  <si>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</si>
  <si>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</si>
  <si>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</si>
  <si>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</si>
  <si>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Google</t>
  </si>
  <si>
    <t>Amazon</t>
  </si>
  <si>
    <t>Cost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</si>
  <si>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</si>
  <si>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</si>
  <si>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</si>
  <si>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</si>
  <si>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</si>
  <si>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</si>
  <si>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</si>
  <si>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</si>
  <si>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</si>
  <si>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</si>
  <si>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</si>
  <si>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</si>
  <si>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</si>
  <si>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</si>
  <si>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Bobby Abreu</t>
  </si>
  <si>
    <t>Garret Anderson</t>
  </si>
  <si>
    <t>Rick Ankiel</t>
  </si>
  <si>
    <t>Rod Barajas</t>
  </si>
  <si>
    <t>Ronnie Belliard</t>
  </si>
  <si>
    <t>Adrian Beltre</t>
  </si>
  <si>
    <t>Carlos Beltran</t>
  </si>
  <si>
    <t>Lance Berkman</t>
  </si>
  <si>
    <t>Casey Blake</t>
  </si>
  <si>
    <t>Henry Blanco</t>
  </si>
  <si>
    <t>Geoff Blum</t>
  </si>
  <si>
    <t>Milton Bradley</t>
  </si>
  <si>
    <t>Russell Branyan</t>
  </si>
  <si>
    <t>Pat Burrell</t>
  </si>
  <si>
    <t>Orlando Cabrera</t>
  </si>
  <si>
    <t>Miguel Cairo</t>
  </si>
  <si>
    <t>Mike Cameron</t>
  </si>
  <si>
    <t>Luis Castillo</t>
  </si>
  <si>
    <t>Juan Castro</t>
  </si>
  <si>
    <t>Ramon Castro</t>
  </si>
  <si>
    <t>Eric Chavez</t>
  </si>
  <si>
    <t>Alex Cora</t>
  </si>
  <si>
    <t>Craig Counsell</t>
  </si>
  <si>
    <t>Johnny Damon</t>
  </si>
  <si>
    <t>Mark DeRosa</t>
  </si>
  <si>
    <t>Delino DeShields</t>
  </si>
  <si>
    <t>J. D. Drew</t>
  </si>
  <si>
    <t>Adam Eaton</t>
  </si>
  <si>
    <t>Jim Edmonds</t>
  </si>
  <si>
    <t>Pedro Feliz</t>
  </si>
  <si>
    <t>Rafael Furcal</t>
  </si>
  <si>
    <t>Jason Giambi</t>
  </si>
  <si>
    <t>Troy Glaus</t>
  </si>
  <si>
    <t>Ross Gload</t>
  </si>
  <si>
    <t>Alex Gonzalez</t>
  </si>
  <si>
    <t>Mark Grudzielanek</t>
  </si>
  <si>
    <t>Vladimir Guerrero</t>
  </si>
  <si>
    <t>Carlos Guillen</t>
  </si>
  <si>
    <t>Jose Guillen</t>
  </si>
  <si>
    <t>Cristian Guzman</t>
  </si>
  <si>
    <t>Tony Gwynn</t>
  </si>
  <si>
    <t>Jerry Hairston</t>
  </si>
  <si>
    <t>Wes Helms</t>
  </si>
  <si>
    <t>Todd Helton</t>
  </si>
  <si>
    <t>Ramon Hernandez</t>
  </si>
  <si>
    <t>Aubrey Huff</t>
  </si>
  <si>
    <t>Torii Hunter</t>
  </si>
  <si>
    <t>Raul Ibanez</t>
  </si>
  <si>
    <t>Derek Jeter</t>
  </si>
  <si>
    <t>Andruw Jones</t>
  </si>
  <si>
    <t>Chipper Jones</t>
  </si>
  <si>
    <t>Gabe Kapler</t>
  </si>
  <si>
    <t>Jason Kendall</t>
  </si>
  <si>
    <t>Adam Kennedy</t>
  </si>
  <si>
    <t>Paul Konerko</t>
  </si>
  <si>
    <t>Mark Kotsay</t>
  </si>
  <si>
    <t>Carlos Lee</t>
  </si>
  <si>
    <t>Derrek Lee</t>
  </si>
  <si>
    <t>Mike Lowell</t>
  </si>
  <si>
    <t>Julio Lugo</t>
  </si>
  <si>
    <t>John McDonald</t>
  </si>
  <si>
    <t>Bengie Molina</t>
  </si>
  <si>
    <t>Melvin Mora</t>
  </si>
  <si>
    <t>Xavier Nady</t>
  </si>
  <si>
    <t>Magglio Ordonez</t>
  </si>
  <si>
    <t>David Ortiz</t>
  </si>
  <si>
    <t>Corey Patterson</t>
  </si>
  <si>
    <t>Carlos Perez</t>
  </si>
  <si>
    <t>Juan Pierre</t>
  </si>
  <si>
    <t>A. J. Pierzynski</t>
  </si>
  <si>
    <t>Placido Polanco</t>
  </si>
  <si>
    <t>Jorge Posada</t>
  </si>
  <si>
    <t>Aramis Ramirez</t>
  </si>
  <si>
    <t>Manny Ramirez</t>
  </si>
  <si>
    <t>Edgar Renteria</t>
  </si>
  <si>
    <t>Alex Rodriguez</t>
  </si>
  <si>
    <t>Ivan Rodriguez</t>
  </si>
  <si>
    <t>Scott Rolen</t>
  </si>
  <si>
    <t>Jimmy Rollins</t>
  </si>
  <si>
    <t>Brian Schneider</t>
  </si>
  <si>
    <t>Alfonso Soriano</t>
  </si>
  <si>
    <t>Miguel Tejada</t>
  </si>
  <si>
    <t>Jim Thome</t>
  </si>
  <si>
    <t>Jason Varitek</t>
  </si>
  <si>
    <t>Omar Vizquel</t>
  </si>
  <si>
    <t>Vernon Wells</t>
  </si>
  <si>
    <t>Randy Winn</t>
  </si>
  <si>
    <t>Dewayne Wise</t>
  </si>
  <si>
    <t>Eric Young</t>
  </si>
  <si>
    <t>Michael Young</t>
  </si>
  <si>
    <t>Gregg Zaun</t>
  </si>
  <si>
    <t>Wilson Betemit</t>
  </si>
  <si>
    <t>Endy Chavez</t>
  </si>
  <si>
    <t>Michael Cuddyer</t>
  </si>
  <si>
    <t>Jack Cust</t>
  </si>
  <si>
    <t>Adam Dunn</t>
  </si>
  <si>
    <t>David Eckstein</t>
  </si>
  <si>
    <t>Willie Harris</t>
  </si>
  <si>
    <t>Brandon Inge</t>
  </si>
  <si>
    <t>Cesar Izturis</t>
  </si>
  <si>
    <t>Felipe Lopez</t>
  </si>
  <si>
    <t>Jason Michaels</t>
  </si>
  <si>
    <t>Jose Molina</t>
  </si>
  <si>
    <t>Lyle Overbay</t>
  </si>
  <si>
    <t>Carlos Pena</t>
  </si>
  <si>
    <t>Scott Podsednik</t>
  </si>
  <si>
    <t>Nick Punto</t>
  </si>
  <si>
    <t>Cody Ransom</t>
  </si>
  <si>
    <t>Juan Rivera</t>
  </si>
  <si>
    <t>Brian Roberts</t>
  </si>
  <si>
    <t>Aaron Rowand</t>
  </si>
  <si>
    <t>Ichiro Suzuki</t>
  </si>
  <si>
    <t>Yorvit Torrealba</t>
  </si>
  <si>
    <t>Juan Uribe</t>
  </si>
  <si>
    <t>Jack Wilson</t>
  </si>
  <si>
    <t>Josh Bard</t>
  </si>
  <si>
    <t>Willie Bloomquist</t>
  </si>
  <si>
    <t>Sean Burroughs</t>
  </si>
  <si>
    <t>Marlon Byrd</t>
  </si>
  <si>
    <t>Jamey Carroll</t>
  </si>
  <si>
    <t>Carl Crawford</t>
  </si>
  <si>
    <t>Coco Crisp</t>
  </si>
  <si>
    <t>Mark Ellis</t>
  </si>
  <si>
    <t>Chone Figgins</t>
  </si>
  <si>
    <t>Travis Hafner</t>
  </si>
  <si>
    <t>Bill Hall</t>
  </si>
  <si>
    <t>Eric Hinske</t>
  </si>
  <si>
    <t>Orlando Hudson</t>
  </si>
  <si>
    <t>Omar Infante</t>
  </si>
  <si>
    <t>Austin Kearns</t>
  </si>
  <si>
    <t>Ryan Langerhans</t>
  </si>
  <si>
    <t>Ryan Ludwick</t>
  </si>
  <si>
    <t>Victor Martinez</t>
  </si>
  <si>
    <t>Wil Nieves</t>
  </si>
  <si>
    <t>Miguel Olivo</t>
  </si>
  <si>
    <t>Brandon Phillips</t>
  </si>
  <si>
    <t>David Ross</t>
  </si>
  <si>
    <t>Oscar Salazar</t>
  </si>
  <si>
    <t>Freddy Sanchez</t>
  </si>
  <si>
    <t>Ramon Santiago</t>
  </si>
  <si>
    <t>Marco Scutaro</t>
  </si>
  <si>
    <t>Marcus Thames</t>
  </si>
  <si>
    <t>Andres Torres</t>
  </si>
  <si>
    <t>Jayson Werth</t>
  </si>
  <si>
    <t>Ty Wigginton</t>
  </si>
  <si>
    <t>Garrett Atkins</t>
  </si>
  <si>
    <t>Clint Barmes</t>
  </si>
  <si>
    <t>Jason Bay</t>
  </si>
  <si>
    <t>Miguel Cabrera</t>
  </si>
  <si>
    <t>Bobby Crosby</t>
  </si>
  <si>
    <t>David DeJesus</t>
  </si>
  <si>
    <t>Matt Diaz</t>
  </si>
  <si>
    <t>Jonny Gomes</t>
  </si>
  <si>
    <t>Koyie Hill</t>
  </si>
  <si>
    <t>Reed Johnson</t>
  </si>
  <si>
    <t>Gerald Laird</t>
  </si>
  <si>
    <t>Hideki Matsui</t>
  </si>
  <si>
    <t>Aaron Miles</t>
  </si>
  <si>
    <t>Justin Morneau</t>
  </si>
  <si>
    <t>Laynce Nix</t>
  </si>
  <si>
    <t>Jhonny Peralta</t>
  </si>
  <si>
    <t>Humberto Quintero</t>
  </si>
  <si>
    <t>Jose Reyes</t>
  </si>
  <si>
    <t>Cody Ross</t>
  </si>
  <si>
    <t>Mark Teixeira</t>
  </si>
  <si>
    <t>Chase Utley</t>
  </si>
  <si>
    <t>Shane Victorino</t>
  </si>
  <si>
    <t>Rickie Weeks</t>
  </si>
  <si>
    <t>Jason Bartlett</t>
  </si>
  <si>
    <t>Andres Blanco</t>
  </si>
  <si>
    <t>John Buck</t>
  </si>
  <si>
    <t>Jorge Cantu</t>
  </si>
  <si>
    <t>Ryan Church</t>
  </si>
  <si>
    <t>Greg Dobbs</t>
  </si>
  <si>
    <t>Adrian Gonzalez</t>
  </si>
  <si>
    <t>Curtis Granderson</t>
  </si>
  <si>
    <t>Gabe Gross</t>
  </si>
  <si>
    <t>Scott Hairston</t>
  </si>
  <si>
    <t>Brendan Harris</t>
  </si>
  <si>
    <t>Corey Hart</t>
  </si>
  <si>
    <t>Brad Hawpe</t>
  </si>
  <si>
    <t>Matt Holliday</t>
  </si>
  <si>
    <t>Ryan Howard</t>
  </si>
  <si>
    <t>Maicer Izturis</t>
  </si>
  <si>
    <t>Jeff Keppinger</t>
  </si>
  <si>
    <t>Casey Kotchman</t>
  </si>
  <si>
    <t>Jason Kubel</t>
  </si>
  <si>
    <t>Adam LaRoche</t>
  </si>
  <si>
    <t>Jose Lopez</t>
  </si>
  <si>
    <t>Joe Mauer</t>
  </si>
  <si>
    <t>Darnell McDonald</t>
  </si>
  <si>
    <t>Yadier Molina</t>
  </si>
  <si>
    <t>Donnie Murphy</t>
  </si>
  <si>
    <t>Dioner Navarro</t>
  </si>
  <si>
    <t>Ryan Raburn</t>
  </si>
  <si>
    <t>Alex Rios</t>
  </si>
  <si>
    <t>Rene Rivera</t>
  </si>
  <si>
    <t>Grady Sizemore</t>
  </si>
  <si>
    <t>Chris Snyder</t>
  </si>
  <si>
    <t>Nick Swisher</t>
  </si>
  <si>
    <t>Chad Tracy</t>
  </si>
  <si>
    <t>Matt Treanor</t>
  </si>
  <si>
    <t>Melvin Upton</t>
  </si>
  <si>
    <t>Wilson Valdez</t>
  </si>
  <si>
    <t>Josh Willingham</t>
  </si>
  <si>
    <t>David Wright</t>
  </si>
  <si>
    <t>Kevin Youkilis</t>
  </si>
  <si>
    <t>Chris Young</t>
  </si>
  <si>
    <t>Robert Andino</t>
  </si>
  <si>
    <t>Willy Aybar</t>
  </si>
  <si>
    <t>Jeff Baker</t>
  </si>
  <si>
    <t>Yuniesky Betancourt</t>
  </si>
  <si>
    <t>Melky Cabrera</t>
  </si>
  <si>
    <t>Robinson Cano</t>
  </si>
  <si>
    <t>Ronny Cedeno</t>
  </si>
  <si>
    <t>Shin-Soo Choo</t>
  </si>
  <si>
    <t>Chris Denorfia</t>
  </si>
  <si>
    <t>Ryan Doumit</t>
  </si>
  <si>
    <t>Prince Fielder</t>
  </si>
  <si>
    <t>Mike Fontenot</t>
  </si>
  <si>
    <t>Jeff Francoeur</t>
  </si>
  <si>
    <t>Franklin Gutierrez</t>
  </si>
  <si>
    <t>J. J. Hardy</t>
  </si>
  <si>
    <t>Jeremy Hermida</t>
  </si>
  <si>
    <t>Aaron Hill</t>
  </si>
  <si>
    <t>Conor Jackson</t>
  </si>
  <si>
    <t>Dan Johnson</t>
  </si>
  <si>
    <t>Kelly Johnson</t>
  </si>
  <si>
    <t>Andy Marte</t>
  </si>
  <si>
    <t>Jeff Mathis</t>
  </si>
  <si>
    <t>Brian McCann</t>
  </si>
  <si>
    <t>Nate McLouth</t>
  </si>
  <si>
    <t>Mike Morse</t>
  </si>
  <si>
    <t>Ronny Paulino</t>
  </si>
  <si>
    <t>Brayan Pena</t>
  </si>
  <si>
    <t>Omar Quintanilla</t>
  </si>
  <si>
    <t>Hanley Ramirez</t>
  </si>
  <si>
    <t>Jason Repko</t>
  </si>
  <si>
    <t>Luis Rodriguez</t>
  </si>
  <si>
    <t>Skip Schumaker</t>
  </si>
  <si>
    <t>Luke Scott</t>
  </si>
  <si>
    <t>Kelly Shoppach</t>
  </si>
  <si>
    <t>Geovany Soto</t>
  </si>
  <si>
    <t>Ryan Spilborghs</t>
  </si>
  <si>
    <t>Mark Teahen</t>
  </si>
  <si>
    <t>Ryan Theriot</t>
  </si>
  <si>
    <t>Eli Whiteside</t>
  </si>
  <si>
    <t>Josh Wilson</t>
  </si>
  <si>
    <t>Ryan Zimmerman</t>
  </si>
  <si>
    <t>Joaquin Arias</t>
  </si>
  <si>
    <t>Erick Aybar</t>
  </si>
  <si>
    <t>Michael Bourn</t>
  </si>
  <si>
    <t>Ryan Braun</t>
  </si>
  <si>
    <t>Andrew Brown</t>
  </si>
  <si>
    <t>Alberto Callaspo</t>
  </si>
  <si>
    <t>Alexi Casilla</t>
  </si>
  <si>
    <t>Rajai Davis</t>
  </si>
  <si>
    <t>Stephen Drew</t>
  </si>
  <si>
    <t>Andre Ethier</t>
  </si>
  <si>
    <t>Kevin Frandsen</t>
  </si>
  <si>
    <t>Jack Hannahan</t>
  </si>
  <si>
    <t>Chris Iannetta</t>
  </si>
  <si>
    <t>Joe Inglett</t>
  </si>
  <si>
    <t>Travis Ishikawa</t>
  </si>
  <si>
    <t>Adam Jones</t>
  </si>
  <si>
    <t>Matt Kemp</t>
  </si>
  <si>
    <t>Howie Kendrick</t>
  </si>
  <si>
    <t>Ian Kinsler</t>
  </si>
  <si>
    <t>Kevin Kouzmanoff</t>
  </si>
  <si>
    <t>Fred Lewis</t>
  </si>
  <si>
    <t>Adam Lind</t>
  </si>
  <si>
    <t>James Loney</t>
  </si>
  <si>
    <t>Mitch Maier</t>
  </si>
  <si>
    <t>Nick Markakis</t>
  </si>
  <si>
    <t>Russell Martin</t>
  </si>
  <si>
    <t>Lastings Milledge</t>
  </si>
  <si>
    <t>Miguel Montero</t>
  </si>
  <si>
    <t>Scott Moore</t>
  </si>
  <si>
    <t>Kendrys Morales</t>
  </si>
  <si>
    <t>David Murphy</t>
  </si>
  <si>
    <t>Mike Napoli</t>
  </si>
  <si>
    <t>Angel Pagan</t>
  </si>
  <si>
    <t>Dustin Pedroia</t>
  </si>
  <si>
    <t>Juan Perez</t>
  </si>
  <si>
    <t>Martin Prado</t>
  </si>
  <si>
    <t>Carlos Quentin</t>
  </si>
  <si>
    <t>Ryan Roberts</t>
  </si>
  <si>
    <t>Carlos Ruiz</t>
  </si>
  <si>
    <t>Angel Sanchez</t>
  </si>
  <si>
    <t>Chris Stewart</t>
  </si>
  <si>
    <t>Ryan Sweeney</t>
  </si>
  <si>
    <t>Troy Tulowitzki</t>
  </si>
  <si>
    <t>Dan Uggla</t>
  </si>
  <si>
    <t>Reggie Willits</t>
  </si>
  <si>
    <t>Delmon Young</t>
  </si>
  <si>
    <t>Delwyn Young</t>
  </si>
  <si>
    <t>Ben Zobrist</t>
  </si>
  <si>
    <t>Tony Abreu</t>
  </si>
  <si>
    <t>Daric Barton</t>
  </si>
  <si>
    <t>Emilio Bonifacio</t>
  </si>
  <si>
    <t>Travis Buck</t>
  </si>
  <si>
    <t>Billy Butler</t>
  </si>
  <si>
    <t>Asdrubal Cabrera</t>
  </si>
  <si>
    <t>Jeff Clement</t>
  </si>
  <si>
    <t>Alejandro De Aza</t>
  </si>
  <si>
    <t>Shelley Duncan</t>
  </si>
  <si>
    <t>Jacoby Ellsbury</t>
  </si>
  <si>
    <t>Yunel Escobar</t>
  </si>
  <si>
    <t>Jesus Flores</t>
  </si>
  <si>
    <t>Jake Fox</t>
  </si>
  <si>
    <t>Ben Francisco</t>
  </si>
  <si>
    <t>Sam Fuld</t>
  </si>
  <si>
    <t>Carlos Gomez</t>
  </si>
  <si>
    <t>Alberto Gonzalez</t>
  </si>
  <si>
    <t>Alex Gordon</t>
  </si>
  <si>
    <t>Josh Hamilton</t>
  </si>
  <si>
    <t>Ryan Hanigan</t>
  </si>
  <si>
    <t>Chase Headley</t>
  </si>
  <si>
    <t>Akinori Iwamura</t>
  </si>
  <si>
    <t>Rob Johnson</t>
  </si>
  <si>
    <t>Garrett Jones</t>
  </si>
  <si>
    <t>Don Kelly</t>
  </si>
  <si>
    <t>Andy LaRoche</t>
  </si>
  <si>
    <t>Justin Maxwell</t>
  </si>
  <si>
    <t>Cameron Maybin</t>
  </si>
  <si>
    <t>Nyjer Morgan</t>
  </si>
  <si>
    <t>Brandon Moss</t>
  </si>
  <si>
    <t>Eric Patterson</t>
  </si>
  <si>
    <t>Steve Pearce</t>
  </si>
  <si>
    <t>Hunter Pence</t>
  </si>
  <si>
    <t>Felix Pie</t>
  </si>
  <si>
    <t>Mark Reynolds</t>
  </si>
  <si>
    <t>Justin Ruggiano</t>
  </si>
  <si>
    <t>Brendan Ryan</t>
  </si>
  <si>
    <t>Jarrod Saltalamacchia</t>
  </si>
  <si>
    <t>Nate Schierholtz</t>
  </si>
  <si>
    <t>Seth Smith</t>
  </si>
  <si>
    <t>Ian Stewart</t>
  </si>
  <si>
    <t>Kurt Suzuki</t>
  </si>
  <si>
    <t>J. R. Towles</t>
  </si>
  <si>
    <t>Justin Upton</t>
  </si>
  <si>
    <t>Joey Votto</t>
  </si>
  <si>
    <t>Brandon Wood</t>
  </si>
  <si>
    <t>Mike Aviles</t>
  </si>
  <si>
    <t>John Baker</t>
  </si>
  <si>
    <t>Roger Bernadina</t>
  </si>
  <si>
    <t>Gregor Blanco</t>
  </si>
  <si>
    <t>Jason Bourgeois</t>
  </si>
  <si>
    <t>Reid Brignac</t>
  </si>
  <si>
    <t>Jay Bruce</t>
  </si>
  <si>
    <t>Emmanuel Burriss</t>
  </si>
  <si>
    <t>Chris Carter</t>
  </si>
  <si>
    <t>Francisco Cervelli</t>
  </si>
  <si>
    <t>Brooks Conrad</t>
  </si>
  <si>
    <t>Luis Cruz</t>
  </si>
  <si>
    <t>Aaron Cunningham</t>
  </si>
  <si>
    <t>Blake DeWitt</t>
  </si>
  <si>
    <t>Chris Dickerson</t>
  </si>
  <si>
    <t>A. J. Ellis</t>
  </si>
  <si>
    <t>Alcides Escobar</t>
  </si>
  <si>
    <t>Nick Evans</t>
  </si>
  <si>
    <t>Dexter Fowler</t>
  </si>
  <si>
    <t>Kosuke Fukudome</t>
  </si>
  <si>
    <t>Brett Gardner</t>
  </si>
  <si>
    <t>Chris Getz</t>
  </si>
  <si>
    <t>Conor Gillaspie</t>
  </si>
  <si>
    <t>Jonathan Herrera</t>
  </si>
  <si>
    <t>Nick Hundley</t>
  </si>
  <si>
    <t>Paul Janish</t>
  </si>
  <si>
    <t>John Jaso</t>
  </si>
  <si>
    <t>Elliot Johnson</t>
  </si>
  <si>
    <t>Matthew Joyce</t>
  </si>
  <si>
    <t>Kila Ka'aihue</t>
  </si>
  <si>
    <t>George Kottaras</t>
  </si>
  <si>
    <t>Bryan LaHair</t>
  </si>
  <si>
    <t>Brent Lillibridge</t>
  </si>
  <si>
    <t>Evan Longoria</t>
  </si>
  <si>
    <t>Jed Lowrie</t>
  </si>
  <si>
    <t>Lou Marson</t>
  </si>
  <si>
    <t>Joe Mather</t>
  </si>
  <si>
    <t>Casey McGehee</t>
  </si>
  <si>
    <t>Juan Miranda</t>
  </si>
  <si>
    <t>Daniel Murphy</t>
  </si>
  <si>
    <t>Jayson Nix</t>
  </si>
  <si>
    <t>Cliff Pennington</t>
  </si>
  <si>
    <t>Jason Pridie</t>
  </si>
  <si>
    <t>Alexei Ramirez</t>
  </si>
  <si>
    <t>Sean Rodriguez</t>
  </si>
  <si>
    <t>Adam Rosales</t>
  </si>
  <si>
    <t>Gaby Sanchez</t>
  </si>
  <si>
    <t>Pablo Sandoval</t>
  </si>
  <si>
    <t>Travis Snider</t>
  </si>
  <si>
    <t>Denard Span</t>
  </si>
  <si>
    <t>Nick Stavinoha</t>
  </si>
  <si>
    <t>Clete Thomas</t>
  </si>
  <si>
    <t>Matt Tolbert</t>
  </si>
  <si>
    <t>Matt Tuiasosopo</t>
  </si>
  <si>
    <t>Luis Valbuena</t>
  </si>
  <si>
    <t>Will Venable</t>
  </si>
  <si>
    <t>Bobby Wilson</t>
  </si>
  <si>
    <t>Brandon Allen</t>
  </si>
  <si>
    <t>Elvis Andrus</t>
  </si>
  <si>
    <t>Alex Avila</t>
  </si>
  <si>
    <t>Gordon Beckham</t>
  </si>
  <si>
    <t>Kyle Blanks</t>
  </si>
  <si>
    <t>Julio Borbon</t>
  </si>
  <si>
    <t>Michael Brantley</t>
  </si>
  <si>
    <t>Everth Cabrera</t>
  </si>
  <si>
    <t>Mike Carp</t>
  </si>
  <si>
    <t>Chris Coghlan</t>
  </si>
  <si>
    <t>Tyler Colvin</t>
  </si>
  <si>
    <t>Carlos Corporan</t>
  </si>
  <si>
    <t>Trevor Crowe</t>
  </si>
  <si>
    <t>Ian Desmond</t>
  </si>
  <si>
    <t>Matt Downs</t>
  </si>
  <si>
    <t>Tyler Flowers</t>
  </si>
  <si>
    <t>Juan Francisco</t>
  </si>
  <si>
    <t>David Freese</t>
  </si>
  <si>
    <t>Craig Gentry</t>
  </si>
  <si>
    <t>Chris Gimenez</t>
  </si>
  <si>
    <t>Tyler Greene</t>
  </si>
  <si>
    <t>Jesus Guzman</t>
  </si>
  <si>
    <t>Brett Hayes</t>
  </si>
  <si>
    <t>Chris Johnson</t>
  </si>
  <si>
    <t>Matt LaPorta</t>
  </si>
  <si>
    <t>Jose Lobaton</t>
  </si>
  <si>
    <t>Tommy Manzella</t>
  </si>
  <si>
    <t>Fernando Martinez</t>
  </si>
  <si>
    <t>John Mayberry</t>
  </si>
  <si>
    <t>Mike McCoy</t>
  </si>
  <si>
    <t>Andrew McCutchen</t>
  </si>
  <si>
    <t>Adam Moore</t>
  </si>
  <si>
    <t>Gerardo Parra</t>
  </si>
  <si>
    <t>Xavier Paul</t>
  </si>
  <si>
    <t>Ramiro Pena</t>
  </si>
  <si>
    <t>Buster Posey</t>
  </si>
  <si>
    <t>Landon Powell</t>
  </si>
  <si>
    <t>Colby Rasmus</t>
  </si>
  <si>
    <t>Josh Reddick</t>
  </si>
  <si>
    <t>Nolan Reimold</t>
  </si>
  <si>
    <t>Shane Robinson</t>
  </si>
  <si>
    <t>Rusty Ryal</t>
  </si>
  <si>
    <t>Michael Saunders</t>
  </si>
  <si>
    <t>Jordan Schafer</t>
  </si>
  <si>
    <t>Drew Stubbs</t>
  </si>
  <si>
    <t>Craig Tatum</t>
  </si>
  <si>
    <t>Josh Thole</t>
  </si>
  <si>
    <t>Justin Turner</t>
  </si>
  <si>
    <t>Neil Walker</t>
  </si>
  <si>
    <t>Matt Wieters</t>
  </si>
  <si>
    <t>Yonder Alonso</t>
  </si>
  <si>
    <t>Pedro Alvarez</t>
  </si>
  <si>
    <t>J. P. Arencibia</t>
  </si>
  <si>
    <t>Darwin Barney</t>
  </si>
  <si>
    <t>Mike Baxter</t>
  </si>
  <si>
    <t>Josh Bell</t>
  </si>
  <si>
    <t>Brennan Boesch</t>
  </si>
  <si>
    <t>Brian Bogusevic</t>
  </si>
  <si>
    <t>Peter Bourjos</t>
  </si>
  <si>
    <t>Domonic Brown</t>
  </si>
  <si>
    <t>Drew Butera</t>
  </si>
  <si>
    <t>Lorenzo Cain</t>
  </si>
  <si>
    <t>Welington Castillo</t>
  </si>
  <si>
    <t>Jason Castro</t>
  </si>
  <si>
    <t>Starlin Castro</t>
  </si>
  <si>
    <t>Pedro Ciriaco</t>
  </si>
  <si>
    <t>Hank Conger</t>
  </si>
  <si>
    <t>Allen Craig</t>
  </si>
  <si>
    <t>Brad Davis</t>
  </si>
  <si>
    <t>Ike Davis</t>
  </si>
  <si>
    <t>Daniel Descalso</t>
  </si>
  <si>
    <t>Jason Donald</t>
  </si>
  <si>
    <t>Lucas Duda</t>
  </si>
  <si>
    <t>Jarrod Dyson</t>
  </si>
  <si>
    <t>Danny Espinosa</t>
  </si>
  <si>
    <t>Jesus Feliciano</t>
  </si>
  <si>
    <t>Freddie Freeman</t>
  </si>
  <si>
    <t>Cole Gillespie</t>
  </si>
  <si>
    <t>Chris Heisey</t>
  </si>
  <si>
    <t>Jason Heyward</t>
  </si>
  <si>
    <t>Brandon Hicks</t>
  </si>
  <si>
    <t>Luke Hughes</t>
  </si>
  <si>
    <t>Austin Jackson</t>
  </si>
  <si>
    <t>Jon Jay</t>
  </si>
  <si>
    <t>Desmond Jennings</t>
  </si>
  <si>
    <t>Ryan Kalish</t>
  </si>
  <si>
    <t>Erik Kratz</t>
  </si>
  <si>
    <t>Jonathan Lucroy</t>
  </si>
  <si>
    <t>Michael McKenry</t>
  </si>
  <si>
    <t>Brent Morel</t>
  </si>
  <si>
    <t>Mitch Moreland</t>
  </si>
  <si>
    <t>Logan Morrison</t>
  </si>
  <si>
    <t>Daniel Nava</t>
  </si>
  <si>
    <t>Chris Nelson</t>
  </si>
  <si>
    <t>Mike Nickeas</t>
  </si>
  <si>
    <t>Eduardo Nunez</t>
  </si>
  <si>
    <t>Bryan Petersen</t>
  </si>
  <si>
    <t>Trevor Plouffe</t>
  </si>
  <si>
    <t>Alex Presley</t>
  </si>
  <si>
    <t>Wilson Ramos</t>
  </si>
  <si>
    <t>Ben Revere</t>
  </si>
  <si>
    <t>Will Rhymes</t>
  </si>
  <si>
    <t>Andrew Romine</t>
  </si>
  <si>
    <t>Carlos Santana</t>
  </si>
  <si>
    <t>Scott Sizemore</t>
  </si>
  <si>
    <t>Justin Smoak</t>
  </si>
  <si>
    <t>Eric Sogard</t>
  </si>
  <si>
    <t>Giancarlo Stanton</t>
  </si>
  <si>
    <t>Jose Tabata</t>
  </si>
  <si>
    <t>Ruben Tejada</t>
  </si>
  <si>
    <t>Steven Tolleson</t>
  </si>
  <si>
    <t>Mark Trumbo</t>
  </si>
  <si>
    <t>Chris Valaika</t>
  </si>
  <si>
    <t>Danny Valencia</t>
  </si>
  <si>
    <t>Dayan Viciedo</t>
  </si>
  <si>
    <t>Brett Wallace</t>
  </si>
  <si>
    <t>Casper Wells</t>
  </si>
  <si>
    <t>Danny Worth</t>
  </si>
  <si>
    <t>Dustin Ackley</t>
  </si>
  <si>
    <t>Jose Altuve</t>
  </si>
  <si>
    <t>Alexi Amarista</t>
  </si>
  <si>
    <t>Brandon Belt</t>
  </si>
  <si>
    <t>Charlie Blackmon</t>
  </si>
  <si>
    <t>Tony Campana</t>
  </si>
  <si>
    <t>Matt Carpenter</t>
  </si>
  <si>
    <t>Ezequiel Carrera</t>
  </si>
  <si>
    <t>Robinson Chirinos</t>
  </si>
  <si>
    <t>Lonnie Chisenhall</t>
  </si>
  <si>
    <t>Steve Clevenger</t>
  </si>
  <si>
    <t>Jose Constanza</t>
  </si>
  <si>
    <t>David Cooper</t>
  </si>
  <si>
    <t>Collin Cowgill</t>
  </si>
  <si>
    <t>Zack Cozart</t>
  </si>
  <si>
    <t>Brandon Crawford</t>
  </si>
  <si>
    <t>Tony Cruz</t>
  </si>
  <si>
    <t>Chase d'Arnaud</t>
  </si>
  <si>
    <t>Ivan De Jesus</t>
  </si>
  <si>
    <t>Andy Dirks</t>
  </si>
  <si>
    <t>Matt Dominguez</t>
  </si>
  <si>
    <t>Eduardo Escobar</t>
  </si>
  <si>
    <t>Tim Federowicz</t>
  </si>
  <si>
    <t>Pedro Florimon</t>
  </si>
  <si>
    <t>Logan Forsythe</t>
  </si>
  <si>
    <t>Todd Frazier</t>
  </si>
  <si>
    <t>Johnny Giavotella</t>
  </si>
  <si>
    <t>Paul Goldschmidt</t>
  </si>
  <si>
    <t>Hector Gomez</t>
  </si>
  <si>
    <t>Dee Gordon</t>
  </si>
  <si>
    <t>Taylor Green</t>
  </si>
  <si>
    <t>Brandon Guyer</t>
  </si>
  <si>
    <t>Josh Harrison</t>
  </si>
  <si>
    <t>Eric Hosmer</t>
  </si>
  <si>
    <t>Jose Iglesias</t>
  </si>
  <si>
    <t>Jason Kipnis</t>
  </si>
  <si>
    <t>Pete Kozma</t>
  </si>
  <si>
    <t>Ryan Lavarnway</t>
  </si>
  <si>
    <t>Brett Lawrie</t>
  </si>
  <si>
    <t>DJ LeMahieu</t>
  </si>
  <si>
    <t>Alex Liddi</t>
  </si>
  <si>
    <t>Steve Lombardozzi</t>
  </si>
  <si>
    <t>Martin Maldonado</t>
  </si>
  <si>
    <t>Chris Marrero</t>
  </si>
  <si>
    <t>J. D. Martinez</t>
  </si>
  <si>
    <t>Leonys Martin</t>
  </si>
  <si>
    <t>Michael Martinez</t>
  </si>
  <si>
    <t>Darin Mastroianni</t>
  </si>
  <si>
    <t>Devin Mesoraco</t>
  </si>
  <si>
    <t>Jesus Montero</t>
  </si>
  <si>
    <t>Mike Moustakas</t>
  </si>
  <si>
    <t>Efren Navarro</t>
  </si>
  <si>
    <t>Tsuyoshi Nishioka</t>
  </si>
  <si>
    <t>Jordan Pacheco</t>
  </si>
  <si>
    <t>Jimmy Paredes</t>
  </si>
  <si>
    <t>Chris Parmelee</t>
  </si>
  <si>
    <t>Andy Parrino</t>
  </si>
  <si>
    <t>Carlos Peguero</t>
  </si>
  <si>
    <t>Salvador Perez</t>
  </si>
  <si>
    <t>Brett Pill</t>
  </si>
  <si>
    <t>Anthony Recker</t>
  </si>
  <si>
    <t>Anthony Rizzo</t>
  </si>
  <si>
    <t>Trayvon Robinson</t>
  </si>
  <si>
    <t>Austin Romine</t>
  </si>
  <si>
    <t>Wilin Rosario</t>
  </si>
  <si>
    <t>Hector Sanchez</t>
  </si>
  <si>
    <t>Jerry Sands</t>
  </si>
  <si>
    <t>Dave Sappelt</t>
  </si>
  <si>
    <t>Josh Satin</t>
  </si>
  <si>
    <t>Logan Schafer</t>
  </si>
  <si>
    <t>Kyle Seager</t>
  </si>
  <si>
    <t>Justin Sellers</t>
  </si>
  <si>
    <t>J. B. Shuck</t>
  </si>
  <si>
    <t>Michael Taylor</t>
  </si>
  <si>
    <t>Eric Thames</t>
  </si>
  <si>
    <t>Rene Tosoni</t>
  </si>
  <si>
    <t>Jemile Weeks</t>
  </si>
  <si>
    <t>Matt Adams</t>
  </si>
  <si>
    <t>Nori Aoki</t>
  </si>
  <si>
    <t>Brandon Barnes</t>
  </si>
  <si>
    <t>Quintin Berry</t>
  </si>
  <si>
    <t>Jeff Bianchi</t>
  </si>
  <si>
    <t>Rob Brantly</t>
  </si>
  <si>
    <t>Kole Calhoun</t>
  </si>
  <si>
    <t>Yoenis Cespedes</t>
  </si>
  <si>
    <t>Charlie Culberson</t>
  </si>
  <si>
    <t>Jordan Danks</t>
  </si>
  <si>
    <t>Brian Dozier</t>
  </si>
  <si>
    <t>Jake Elmore</t>
  </si>
  <si>
    <t>Ryan Flaherty</t>
  </si>
  <si>
    <t>Freddy Galvis</t>
  </si>
  <si>
    <t>Avisail Garcia</t>
  </si>
  <si>
    <t>Yan Gomes</t>
  </si>
  <si>
    <t>Mauro Gomez</t>
  </si>
  <si>
    <t>Marwin Gonzalez</t>
  </si>
  <si>
    <t>Anthony Gose</t>
  </si>
  <si>
    <t>Yasmani Grandal</t>
  </si>
  <si>
    <t>Didi Gregorius</t>
  </si>
  <si>
    <t>Adeiny Hechavarria</t>
  </si>
  <si>
    <t>Gorkys Hernandez</t>
  </si>
  <si>
    <t>Elian Herrera</t>
  </si>
  <si>
    <t>Chris Herrmann</t>
  </si>
  <si>
    <t>L. J. Hoes</t>
  </si>
  <si>
    <t>Bryan Holaday</t>
  </si>
  <si>
    <t>Brock Holt</t>
  </si>
  <si>
    <t>Brett Jackson</t>
  </si>
  <si>
    <t>Luis Jimenez</t>
  </si>
  <si>
    <t>Munenori Kawasaki</t>
  </si>
  <si>
    <t>Sandy Leon</t>
  </si>
  <si>
    <t>David Lough</t>
  </si>
  <si>
    <t>Manny Machado</t>
  </si>
  <si>
    <t>Starling Marte</t>
  </si>
  <si>
    <t>Jordy Mercer</t>
  </si>
  <si>
    <t>Will Middlebrooks</t>
  </si>
  <si>
    <t>Tyler Moore</t>
  </si>
  <si>
    <t>Kristopher Negron</t>
  </si>
  <si>
    <t>Kirk Nieuwenhuis</t>
  </si>
  <si>
    <t>Derek Norris</t>
  </si>
  <si>
    <t>Mike Olt</t>
  </si>
  <si>
    <t>Tyler Pastornicky</t>
  </si>
  <si>
    <t>Eury Perez</t>
  </si>
  <si>
    <t>Hernan Perez</t>
  </si>
  <si>
    <t>A. J. Pollock</t>
  </si>
  <si>
    <t>Jurickson Profar</t>
  </si>
  <si>
    <t>Clint Robinson</t>
  </si>
  <si>
    <t>Darin Ruf</t>
  </si>
  <si>
    <t>Josh Rutledge</t>
  </si>
  <si>
    <t>Jean Segura</t>
  </si>
  <si>
    <t>Moises Sierra</t>
  </si>
  <si>
    <t>Andrelton Simmons</t>
  </si>
  <si>
    <t>Donovan Solano</t>
  </si>
  <si>
    <t>Jordany Valdespin</t>
  </si>
  <si>
    <t>Scott Van Slyke</t>
  </si>
  <si>
    <t>Stephen Vogt</t>
  </si>
  <si>
    <t>Ryan Wheeler</t>
  </si>
  <si>
    <t>David Adams</t>
  </si>
  <si>
    <t>Jim Adduci</t>
  </si>
  <si>
    <t>Ehire Adrianza</t>
  </si>
  <si>
    <t>Abraham Almonte</t>
  </si>
  <si>
    <t>Zoilo Almonte</t>
  </si>
  <si>
    <t>Oswaldo Arcia</t>
  </si>
  <si>
    <t>Cody Asche</t>
  </si>
  <si>
    <t>Tim Beckham</t>
  </si>
  <si>
    <t>Christian Bethancourt</t>
  </si>
  <si>
    <t>Xander Bogaerts</t>
  </si>
  <si>
    <t>Jackie Bradley</t>
  </si>
  <si>
    <t>Joey Butler</t>
  </si>
  <si>
    <t>Nick Castellanos</t>
  </si>
  <si>
    <t>Michael Choice</t>
  </si>
  <si>
    <t>Chris Colabello</t>
  </si>
  <si>
    <t>Travis d'Arnaud</t>
  </si>
  <si>
    <t>Khris Davis</t>
  </si>
  <si>
    <t>Matt den Dekker</t>
  </si>
  <si>
    <t>Corey Dickerson</t>
  </si>
  <si>
    <t>Derek Dietrich</t>
  </si>
  <si>
    <t>Wilmer Flores</t>
  </si>
  <si>
    <t>Nick Franklin</t>
  </si>
  <si>
    <t>Nate Freiman</t>
  </si>
  <si>
    <t>Leury Garcia</t>
  </si>
  <si>
    <t>Evan Gattis</t>
  </si>
  <si>
    <t>Scooter Gennett</t>
  </si>
  <si>
    <t>Caleb Gindl</t>
  </si>
  <si>
    <t>Ryan Goins</t>
  </si>
  <si>
    <t>Tuffy Gosewisch</t>
  </si>
  <si>
    <t>Philip Gosselin</t>
  </si>
  <si>
    <t>Grant Green</t>
  </si>
  <si>
    <t>Robbie Grossman</t>
  </si>
  <si>
    <t>Jedd Gyorko</t>
  </si>
  <si>
    <t>Sean Halton</t>
  </si>
  <si>
    <t>Billy Hamilton</t>
  </si>
  <si>
    <t>Cesar Hernandez</t>
  </si>
  <si>
    <t>Aaron Hicks</t>
  </si>
  <si>
    <t>Kevin Kiermaier</t>
  </si>
  <si>
    <t>Marc Krauss</t>
  </si>
  <si>
    <t>Juan Lagares</t>
  </si>
  <si>
    <t>Junior Lake</t>
  </si>
  <si>
    <t>Ed Lucas</t>
  </si>
  <si>
    <t>Jake Marisnick</t>
  </si>
  <si>
    <t>Alfredo Marte</t>
  </si>
  <si>
    <t>Tommy Medica</t>
  </si>
  <si>
    <t>Brad Miller</t>
  </si>
  <si>
    <t>J. R. Murphy</t>
  </si>
  <si>
    <t>Wil Myers</t>
  </si>
  <si>
    <t>Nick Noonan</t>
  </si>
  <si>
    <t>Chris Owings</t>
  </si>
  <si>
    <t>Marcell Ozuna</t>
  </si>
  <si>
    <t>Shane Peterson</t>
  </si>
  <si>
    <t>Josh Phegley</t>
  </si>
  <si>
    <t>Kevin Pillar</t>
  </si>
  <si>
    <t>Josmil Pinto</t>
  </si>
  <si>
    <t>Yasiel Puig</t>
  </si>
  <si>
    <t>Jose Ramirez</t>
  </si>
  <si>
    <t>Anthony Rendon</t>
  </si>
  <si>
    <t>Derrick Robinson</t>
  </si>
  <si>
    <t>Cameron Rupp</t>
  </si>
  <si>
    <t>Jonathan Schoop</t>
  </si>
  <si>
    <t>Marcus Semien</t>
  </si>
  <si>
    <t>Jesus Sucre</t>
  </si>
  <si>
    <t>Jonathan Villar</t>
  </si>
  <si>
    <t>Kolten Wong</t>
  </si>
  <si>
    <t>Christian Yelich</t>
  </si>
  <si>
    <t>Mike Zunino</t>
  </si>
  <si>
    <t>Jose Abreu</t>
  </si>
  <si>
    <t>Nick Ahmed</t>
  </si>
  <si>
    <t>Arismendy Alcantara</t>
  </si>
  <si>
    <t>Aaron Altherr</t>
  </si>
  <si>
    <t>Javier Baez</t>
  </si>
  <si>
    <t>Tucker Barnhart</t>
  </si>
  <si>
    <t>Mookie Betts</t>
  </si>
  <si>
    <t>Justin Bour</t>
  </si>
  <si>
    <t>Billy Burns</t>
  </si>
  <si>
    <t>Eric Campbell</t>
  </si>
  <si>
    <t>Curt Casali</t>
  </si>
  <si>
    <t>Rusney Castillo</t>
  </si>
  <si>
    <t>Tyler Collins</t>
  </si>
  <si>
    <t>Christian Colon</t>
  </si>
  <si>
    <t>C. J. Cron</t>
  </si>
  <si>
    <t>Matt Duffy</t>
  </si>
  <si>
    <t>Maikel Franco</t>
  </si>
  <si>
    <t>Jake Goebbert</t>
  </si>
  <si>
    <t>Randal Grichuk</t>
  </si>
  <si>
    <t>Alex Guerrero</t>
  </si>
  <si>
    <t>Enrique Hernandez</t>
  </si>
  <si>
    <t>Ender Inciarte</t>
  </si>
  <si>
    <t>James Jones</t>
  </si>
  <si>
    <t>Caleb Joseph</t>
  </si>
  <si>
    <t>Jake Lamb</t>
  </si>
  <si>
    <t>Tommy La Stella</t>
  </si>
  <si>
    <t>Rymer Liriano</t>
  </si>
  <si>
    <t>James McCann</t>
  </si>
  <si>
    <t>Adrian Nieto</t>
  </si>
  <si>
    <t>Rougned Odor</t>
  </si>
  <si>
    <t>Joe Panik</t>
  </si>
  <si>
    <t>Kyle Parker</t>
  </si>
  <si>
    <t>Ben Paulsen</t>
  </si>
  <si>
    <t>Joc Pederson</t>
  </si>
  <si>
    <t>David Peralta</t>
  </si>
  <si>
    <t>Roberto Perez</t>
  </si>
  <si>
    <t>Jace Peterson</t>
  </si>
  <si>
    <t>Tommy Pham</t>
  </si>
  <si>
    <t>Gregory Polanco</t>
  </si>
  <si>
    <t>J. T. Realmuto</t>
  </si>
  <si>
    <t>Dan Robertson</t>
  </si>
  <si>
    <t>Jason Rogers</t>
  </si>
  <si>
    <t>Miguel Rojas</t>
  </si>
  <si>
    <t>Stefen Romero</t>
  </si>
  <si>
    <t>Ryan Rua</t>
  </si>
  <si>
    <t>Carlos Sanchez</t>
  </si>
  <si>
    <t>Danny Santana</t>
  </si>
  <si>
    <t>Domingo Santana</t>
  </si>
  <si>
    <t>Luis Sardinas</t>
  </si>
  <si>
    <t>Jon Singleton</t>
  </si>
  <si>
    <t>Jake Smolinski</t>
  </si>
  <si>
    <t>Yangervis Solarte</t>
  </si>
  <si>
    <t>Jorge Soler</t>
  </si>
  <si>
    <t>Steven Souza</t>
  </si>
  <si>
    <t>Cory Spangenberg</t>
  </si>
  <si>
    <t>George Springer</t>
  </si>
  <si>
    <t>Eugenio Suarez</t>
  </si>
  <si>
    <t>Andrew Susac</t>
  </si>
  <si>
    <t>Oscar Taveras</t>
  </si>
  <si>
    <t>Chris Taylor</t>
  </si>
  <si>
    <t>Kennys Vargas</t>
  </si>
  <si>
    <t>Christian Vazquez</t>
  </si>
  <si>
    <t>Rafael Ynoa</t>
  </si>
  <si>
    <t>Greg Bird</t>
  </si>
  <si>
    <t>Kris Bryant</t>
  </si>
  <si>
    <t>Byron Buxton</t>
  </si>
  <si>
    <t>Mark Canha</t>
  </si>
  <si>
    <t>Michael Conforto</t>
  </si>
  <si>
    <t>Carlos Correa</t>
  </si>
  <si>
    <t>Taylor Featherston</t>
  </si>
  <si>
    <t>Joey Gallo</t>
  </si>
  <si>
    <t>Adonis Garcia</t>
  </si>
  <si>
    <t>Austin Hedges</t>
  </si>
  <si>
    <t>Odubel Herrera</t>
  </si>
  <si>
    <t>Micah Johnson</t>
  </si>
  <si>
    <t>Jung Ho Kang</t>
  </si>
  <si>
    <t>Francisco Lindor</t>
  </si>
  <si>
    <t>Mikie Mahtook</t>
  </si>
  <si>
    <t>Ketel Marte</t>
  </si>
  <si>
    <t>Max Muncy</t>
  </si>
  <si>
    <t>Paulo Orlando</t>
  </si>
  <si>
    <t>Stephen Piscotty</t>
  </si>
  <si>
    <t>Kevin Plawecki</t>
  </si>
  <si>
    <t>Eddie Rosario</t>
  </si>
  <si>
    <t>Addison Russell</t>
  </si>
  <si>
    <t>Tyler Saladino</t>
  </si>
  <si>
    <t>Miguel Sano</t>
  </si>
  <si>
    <t>Kyle Schwarber</t>
  </si>
  <si>
    <t>Travis Shaw</t>
  </si>
  <si>
    <t>Blake Swihart</t>
  </si>
  <si>
    <t>Trayce Thompson</t>
  </si>
  <si>
    <t>Yasmany Tomas</t>
  </si>
  <si>
    <t>Kelby Tomlinson</t>
  </si>
  <si>
    <t>Devon Travis</t>
  </si>
  <si>
    <t>Preston Tucker</t>
  </si>
  <si>
    <t>Giovanny Urshela</t>
  </si>
  <si>
    <t>Select Player:</t>
  </si>
  <si>
    <t>Metrics:</t>
  </si>
  <si>
    <t>Players: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</si>
  <si>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</si>
  <si>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</si>
  <si>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</si>
  <si>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</si>
  <si>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</si>
  <si>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</si>
  <si>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</si>
  <si>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</si>
  <si>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Slices</t>
  </si>
  <si>
    <t>Max</t>
  </si>
  <si>
    <t>X-Values</t>
  </si>
  <si>
    <t>Y-Values</t>
  </si>
  <si>
    <t>Goal</t>
  </si>
  <si>
    <t>% to Goal</t>
  </si>
  <si>
    <t>$ Raised</t>
  </si>
  <si>
    <t>$ Remaining</t>
  </si>
  <si>
    <t>State</t>
  </si>
  <si>
    <t>Population</t>
  </si>
  <si>
    <t>California</t>
  </si>
  <si>
    <t>Texas</t>
  </si>
  <si>
    <t>Florida</t>
  </si>
  <si>
    <t>Illinois</t>
  </si>
  <si>
    <t>Pennsylvania</t>
  </si>
  <si>
    <t>Ohio</t>
  </si>
  <si>
    <t>Georgia</t>
  </si>
  <si>
    <t>Michigan</t>
  </si>
  <si>
    <t>North Carolina</t>
  </si>
  <si>
    <t>New Jersey</t>
  </si>
  <si>
    <t>Virginia</t>
  </si>
  <si>
    <t>Washington</t>
  </si>
  <si>
    <t>Massachusetts</t>
  </si>
  <si>
    <t>Arizona</t>
  </si>
  <si>
    <t>Indiana</t>
  </si>
  <si>
    <t>Tennessee</t>
  </si>
  <si>
    <t>Missouri</t>
  </si>
  <si>
    <t>Maryland</t>
  </si>
  <si>
    <t>Wisconsin</t>
  </si>
  <si>
    <t>Minnesota</t>
  </si>
  <si>
    <t>Colorado</t>
  </si>
  <si>
    <t>Alabama</t>
  </si>
  <si>
    <t>South Carolina</t>
  </si>
  <si>
    <t>Louisiana</t>
  </si>
  <si>
    <t>Kentucky</t>
  </si>
  <si>
    <t>Oregon</t>
  </si>
  <si>
    <t>Oklahoma</t>
  </si>
  <si>
    <t>Connecticut</t>
  </si>
  <si>
    <t>Iowa</t>
  </si>
  <si>
    <t>Mississippi</t>
  </si>
  <si>
    <t>Arkansas</t>
  </si>
  <si>
    <t>Utah</t>
  </si>
  <si>
    <t>Kansas</t>
  </si>
  <si>
    <t>Nevada</t>
  </si>
  <si>
    <t>New Mexico</t>
  </si>
  <si>
    <t>Nebraska</t>
  </si>
  <si>
    <t>West Virginia</t>
  </si>
  <si>
    <t>Idaho</t>
  </si>
  <si>
    <t>Hawaii</t>
  </si>
  <si>
    <t>Maine</t>
  </si>
  <si>
    <t>New Hampshire</t>
  </si>
  <si>
    <t>Rhode Island</t>
  </si>
  <si>
    <t>Montana</t>
  </si>
  <si>
    <t>Delaware</t>
  </si>
  <si>
    <t>South Dakota</t>
  </si>
  <si>
    <t>Alaska</t>
  </si>
  <si>
    <t>North Dakota</t>
  </si>
  <si>
    <t>District of Columbia</t>
  </si>
  <si>
    <t>Vermont</t>
  </si>
  <si>
    <t>Wyoming</t>
  </si>
  <si>
    <t>Avg. HH Income</t>
  </si>
  <si>
    <t>Select Genre:</t>
  </si>
  <si>
    <t>*Inspired by Pew Research Center Political Polarization Study</t>
  </si>
  <si>
    <t>http://www.people-press.org/2014/06/12/section-1-growing-ideological-consistency/#interactive</t>
  </si>
  <si>
    <t>Democrats</t>
  </si>
  <si>
    <t>Republicans</t>
  </si>
  <si>
    <t>% to Target</t>
  </si>
  <si>
    <t>Runners</t>
  </si>
  <si>
    <t>% of Runners</t>
  </si>
  <si>
    <t>"Big 5" Personality Traits</t>
  </si>
  <si>
    <t>Sales by Month (volume)</t>
  </si>
  <si>
    <t>arr_x</t>
  </si>
  <si>
    <t>arr_y</t>
  </si>
  <si>
    <t>arr_xx</t>
  </si>
  <si>
    <t>arr_yy</t>
  </si>
  <si>
    <t>Chart Value</t>
  </si>
  <si>
    <t>CTR</t>
  </si>
  <si>
    <t>Max scroll:</t>
  </si>
  <si>
    <t>Score</t>
  </si>
  <si>
    <t>Percentage:</t>
  </si>
  <si>
    <t>Rev Gap</t>
  </si>
  <si>
    <t>Rev Target</t>
  </si>
  <si>
    <t>START</t>
  </si>
  <si>
    <t>FINISH</t>
  </si>
  <si>
    <t>LIBERAL</t>
  </si>
  <si>
    <t>CONSERVATIVE</t>
  </si>
  <si>
    <t>MIXED</t>
  </si>
  <si>
    <t>Transactions</t>
  </si>
  <si>
    <t>$/Click</t>
  </si>
  <si>
    <t>Transaction %</t>
  </si>
  <si>
    <t>Mobile Spend</t>
  </si>
  <si>
    <t>Desktop Spend</t>
  </si>
  <si>
    <t>Total Spend</t>
  </si>
  <si>
    <t>AVG</t>
  </si>
  <si>
    <t>SB%</t>
  </si>
  <si>
    <t>K</t>
  </si>
  <si>
    <t>K/BB</t>
  </si>
  <si>
    <t>Total:</t>
  </si>
  <si>
    <t>Sales by Month (Scaled)</t>
  </si>
  <si>
    <t>Temperature</t>
  </si>
  <si>
    <t>Degrees</t>
  </si>
  <si>
    <t>Empty Boxes</t>
  </si>
  <si>
    <t>Filled Boxes</t>
  </si>
  <si>
    <t>Promo</t>
  </si>
  <si>
    <t>Selet Year:</t>
  </si>
  <si>
    <t>Select Metric 1:</t>
  </si>
  <si>
    <t>Select Metric 2:</t>
  </si>
  <si>
    <t>PercentRank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</si>
</sst>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m/d;@"/>
    <numFmt numFmtId="166" formatCode="0.0%"/>
    <numFmt numFmtId="167" formatCode="&quot;$&quot;#,##0.00"/>
    <numFmt numFmtId="168" formatCode="0.000"/>
    <numFmt numFmtId="169" formatCode="0.0"/>
    <numFmt numFmtId="170" formatCode="m/d/yyyy;@"/>
    <numFmt numFmtId="171" formatCode=";;;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8">
    <xf numFmtId="0" fontId="0" fillId="0" borderId="0"/>
    <xf numFmtId="0" fontId="1" fillId="0" borderId="0"/>
    <xf numFmtId="0" fontId="3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10">
    <xf numFmtId="0" fontId="0" fillId="0" borderId="0" xfId="0"/>
    <xf numFmtId="0" fontId="1" fillId="0" borderId="0" xfId="1"/>
    <xf numFmtId="0" fontId="4" fillId="2" borderId="1" xfId="2" applyFont="1" applyFill="1" applyBorder="1" applyAlignment="1">
      <alignment horizontal="center"/>
    </xf>
    <xf numFmtId="0" fontId="4" fillId="2" borderId="2" xfId="2" applyFont="1" applyFill="1" applyBorder="1" applyAlignment="1">
      <alignment horizontal="center"/>
    </xf>
    <xf numFmtId="0" fontId="4" fillId="2" borderId="3" xfId="2" applyFont="1" applyFill="1" applyBorder="1" applyAlignment="1">
      <alignment horizontal="center"/>
    </xf>
    <xf numFmtId="0" fontId="1" fillId="0" borderId="4" xfId="1" applyBorder="1"/>
    <xf numFmtId="0" fontId="3" fillId="3" borderId="5" xfId="2" applyFill="1" applyBorder="1" applyAlignment="1">
      <alignment horizontal="center"/>
    </xf>
    <xf numFmtId="0" fontId="3" fillId="0" borderId="0" xfId="2"/>
    <xf numFmtId="0" fontId="6" fillId="0" borderId="0" xfId="1" applyFont="1" applyAlignment="1">
      <alignment horizontal="right"/>
    </xf>
    <xf numFmtId="0" fontId="3" fillId="0" borderId="3" xfId="2" applyBorder="1"/>
    <xf numFmtId="0" fontId="7" fillId="4" borderId="6" xfId="2" applyFont="1" applyFill="1" applyBorder="1" applyAlignment="1">
      <alignment horizontal="center"/>
    </xf>
    <xf numFmtId="0" fontId="8" fillId="3" borderId="6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/>
    <xf numFmtId="9" fontId="0" fillId="0" borderId="0" xfId="4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9" fillId="0" borderId="0" xfId="0" applyFont="1" applyAlignment="1">
      <alignment horizontal="right"/>
    </xf>
    <xf numFmtId="165" fontId="2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3" fillId="0" borderId="0" xfId="0" applyFont="1"/>
    <xf numFmtId="6" fontId="0" fillId="0" borderId="0" xfId="0" applyNumberFormat="1" applyAlignment="1">
      <alignment horizontal="center"/>
    </xf>
    <xf numFmtId="166" fontId="0" fillId="0" borderId="0" xfId="4" applyNumberFormat="1" applyFont="1" applyAlignment="1">
      <alignment horizontal="center"/>
    </xf>
    <xf numFmtId="9" fontId="0" fillId="0" borderId="0" xfId="4" applyFont="1" applyAlignment="1">
      <alignment horizontal="center"/>
    </xf>
    <xf numFmtId="9" fontId="0" fillId="0" borderId="0" xfId="4" applyFont="1"/>
    <xf numFmtId="3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9" fontId="13" fillId="0" borderId="0" xfId="0" applyNumberFormat="1" applyFont="1" applyAlignment="1">
      <alignment horizontal="center"/>
    </xf>
    <xf numFmtId="0" fontId="12" fillId="0" borderId="0" xfId="0" applyFont="1"/>
    <xf numFmtId="37" fontId="3" fillId="3" borderId="6" xfId="3" applyNumberFormat="1" applyFont="1" applyFill="1" applyBorder="1" applyAlignment="1">
      <alignment horizontal="center"/>
    </xf>
    <xf numFmtId="164" fontId="2" fillId="6" borderId="0" xfId="0" applyNumberFormat="1" applyFont="1" applyFill="1" applyAlignment="1">
      <alignment horizontal="center"/>
    </xf>
    <xf numFmtId="165" fontId="13" fillId="0" borderId="0" xfId="0" applyNumberFormat="1" applyFont="1" applyAlignment="1">
      <alignment horizontal="center"/>
    </xf>
    <xf numFmtId="3" fontId="0" fillId="0" borderId="0" xfId="0" applyNumberFormat="1"/>
    <xf numFmtId="3" fontId="2" fillId="2" borderId="0" xfId="0" applyNumberFormat="1" applyFont="1" applyFill="1" applyAlignment="1">
      <alignment horizontal="center"/>
    </xf>
    <xf numFmtId="0" fontId="9" fillId="0" borderId="0" xfId="0" applyFont="1"/>
    <xf numFmtId="0" fontId="15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9" fontId="2" fillId="0" borderId="0" xfId="4" applyFont="1" applyAlignment="1">
      <alignment horizontal="center"/>
    </xf>
    <xf numFmtId="164" fontId="2" fillId="7" borderId="0" xfId="0" applyNumberFormat="1" applyFont="1" applyFill="1" applyAlignment="1">
      <alignment horizontal="center"/>
    </xf>
    <xf numFmtId="166" fontId="3" fillId="3" borderId="6" xfId="4" applyNumberFormat="1" applyFont="1" applyFill="1" applyBorder="1" applyAlignment="1">
      <alignment horizontal="center"/>
    </xf>
    <xf numFmtId="6" fontId="2" fillId="2" borderId="0" xfId="0" applyNumberFormat="1" applyFont="1" applyFill="1" applyAlignment="1">
      <alignment horizontal="center"/>
    </xf>
    <xf numFmtId="38" fontId="2" fillId="2" borderId="0" xfId="0" applyNumberFormat="1" applyFont="1" applyFill="1" applyAlignment="1">
      <alignment horizontal="center"/>
    </xf>
    <xf numFmtId="9" fontId="2" fillId="2" borderId="0" xfId="4" applyFont="1" applyFill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165" fontId="2" fillId="2" borderId="0" xfId="0" applyNumberFormat="1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2" fontId="17" fillId="7" borderId="0" xfId="0" applyNumberFormat="1" applyFont="1" applyFill="1" applyAlignment="1">
      <alignment horizontal="center"/>
    </xf>
    <xf numFmtId="10" fontId="19" fillId="7" borderId="0" xfId="0" applyNumberFormat="1" applyFont="1" applyFill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3" fontId="2" fillId="7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20" fillId="0" borderId="0" xfId="5"/>
    <xf numFmtId="165" fontId="0" fillId="10" borderId="0" xfId="0" applyNumberFormat="1" applyFill="1" applyAlignment="1">
      <alignment horizontal="center"/>
    </xf>
    <xf numFmtId="164" fontId="1" fillId="0" borderId="11" xfId="6" applyNumberFormat="1" applyFont="1" applyFill="1" applyBorder="1" applyAlignment="1">
      <alignment horizontal="center" vertical="center"/>
    </xf>
    <xf numFmtId="3" fontId="1" fillId="0" borderId="11" xfId="6" applyNumberFormat="1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37" fontId="13" fillId="0" borderId="11" xfId="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/>
    </xf>
    <xf numFmtId="164" fontId="1" fillId="0" borderId="10" xfId="6" applyNumberFormat="1" applyFont="1" applyFill="1" applyBorder="1" applyAlignment="1">
      <alignment horizontal="center" vertical="center"/>
    </xf>
    <xf numFmtId="3" fontId="1" fillId="0" borderId="10" xfId="6" applyNumberFormat="1" applyFont="1" applyFill="1" applyBorder="1" applyAlignment="1">
      <alignment horizontal="center" vertical="center"/>
    </xf>
    <xf numFmtId="37" fontId="13" fillId="0" borderId="10" xfId="6" applyNumberFormat="1" applyFont="1" applyFill="1" applyBorder="1" applyAlignment="1">
      <alignment horizontal="center" vertical="center"/>
    </xf>
    <xf numFmtId="3" fontId="21" fillId="8" borderId="11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14" fillId="5" borderId="11" xfId="0" applyFont="1" applyFill="1" applyBorder="1" applyAlignment="1">
      <alignment horizontal="center"/>
    </xf>
    <xf numFmtId="0" fontId="23" fillId="5" borderId="11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1" fillId="0" borderId="0" xfId="6" applyNumberFormat="1" applyFont="1" applyFill="1" applyBorder="1" applyAlignment="1">
      <alignment horizontal="center" vertical="center"/>
    </xf>
    <xf numFmtId="3" fontId="1" fillId="0" borderId="0" xfId="6" applyNumberFormat="1" applyFont="1" applyFill="1" applyBorder="1" applyAlignment="1">
      <alignment horizontal="center" vertical="center"/>
    </xf>
    <xf numFmtId="37" fontId="13" fillId="0" borderId="0" xfId="6" applyNumberFormat="1" applyFont="1" applyFill="1" applyBorder="1" applyAlignment="1">
      <alignment horizontal="center" vertical="center"/>
    </xf>
    <xf numFmtId="3" fontId="2" fillId="3" borderId="0" xfId="0" applyNumberFormat="1" applyFont="1" applyFill="1" applyAlignment="1">
      <alignment horizontal="center"/>
    </xf>
    <xf numFmtId="3" fontId="0" fillId="2" borderId="11" xfId="0" applyNumberFormat="1" applyFill="1" applyBorder="1" applyAlignment="1">
      <alignment horizontal="center"/>
    </xf>
    <xf numFmtId="9" fontId="1" fillId="2" borderId="11" xfId="4" applyFont="1" applyFill="1" applyBorder="1" applyAlignment="1">
      <alignment horizontal="center"/>
    </xf>
    <xf numFmtId="44" fontId="0" fillId="0" borderId="0" xfId="7" applyFont="1"/>
    <xf numFmtId="170" fontId="0" fillId="0" borderId="0" xfId="0" applyNumberFormat="1"/>
    <xf numFmtId="171" fontId="0" fillId="0" borderId="0" xfId="0" applyNumberFormat="1" applyAlignment="1">
      <alignment horizontal="center"/>
    </xf>
    <xf numFmtId="3" fontId="2" fillId="8" borderId="0" xfId="0" applyNumberFormat="1" applyFont="1" applyFill="1" applyAlignment="1">
      <alignment horizontal="center"/>
    </xf>
    <xf numFmtId="0" fontId="18" fillId="8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168" fontId="2" fillId="2" borderId="11" xfId="0" applyNumberFormat="1" applyFont="1" applyFill="1" applyBorder="1" applyAlignment="1">
      <alignment horizontal="center"/>
    </xf>
    <xf numFmtId="168" fontId="21" fillId="8" borderId="11" xfId="0" applyNumberFormat="1" applyFont="1" applyFill="1" applyBorder="1" applyAlignment="1">
      <alignment horizontal="center"/>
    </xf>
    <xf numFmtId="9" fontId="21" fillId="8" borderId="11" xfId="4" applyFont="1" applyFill="1" applyBorder="1" applyAlignment="1">
      <alignment horizontal="center"/>
    </xf>
    <xf numFmtId="169" fontId="21" fillId="8" borderId="11" xfId="4" applyNumberFormat="1" applyFont="1" applyFill="1" applyBorder="1" applyAlignment="1">
      <alignment horizontal="center"/>
    </xf>
    <xf numFmtId="169" fontId="2" fillId="2" borderId="11" xfId="4" applyNumberFormat="1" applyFont="1" applyFill="1" applyBorder="1" applyAlignment="1">
      <alignment horizontal="center"/>
    </xf>
    <xf numFmtId="3" fontId="2" fillId="2" borderId="11" xfId="0" applyNumberFormat="1" applyFont="1" applyFill="1" applyBorder="1" applyAlignment="1">
      <alignment horizontal="center"/>
    </xf>
    <xf numFmtId="0" fontId="6" fillId="0" borderId="0" xfId="0" applyFont="1" applyAlignment="1">
      <alignment horizontal="right"/>
    </xf>
    <xf numFmtId="2" fontId="2" fillId="0" borderId="0" xfId="0" applyNumberFormat="1" applyFont="1" applyAlignment="1">
      <alignment horizontal="center"/>
    </xf>
    <xf numFmtId="0" fontId="0" fillId="0" borderId="0" xfId="0" applyFont="1"/>
  </cellXfs>
  <cellStyles count="8">
    <cellStyle name="Comma" xfId="6" builtinId="3"/>
    <cellStyle name="Comma 2" xfId="3" xr:uid="{00000000-0005-0000-0000-000001000000}"/>
    <cellStyle name="Currency" xfId="7" builtinId="4"/>
    <cellStyle name="Hyperlink" xfId="5" builtinId="8"/>
    <cellStyle name="Normal" xfId="0" builtinId="0"/>
    <cellStyle name="Normal 2" xfId="1" xr:uid="{00000000-0005-0000-0000-000004000000}"/>
    <cellStyle name="Normal_Sheet1" xfId="2" xr:uid="{00000000-0005-0000-0000-000005000000}"/>
    <cellStyle name="Percent" xfId="4" builtinId="5"/>
  </cellStyles>
  <dxfs count="0"/>
  <tableStyles count="0" defaultTableStyle="TableStyleMedium2" defaultPivotStyle="PivotStyleLight16"/>
  <colors>
    <mruColors>
      <color rgb="FFFF8181"/>
      <color rgb="FF09E6F7"/>
      <color rgb="FFFF9393"/>
      <color rgb="FFFF0909"/>
      <color rgb="FF8AF68D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'Customizing Charts'!$D$1</c:f>
              <c:strCache>
                <c:ptCount val="1"/>
                <c:pt idx="0">
                  <c:v>Total Spend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Charts'!$D$2:$D$13</c:f>
              <c:numCache>
                <c:formatCode>"$"#,##0</c:formatCode>
                <c:ptCount val="12"/>
                <c:pt idx="0">
                  <c:v>797965.66000000015</c:v>
                </c:pt>
                <c:pt idx="1">
                  <c:v>603969.80000000063</c:v>
                </c:pt>
                <c:pt idx="2">
                  <c:v>520069.16999999987</c:v>
                </c:pt>
                <c:pt idx="3">
                  <c:v>724520.51000000071</c:v>
                </c:pt>
                <c:pt idx="4">
                  <c:v>686453.09999999974</c:v>
                </c:pt>
                <c:pt idx="5">
                  <c:v>391622.24999999977</c:v>
                </c:pt>
                <c:pt idx="6">
                  <c:v>424483.9000000002</c:v>
                </c:pt>
                <c:pt idx="7">
                  <c:v>363350.34299999999</c:v>
                </c:pt>
                <c:pt idx="8">
                  <c:v>326805.77999999985</c:v>
                </c:pt>
                <c:pt idx="9">
                  <c:v>448218.95999999985</c:v>
                </c:pt>
                <c:pt idx="10">
                  <c:v>477684.14226600021</c:v>
                </c:pt>
                <c:pt idx="11">
                  <c:v>575374.63778700074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9-4E43-97D2-DF840A82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50647295"/>
        <c:axId val="1350648943"/>
      </c:barChart>
      <c:lineChart>
        <c:grouping val="standard"/>
        <c:varyColors val="0"/>
        <c:ser>
          <c:idx val="1"/>
          <c:order val="1"/>
          <c:tx>
            <c:strRef>
              <c:f>'Customizing Charts'!$E$1</c:f>
              <c:strCache>
                <c:ptCount val="1"/>
                <c:pt idx="0">
                  <c:v>Clicks</c:v>
                </c:pt>
              </c:strCache>
            </c:strRef>
          </c:tx>
          <c:spPr>
            <a:ln w="28575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F69-4E43-97D2-DF840A82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640367"/>
        <c:axId val="1353638719"/>
      </c:lineChart>
      <c:catAx>
        <c:axId val="135064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648943"/>
        <c:crosses val="autoZero"/>
        <c:auto val="1"/>
        <c:lblAlgn val="ctr"/>
        <c:lblOffset val="100"/>
        <c:noMultiLvlLbl val="0"/>
      </c:catAx>
      <c:valAx>
        <c:axId val="135064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647295"/>
        <c:crosses val="autoZero"/>
        <c:crossBetween val="between"/>
      </c:valAx>
      <c:valAx>
        <c:axId val="1353638719"/>
        <c:scaling>
          <c:orientation val="minMax"/>
        </c:scaling>
        <c:delete val="0"/>
        <c:axPos val="r"/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640367"/>
        <c:crosses val="max"/>
        <c:crossBetween val="between"/>
      </c:valAx>
      <c:catAx>
        <c:axId val="13536403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3638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sales by genre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Charts'!$A$3:$A$6</c:f>
              <c:strCache>
                <c:ptCount val="4"/>
                <c:pt idx="0">
                  <c:v>Comedy</c:v>
                </c:pt>
                <c:pt idx="1">
                  <c:v>Thriller</c:v>
                </c:pt>
                <c:pt idx="2">
                  <c:v>Documentary</c:v>
                </c:pt>
                <c:pt idx="3">
                  <c:v>Romance</c:v>
                </c:pt>
              </c:strCache>
            </c:strRef>
          </c:cat>
          <c:val>
            <c:numRef>
              <c:f>'Bar &amp; Column Charts'!$N$3:$N$6</c:f>
              <c:numCache>
                <c:formatCode>#,##0</c:formatCode>
                <c:ptCount val="4"/>
                <c:pt idx="0">
                  <c:v>421099</c:v>
                </c:pt>
                <c:pt idx="1">
                  <c:v>350354</c:v>
                </c:pt>
                <c:pt idx="2">
                  <c:v>91033</c:v>
                </c:pt>
                <c:pt idx="3">
                  <c:v>149670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A-CA4C-8B9F-84DAD79D6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2034975"/>
        <c:axId val="752751439"/>
      </c:barChart>
      <c:catAx>
        <c:axId val="75203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51439"/>
        <c:crosses val="autoZero"/>
        <c:auto val="1"/>
        <c:lblAlgn val="ctr"/>
        <c:lblOffset val="100"/>
        <c:noMultiLvlLbl val="0"/>
      </c:catAx>
      <c:valAx>
        <c:axId val="75275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34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Sales by Month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Charts'!$B$7:$M$7</c:f>
              <c:numCache>
                <c:formatCode>#,##0</c:formatCode>
                <c:ptCount val="12"/>
                <c:pt idx="0">
                  <c:v>71790</c:v>
                </c:pt>
                <c:pt idx="1">
                  <c:v>88618</c:v>
                </c:pt>
                <c:pt idx="2">
                  <c:v>75067</c:v>
                </c:pt>
                <c:pt idx="3">
                  <c:v>77805</c:v>
                </c:pt>
                <c:pt idx="4">
                  <c:v>77260</c:v>
                </c:pt>
                <c:pt idx="5">
                  <c:v>84694</c:v>
                </c:pt>
                <c:pt idx="6">
                  <c:v>83986</c:v>
                </c:pt>
                <c:pt idx="7">
                  <c:v>95006</c:v>
                </c:pt>
                <c:pt idx="8">
                  <c:v>95384</c:v>
                </c:pt>
                <c:pt idx="9">
                  <c:v>92403</c:v>
                </c:pt>
                <c:pt idx="10">
                  <c:v>86309</c:v>
                </c:pt>
                <c:pt idx="11">
                  <c:v>83834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0-D64F-920E-B01AD9A04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166975"/>
        <c:axId val="769168623"/>
      </c:barChart>
      <c:catAx>
        <c:axId val="76916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68623"/>
        <c:crosses val="autoZero"/>
        <c:auto val="1"/>
        <c:lblAlgn val="ctr"/>
        <c:lblOffset val="100"/>
        <c:noMultiLvlLbl val="0"/>
      </c:catAx>
      <c:valAx>
        <c:axId val="76916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66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Genre &amp;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'Bar &amp; Column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B-CE4D-9D3F-4C0734688DED}"/>
            </c:ext>
          </c:extLst>
        </c:ser>
        <c:ser>
          <c:idx val="1"/>
          <c:order val="1"/>
          <c:tx>
            <c:strRef>
              <c:f>'Bar &amp; Column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1B-CE4D-9D3F-4C0734688DED}"/>
            </c:ext>
          </c:extLst>
        </c:ser>
        <c:ser>
          <c:idx val="2"/>
          <c:order val="2"/>
          <c:tx>
            <c:strRef>
              <c:f>'Bar &amp; Column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1B-CE4D-9D3F-4C0734688DED}"/>
            </c:ext>
          </c:extLst>
        </c:ser>
        <c:ser>
          <c:idx val="3"/>
          <c:order val="3"/>
          <c:tx>
            <c:strRef>
              <c:f>'Bar &amp; Column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Charts'!$B$6:$M$6</c:f>
              <c:numCache>
                <c:formatCode>#,##0</c:formatCode>
                <c:ptCount val="12"/>
                <c:pt idx="0">
                  <c:v>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1B-CE4D-9D3F-4C0734688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9546911"/>
        <c:axId val="769548559"/>
      </c:barChart>
      <c:catAx>
        <c:axId val="76954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8559"/>
        <c:crosses val="autoZero"/>
        <c:auto val="1"/>
        <c:lblAlgn val="ctr"/>
        <c:lblOffset val="100"/>
        <c:noMultiLvlLbl val="0"/>
      </c:catAx>
      <c:valAx>
        <c:axId val="76954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Closing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0"/>
            <c:dispRSqr val="1"/>
            <c:dispEq val="0"/>
            <c:trendlineLbl>
              <c:layout>
                <c:manualLayout>
                  <c:x val="8.7351838993859343E-3"/>
                  <c:y val="-3.61100624708771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5-C347-8093-E238898AB644}"/>
            </c:ext>
          </c:extLst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30"/>
            <c:dispRSqr val="1"/>
            <c:dispEq val="0"/>
            <c:trendlineLbl>
              <c:layout>
                <c:manualLayout>
                  <c:x val="1.2304934678662354E-3"/>
                  <c:y val="3.92713573792242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35-C347-8093-E238898AB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969567"/>
        <c:axId val="856615439"/>
      </c:lineChart>
      <c:dateAx>
        <c:axId val="873969567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615439"/>
        <c:crosses val="autoZero"/>
        <c:auto val="1"/>
        <c:lblOffset val="100"/>
        <c:baseTimeUnit val="days"/>
      </c:dateAx>
      <c:valAx>
        <c:axId val="856615439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Genre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C-5A4E-AB25-7C619BDB6A89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C-5A4E-AB25-7C619BDB6A89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6C-5A4E-AB25-7C619BDB6A89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6C-5A4E-AB25-7C619BDB6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1327"/>
        <c:axId val="1735721999"/>
      </c:areaChart>
      <c:catAx>
        <c:axId val="173575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999"/>
        <c:crosses val="autoZero"/>
        <c:auto val="1"/>
        <c:lblAlgn val="ctr"/>
        <c:lblOffset val="100"/>
        <c:noMultiLvlLbl val="0"/>
      </c:catAx>
      <c:valAx>
        <c:axId val="17357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Genre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3-8E4B-AA90-679F682CEA1D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3-8E4B-AA90-679F682CEA1D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43-8E4B-AA90-679F682CEA1D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43-8E4B-AA90-679F682CE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1327"/>
        <c:axId val="1735721999"/>
      </c:areaChart>
      <c:catAx>
        <c:axId val="173575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999"/>
        <c:crosses val="autoZero"/>
        <c:auto val="1"/>
        <c:lblAlgn val="ctr"/>
        <c:lblOffset val="100"/>
        <c:noMultiLvlLbl val="0"/>
      </c:catAx>
      <c:valAx>
        <c:axId val="17357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3D-7847-A35C-60564D0EC8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3D-7847-A35C-60564D0EC8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3D-7847-A35C-60564D0EC8B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03D-7847-A35C-60564D0EC8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1-FC4A-AF5B-F781E720C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D7-CA47-A07D-3EDEB764C7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D7-CA47-A07D-3EDEB764C7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D7-CA47-A07D-3EDEB764C77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D7-CA47-A07D-3EDEB764C77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ED7-CA47-A07D-3EDEB764C7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ED7-CA47-A07D-3EDEB764C7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ED7-CA47-A07D-3EDEB764C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D7-CA47-A07D-3EDEB764C77C}"/>
            </c:ext>
          </c:extLst>
        </c:ser>
        <c:ser>
          <c:idx val="1"/>
          <c:order val="1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ED7-CA47-A07D-3EDEB764C77C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chemeClr val="accent2">
                      <a:lumMod val="5000"/>
                      <a:lumOff val="95000"/>
                    </a:schemeClr>
                  </a:gs>
                  <a:gs pos="74000">
                    <a:schemeClr val="accent2">
                      <a:lumMod val="45000"/>
                      <a:lumOff val="55000"/>
                    </a:schemeClr>
                  </a:gs>
                  <a:gs pos="83000">
                    <a:schemeClr val="accent2">
                      <a:lumMod val="45000"/>
                      <a:lumOff val="55000"/>
                    </a:schemeClr>
                  </a:gs>
                  <a:gs pos="100000">
                    <a:schemeClr val="accent2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ED7-CA47-A07D-3EDEB764C77C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chemeClr val="accent3">
                      <a:lumMod val="5000"/>
                      <a:lumOff val="95000"/>
                    </a:schemeClr>
                  </a:gs>
                  <a:gs pos="74000">
                    <a:schemeClr val="accent3">
                      <a:lumMod val="45000"/>
                      <a:lumOff val="55000"/>
                    </a:schemeClr>
                  </a:gs>
                  <a:gs pos="83000">
                    <a:schemeClr val="accent3">
                      <a:lumMod val="45000"/>
                      <a:lumOff val="55000"/>
                    </a:schemeClr>
                  </a:gs>
                  <a:gs pos="100000">
                    <a:schemeClr val="accent3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D7-CA47-A07D-3EDEB764C77C}"/>
              </c:ext>
            </c:extLst>
          </c:dPt>
          <c:dPt>
            <c:idx val="3"/>
            <c:bubble3D val="0"/>
            <c:spPr>
              <a:gradFill flip="none" rotWithShape="1">
                <a:gsLst>
                  <a:gs pos="0">
                    <a:schemeClr val="accent4">
                      <a:lumMod val="5000"/>
                      <a:lumOff val="95000"/>
                    </a:schemeClr>
                  </a:gs>
                  <a:gs pos="74000">
                    <a:schemeClr val="accent4">
                      <a:lumMod val="45000"/>
                      <a:lumOff val="55000"/>
                    </a:schemeClr>
                  </a:gs>
                  <a:gs pos="83000">
                    <a:schemeClr val="accent4">
                      <a:lumMod val="45000"/>
                      <a:lumOff val="55000"/>
                    </a:schemeClr>
                  </a:gs>
                  <a:gs pos="100000">
                    <a:schemeClr val="accent4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ED7-CA47-A07D-3EDEB764C77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ED7-CA47-A07D-3EDEB764C7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ED7-CA47-A07D-3EDEB764C7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ED7-CA47-A07D-3EDEB764C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'Pie &amp; Donut Charts'!$C$2:$C$5</c:f>
              <c:numCache>
                <c:formatCode>"$"#,##0</c:formatCode>
                <c:ptCount val="4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D7-CA47-A07D-3EDEB764C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'Pie &amp; Donut Charts'!$A$2</c:f>
              <c:strCache>
                <c:ptCount val="1"/>
                <c:pt idx="0">
                  <c:v>Apparel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5E-1B48-8A3D-E630B791B157}"/>
              </c:ext>
            </c:extLst>
          </c:dPt>
          <c:dPt>
            <c:idx val="1"/>
            <c:bubble3D val="0"/>
            <c:spPr>
              <a:solidFill>
                <a:schemeClr val="accent1"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Charts'!$C$2:$E$2</c:f>
              <c:numCache>
                <c:formatCode>"$"#,##0</c:formatCode>
                <c:ptCount val="3"/>
                <c:pt idx="0">
                  <c:v>118000</c:v>
                </c:pt>
                <c:pt idx="1">
                  <c:v>72000</c:v>
                </c:pt>
                <c:pt idx="2">
                  <c:v>190000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5-534A-BF6B-6ECE0F665A24}"/>
            </c:ext>
          </c:extLst>
        </c:ser>
        <c:ser>
          <c:idx val="1"/>
          <c:order val="1"/>
          <c:tx>
            <c:strRef>
              <c:f>'Pie &amp; Donut Charts'!$A$3</c:f>
              <c:strCache>
                <c:ptCount val="1"/>
                <c:pt idx="0">
                  <c:v>Electronics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105-534A-BF6B-6ECE0F665A24}"/>
              </c:ext>
            </c:extLst>
          </c:dPt>
          <c:dPt>
            <c:idx val="1"/>
            <c:bubble3D val="0"/>
            <c:spPr>
              <a:solidFill>
                <a:schemeClr val="accent2">
                  <a:alpha val="4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Charts'!$C$3:$E$3</c:f>
              <c:numCache>
                <c:formatCode>"$"#,##0</c:formatCode>
                <c:ptCount val="3"/>
                <c:pt idx="0">
                  <c:v>120000</c:v>
                </c:pt>
                <c:pt idx="1">
                  <c:v>10000</c:v>
                </c:pt>
                <c:pt idx="2">
                  <c:v>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5-534A-BF6B-6ECE0F665A24}"/>
            </c:ext>
          </c:extLst>
        </c:ser>
        <c:ser>
          <c:idx val="2"/>
          <c:order val="2"/>
          <c:tx>
            <c:strRef>
              <c:f>'Pie &amp; Donut Charts'!$A$4</c:f>
              <c:strCache>
                <c:ptCount val="1"/>
                <c:pt idx="0">
                  <c:v>Toys &amp; Games</c:v>
                </c:pt>
              </c:strCache>
            </c:strRef>
          </c:tx>
          <c:spPr>
            <a:noFill/>
          </c:spPr>
          <c:dPt>
            <c:idx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105-534A-BF6B-6ECE0F665A24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Charts'!$C$4:$E$4</c:f>
              <c:numCache>
                <c:formatCode>"$"#,##0</c:formatCode>
                <c:ptCount val="3"/>
                <c:pt idx="0">
                  <c:v>75000</c:v>
                </c:pt>
                <c:pt idx="1">
                  <c:v>150000</c:v>
                </c:pt>
                <c:pt idx="2">
                  <c:v>225000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05-534A-BF6B-6ECE0F665A24}"/>
            </c:ext>
          </c:extLst>
        </c:ser>
        <c:ser>
          <c:idx val="3"/>
          <c:order val="3"/>
          <c:tx>
            <c:strRef>
              <c:f>'Pie &amp; Donut Charts'!$A$5</c:f>
              <c:strCache>
                <c:ptCount val="1"/>
                <c:pt idx="0">
                  <c:v>Housewares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105-534A-BF6B-6ECE0F665A24}"/>
              </c:ext>
            </c:extLst>
          </c:dPt>
          <c:dPt>
            <c:idx val="1"/>
            <c:bubble3D val="0"/>
            <c:spPr>
              <a:solidFill>
                <a:schemeClr val="accent4">
                  <a:alpha val="50049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Charts'!$C$5:$E$5</c:f>
              <c:numCache>
                <c:formatCode>"$"#,##0</c:formatCode>
                <c:ptCount val="3"/>
                <c:pt idx="0">
                  <c:v>62000</c:v>
                </c:pt>
                <c:pt idx="1">
                  <c:v>38000</c:v>
                </c:pt>
                <c:pt idx="2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5-534A-BF6B-6ECE0F665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21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(2000-2015)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72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0129855643044619"/>
                  <c:y val="-8.7887503645377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Charts'!$G$2:$G$481</c:f>
              <c:numCache>
                <c:formatCode>General</c:formatCode>
                <c:ptCount val="480"/>
                <c:pt idx="0">
                  <c:v>748</c:v>
                </c:pt>
                <c:pt idx="1">
                  <c:v>731</c:v>
                </c:pt>
                <c:pt idx="2">
                  <c:v>879</c:v>
                </c:pt>
                <c:pt idx="3">
                  <c:v>793</c:v>
                </c:pt>
                <c:pt idx="4">
                  <c:v>978</c:v>
                </c:pt>
                <c:pt idx="5">
                  <c:v>947</c:v>
                </c:pt>
                <c:pt idx="6">
                  <c:v>738</c:v>
                </c:pt>
                <c:pt idx="7">
                  <c:v>740</c:v>
                </c:pt>
                <c:pt idx="8">
                  <c:v>861</c:v>
                </c:pt>
                <c:pt idx="9">
                  <c:v>825</c:v>
                </c:pt>
                <c:pt idx="10">
                  <c:v>708</c:v>
                </c:pt>
                <c:pt idx="11">
                  <c:v>938</c:v>
                </c:pt>
                <c:pt idx="12">
                  <c:v>864</c:v>
                </c:pt>
                <c:pt idx="13">
                  <c:v>925</c:v>
                </c:pt>
                <c:pt idx="14">
                  <c:v>752</c:v>
                </c:pt>
                <c:pt idx="15">
                  <c:v>823</c:v>
                </c:pt>
                <c:pt idx="16">
                  <c:v>907</c:v>
                </c:pt>
                <c:pt idx="17">
                  <c:v>764</c:v>
                </c:pt>
                <c:pt idx="18">
                  <c:v>968</c:v>
                </c:pt>
                <c:pt idx="19">
                  <c:v>887</c:v>
                </c:pt>
                <c:pt idx="20">
                  <c:v>733</c:v>
                </c:pt>
                <c:pt idx="21">
                  <c:v>848</c:v>
                </c:pt>
                <c:pt idx="22">
                  <c:v>950</c:v>
                </c:pt>
                <c:pt idx="23">
                  <c:v>792</c:v>
                </c:pt>
                <c:pt idx="24">
                  <c:v>807</c:v>
                </c:pt>
                <c:pt idx="25">
                  <c:v>792</c:v>
                </c:pt>
                <c:pt idx="26">
                  <c:v>794</c:v>
                </c:pt>
                <c:pt idx="27">
                  <c:v>810</c:v>
                </c:pt>
                <c:pt idx="28">
                  <c:v>798</c:v>
                </c:pt>
                <c:pt idx="29">
                  <c:v>871</c:v>
                </c:pt>
                <c:pt idx="30">
                  <c:v>771</c:v>
                </c:pt>
                <c:pt idx="31">
                  <c:v>884</c:v>
                </c:pt>
                <c:pt idx="32">
                  <c:v>670</c:v>
                </c:pt>
                <c:pt idx="33">
                  <c:v>729</c:v>
                </c:pt>
                <c:pt idx="34">
                  <c:v>742</c:v>
                </c:pt>
                <c:pt idx="35">
                  <c:v>789</c:v>
                </c:pt>
                <c:pt idx="36">
                  <c:v>746</c:v>
                </c:pt>
                <c:pt idx="37">
                  <c:v>740</c:v>
                </c:pt>
                <c:pt idx="38">
                  <c:v>691</c:v>
                </c:pt>
                <c:pt idx="39">
                  <c:v>735</c:v>
                </c:pt>
                <c:pt idx="40">
                  <c:v>724</c:v>
                </c:pt>
                <c:pt idx="41">
                  <c:v>672</c:v>
                </c:pt>
                <c:pt idx="42">
                  <c:v>657</c:v>
                </c:pt>
                <c:pt idx="43">
                  <c:v>847</c:v>
                </c:pt>
                <c:pt idx="44">
                  <c:v>799</c:v>
                </c:pt>
                <c:pt idx="45">
                  <c:v>777</c:v>
                </c:pt>
                <c:pt idx="46">
                  <c:v>798</c:v>
                </c:pt>
                <c:pt idx="47">
                  <c:v>687</c:v>
                </c:pt>
                <c:pt idx="48">
                  <c:v>923</c:v>
                </c:pt>
                <c:pt idx="49">
                  <c:v>927</c:v>
                </c:pt>
                <c:pt idx="50">
                  <c:v>767</c:v>
                </c:pt>
                <c:pt idx="51">
                  <c:v>814</c:v>
                </c:pt>
                <c:pt idx="52">
                  <c:v>818</c:v>
                </c:pt>
                <c:pt idx="53">
                  <c:v>890</c:v>
                </c:pt>
                <c:pt idx="54">
                  <c:v>729</c:v>
                </c:pt>
                <c:pt idx="55">
                  <c:v>897</c:v>
                </c:pt>
                <c:pt idx="56">
                  <c:v>642</c:v>
                </c:pt>
                <c:pt idx="57">
                  <c:v>758</c:v>
                </c:pt>
                <c:pt idx="58">
                  <c:v>772</c:v>
                </c:pt>
                <c:pt idx="59">
                  <c:v>804</c:v>
                </c:pt>
                <c:pt idx="60">
                  <c:v>673</c:v>
                </c:pt>
                <c:pt idx="61">
                  <c:v>735</c:v>
                </c:pt>
                <c:pt idx="62">
                  <c:v>800</c:v>
                </c:pt>
                <c:pt idx="63">
                  <c:v>768</c:v>
                </c:pt>
                <c:pt idx="64">
                  <c:v>662</c:v>
                </c:pt>
                <c:pt idx="65">
                  <c:v>699</c:v>
                </c:pt>
                <c:pt idx="66">
                  <c:v>641</c:v>
                </c:pt>
                <c:pt idx="67">
                  <c:v>709</c:v>
                </c:pt>
                <c:pt idx="68">
                  <c:v>737</c:v>
                </c:pt>
                <c:pt idx="69">
                  <c:v>627</c:v>
                </c:pt>
                <c:pt idx="70">
                  <c:v>575</c:v>
                </c:pt>
                <c:pt idx="71">
                  <c:v>778</c:v>
                </c:pt>
                <c:pt idx="72">
                  <c:v>856</c:v>
                </c:pt>
                <c:pt idx="73">
                  <c:v>710</c:v>
                </c:pt>
                <c:pt idx="74">
                  <c:v>667</c:v>
                </c:pt>
                <c:pt idx="75">
                  <c:v>851</c:v>
                </c:pt>
                <c:pt idx="76">
                  <c:v>749</c:v>
                </c:pt>
                <c:pt idx="77">
                  <c:v>787</c:v>
                </c:pt>
                <c:pt idx="78">
                  <c:v>706</c:v>
                </c:pt>
                <c:pt idx="79">
                  <c:v>813</c:v>
                </c:pt>
                <c:pt idx="80">
                  <c:v>783</c:v>
                </c:pt>
                <c:pt idx="81">
                  <c:v>739</c:v>
                </c:pt>
                <c:pt idx="82">
                  <c:v>814</c:v>
                </c:pt>
                <c:pt idx="83">
                  <c:v>708</c:v>
                </c:pt>
                <c:pt idx="84">
                  <c:v>690</c:v>
                </c:pt>
                <c:pt idx="85">
                  <c:v>713</c:v>
                </c:pt>
                <c:pt idx="86">
                  <c:v>819</c:v>
                </c:pt>
                <c:pt idx="87">
                  <c:v>843</c:v>
                </c:pt>
                <c:pt idx="88">
                  <c:v>859</c:v>
                </c:pt>
                <c:pt idx="89">
                  <c:v>897</c:v>
                </c:pt>
                <c:pt idx="90">
                  <c:v>715</c:v>
                </c:pt>
                <c:pt idx="91">
                  <c:v>836</c:v>
                </c:pt>
                <c:pt idx="92">
                  <c:v>714</c:v>
                </c:pt>
                <c:pt idx="93">
                  <c:v>678</c:v>
                </c:pt>
                <c:pt idx="94">
                  <c:v>699</c:v>
                </c:pt>
                <c:pt idx="95">
                  <c:v>591</c:v>
                </c:pt>
                <c:pt idx="96">
                  <c:v>751</c:v>
                </c:pt>
                <c:pt idx="97">
                  <c:v>768</c:v>
                </c:pt>
                <c:pt idx="98">
                  <c:v>791</c:v>
                </c:pt>
                <c:pt idx="99">
                  <c:v>894</c:v>
                </c:pt>
                <c:pt idx="100">
                  <c:v>711</c:v>
                </c:pt>
                <c:pt idx="101">
                  <c:v>753</c:v>
                </c:pt>
                <c:pt idx="102">
                  <c:v>801</c:v>
                </c:pt>
                <c:pt idx="103">
                  <c:v>694</c:v>
                </c:pt>
                <c:pt idx="104">
                  <c:v>853</c:v>
                </c:pt>
                <c:pt idx="105">
                  <c:v>791</c:v>
                </c:pt>
                <c:pt idx="106">
                  <c:v>805</c:v>
                </c:pt>
                <c:pt idx="107">
                  <c:v>743</c:v>
                </c:pt>
                <c:pt idx="108">
                  <c:v>736</c:v>
                </c:pt>
                <c:pt idx="109">
                  <c:v>724</c:v>
                </c:pt>
                <c:pt idx="110">
                  <c:v>717</c:v>
                </c:pt>
                <c:pt idx="111">
                  <c:v>755</c:v>
                </c:pt>
                <c:pt idx="112">
                  <c:v>876</c:v>
                </c:pt>
                <c:pt idx="113">
                  <c:v>795</c:v>
                </c:pt>
                <c:pt idx="114">
                  <c:v>961</c:v>
                </c:pt>
                <c:pt idx="115">
                  <c:v>826</c:v>
                </c:pt>
                <c:pt idx="116">
                  <c:v>574</c:v>
                </c:pt>
                <c:pt idx="117">
                  <c:v>907</c:v>
                </c:pt>
                <c:pt idx="118">
                  <c:v>642</c:v>
                </c:pt>
                <c:pt idx="119">
                  <c:v>877</c:v>
                </c:pt>
                <c:pt idx="120">
                  <c:v>634</c:v>
                </c:pt>
                <c:pt idx="121">
                  <c:v>714</c:v>
                </c:pt>
                <c:pt idx="122">
                  <c:v>680</c:v>
                </c:pt>
                <c:pt idx="123">
                  <c:v>858</c:v>
                </c:pt>
                <c:pt idx="124">
                  <c:v>635</c:v>
                </c:pt>
                <c:pt idx="125">
                  <c:v>718</c:v>
                </c:pt>
                <c:pt idx="126">
                  <c:v>750</c:v>
                </c:pt>
                <c:pt idx="127">
                  <c:v>827</c:v>
                </c:pt>
                <c:pt idx="128">
                  <c:v>720</c:v>
                </c:pt>
                <c:pt idx="129">
                  <c:v>719</c:v>
                </c:pt>
                <c:pt idx="130">
                  <c:v>842</c:v>
                </c:pt>
                <c:pt idx="131">
                  <c:v>780</c:v>
                </c:pt>
                <c:pt idx="132">
                  <c:v>860</c:v>
                </c:pt>
                <c:pt idx="133">
                  <c:v>768</c:v>
                </c:pt>
                <c:pt idx="134">
                  <c:v>793</c:v>
                </c:pt>
                <c:pt idx="135">
                  <c:v>865</c:v>
                </c:pt>
                <c:pt idx="136">
                  <c:v>833</c:v>
                </c:pt>
                <c:pt idx="137">
                  <c:v>615</c:v>
                </c:pt>
                <c:pt idx="138">
                  <c:v>803</c:v>
                </c:pt>
                <c:pt idx="139">
                  <c:v>698</c:v>
                </c:pt>
                <c:pt idx="140">
                  <c:v>850</c:v>
                </c:pt>
                <c:pt idx="141">
                  <c:v>855</c:v>
                </c:pt>
                <c:pt idx="142">
                  <c:v>803</c:v>
                </c:pt>
                <c:pt idx="143">
                  <c:v>789</c:v>
                </c:pt>
                <c:pt idx="144">
                  <c:v>761</c:v>
                </c:pt>
                <c:pt idx="145">
                  <c:v>840</c:v>
                </c:pt>
                <c:pt idx="146">
                  <c:v>684</c:v>
                </c:pt>
                <c:pt idx="147">
                  <c:v>836</c:v>
                </c:pt>
                <c:pt idx="148">
                  <c:v>949</c:v>
                </c:pt>
                <c:pt idx="149">
                  <c:v>897</c:v>
                </c:pt>
                <c:pt idx="150">
                  <c:v>750</c:v>
                </c:pt>
                <c:pt idx="151">
                  <c:v>701</c:v>
                </c:pt>
                <c:pt idx="152">
                  <c:v>680</c:v>
                </c:pt>
                <c:pt idx="153">
                  <c:v>726</c:v>
                </c:pt>
                <c:pt idx="154">
                  <c:v>790</c:v>
                </c:pt>
                <c:pt idx="155">
                  <c:v>775</c:v>
                </c:pt>
                <c:pt idx="156">
                  <c:v>740</c:v>
                </c:pt>
                <c:pt idx="157">
                  <c:v>639</c:v>
                </c:pt>
                <c:pt idx="158">
                  <c:v>772</c:v>
                </c:pt>
                <c:pt idx="159">
                  <c:v>865</c:v>
                </c:pt>
                <c:pt idx="160">
                  <c:v>688</c:v>
                </c:pt>
                <c:pt idx="161">
                  <c:v>717</c:v>
                </c:pt>
                <c:pt idx="162">
                  <c:v>820</c:v>
                </c:pt>
                <c:pt idx="163">
                  <c:v>696</c:v>
                </c:pt>
                <c:pt idx="164">
                  <c:v>684</c:v>
                </c:pt>
                <c:pt idx="165">
                  <c:v>723</c:v>
                </c:pt>
                <c:pt idx="166">
                  <c:v>729</c:v>
                </c:pt>
                <c:pt idx="167">
                  <c:v>741</c:v>
                </c:pt>
                <c:pt idx="168">
                  <c:v>693</c:v>
                </c:pt>
                <c:pt idx="169">
                  <c:v>685</c:v>
                </c:pt>
                <c:pt idx="170">
                  <c:v>769</c:v>
                </c:pt>
                <c:pt idx="171">
                  <c:v>703</c:v>
                </c:pt>
                <c:pt idx="172">
                  <c:v>699</c:v>
                </c:pt>
                <c:pt idx="173">
                  <c:v>649</c:v>
                </c:pt>
                <c:pt idx="174">
                  <c:v>805</c:v>
                </c:pt>
                <c:pt idx="175">
                  <c:v>761</c:v>
                </c:pt>
                <c:pt idx="176">
                  <c:v>807</c:v>
                </c:pt>
                <c:pt idx="177">
                  <c:v>722</c:v>
                </c:pt>
                <c:pt idx="178">
                  <c:v>910</c:v>
                </c:pt>
                <c:pt idx="179">
                  <c:v>886</c:v>
                </c:pt>
                <c:pt idx="180">
                  <c:v>758</c:v>
                </c:pt>
                <c:pt idx="181">
                  <c:v>689</c:v>
                </c:pt>
                <c:pt idx="182">
                  <c:v>813</c:v>
                </c:pt>
                <c:pt idx="183">
                  <c:v>691</c:v>
                </c:pt>
                <c:pt idx="184">
                  <c:v>757</c:v>
                </c:pt>
                <c:pt idx="185">
                  <c:v>870</c:v>
                </c:pt>
                <c:pt idx="186">
                  <c:v>730</c:v>
                </c:pt>
                <c:pt idx="187">
                  <c:v>773</c:v>
                </c:pt>
                <c:pt idx="188">
                  <c:v>749</c:v>
                </c:pt>
                <c:pt idx="189">
                  <c:v>771</c:v>
                </c:pt>
                <c:pt idx="190">
                  <c:v>746</c:v>
                </c:pt>
                <c:pt idx="191">
                  <c:v>801</c:v>
                </c:pt>
                <c:pt idx="192">
                  <c:v>835</c:v>
                </c:pt>
                <c:pt idx="193">
                  <c:v>731</c:v>
                </c:pt>
                <c:pt idx="194">
                  <c:v>809</c:v>
                </c:pt>
                <c:pt idx="195">
                  <c:v>768</c:v>
                </c:pt>
                <c:pt idx="196">
                  <c:v>822</c:v>
                </c:pt>
                <c:pt idx="197">
                  <c:v>756</c:v>
                </c:pt>
                <c:pt idx="198">
                  <c:v>865</c:v>
                </c:pt>
                <c:pt idx="199">
                  <c:v>735</c:v>
                </c:pt>
                <c:pt idx="200">
                  <c:v>781</c:v>
                </c:pt>
                <c:pt idx="201">
                  <c:v>746</c:v>
                </c:pt>
                <c:pt idx="202">
                  <c:v>849</c:v>
                </c:pt>
                <c:pt idx="203">
                  <c:v>716</c:v>
                </c:pt>
                <c:pt idx="204">
                  <c:v>820</c:v>
                </c:pt>
                <c:pt idx="205">
                  <c:v>834</c:v>
                </c:pt>
                <c:pt idx="206">
                  <c:v>868</c:v>
                </c:pt>
                <c:pt idx="207">
                  <c:v>766</c:v>
                </c:pt>
                <c:pt idx="208">
                  <c:v>820</c:v>
                </c:pt>
                <c:pt idx="209">
                  <c:v>930</c:v>
                </c:pt>
                <c:pt idx="210">
                  <c:v>782</c:v>
                </c:pt>
                <c:pt idx="211">
                  <c:v>790</c:v>
                </c:pt>
                <c:pt idx="212">
                  <c:v>673</c:v>
                </c:pt>
                <c:pt idx="213">
                  <c:v>724</c:v>
                </c:pt>
                <c:pt idx="214">
                  <c:v>712</c:v>
                </c:pt>
                <c:pt idx="215">
                  <c:v>860</c:v>
                </c:pt>
                <c:pt idx="216">
                  <c:v>741</c:v>
                </c:pt>
                <c:pt idx="217">
                  <c:v>811</c:v>
                </c:pt>
                <c:pt idx="218">
                  <c:v>706</c:v>
                </c:pt>
                <c:pt idx="219">
                  <c:v>816</c:v>
                </c:pt>
                <c:pt idx="220">
                  <c:v>783</c:v>
                </c:pt>
                <c:pt idx="221">
                  <c:v>801</c:v>
                </c:pt>
                <c:pt idx="222">
                  <c:v>718</c:v>
                </c:pt>
                <c:pt idx="223">
                  <c:v>741</c:v>
                </c:pt>
                <c:pt idx="224">
                  <c:v>753</c:v>
                </c:pt>
                <c:pt idx="225">
                  <c:v>810</c:v>
                </c:pt>
                <c:pt idx="226">
                  <c:v>723</c:v>
                </c:pt>
                <c:pt idx="227">
                  <c:v>892</c:v>
                </c:pt>
                <c:pt idx="228">
                  <c:v>683</c:v>
                </c:pt>
                <c:pt idx="229">
                  <c:v>725</c:v>
                </c:pt>
                <c:pt idx="230">
                  <c:v>756</c:v>
                </c:pt>
                <c:pt idx="231">
                  <c:v>887</c:v>
                </c:pt>
                <c:pt idx="232">
                  <c:v>752</c:v>
                </c:pt>
                <c:pt idx="233">
                  <c:v>794</c:v>
                </c:pt>
                <c:pt idx="234">
                  <c:v>735</c:v>
                </c:pt>
                <c:pt idx="235">
                  <c:v>693</c:v>
                </c:pt>
                <c:pt idx="236">
                  <c:v>822</c:v>
                </c:pt>
                <c:pt idx="237">
                  <c:v>804</c:v>
                </c:pt>
                <c:pt idx="238">
                  <c:v>867</c:v>
                </c:pt>
                <c:pt idx="239">
                  <c:v>968</c:v>
                </c:pt>
                <c:pt idx="240">
                  <c:v>770</c:v>
                </c:pt>
                <c:pt idx="241">
                  <c:v>774</c:v>
                </c:pt>
                <c:pt idx="242">
                  <c:v>646</c:v>
                </c:pt>
                <c:pt idx="243">
                  <c:v>735</c:v>
                </c:pt>
                <c:pt idx="244">
                  <c:v>641</c:v>
                </c:pt>
                <c:pt idx="245">
                  <c:v>829</c:v>
                </c:pt>
                <c:pt idx="246">
                  <c:v>691</c:v>
                </c:pt>
                <c:pt idx="247">
                  <c:v>720</c:v>
                </c:pt>
                <c:pt idx="248">
                  <c:v>782</c:v>
                </c:pt>
                <c:pt idx="249">
                  <c:v>901</c:v>
                </c:pt>
                <c:pt idx="250">
                  <c:v>747</c:v>
                </c:pt>
                <c:pt idx="251">
                  <c:v>637</c:v>
                </c:pt>
                <c:pt idx="252">
                  <c:v>704</c:v>
                </c:pt>
                <c:pt idx="253">
                  <c:v>640</c:v>
                </c:pt>
                <c:pt idx="254">
                  <c:v>805</c:v>
                </c:pt>
                <c:pt idx="255">
                  <c:v>750</c:v>
                </c:pt>
                <c:pt idx="256">
                  <c:v>712</c:v>
                </c:pt>
                <c:pt idx="257">
                  <c:v>714</c:v>
                </c:pt>
                <c:pt idx="258">
                  <c:v>799</c:v>
                </c:pt>
                <c:pt idx="259">
                  <c:v>779</c:v>
                </c:pt>
                <c:pt idx="260">
                  <c:v>753</c:v>
                </c:pt>
                <c:pt idx="261">
                  <c:v>671</c:v>
                </c:pt>
                <c:pt idx="262">
                  <c:v>855</c:v>
                </c:pt>
                <c:pt idx="263">
                  <c:v>700</c:v>
                </c:pt>
                <c:pt idx="264">
                  <c:v>765</c:v>
                </c:pt>
                <c:pt idx="265">
                  <c:v>811</c:v>
                </c:pt>
                <c:pt idx="266">
                  <c:v>845</c:v>
                </c:pt>
                <c:pt idx="267">
                  <c:v>821</c:v>
                </c:pt>
                <c:pt idx="268">
                  <c:v>799</c:v>
                </c:pt>
                <c:pt idx="269">
                  <c:v>789</c:v>
                </c:pt>
                <c:pt idx="270">
                  <c:v>772</c:v>
                </c:pt>
                <c:pt idx="271">
                  <c:v>638</c:v>
                </c:pt>
                <c:pt idx="272">
                  <c:v>636</c:v>
                </c:pt>
                <c:pt idx="273">
                  <c:v>710</c:v>
                </c:pt>
                <c:pt idx="274">
                  <c:v>759</c:v>
                </c:pt>
                <c:pt idx="275">
                  <c:v>803</c:v>
                </c:pt>
                <c:pt idx="276">
                  <c:v>817</c:v>
                </c:pt>
                <c:pt idx="277">
                  <c:v>741</c:v>
                </c:pt>
                <c:pt idx="278">
                  <c:v>784</c:v>
                </c:pt>
                <c:pt idx="279">
                  <c:v>686</c:v>
                </c:pt>
                <c:pt idx="280">
                  <c:v>720</c:v>
                </c:pt>
                <c:pt idx="281">
                  <c:v>673</c:v>
                </c:pt>
                <c:pt idx="282">
                  <c:v>804</c:v>
                </c:pt>
                <c:pt idx="283">
                  <c:v>785</c:v>
                </c:pt>
                <c:pt idx="284">
                  <c:v>798</c:v>
                </c:pt>
                <c:pt idx="285">
                  <c:v>773</c:v>
                </c:pt>
                <c:pt idx="286">
                  <c:v>657</c:v>
                </c:pt>
                <c:pt idx="287">
                  <c:v>730</c:v>
                </c:pt>
                <c:pt idx="288">
                  <c:v>724</c:v>
                </c:pt>
                <c:pt idx="289">
                  <c:v>735</c:v>
                </c:pt>
                <c:pt idx="290">
                  <c:v>640</c:v>
                </c:pt>
                <c:pt idx="291">
                  <c:v>780</c:v>
                </c:pt>
                <c:pt idx="292">
                  <c:v>643</c:v>
                </c:pt>
                <c:pt idx="293">
                  <c:v>820</c:v>
                </c:pt>
                <c:pt idx="294">
                  <c:v>883</c:v>
                </c:pt>
                <c:pt idx="295">
                  <c:v>743</c:v>
                </c:pt>
                <c:pt idx="296">
                  <c:v>872</c:v>
                </c:pt>
                <c:pt idx="297">
                  <c:v>707</c:v>
                </c:pt>
                <c:pt idx="298">
                  <c:v>671</c:v>
                </c:pt>
                <c:pt idx="299">
                  <c:v>915</c:v>
                </c:pt>
                <c:pt idx="300">
                  <c:v>587</c:v>
                </c:pt>
                <c:pt idx="301">
                  <c:v>665</c:v>
                </c:pt>
                <c:pt idx="302">
                  <c:v>787</c:v>
                </c:pt>
                <c:pt idx="303">
                  <c:v>663</c:v>
                </c:pt>
                <c:pt idx="304">
                  <c:v>719</c:v>
                </c:pt>
                <c:pt idx="305">
                  <c:v>713</c:v>
                </c:pt>
                <c:pt idx="306">
                  <c:v>646</c:v>
                </c:pt>
                <c:pt idx="307">
                  <c:v>655</c:v>
                </c:pt>
                <c:pt idx="308">
                  <c:v>755</c:v>
                </c:pt>
                <c:pt idx="309">
                  <c:v>676</c:v>
                </c:pt>
                <c:pt idx="310">
                  <c:v>790</c:v>
                </c:pt>
                <c:pt idx="311">
                  <c:v>802</c:v>
                </c:pt>
                <c:pt idx="312">
                  <c:v>750</c:v>
                </c:pt>
                <c:pt idx="313">
                  <c:v>613</c:v>
                </c:pt>
                <c:pt idx="314">
                  <c:v>770</c:v>
                </c:pt>
                <c:pt idx="315">
                  <c:v>738</c:v>
                </c:pt>
                <c:pt idx="316">
                  <c:v>513</c:v>
                </c:pt>
                <c:pt idx="317">
                  <c:v>611</c:v>
                </c:pt>
                <c:pt idx="318">
                  <c:v>736</c:v>
                </c:pt>
                <c:pt idx="319">
                  <c:v>667</c:v>
                </c:pt>
                <c:pt idx="320">
                  <c:v>781</c:v>
                </c:pt>
                <c:pt idx="321">
                  <c:v>697</c:v>
                </c:pt>
                <c:pt idx="322">
                  <c:v>681</c:v>
                </c:pt>
                <c:pt idx="323">
                  <c:v>752</c:v>
                </c:pt>
                <c:pt idx="324">
                  <c:v>751</c:v>
                </c:pt>
                <c:pt idx="325">
                  <c:v>656</c:v>
                </c:pt>
                <c:pt idx="326">
                  <c:v>772</c:v>
                </c:pt>
                <c:pt idx="327">
                  <c:v>685</c:v>
                </c:pt>
                <c:pt idx="328">
                  <c:v>818</c:v>
                </c:pt>
                <c:pt idx="329">
                  <c:v>859</c:v>
                </c:pt>
                <c:pt idx="330">
                  <c:v>730</c:v>
                </c:pt>
                <c:pt idx="331">
                  <c:v>707</c:v>
                </c:pt>
                <c:pt idx="332">
                  <c:v>610</c:v>
                </c:pt>
                <c:pt idx="333">
                  <c:v>593</c:v>
                </c:pt>
                <c:pt idx="334">
                  <c:v>704</c:v>
                </c:pt>
                <c:pt idx="335">
                  <c:v>731</c:v>
                </c:pt>
                <c:pt idx="336">
                  <c:v>625</c:v>
                </c:pt>
                <c:pt idx="337">
                  <c:v>743</c:v>
                </c:pt>
                <c:pt idx="338">
                  <c:v>624</c:v>
                </c:pt>
                <c:pt idx="339">
                  <c:v>645</c:v>
                </c:pt>
                <c:pt idx="340">
                  <c:v>615</c:v>
                </c:pt>
                <c:pt idx="341">
                  <c:v>735</c:v>
                </c:pt>
                <c:pt idx="342">
                  <c:v>708</c:v>
                </c:pt>
                <c:pt idx="343">
                  <c:v>721</c:v>
                </c:pt>
                <c:pt idx="344">
                  <c:v>556</c:v>
                </c:pt>
                <c:pt idx="345">
                  <c:v>641</c:v>
                </c:pt>
                <c:pt idx="346">
                  <c:v>735</c:v>
                </c:pt>
                <c:pt idx="347">
                  <c:v>855</c:v>
                </c:pt>
                <c:pt idx="348">
                  <c:v>644</c:v>
                </c:pt>
                <c:pt idx="349">
                  <c:v>762</c:v>
                </c:pt>
                <c:pt idx="350">
                  <c:v>787</c:v>
                </c:pt>
                <c:pt idx="351">
                  <c:v>619</c:v>
                </c:pt>
                <c:pt idx="352">
                  <c:v>570</c:v>
                </c:pt>
                <c:pt idx="353">
                  <c:v>718</c:v>
                </c:pt>
                <c:pt idx="354">
                  <c:v>654</c:v>
                </c:pt>
                <c:pt idx="355">
                  <c:v>654</c:v>
                </c:pt>
                <c:pt idx="356">
                  <c:v>667</c:v>
                </c:pt>
                <c:pt idx="357">
                  <c:v>875</c:v>
                </c:pt>
                <c:pt idx="358">
                  <c:v>713</c:v>
                </c:pt>
                <c:pt idx="359">
                  <c:v>867</c:v>
                </c:pt>
                <c:pt idx="360">
                  <c:v>651</c:v>
                </c:pt>
                <c:pt idx="361">
                  <c:v>713</c:v>
                </c:pt>
                <c:pt idx="362">
                  <c:v>583</c:v>
                </c:pt>
                <c:pt idx="363">
                  <c:v>676</c:v>
                </c:pt>
                <c:pt idx="364">
                  <c:v>651</c:v>
                </c:pt>
                <c:pt idx="365">
                  <c:v>697</c:v>
                </c:pt>
                <c:pt idx="366">
                  <c:v>734</c:v>
                </c:pt>
                <c:pt idx="367">
                  <c:v>716</c:v>
                </c:pt>
                <c:pt idx="368">
                  <c:v>712</c:v>
                </c:pt>
                <c:pt idx="369">
                  <c:v>758</c:v>
                </c:pt>
                <c:pt idx="370">
                  <c:v>667</c:v>
                </c:pt>
                <c:pt idx="371">
                  <c:v>731</c:v>
                </c:pt>
                <c:pt idx="372">
                  <c:v>619</c:v>
                </c:pt>
                <c:pt idx="373">
                  <c:v>669</c:v>
                </c:pt>
                <c:pt idx="374">
                  <c:v>700</c:v>
                </c:pt>
                <c:pt idx="375">
                  <c:v>613</c:v>
                </c:pt>
                <c:pt idx="376">
                  <c:v>650</c:v>
                </c:pt>
                <c:pt idx="377">
                  <c:v>701</c:v>
                </c:pt>
                <c:pt idx="378">
                  <c:v>637</c:v>
                </c:pt>
                <c:pt idx="379">
                  <c:v>748</c:v>
                </c:pt>
                <c:pt idx="380">
                  <c:v>776</c:v>
                </c:pt>
                <c:pt idx="381">
                  <c:v>765</c:v>
                </c:pt>
                <c:pt idx="382">
                  <c:v>718</c:v>
                </c:pt>
                <c:pt idx="383">
                  <c:v>609</c:v>
                </c:pt>
                <c:pt idx="384">
                  <c:v>808</c:v>
                </c:pt>
                <c:pt idx="385">
                  <c:v>726</c:v>
                </c:pt>
                <c:pt idx="386">
                  <c:v>767</c:v>
                </c:pt>
                <c:pt idx="387">
                  <c:v>734</c:v>
                </c:pt>
                <c:pt idx="388">
                  <c:v>684</c:v>
                </c:pt>
                <c:pt idx="389">
                  <c:v>804</c:v>
                </c:pt>
                <c:pt idx="390">
                  <c:v>610</c:v>
                </c:pt>
                <c:pt idx="391">
                  <c:v>513</c:v>
                </c:pt>
                <c:pt idx="392">
                  <c:v>619</c:v>
                </c:pt>
                <c:pt idx="393">
                  <c:v>700</c:v>
                </c:pt>
                <c:pt idx="394">
                  <c:v>767</c:v>
                </c:pt>
                <c:pt idx="395">
                  <c:v>618</c:v>
                </c:pt>
                <c:pt idx="396">
                  <c:v>624</c:v>
                </c:pt>
                <c:pt idx="397">
                  <c:v>706</c:v>
                </c:pt>
                <c:pt idx="398">
                  <c:v>614</c:v>
                </c:pt>
                <c:pt idx="399">
                  <c:v>745</c:v>
                </c:pt>
                <c:pt idx="400">
                  <c:v>640</c:v>
                </c:pt>
                <c:pt idx="401">
                  <c:v>634</c:v>
                </c:pt>
                <c:pt idx="402">
                  <c:v>648</c:v>
                </c:pt>
                <c:pt idx="403">
                  <c:v>745</c:v>
                </c:pt>
                <c:pt idx="404">
                  <c:v>688</c:v>
                </c:pt>
                <c:pt idx="405">
                  <c:v>685</c:v>
                </c:pt>
                <c:pt idx="406">
                  <c:v>783</c:v>
                </c:pt>
                <c:pt idx="407">
                  <c:v>602</c:v>
                </c:pt>
                <c:pt idx="408">
                  <c:v>698</c:v>
                </c:pt>
                <c:pt idx="409">
                  <c:v>730</c:v>
                </c:pt>
                <c:pt idx="410">
                  <c:v>656</c:v>
                </c:pt>
                <c:pt idx="411">
                  <c:v>598</c:v>
                </c:pt>
                <c:pt idx="412">
                  <c:v>733</c:v>
                </c:pt>
                <c:pt idx="413">
                  <c:v>712</c:v>
                </c:pt>
                <c:pt idx="414">
                  <c:v>629</c:v>
                </c:pt>
                <c:pt idx="415">
                  <c:v>796</c:v>
                </c:pt>
                <c:pt idx="416">
                  <c:v>853</c:v>
                </c:pt>
                <c:pt idx="417">
                  <c:v>610</c:v>
                </c:pt>
                <c:pt idx="418">
                  <c:v>649</c:v>
                </c:pt>
                <c:pt idx="419">
                  <c:v>650</c:v>
                </c:pt>
                <c:pt idx="420">
                  <c:v>629</c:v>
                </c:pt>
                <c:pt idx="421">
                  <c:v>645</c:v>
                </c:pt>
                <c:pt idx="422">
                  <c:v>614</c:v>
                </c:pt>
                <c:pt idx="423">
                  <c:v>729</c:v>
                </c:pt>
                <c:pt idx="424">
                  <c:v>612</c:v>
                </c:pt>
                <c:pt idx="425">
                  <c:v>651</c:v>
                </c:pt>
                <c:pt idx="426">
                  <c:v>535</c:v>
                </c:pt>
                <c:pt idx="427">
                  <c:v>682</c:v>
                </c:pt>
                <c:pt idx="428">
                  <c:v>660</c:v>
                </c:pt>
                <c:pt idx="429">
                  <c:v>669</c:v>
                </c:pt>
                <c:pt idx="430">
                  <c:v>715</c:v>
                </c:pt>
                <c:pt idx="431">
                  <c:v>629</c:v>
                </c:pt>
                <c:pt idx="432">
                  <c:v>634</c:v>
                </c:pt>
                <c:pt idx="433">
                  <c:v>755</c:v>
                </c:pt>
                <c:pt idx="434">
                  <c:v>573</c:v>
                </c:pt>
                <c:pt idx="435">
                  <c:v>615</c:v>
                </c:pt>
                <c:pt idx="436">
                  <c:v>650</c:v>
                </c:pt>
                <c:pt idx="437">
                  <c:v>705</c:v>
                </c:pt>
                <c:pt idx="438">
                  <c:v>595</c:v>
                </c:pt>
                <c:pt idx="439">
                  <c:v>723</c:v>
                </c:pt>
                <c:pt idx="440">
                  <c:v>637</c:v>
                </c:pt>
                <c:pt idx="441">
                  <c:v>619</c:v>
                </c:pt>
                <c:pt idx="442">
                  <c:v>773</c:v>
                </c:pt>
                <c:pt idx="443">
                  <c:v>686</c:v>
                </c:pt>
                <c:pt idx="444">
                  <c:v>634</c:v>
                </c:pt>
                <c:pt idx="445">
                  <c:v>757</c:v>
                </c:pt>
                <c:pt idx="446">
                  <c:v>665</c:v>
                </c:pt>
                <c:pt idx="447">
                  <c:v>619</c:v>
                </c:pt>
                <c:pt idx="448">
                  <c:v>633</c:v>
                </c:pt>
                <c:pt idx="449">
                  <c:v>718</c:v>
                </c:pt>
                <c:pt idx="450">
                  <c:v>720</c:v>
                </c:pt>
                <c:pt idx="451">
                  <c:v>644</c:v>
                </c:pt>
                <c:pt idx="452">
                  <c:v>613</c:v>
                </c:pt>
                <c:pt idx="453">
                  <c:v>573</c:v>
                </c:pt>
                <c:pt idx="454">
                  <c:v>729</c:v>
                </c:pt>
                <c:pt idx="455">
                  <c:v>694</c:v>
                </c:pt>
                <c:pt idx="456">
                  <c:v>669</c:v>
                </c:pt>
                <c:pt idx="457">
                  <c:v>697</c:v>
                </c:pt>
                <c:pt idx="458">
                  <c:v>737</c:v>
                </c:pt>
                <c:pt idx="459">
                  <c:v>683</c:v>
                </c:pt>
                <c:pt idx="460">
                  <c:v>655</c:v>
                </c:pt>
                <c:pt idx="461">
                  <c:v>696</c:v>
                </c:pt>
                <c:pt idx="462">
                  <c:v>626</c:v>
                </c:pt>
                <c:pt idx="463">
                  <c:v>724</c:v>
                </c:pt>
                <c:pt idx="464">
                  <c:v>622</c:v>
                </c:pt>
                <c:pt idx="465">
                  <c:v>891</c:v>
                </c:pt>
                <c:pt idx="466">
                  <c:v>640</c:v>
                </c:pt>
                <c:pt idx="467">
                  <c:v>713</c:v>
                </c:pt>
                <c:pt idx="468">
                  <c:v>689</c:v>
                </c:pt>
                <c:pt idx="469">
                  <c:v>650</c:v>
                </c:pt>
                <c:pt idx="470">
                  <c:v>647</c:v>
                </c:pt>
                <c:pt idx="471">
                  <c:v>661</c:v>
                </c:pt>
                <c:pt idx="472">
                  <c:v>656</c:v>
                </c:pt>
                <c:pt idx="473">
                  <c:v>751</c:v>
                </c:pt>
                <c:pt idx="474">
                  <c:v>703</c:v>
                </c:pt>
                <c:pt idx="475">
                  <c:v>696</c:v>
                </c:pt>
                <c:pt idx="476">
                  <c:v>689</c:v>
                </c:pt>
                <c:pt idx="477">
                  <c:v>748</c:v>
                </c:pt>
                <c:pt idx="478">
                  <c:v>764</c:v>
                </c:pt>
                <c:pt idx="479">
                  <c:v>667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0-4C45-965C-78558542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061599"/>
        <c:axId val="1802664111"/>
      </c:scatterChart>
      <c:valAx>
        <c:axId val="1803061599"/>
        <c:scaling>
          <c:orientation val="minMax"/>
          <c:min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Runs Scored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64111"/>
        <c:crosses val="autoZero"/>
        <c:crossBetween val="midCat"/>
      </c:valAx>
      <c:valAx>
        <c:axId val="180266411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061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(2000 - 2015)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64045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9.423118985126859E-2"/>
                  <c:y val="-8.147747156605424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Charts'!$I$2:$I$481</c:f>
              <c:numCache>
                <c:formatCode>General</c:formatCode>
                <c:ptCount val="48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  <c:pt idx="31">
                  <c:v>239</c:v>
                </c:pt>
                <c:pt idx="32">
                  <c:v>-142</c:v>
                </c:pt>
                <c:pt idx="33">
                  <c:v>-129</c:v>
                </c:pt>
                <c:pt idx="34">
                  <c:v>-2</c:v>
                </c:pt>
                <c:pt idx="35">
                  <c:v>-23</c:v>
                </c:pt>
                <c:pt idx="36">
                  <c:v>27</c:v>
                </c:pt>
                <c:pt idx="37">
                  <c:v>-66</c:v>
                </c:pt>
                <c:pt idx="38">
                  <c:v>-39</c:v>
                </c:pt>
                <c:pt idx="39">
                  <c:v>-115</c:v>
                </c:pt>
                <c:pt idx="40">
                  <c:v>-152</c:v>
                </c:pt>
                <c:pt idx="41">
                  <c:v>-215</c:v>
                </c:pt>
                <c:pt idx="42">
                  <c:v>-201</c:v>
                </c:pt>
                <c:pt idx="43">
                  <c:v>78</c:v>
                </c:pt>
                <c:pt idx="44">
                  <c:v>51</c:v>
                </c:pt>
                <c:pt idx="45">
                  <c:v>76</c:v>
                </c:pt>
                <c:pt idx="46">
                  <c:v>3</c:v>
                </c:pt>
                <c:pt idx="47">
                  <c:v>-142</c:v>
                </c:pt>
                <c:pt idx="48">
                  <c:v>17</c:v>
                </c:pt>
                <c:pt idx="49">
                  <c:v>300</c:v>
                </c:pt>
                <c:pt idx="50">
                  <c:v>14</c:v>
                </c:pt>
                <c:pt idx="51">
                  <c:v>130</c:v>
                </c:pt>
                <c:pt idx="52">
                  <c:v>141</c:v>
                </c:pt>
                <c:pt idx="53">
                  <c:v>-78</c:v>
                </c:pt>
                <c:pt idx="54">
                  <c:v>86</c:v>
                </c:pt>
                <c:pt idx="55">
                  <c:v>76</c:v>
                </c:pt>
                <c:pt idx="56">
                  <c:v>-71</c:v>
                </c:pt>
                <c:pt idx="57">
                  <c:v>14</c:v>
                </c:pt>
                <c:pt idx="58">
                  <c:v>27</c:v>
                </c:pt>
                <c:pt idx="59">
                  <c:v>91</c:v>
                </c:pt>
                <c:pt idx="60">
                  <c:v>-245</c:v>
                </c:pt>
                <c:pt idx="61">
                  <c:v>17</c:v>
                </c:pt>
                <c:pt idx="62">
                  <c:v>146</c:v>
                </c:pt>
                <c:pt idx="63">
                  <c:v>56</c:v>
                </c:pt>
                <c:pt idx="64">
                  <c:v>-153</c:v>
                </c:pt>
                <c:pt idx="65">
                  <c:v>-64</c:v>
                </c:pt>
                <c:pt idx="66">
                  <c:v>-89</c:v>
                </c:pt>
                <c:pt idx="67">
                  <c:v>-65</c:v>
                </c:pt>
                <c:pt idx="68">
                  <c:v>-154</c:v>
                </c:pt>
                <c:pt idx="69">
                  <c:v>-194</c:v>
                </c:pt>
                <c:pt idx="70">
                  <c:v>-289</c:v>
                </c:pt>
                <c:pt idx="71">
                  <c:v>-120</c:v>
                </c:pt>
                <c:pt idx="72">
                  <c:v>58</c:v>
                </c:pt>
                <c:pt idx="73">
                  <c:v>-14</c:v>
                </c:pt>
                <c:pt idx="74">
                  <c:v>-106</c:v>
                </c:pt>
                <c:pt idx="75">
                  <c:v>207</c:v>
                </c:pt>
                <c:pt idx="76">
                  <c:v>54</c:v>
                </c:pt>
                <c:pt idx="77">
                  <c:v>139</c:v>
                </c:pt>
                <c:pt idx="78">
                  <c:v>-53</c:v>
                </c:pt>
                <c:pt idx="79">
                  <c:v>-15</c:v>
                </c:pt>
                <c:pt idx="80">
                  <c:v>167</c:v>
                </c:pt>
                <c:pt idx="81">
                  <c:v>-98</c:v>
                </c:pt>
                <c:pt idx="82">
                  <c:v>115</c:v>
                </c:pt>
                <c:pt idx="83">
                  <c:v>143</c:v>
                </c:pt>
                <c:pt idx="84">
                  <c:v>-13</c:v>
                </c:pt>
                <c:pt idx="85">
                  <c:v>70</c:v>
                </c:pt>
                <c:pt idx="86">
                  <c:v>145</c:v>
                </c:pt>
                <c:pt idx="87">
                  <c:v>-39</c:v>
                </c:pt>
                <c:pt idx="88">
                  <c:v>194</c:v>
                </c:pt>
                <c:pt idx="89">
                  <c:v>200</c:v>
                </c:pt>
                <c:pt idx="90">
                  <c:v>-137</c:v>
                </c:pt>
                <c:pt idx="91">
                  <c:v>-31</c:v>
                </c:pt>
                <c:pt idx="92">
                  <c:v>-159</c:v>
                </c:pt>
                <c:pt idx="93">
                  <c:v>-153</c:v>
                </c:pt>
                <c:pt idx="94">
                  <c:v>-79</c:v>
                </c:pt>
                <c:pt idx="95">
                  <c:v>-337</c:v>
                </c:pt>
                <c:pt idx="96">
                  <c:v>59</c:v>
                </c:pt>
                <c:pt idx="97">
                  <c:v>125</c:v>
                </c:pt>
                <c:pt idx="98">
                  <c:v>76</c:v>
                </c:pt>
                <c:pt idx="99">
                  <c:v>68</c:v>
                </c:pt>
                <c:pt idx="100">
                  <c:v>-5</c:v>
                </c:pt>
                <c:pt idx="101">
                  <c:v>-48</c:v>
                </c:pt>
                <c:pt idx="102">
                  <c:v>43</c:v>
                </c:pt>
                <c:pt idx="103">
                  <c:v>-192</c:v>
                </c:pt>
                <c:pt idx="104">
                  <c:v>-39</c:v>
                </c:pt>
                <c:pt idx="105">
                  <c:v>94</c:v>
                </c:pt>
                <c:pt idx="106">
                  <c:v>128</c:v>
                </c:pt>
                <c:pt idx="107">
                  <c:v>-77</c:v>
                </c:pt>
                <c:pt idx="108">
                  <c:v>-7</c:v>
                </c:pt>
                <c:pt idx="109">
                  <c:v>41</c:v>
                </c:pt>
                <c:pt idx="110">
                  <c:v>32</c:v>
                </c:pt>
                <c:pt idx="111">
                  <c:v>117</c:v>
                </c:pt>
                <c:pt idx="112">
                  <c:v>80</c:v>
                </c:pt>
                <c:pt idx="113">
                  <c:v>158</c:v>
                </c:pt>
                <c:pt idx="114">
                  <c:v>152</c:v>
                </c:pt>
                <c:pt idx="115">
                  <c:v>-143</c:v>
                </c:pt>
                <c:pt idx="116">
                  <c:v>18</c:v>
                </c:pt>
                <c:pt idx="117">
                  <c:v>167</c:v>
                </c:pt>
                <c:pt idx="118">
                  <c:v>-112</c:v>
                </c:pt>
                <c:pt idx="119">
                  <c:v>161</c:v>
                </c:pt>
                <c:pt idx="120">
                  <c:v>-123</c:v>
                </c:pt>
                <c:pt idx="121">
                  <c:v>-128</c:v>
                </c:pt>
                <c:pt idx="122">
                  <c:v>-64</c:v>
                </c:pt>
                <c:pt idx="123">
                  <c:v>1</c:v>
                </c:pt>
                <c:pt idx="124">
                  <c:v>-134</c:v>
                </c:pt>
                <c:pt idx="125">
                  <c:v>18</c:v>
                </c:pt>
                <c:pt idx="126">
                  <c:v>-157</c:v>
                </c:pt>
                <c:pt idx="127">
                  <c:v>-17</c:v>
                </c:pt>
                <c:pt idx="128">
                  <c:v>-185</c:v>
                </c:pt>
                <c:pt idx="129">
                  <c:v>-104</c:v>
                </c:pt>
                <c:pt idx="130">
                  <c:v>12</c:v>
                </c:pt>
                <c:pt idx="131">
                  <c:v>65</c:v>
                </c:pt>
                <c:pt idx="132">
                  <c:v>66</c:v>
                </c:pt>
                <c:pt idx="133">
                  <c:v>63</c:v>
                </c:pt>
                <c:pt idx="134">
                  <c:v>51</c:v>
                </c:pt>
                <c:pt idx="135">
                  <c:v>34</c:v>
                </c:pt>
                <c:pt idx="136">
                  <c:v>-90</c:v>
                </c:pt>
                <c:pt idx="137">
                  <c:v>-284</c:v>
                </c:pt>
                <c:pt idx="138">
                  <c:v>105</c:v>
                </c:pt>
                <c:pt idx="139">
                  <c:v>-125</c:v>
                </c:pt>
                <c:pt idx="140">
                  <c:v>80</c:v>
                </c:pt>
                <c:pt idx="141">
                  <c:v>196</c:v>
                </c:pt>
                <c:pt idx="142">
                  <c:v>135</c:v>
                </c:pt>
                <c:pt idx="143">
                  <c:v>124</c:v>
                </c:pt>
                <c:pt idx="144">
                  <c:v>77</c:v>
                </c:pt>
                <c:pt idx="145">
                  <c:v>59</c:v>
                </c:pt>
                <c:pt idx="146">
                  <c:v>-47</c:v>
                </c:pt>
                <c:pt idx="147">
                  <c:v>102</c:v>
                </c:pt>
                <c:pt idx="148">
                  <c:v>181</c:v>
                </c:pt>
                <c:pt idx="149">
                  <c:v>89</c:v>
                </c:pt>
                <c:pt idx="150">
                  <c:v>-186</c:v>
                </c:pt>
                <c:pt idx="151">
                  <c:v>-234</c:v>
                </c:pt>
                <c:pt idx="152">
                  <c:v>-89</c:v>
                </c:pt>
                <c:pt idx="153">
                  <c:v>29</c:v>
                </c:pt>
                <c:pt idx="154">
                  <c:v>148</c:v>
                </c:pt>
                <c:pt idx="155">
                  <c:v>70</c:v>
                </c:pt>
                <c:pt idx="156">
                  <c:v>-122</c:v>
                </c:pt>
                <c:pt idx="157">
                  <c:v>-34</c:v>
                </c:pt>
                <c:pt idx="158">
                  <c:v>114</c:v>
                </c:pt>
                <c:pt idx="159">
                  <c:v>7</c:v>
                </c:pt>
                <c:pt idx="160">
                  <c:v>26</c:v>
                </c:pt>
                <c:pt idx="161">
                  <c:v>-15</c:v>
                </c:pt>
                <c:pt idx="162">
                  <c:v>-69</c:v>
                </c:pt>
                <c:pt idx="163">
                  <c:v>-160</c:v>
                </c:pt>
                <c:pt idx="164">
                  <c:v>-42</c:v>
                </c:pt>
                <c:pt idx="165">
                  <c:v>-64</c:v>
                </c:pt>
                <c:pt idx="166">
                  <c:v>-71</c:v>
                </c:pt>
                <c:pt idx="167">
                  <c:v>96</c:v>
                </c:pt>
                <c:pt idx="168">
                  <c:v>84</c:v>
                </c:pt>
                <c:pt idx="169">
                  <c:v>-70</c:v>
                </c:pt>
                <c:pt idx="170">
                  <c:v>95</c:v>
                </c:pt>
                <c:pt idx="171">
                  <c:v>-11</c:v>
                </c:pt>
                <c:pt idx="172">
                  <c:v>-52</c:v>
                </c:pt>
                <c:pt idx="173">
                  <c:v>-96</c:v>
                </c:pt>
                <c:pt idx="174">
                  <c:v>171</c:v>
                </c:pt>
                <c:pt idx="175">
                  <c:v>118</c:v>
                </c:pt>
                <c:pt idx="176">
                  <c:v>81</c:v>
                </c:pt>
                <c:pt idx="177">
                  <c:v>74</c:v>
                </c:pt>
                <c:pt idx="178">
                  <c:v>105</c:v>
                </c:pt>
                <c:pt idx="179">
                  <c:v>97</c:v>
                </c:pt>
                <c:pt idx="180">
                  <c:v>-14</c:v>
                </c:pt>
                <c:pt idx="181">
                  <c:v>-167</c:v>
                </c:pt>
                <c:pt idx="182">
                  <c:v>1</c:v>
                </c:pt>
                <c:pt idx="183">
                  <c:v>-106</c:v>
                </c:pt>
                <c:pt idx="184">
                  <c:v>-214</c:v>
                </c:pt>
                <c:pt idx="185">
                  <c:v>88</c:v>
                </c:pt>
                <c:pt idx="186">
                  <c:v>-103</c:v>
                </c:pt>
                <c:pt idx="187">
                  <c:v>-15</c:v>
                </c:pt>
                <c:pt idx="188">
                  <c:v>-52</c:v>
                </c:pt>
                <c:pt idx="189">
                  <c:v>44</c:v>
                </c:pt>
                <c:pt idx="190">
                  <c:v>-126</c:v>
                </c:pt>
                <c:pt idx="191">
                  <c:v>118</c:v>
                </c:pt>
                <c:pt idx="192">
                  <c:v>51</c:v>
                </c:pt>
                <c:pt idx="193">
                  <c:v>52</c:v>
                </c:pt>
                <c:pt idx="194">
                  <c:v>55</c:v>
                </c:pt>
                <c:pt idx="195">
                  <c:v>-131</c:v>
                </c:pt>
                <c:pt idx="196">
                  <c:v>147</c:v>
                </c:pt>
                <c:pt idx="197">
                  <c:v>-36</c:v>
                </c:pt>
                <c:pt idx="198">
                  <c:v>53</c:v>
                </c:pt>
                <c:pt idx="199">
                  <c:v>16</c:v>
                </c:pt>
                <c:pt idx="200">
                  <c:v>19</c:v>
                </c:pt>
                <c:pt idx="201">
                  <c:v>-44</c:v>
                </c:pt>
                <c:pt idx="202">
                  <c:v>44</c:v>
                </c:pt>
                <c:pt idx="203">
                  <c:v>-118</c:v>
                </c:pt>
                <c:pt idx="204">
                  <c:v>69</c:v>
                </c:pt>
                <c:pt idx="205">
                  <c:v>103</c:v>
                </c:pt>
                <c:pt idx="206">
                  <c:v>74</c:v>
                </c:pt>
                <c:pt idx="207">
                  <c:v>34</c:v>
                </c:pt>
                <c:pt idx="208">
                  <c:v>-5</c:v>
                </c:pt>
                <c:pt idx="209">
                  <c:v>163</c:v>
                </c:pt>
                <c:pt idx="210">
                  <c:v>-162</c:v>
                </c:pt>
                <c:pt idx="211">
                  <c:v>-101</c:v>
                </c:pt>
                <c:pt idx="212">
                  <c:v>-110</c:v>
                </c:pt>
                <c:pt idx="213">
                  <c:v>-122</c:v>
                </c:pt>
                <c:pt idx="214">
                  <c:v>-20</c:v>
                </c:pt>
                <c:pt idx="215">
                  <c:v>102</c:v>
                </c:pt>
                <c:pt idx="216">
                  <c:v>75</c:v>
                </c:pt>
                <c:pt idx="217">
                  <c:v>107</c:v>
                </c:pt>
                <c:pt idx="218">
                  <c:v>-72</c:v>
                </c:pt>
                <c:pt idx="219">
                  <c:v>-28</c:v>
                </c:pt>
                <c:pt idx="220">
                  <c:v>-70</c:v>
                </c:pt>
                <c:pt idx="221">
                  <c:v>25</c:v>
                </c:pt>
                <c:pt idx="222">
                  <c:v>-7</c:v>
                </c:pt>
                <c:pt idx="223">
                  <c:v>-17</c:v>
                </c:pt>
                <c:pt idx="224">
                  <c:v>54</c:v>
                </c:pt>
                <c:pt idx="225">
                  <c:v>77</c:v>
                </c:pt>
                <c:pt idx="226">
                  <c:v>-90</c:v>
                </c:pt>
                <c:pt idx="227">
                  <c:v>71</c:v>
                </c:pt>
                <c:pt idx="228">
                  <c:v>-37</c:v>
                </c:pt>
                <c:pt idx="229">
                  <c:v>-104</c:v>
                </c:pt>
                <c:pt idx="230">
                  <c:v>-112</c:v>
                </c:pt>
                <c:pt idx="231">
                  <c:v>90</c:v>
                </c:pt>
                <c:pt idx="232">
                  <c:v>62</c:v>
                </c:pt>
                <c:pt idx="233">
                  <c:v>-19</c:v>
                </c:pt>
                <c:pt idx="234">
                  <c:v>8</c:v>
                </c:pt>
                <c:pt idx="235">
                  <c:v>-146</c:v>
                </c:pt>
                <c:pt idx="236">
                  <c:v>91</c:v>
                </c:pt>
                <c:pt idx="237">
                  <c:v>54</c:v>
                </c:pt>
                <c:pt idx="238">
                  <c:v>210</c:v>
                </c:pt>
                <c:pt idx="239">
                  <c:v>191</c:v>
                </c:pt>
                <c:pt idx="240">
                  <c:v>3</c:v>
                </c:pt>
                <c:pt idx="241">
                  <c:v>103</c:v>
                </c:pt>
                <c:pt idx="242">
                  <c:v>-44</c:v>
                </c:pt>
                <c:pt idx="243">
                  <c:v>-149</c:v>
                </c:pt>
                <c:pt idx="244">
                  <c:v>-184</c:v>
                </c:pt>
                <c:pt idx="245">
                  <c:v>84</c:v>
                </c:pt>
                <c:pt idx="246">
                  <c:v>-90</c:v>
                </c:pt>
                <c:pt idx="247">
                  <c:v>14</c:v>
                </c:pt>
                <c:pt idx="248">
                  <c:v>-87</c:v>
                </c:pt>
                <c:pt idx="249">
                  <c:v>-66</c:v>
                </c:pt>
                <c:pt idx="250">
                  <c:v>-75</c:v>
                </c:pt>
                <c:pt idx="251">
                  <c:v>-127</c:v>
                </c:pt>
                <c:pt idx="252">
                  <c:v>-96</c:v>
                </c:pt>
                <c:pt idx="253">
                  <c:v>-119</c:v>
                </c:pt>
                <c:pt idx="254">
                  <c:v>44</c:v>
                </c:pt>
                <c:pt idx="255">
                  <c:v>61</c:v>
                </c:pt>
                <c:pt idx="256">
                  <c:v>-31</c:v>
                </c:pt>
                <c:pt idx="257">
                  <c:v>104</c:v>
                </c:pt>
                <c:pt idx="258">
                  <c:v>119</c:v>
                </c:pt>
                <c:pt idx="259">
                  <c:v>54</c:v>
                </c:pt>
                <c:pt idx="260">
                  <c:v>-25</c:v>
                </c:pt>
                <c:pt idx="261">
                  <c:v>-140</c:v>
                </c:pt>
                <c:pt idx="262">
                  <c:v>184</c:v>
                </c:pt>
                <c:pt idx="263">
                  <c:v>52</c:v>
                </c:pt>
                <c:pt idx="264">
                  <c:v>68</c:v>
                </c:pt>
                <c:pt idx="265">
                  <c:v>82</c:v>
                </c:pt>
                <c:pt idx="266">
                  <c:v>151</c:v>
                </c:pt>
                <c:pt idx="267">
                  <c:v>-36</c:v>
                </c:pt>
                <c:pt idx="268">
                  <c:v>84</c:v>
                </c:pt>
                <c:pt idx="269">
                  <c:v>62</c:v>
                </c:pt>
                <c:pt idx="270">
                  <c:v>6</c:v>
                </c:pt>
                <c:pt idx="271">
                  <c:v>-131</c:v>
                </c:pt>
                <c:pt idx="272">
                  <c:v>-132</c:v>
                </c:pt>
                <c:pt idx="273">
                  <c:v>-164</c:v>
                </c:pt>
                <c:pt idx="274">
                  <c:v>-2</c:v>
                </c:pt>
                <c:pt idx="275">
                  <c:v>49</c:v>
                </c:pt>
                <c:pt idx="276">
                  <c:v>52</c:v>
                </c:pt>
                <c:pt idx="277">
                  <c:v>-135</c:v>
                </c:pt>
                <c:pt idx="278">
                  <c:v>44</c:v>
                </c:pt>
                <c:pt idx="279">
                  <c:v>-156</c:v>
                </c:pt>
                <c:pt idx="280">
                  <c:v>-62</c:v>
                </c:pt>
                <c:pt idx="281">
                  <c:v>-50</c:v>
                </c:pt>
                <c:pt idx="282">
                  <c:v>89</c:v>
                </c:pt>
                <c:pt idx="283">
                  <c:v>-33</c:v>
                </c:pt>
                <c:pt idx="284">
                  <c:v>27</c:v>
                </c:pt>
                <c:pt idx="285">
                  <c:v>-92</c:v>
                </c:pt>
                <c:pt idx="286">
                  <c:v>46</c:v>
                </c:pt>
                <c:pt idx="287">
                  <c:v>90</c:v>
                </c:pt>
                <c:pt idx="288">
                  <c:v>-8</c:v>
                </c:pt>
                <c:pt idx="289">
                  <c:v>94</c:v>
                </c:pt>
                <c:pt idx="290">
                  <c:v>-52</c:v>
                </c:pt>
                <c:pt idx="291">
                  <c:v>169</c:v>
                </c:pt>
                <c:pt idx="292">
                  <c:v>-127</c:v>
                </c:pt>
                <c:pt idx="293">
                  <c:v>111</c:v>
                </c:pt>
                <c:pt idx="294">
                  <c:v>122</c:v>
                </c:pt>
                <c:pt idx="295">
                  <c:v>-2</c:v>
                </c:pt>
                <c:pt idx="296">
                  <c:v>136</c:v>
                </c:pt>
                <c:pt idx="297">
                  <c:v>35</c:v>
                </c:pt>
                <c:pt idx="298">
                  <c:v>-86</c:v>
                </c:pt>
                <c:pt idx="299">
                  <c:v>162</c:v>
                </c:pt>
                <c:pt idx="300">
                  <c:v>-279</c:v>
                </c:pt>
                <c:pt idx="301">
                  <c:v>84</c:v>
                </c:pt>
                <c:pt idx="302">
                  <c:v>100</c:v>
                </c:pt>
                <c:pt idx="303">
                  <c:v>37</c:v>
                </c:pt>
                <c:pt idx="304">
                  <c:v>2</c:v>
                </c:pt>
                <c:pt idx="305">
                  <c:v>-123</c:v>
                </c:pt>
                <c:pt idx="306">
                  <c:v>-106</c:v>
                </c:pt>
                <c:pt idx="307">
                  <c:v>-87</c:v>
                </c:pt>
                <c:pt idx="308">
                  <c:v>27</c:v>
                </c:pt>
                <c:pt idx="309">
                  <c:v>-169</c:v>
                </c:pt>
                <c:pt idx="310">
                  <c:v>105</c:v>
                </c:pt>
                <c:pt idx="311">
                  <c:v>153</c:v>
                </c:pt>
                <c:pt idx="312">
                  <c:v>-54</c:v>
                </c:pt>
                <c:pt idx="313">
                  <c:v>-172</c:v>
                </c:pt>
                <c:pt idx="314">
                  <c:v>53</c:v>
                </c:pt>
                <c:pt idx="315">
                  <c:v>109</c:v>
                </c:pt>
                <c:pt idx="316">
                  <c:v>-185</c:v>
                </c:pt>
                <c:pt idx="317">
                  <c:v>-118</c:v>
                </c:pt>
                <c:pt idx="318">
                  <c:v>95</c:v>
                </c:pt>
                <c:pt idx="319">
                  <c:v>-25</c:v>
                </c:pt>
                <c:pt idx="320">
                  <c:v>110</c:v>
                </c:pt>
                <c:pt idx="321">
                  <c:v>114</c:v>
                </c:pt>
                <c:pt idx="322">
                  <c:v>-21</c:v>
                </c:pt>
                <c:pt idx="323">
                  <c:v>48</c:v>
                </c:pt>
                <c:pt idx="324">
                  <c:v>8</c:v>
                </c:pt>
                <c:pt idx="325">
                  <c:v>4</c:v>
                </c:pt>
                <c:pt idx="326">
                  <c:v>132</c:v>
                </c:pt>
                <c:pt idx="327">
                  <c:v>-82</c:v>
                </c:pt>
                <c:pt idx="328">
                  <c:v>74</c:v>
                </c:pt>
                <c:pt idx="329">
                  <c:v>166</c:v>
                </c:pt>
                <c:pt idx="330">
                  <c:v>-32</c:v>
                </c:pt>
                <c:pt idx="331">
                  <c:v>93</c:v>
                </c:pt>
                <c:pt idx="332">
                  <c:v>-102</c:v>
                </c:pt>
                <c:pt idx="333">
                  <c:v>-18</c:v>
                </c:pt>
                <c:pt idx="334">
                  <c:v>-56</c:v>
                </c:pt>
                <c:pt idx="335">
                  <c:v>69</c:v>
                </c:pt>
                <c:pt idx="336">
                  <c:v>-77</c:v>
                </c:pt>
                <c:pt idx="337">
                  <c:v>-18</c:v>
                </c:pt>
                <c:pt idx="338">
                  <c:v>-19</c:v>
                </c:pt>
                <c:pt idx="339">
                  <c:v>-34</c:v>
                </c:pt>
                <c:pt idx="340">
                  <c:v>-181</c:v>
                </c:pt>
                <c:pt idx="341">
                  <c:v>15</c:v>
                </c:pt>
                <c:pt idx="342">
                  <c:v>-152</c:v>
                </c:pt>
                <c:pt idx="343">
                  <c:v>83</c:v>
                </c:pt>
                <c:pt idx="344">
                  <c:v>-119</c:v>
                </c:pt>
                <c:pt idx="345">
                  <c:v>36</c:v>
                </c:pt>
                <c:pt idx="346">
                  <c:v>-39</c:v>
                </c:pt>
                <c:pt idx="347">
                  <c:v>178</c:v>
                </c:pt>
                <c:pt idx="348">
                  <c:v>32</c:v>
                </c:pt>
                <c:pt idx="349">
                  <c:v>70</c:v>
                </c:pt>
                <c:pt idx="350">
                  <c:v>76</c:v>
                </c:pt>
                <c:pt idx="351">
                  <c:v>-185</c:v>
                </c:pt>
                <c:pt idx="352">
                  <c:v>-8</c:v>
                </c:pt>
                <c:pt idx="353">
                  <c:v>-24</c:v>
                </c:pt>
                <c:pt idx="354">
                  <c:v>-102</c:v>
                </c:pt>
                <c:pt idx="355">
                  <c:v>-52</c:v>
                </c:pt>
                <c:pt idx="356">
                  <c:v>34</c:v>
                </c:pt>
                <c:pt idx="357">
                  <c:v>138</c:v>
                </c:pt>
                <c:pt idx="358">
                  <c:v>184</c:v>
                </c:pt>
                <c:pt idx="359">
                  <c:v>210</c:v>
                </c:pt>
                <c:pt idx="360">
                  <c:v>-59</c:v>
                </c:pt>
                <c:pt idx="361">
                  <c:v>99</c:v>
                </c:pt>
                <c:pt idx="362">
                  <c:v>-211</c:v>
                </c:pt>
                <c:pt idx="363">
                  <c:v>-70</c:v>
                </c:pt>
                <c:pt idx="364">
                  <c:v>-23</c:v>
                </c:pt>
                <c:pt idx="365">
                  <c:v>120</c:v>
                </c:pt>
                <c:pt idx="366">
                  <c:v>46</c:v>
                </c:pt>
                <c:pt idx="367">
                  <c:v>-68</c:v>
                </c:pt>
                <c:pt idx="368">
                  <c:v>7</c:v>
                </c:pt>
                <c:pt idx="369">
                  <c:v>-132</c:v>
                </c:pt>
                <c:pt idx="370">
                  <c:v>-178</c:v>
                </c:pt>
                <c:pt idx="371">
                  <c:v>137</c:v>
                </c:pt>
                <c:pt idx="372">
                  <c:v>-32</c:v>
                </c:pt>
                <c:pt idx="373">
                  <c:v>81</c:v>
                </c:pt>
                <c:pt idx="374">
                  <c:v>100</c:v>
                </c:pt>
                <c:pt idx="375">
                  <c:v>-146</c:v>
                </c:pt>
                <c:pt idx="376">
                  <c:v>-59</c:v>
                </c:pt>
                <c:pt idx="377">
                  <c:v>-131</c:v>
                </c:pt>
                <c:pt idx="378">
                  <c:v>40</c:v>
                </c:pt>
                <c:pt idx="379">
                  <c:v>72</c:v>
                </c:pt>
                <c:pt idx="380">
                  <c:v>43</c:v>
                </c:pt>
                <c:pt idx="381">
                  <c:v>117</c:v>
                </c:pt>
                <c:pt idx="382">
                  <c:v>69</c:v>
                </c:pt>
                <c:pt idx="383">
                  <c:v>-115</c:v>
                </c:pt>
                <c:pt idx="384">
                  <c:v>101</c:v>
                </c:pt>
                <c:pt idx="385">
                  <c:v>56</c:v>
                </c:pt>
                <c:pt idx="386">
                  <c:v>68</c:v>
                </c:pt>
                <c:pt idx="387">
                  <c:v>-72</c:v>
                </c:pt>
                <c:pt idx="388">
                  <c:v>4</c:v>
                </c:pt>
                <c:pt idx="389">
                  <c:v>136</c:v>
                </c:pt>
                <c:pt idx="390">
                  <c:v>-238</c:v>
                </c:pt>
                <c:pt idx="391">
                  <c:v>-133</c:v>
                </c:pt>
                <c:pt idx="392">
                  <c:v>-65</c:v>
                </c:pt>
                <c:pt idx="393">
                  <c:v>54</c:v>
                </c:pt>
                <c:pt idx="394">
                  <c:v>142</c:v>
                </c:pt>
                <c:pt idx="395">
                  <c:v>-82</c:v>
                </c:pt>
                <c:pt idx="396">
                  <c:v>-130</c:v>
                </c:pt>
                <c:pt idx="397">
                  <c:v>-54</c:v>
                </c:pt>
                <c:pt idx="398">
                  <c:v>-174</c:v>
                </c:pt>
                <c:pt idx="399">
                  <c:v>83</c:v>
                </c:pt>
                <c:pt idx="400">
                  <c:v>-47</c:v>
                </c:pt>
                <c:pt idx="401">
                  <c:v>57</c:v>
                </c:pt>
                <c:pt idx="402">
                  <c:v>47</c:v>
                </c:pt>
                <c:pt idx="403">
                  <c:v>36</c:v>
                </c:pt>
                <c:pt idx="404">
                  <c:v>140</c:v>
                </c:pt>
                <c:pt idx="405">
                  <c:v>-10</c:v>
                </c:pt>
                <c:pt idx="406">
                  <c:v>187</c:v>
                </c:pt>
                <c:pt idx="407">
                  <c:v>-87</c:v>
                </c:pt>
                <c:pt idx="408">
                  <c:v>109</c:v>
                </c:pt>
                <c:pt idx="409">
                  <c:v>94</c:v>
                </c:pt>
                <c:pt idx="410">
                  <c:v>30</c:v>
                </c:pt>
                <c:pt idx="411">
                  <c:v>-125</c:v>
                </c:pt>
                <c:pt idx="412">
                  <c:v>-4</c:v>
                </c:pt>
                <c:pt idx="413">
                  <c:v>-44</c:v>
                </c:pt>
                <c:pt idx="414">
                  <c:v>-62</c:v>
                </c:pt>
                <c:pt idx="415">
                  <c:v>172</c:v>
                </c:pt>
                <c:pt idx="416">
                  <c:v>197</c:v>
                </c:pt>
                <c:pt idx="417">
                  <c:v>-139</c:v>
                </c:pt>
                <c:pt idx="418">
                  <c:v>67</c:v>
                </c:pt>
                <c:pt idx="419">
                  <c:v>-21</c:v>
                </c:pt>
                <c:pt idx="420">
                  <c:v>-94</c:v>
                </c:pt>
                <c:pt idx="421">
                  <c:v>-29</c:v>
                </c:pt>
                <c:pt idx="422">
                  <c:v>-93</c:v>
                </c:pt>
                <c:pt idx="423">
                  <c:v>157</c:v>
                </c:pt>
                <c:pt idx="424">
                  <c:v>-13</c:v>
                </c:pt>
                <c:pt idx="425">
                  <c:v>27</c:v>
                </c:pt>
                <c:pt idx="426">
                  <c:v>-42</c:v>
                </c:pt>
                <c:pt idx="427">
                  <c:v>51</c:v>
                </c:pt>
                <c:pt idx="428">
                  <c:v>-98</c:v>
                </c:pt>
                <c:pt idx="429">
                  <c:v>16</c:v>
                </c:pt>
                <c:pt idx="430">
                  <c:v>-62</c:v>
                </c:pt>
                <c:pt idx="431">
                  <c:v>11</c:v>
                </c:pt>
                <c:pt idx="432">
                  <c:v>80</c:v>
                </c:pt>
                <c:pt idx="433">
                  <c:v>-63</c:v>
                </c:pt>
                <c:pt idx="434">
                  <c:v>-24</c:v>
                </c:pt>
                <c:pt idx="435">
                  <c:v>-127</c:v>
                </c:pt>
                <c:pt idx="436">
                  <c:v>-7</c:v>
                </c:pt>
                <c:pt idx="437">
                  <c:v>112</c:v>
                </c:pt>
                <c:pt idx="438">
                  <c:v>-17</c:v>
                </c:pt>
                <c:pt idx="439">
                  <c:v>37</c:v>
                </c:pt>
                <c:pt idx="440">
                  <c:v>-136</c:v>
                </c:pt>
                <c:pt idx="441">
                  <c:v>16</c:v>
                </c:pt>
                <c:pt idx="442">
                  <c:v>143</c:v>
                </c:pt>
                <c:pt idx="443">
                  <c:v>131</c:v>
                </c:pt>
                <c:pt idx="444">
                  <c:v>-81</c:v>
                </c:pt>
                <c:pt idx="445">
                  <c:v>52</c:v>
                </c:pt>
                <c:pt idx="446">
                  <c:v>51</c:v>
                </c:pt>
                <c:pt idx="447">
                  <c:v>-68</c:v>
                </c:pt>
                <c:pt idx="448">
                  <c:v>-31</c:v>
                </c:pt>
                <c:pt idx="449">
                  <c:v>101</c:v>
                </c:pt>
                <c:pt idx="450">
                  <c:v>7</c:v>
                </c:pt>
                <c:pt idx="451">
                  <c:v>2</c:v>
                </c:pt>
                <c:pt idx="452">
                  <c:v>-65</c:v>
                </c:pt>
                <c:pt idx="453">
                  <c:v>-187</c:v>
                </c:pt>
                <c:pt idx="454">
                  <c:v>111</c:v>
                </c:pt>
                <c:pt idx="455">
                  <c:v>-35</c:v>
                </c:pt>
                <c:pt idx="456">
                  <c:v>29</c:v>
                </c:pt>
                <c:pt idx="457">
                  <c:v>101</c:v>
                </c:pt>
                <c:pt idx="458">
                  <c:v>-107</c:v>
                </c:pt>
                <c:pt idx="459">
                  <c:v>70</c:v>
                </c:pt>
                <c:pt idx="460">
                  <c:v>-82</c:v>
                </c:pt>
                <c:pt idx="461">
                  <c:v>-4</c:v>
                </c:pt>
                <c:pt idx="462">
                  <c:v>-183</c:v>
                </c:pt>
                <c:pt idx="463">
                  <c:v>83</c:v>
                </c:pt>
                <c:pt idx="464">
                  <c:v>-79</c:v>
                </c:pt>
                <c:pt idx="465">
                  <c:v>221</c:v>
                </c:pt>
                <c:pt idx="466">
                  <c:v>-114</c:v>
                </c:pt>
                <c:pt idx="467">
                  <c:v>20</c:v>
                </c:pt>
                <c:pt idx="468">
                  <c:v>81</c:v>
                </c:pt>
                <c:pt idx="469">
                  <c:v>-81</c:v>
                </c:pt>
                <c:pt idx="470">
                  <c:v>122</c:v>
                </c:pt>
                <c:pt idx="471">
                  <c:v>-14</c:v>
                </c:pt>
                <c:pt idx="472">
                  <c:v>-70</c:v>
                </c:pt>
                <c:pt idx="473">
                  <c:v>18</c:v>
                </c:pt>
                <c:pt idx="474">
                  <c:v>68</c:v>
                </c:pt>
                <c:pt idx="475">
                  <c:v>69</c:v>
                </c:pt>
                <c:pt idx="476">
                  <c:v>-114</c:v>
                </c:pt>
                <c:pt idx="477">
                  <c:v>-5</c:v>
                </c:pt>
                <c:pt idx="478">
                  <c:v>66</c:v>
                </c:pt>
                <c:pt idx="479">
                  <c:v>72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91-0F4B-9301-4D8D4FE8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010559"/>
        <c:axId val="1838283055"/>
      </c:scatterChart>
      <c:valAx>
        <c:axId val="133801055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Differentials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83055"/>
        <c:crosses val="autoZero"/>
        <c:crossBetween val="midCat"/>
      </c:valAx>
      <c:valAx>
        <c:axId val="183828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010559"/>
        <c:crossesAt val="-4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20C18DF-3C0E-C44C-B5BC-559D8FA9DF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A7B-EF4E-9273-8D71A051843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8D6BD36-9833-F444-BAD4-E31E26F0AE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A7B-EF4E-9273-8D71A051843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7C809D7-4386-2549-BE33-C29C838A6F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A7B-EF4E-9273-8D71A051843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55F2CB2-A674-924D-AF8A-B8663E97CE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A7B-EF4E-9273-8D71A051843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B7DCBFB-00DC-E943-8958-556F68E8DD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A7B-EF4E-9273-8D71A051843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3EBD0DF-3110-7347-8737-6BA9439BC6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A7B-EF4E-9273-8D71A051843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6CBF88F-8277-7E40-AC38-26A445E1A3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A7B-EF4E-9273-8D71A051843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C3CF8F9-33EF-0641-BD67-8082E53614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A7B-EF4E-9273-8D71A051843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DA8A73E-DCEF-374B-AD0E-A8B569F35A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A7B-EF4E-9273-8D71A051843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C23FE07-F7B8-0144-A09F-5BC52F27B9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A7B-EF4E-9273-8D71A051843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BF5EC75-44C2-A348-86C8-B4A4166544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A7B-EF4E-9273-8D71A051843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4DAF1C8-3A0A-8647-B85E-06CA645A80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A7B-EF4E-9273-8D71A051843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5D5C7E5-E57B-CA41-9CF5-751553B94E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A7B-EF4E-9273-8D71A051843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7D43AE8-A8ED-5848-B7CD-A4DAA73702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A7B-EF4E-9273-8D71A051843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B0084F7-0218-644B-AFDD-7F3A1C109D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A7B-EF4E-9273-8D71A051843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F74DFEA-F83E-BD47-B021-DDE409E85C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A7B-EF4E-9273-8D71A051843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317232C-6A9A-7A4C-BC0B-F00D762C7F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A7B-EF4E-9273-8D71A051843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77121F0-61C9-2E44-AFDD-BB50F60FAB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A7B-EF4E-9273-8D71A051843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07415C0-EAF6-724E-BAFB-AE3CAB5957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A7B-EF4E-9273-8D71A051843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AEC8110-4E5B-B240-B634-AFF1119F02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A7B-EF4E-9273-8D71A051843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74B9E97-6029-7D49-BF4B-8798EE239B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A7B-EF4E-9273-8D71A051843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7B620B0-721A-B446-B98D-0B215BC4DC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A7B-EF4E-9273-8D71A051843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35B0990-93C7-0E45-8420-F40E12D1D8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A7B-EF4E-9273-8D71A051843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9545246-DAC1-F045-AC95-0E4525D1BA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A7B-EF4E-9273-8D71A051843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C902528-C96F-264B-A3D5-8245FDA223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A7B-EF4E-9273-8D71A051843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4E06591-0F9F-CB40-8E39-53BFC5747D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A7B-EF4E-9273-8D71A0518436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6A3B76E-A0B2-F74A-AF4E-481F15BF2C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A7B-EF4E-9273-8D71A051843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0781C15-BA4E-3546-AF78-854D6532E7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A7B-EF4E-9273-8D71A0518436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58E91B6-9760-CE4B-B068-2329219B0E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A7B-EF4E-9273-8D71A0518436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27CE3F9-886F-9F48-A318-AFC18407A3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A7B-EF4E-9273-8D71A05184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2543919510061241"/>
                  <c:y val="-8.3755832604257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Charts'!$I$2:$I$32</c:f>
              <c:numCache>
                <c:formatCode>General</c:formatCode>
                <c:ptCount val="31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</c:numCache>
            </c:numRef>
          </c:xVal>
          <c:yVal>
            <c:numRef>
              <c:f>'Scatter Plots &amp; Bubble Charts'!$K$2:$K$31</c:f>
              <c:numCache>
                <c:formatCode>General</c:formatCode>
                <c:ptCount val="3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</c:numCache>
            </c:numRef>
          </c:yVal>
          <c:bubbleSize>
            <c:numRef>
              <c:f>'Scatter Plots &amp; Bubble Charts'!$M$2:$M$31</c:f>
              <c:numCache>
                <c:formatCode>"$"#,##0</c:formatCode>
                <c:ptCount val="30"/>
                <c:pt idx="0">
                  <c:v>16519500</c:v>
                </c:pt>
                <c:pt idx="1">
                  <c:v>19872000</c:v>
                </c:pt>
                <c:pt idx="2">
                  <c:v>23433000</c:v>
                </c:pt>
                <c:pt idx="3">
                  <c:v>28928334</c:v>
                </c:pt>
                <c:pt idx="4">
                  <c:v>31133500</c:v>
                </c:pt>
                <c:pt idx="5">
                  <c:v>31971333</c:v>
                </c:pt>
                <c:pt idx="6">
                  <c:v>32994333</c:v>
                </c:pt>
                <c:pt idx="7">
                  <c:v>36505333</c:v>
                </c:pt>
                <c:pt idx="8">
                  <c:v>44838332</c:v>
                </c:pt>
                <c:pt idx="9">
                  <c:v>46867200</c:v>
                </c:pt>
                <c:pt idx="10">
                  <c:v>47308000</c:v>
                </c:pt>
                <c:pt idx="11">
                  <c:v>51289111</c:v>
                </c:pt>
                <c:pt idx="12">
                  <c:v>51464167</c:v>
                </c:pt>
                <c:pt idx="13">
                  <c:v>53737826</c:v>
                </c:pt>
                <c:pt idx="14">
                  <c:v>54821000</c:v>
                </c:pt>
                <c:pt idx="15">
                  <c:v>58265167</c:v>
                </c:pt>
                <c:pt idx="16">
                  <c:v>58915000</c:v>
                </c:pt>
                <c:pt idx="17">
                  <c:v>60539333</c:v>
                </c:pt>
                <c:pt idx="18">
                  <c:v>61111190</c:v>
                </c:pt>
                <c:pt idx="19">
                  <c:v>61453863</c:v>
                </c:pt>
                <c:pt idx="20">
                  <c:v>62765129</c:v>
                </c:pt>
                <c:pt idx="21">
                  <c:v>70795921</c:v>
                </c:pt>
                <c:pt idx="22">
                  <c:v>75880771</c:v>
                </c:pt>
                <c:pt idx="23">
                  <c:v>77940333</c:v>
                </c:pt>
                <c:pt idx="24">
                  <c:v>79509776</c:v>
                </c:pt>
                <c:pt idx="25">
                  <c:v>81027833</c:v>
                </c:pt>
                <c:pt idx="26">
                  <c:v>81447435</c:v>
                </c:pt>
                <c:pt idx="27">
                  <c:v>84537836</c:v>
                </c:pt>
                <c:pt idx="28">
                  <c:v>87924286</c:v>
                </c:pt>
                <c:pt idx="29">
                  <c:v>92338260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Plots &amp; Bubble Charts'!$C$2:$C$31</c15:f>
                <c15:dlblRangeCache>
                  <c:ptCount val="30"/>
                  <c:pt idx="0">
                    <c:v>MIN</c:v>
                  </c:pt>
                  <c:pt idx="1">
                    <c:v>FLO</c:v>
                  </c:pt>
                  <c:pt idx="2">
                    <c:v>KCA</c:v>
                  </c:pt>
                  <c:pt idx="3">
                    <c:v>PIT</c:v>
                  </c:pt>
                  <c:pt idx="4">
                    <c:v>CHA</c:v>
                  </c:pt>
                  <c:pt idx="5">
                    <c:v>OAK</c:v>
                  </c:pt>
                  <c:pt idx="6">
                    <c:v>MON</c:v>
                  </c:pt>
                  <c:pt idx="7">
                    <c:v>MIL</c:v>
                  </c:pt>
                  <c:pt idx="8">
                    <c:v>TOR</c:v>
                  </c:pt>
                  <c:pt idx="9">
                    <c:v>CIN</c:v>
                  </c:pt>
                  <c:pt idx="10">
                    <c:v>PHI</c:v>
                  </c:pt>
                  <c:pt idx="11">
                    <c:v>HOU</c:v>
                  </c:pt>
                  <c:pt idx="12">
                    <c:v>ANA</c:v>
                  </c:pt>
                  <c:pt idx="13">
                    <c:v>SFN</c:v>
                  </c:pt>
                  <c:pt idx="14">
                    <c:v>SDN</c:v>
                  </c:pt>
                  <c:pt idx="15">
                    <c:v>DET</c:v>
                  </c:pt>
                  <c:pt idx="16">
                    <c:v>SEA</c:v>
                  </c:pt>
                  <c:pt idx="17">
                    <c:v>CHN</c:v>
                  </c:pt>
                  <c:pt idx="18">
                    <c:v>COL</c:v>
                  </c:pt>
                  <c:pt idx="19">
                    <c:v>SLN</c:v>
                  </c:pt>
                  <c:pt idx="20">
                    <c:v>TBA</c:v>
                  </c:pt>
                  <c:pt idx="21">
                    <c:v>TEX</c:v>
                  </c:pt>
                  <c:pt idx="22">
                    <c:v>CLE</c:v>
                  </c:pt>
                  <c:pt idx="23">
                    <c:v>BOS</c:v>
                  </c:pt>
                  <c:pt idx="24">
                    <c:v>NYN</c:v>
                  </c:pt>
                  <c:pt idx="25">
                    <c:v>ARI</c:v>
                  </c:pt>
                  <c:pt idx="26">
                    <c:v>BAL</c:v>
                  </c:pt>
                  <c:pt idx="27">
                    <c:v>ATL</c:v>
                  </c:pt>
                  <c:pt idx="28">
                    <c:v>LAN</c:v>
                  </c:pt>
                  <c:pt idx="29">
                    <c:v>NYA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DA7B-EF4E-9273-8D71A0518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sizeRepresents val="w"/>
        <c:axId val="1798285839"/>
        <c:axId val="1798256639"/>
      </c:bubbleChart>
      <c:valAx>
        <c:axId val="1798285839"/>
        <c:scaling>
          <c:orientation val="minMax"/>
          <c:min val="-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Differential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56639"/>
        <c:crosses val="autoZero"/>
        <c:crossBetween val="midCat"/>
      </c:valAx>
      <c:valAx>
        <c:axId val="1798256639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85839"/>
        <c:crossesAt val="-3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1-8E4D-8EA7-CCE63C0F3760}"/>
            </c:ext>
          </c:extLst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1-8E4D-8EA7-CCE63C0F3760}"/>
            </c:ext>
          </c:extLst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1-8E4D-8EA7-CCE63C0F3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456656"/>
        <c:axId val="1723206944"/>
      </c:radarChart>
      <c:catAx>
        <c:axId val="1735456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206944"/>
        <c:crosses val="autoZero"/>
        <c:auto val="1"/>
        <c:lblAlgn val="ctr"/>
        <c:lblOffset val="100"/>
        <c:noMultiLvlLbl val="0"/>
      </c:catAx>
      <c:valAx>
        <c:axId val="172320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4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Charts'!$A$9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Charts'!$B$9:$M$9</c:f>
              <c:numCache>
                <c:formatCode>General</c:formatCode>
                <c:ptCount val="12"/>
                <c:pt idx="0">
                  <c:v>24</c:v>
                </c:pt>
                <c:pt idx="1">
                  <c:v>28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21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7-4C46-82C8-0EBD1BE218A9}"/>
            </c:ext>
          </c:extLst>
        </c:ser>
        <c:ser>
          <c:idx val="1"/>
          <c:order val="1"/>
          <c:tx>
            <c:strRef>
              <c:f>'Radar Charts'!$A$10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Charts'!$B$10:$M$10</c:f>
              <c:numCache>
                <c:formatCode>General</c:formatCode>
                <c:ptCount val="12"/>
                <c:pt idx="0">
                  <c:v>125</c:v>
                </c:pt>
                <c:pt idx="1">
                  <c:v>110</c:v>
                </c:pt>
                <c:pt idx="2">
                  <c:v>95</c:v>
                </c:pt>
                <c:pt idx="3">
                  <c:v>88</c:v>
                </c:pt>
                <c:pt idx="4">
                  <c:v>85</c:v>
                </c:pt>
                <c:pt idx="5">
                  <c:v>74</c:v>
                </c:pt>
                <c:pt idx="6">
                  <c:v>70</c:v>
                </c:pt>
                <c:pt idx="7">
                  <c:v>70</c:v>
                </c:pt>
                <c:pt idx="8">
                  <c:v>72</c:v>
                </c:pt>
                <c:pt idx="9">
                  <c:v>85</c:v>
                </c:pt>
                <c:pt idx="10">
                  <c:v>104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67-4C46-82C8-0EBD1BE218A9}"/>
            </c:ext>
          </c:extLst>
        </c:ser>
        <c:ser>
          <c:idx val="2"/>
          <c:order val="2"/>
          <c:tx>
            <c:strRef>
              <c:f>'Radar Charts'!$A$11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Charts'!$B$11:$M$11</c:f>
              <c:numCache>
                <c:formatCode>General</c:formatCode>
                <c:ptCount val="12"/>
                <c:pt idx="0">
                  <c:v>28</c:v>
                </c:pt>
                <c:pt idx="1">
                  <c:v>23</c:v>
                </c:pt>
                <c:pt idx="2">
                  <c:v>24</c:v>
                </c:pt>
                <c:pt idx="3">
                  <c:v>30</c:v>
                </c:pt>
                <c:pt idx="4">
                  <c:v>38</c:v>
                </c:pt>
                <c:pt idx="5">
                  <c:v>45</c:v>
                </c:pt>
                <c:pt idx="6">
                  <c:v>48</c:v>
                </c:pt>
                <c:pt idx="7">
                  <c:v>55</c:v>
                </c:pt>
                <c:pt idx="8">
                  <c:v>75</c:v>
                </c:pt>
                <c:pt idx="9">
                  <c:v>82</c:v>
                </c:pt>
                <c:pt idx="10">
                  <c:v>56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67-4C46-82C8-0EBD1BE218A9}"/>
            </c:ext>
          </c:extLst>
        </c:ser>
        <c:ser>
          <c:idx val="3"/>
          <c:order val="3"/>
          <c:tx>
            <c:strRef>
              <c:f>'Radar Charts'!$A$12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Charts'!$B$12:$M$12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18</c:v>
                </c:pt>
                <c:pt idx="5">
                  <c:v>28</c:v>
                </c:pt>
                <c:pt idx="6">
                  <c:v>30</c:v>
                </c:pt>
                <c:pt idx="7">
                  <c:v>27</c:v>
                </c:pt>
                <c:pt idx="8">
                  <c:v>22</c:v>
                </c:pt>
                <c:pt idx="9">
                  <c:v>12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67-4C46-82C8-0EBD1BE2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3983"/>
        <c:axId val="10337375"/>
      </c:radarChart>
      <c:catAx>
        <c:axId val="967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7375"/>
        <c:crosses val="autoZero"/>
        <c:auto val="1"/>
        <c:lblAlgn val="ctr"/>
        <c:lblOffset val="100"/>
        <c:noMultiLvlLbl val="0"/>
      </c:catAx>
      <c:valAx>
        <c:axId val="103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Charts'!$A$15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Charts'!$B$15:$M$15</c:f>
              <c:numCache>
                <c:formatCode>0</c:formatCode>
                <c:ptCount val="12"/>
                <c:pt idx="0">
                  <c:v>67</c:v>
                </c:pt>
                <c:pt idx="1">
                  <c:v>89</c:v>
                </c:pt>
                <c:pt idx="2">
                  <c:v>67</c:v>
                </c:pt>
                <c:pt idx="3">
                  <c:v>45</c:v>
                </c:pt>
                <c:pt idx="4">
                  <c:v>34</c:v>
                </c:pt>
                <c:pt idx="5">
                  <c:v>17.5</c:v>
                </c:pt>
                <c:pt idx="6">
                  <c:v>1</c:v>
                </c:pt>
                <c:pt idx="7">
                  <c:v>12</c:v>
                </c:pt>
                <c:pt idx="8">
                  <c:v>23</c:v>
                </c:pt>
                <c:pt idx="9">
                  <c:v>50.5</c:v>
                </c:pt>
                <c:pt idx="10">
                  <c:v>89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3-0644-8D53-DF86F01D8861}"/>
            </c:ext>
          </c:extLst>
        </c:ser>
        <c:ser>
          <c:idx val="1"/>
          <c:order val="1"/>
          <c:tx>
            <c:strRef>
              <c:f>'Radar Charts'!$A$16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Charts'!$B$16:$M$16</c:f>
              <c:numCache>
                <c:formatCode>0</c:formatCode>
                <c:ptCount val="12"/>
                <c:pt idx="0">
                  <c:v>100</c:v>
                </c:pt>
                <c:pt idx="1">
                  <c:v>73</c:v>
                </c:pt>
                <c:pt idx="2">
                  <c:v>46</c:v>
                </c:pt>
                <c:pt idx="3">
                  <c:v>33.4</c:v>
                </c:pt>
                <c:pt idx="4">
                  <c:v>28</c:v>
                </c:pt>
                <c:pt idx="5">
                  <c:v>8.1999999999999993</c:v>
                </c:pt>
                <c:pt idx="6">
                  <c:v>1</c:v>
                </c:pt>
                <c:pt idx="7">
                  <c:v>1</c:v>
                </c:pt>
                <c:pt idx="8">
                  <c:v>4.5999999999999996</c:v>
                </c:pt>
                <c:pt idx="9">
                  <c:v>28</c:v>
                </c:pt>
                <c:pt idx="10">
                  <c:v>62.2</c:v>
                </c:pt>
                <c:pt idx="11">
                  <c:v>87.4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3-0644-8D53-DF86F01D8861}"/>
            </c:ext>
          </c:extLst>
        </c:ser>
        <c:ser>
          <c:idx val="2"/>
          <c:order val="2"/>
          <c:tx>
            <c:strRef>
              <c:f>'Radar Charts'!$A$17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Charts'!$B$17:$M$17</c:f>
              <c:numCache>
                <c:formatCode>0</c:formatCode>
                <c:ptCount val="12"/>
                <c:pt idx="0">
                  <c:v>9.3898305084745761</c:v>
                </c:pt>
                <c:pt idx="1">
                  <c:v>1</c:v>
                </c:pt>
                <c:pt idx="2">
                  <c:v>2.6779661016949152</c:v>
                </c:pt>
                <c:pt idx="3">
                  <c:v>12.745762711864407</c:v>
                </c:pt>
                <c:pt idx="4">
                  <c:v>26.16949152542373</c:v>
                </c:pt>
                <c:pt idx="5">
                  <c:v>37.915254237288138</c:v>
                </c:pt>
                <c:pt idx="6">
                  <c:v>42.949152542372879</c:v>
                </c:pt>
                <c:pt idx="7">
                  <c:v>54.694915254237287</c:v>
                </c:pt>
                <c:pt idx="8">
                  <c:v>88.254237288135599</c:v>
                </c:pt>
                <c:pt idx="9">
                  <c:v>100</c:v>
                </c:pt>
                <c:pt idx="10">
                  <c:v>56.372881355932201</c:v>
                </c:pt>
                <c:pt idx="11">
                  <c:v>12.745762711864407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F3-0644-8D53-DF86F01D8861}"/>
            </c:ext>
          </c:extLst>
        </c:ser>
        <c:ser>
          <c:idx val="3"/>
          <c:order val="3"/>
          <c:tx>
            <c:strRef>
              <c:f>'Radar Charts'!$A$18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Charts'!$B$18:$M$18</c:f>
              <c:numCache>
                <c:formatCode>0</c:formatCode>
                <c:ptCount val="12"/>
                <c:pt idx="0">
                  <c:v>1</c:v>
                </c:pt>
                <c:pt idx="1">
                  <c:v>8.0714285714285712</c:v>
                </c:pt>
                <c:pt idx="2">
                  <c:v>22.214285714285715</c:v>
                </c:pt>
                <c:pt idx="3">
                  <c:v>36.357142857142854</c:v>
                </c:pt>
                <c:pt idx="4">
                  <c:v>57.571428571428569</c:v>
                </c:pt>
                <c:pt idx="5">
                  <c:v>92.928571428571431</c:v>
                </c:pt>
                <c:pt idx="6">
                  <c:v>100</c:v>
                </c:pt>
                <c:pt idx="7">
                  <c:v>89.392857142857139</c:v>
                </c:pt>
                <c:pt idx="8">
                  <c:v>71.714285714285708</c:v>
                </c:pt>
                <c:pt idx="9">
                  <c:v>36.357142857142854</c:v>
                </c:pt>
                <c:pt idx="10">
                  <c:v>15.142857142857142</c:v>
                </c:pt>
                <c:pt idx="11">
                  <c:v>4.5357142857142856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F3-0644-8D53-DF86F01D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19263"/>
        <c:axId val="91283007"/>
      </c:radarChart>
      <c:catAx>
        <c:axId val="91319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83007"/>
        <c:crosses val="autoZero"/>
        <c:auto val="1"/>
        <c:lblAlgn val="ctr"/>
        <c:lblOffset val="100"/>
        <c:noMultiLvlLbl val="0"/>
      </c:catAx>
      <c:valAx>
        <c:axId val="9128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Stock Trending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Charts'!$C$1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Charts'!$C$2:$C$37</c:f>
              <c:numCache>
                <c:formatCode>#,##0</c:formatCode>
                <c:ptCount val="36"/>
                <c:pt idx="0">
                  <c:v>25873900</c:v>
                </c:pt>
                <c:pt idx="1">
                  <c:v>37356200</c:v>
                </c:pt>
                <c:pt idx="2">
                  <c:v>26578600</c:v>
                </c:pt>
                <c:pt idx="3">
                  <c:v>26404000</c:v>
                </c:pt>
                <c:pt idx="4">
                  <c:v>31801800</c:v>
                </c:pt>
                <c:pt idx="5">
                  <c:v>23581700</c:v>
                </c:pt>
                <c:pt idx="6">
                  <c:v>29407500</c:v>
                </c:pt>
                <c:pt idx="7">
                  <c:v>27232300</c:v>
                </c:pt>
                <c:pt idx="8">
                  <c:v>33257300</c:v>
                </c:pt>
                <c:pt idx="9">
                  <c:v>25473900</c:v>
                </c:pt>
                <c:pt idx="10">
                  <c:v>46938900</c:v>
                </c:pt>
                <c:pt idx="11">
                  <c:v>60821400</c:v>
                </c:pt>
                <c:pt idx="12">
                  <c:v>32384800</c:v>
                </c:pt>
                <c:pt idx="13">
                  <c:v>30611000</c:v>
                </c:pt>
                <c:pt idx="14">
                  <c:v>31552500</c:v>
                </c:pt>
                <c:pt idx="15">
                  <c:v>33683100</c:v>
                </c:pt>
                <c:pt idx="16">
                  <c:v>28031500</c:v>
                </c:pt>
                <c:pt idx="17">
                  <c:v>56016100</c:v>
                </c:pt>
                <c:pt idx="18">
                  <c:v>114602100</c:v>
                </c:pt>
                <c:pt idx="19">
                  <c:v>82242600</c:v>
                </c:pt>
                <c:pt idx="20">
                  <c:v>68531400</c:v>
                </c:pt>
                <c:pt idx="21">
                  <c:v>48160100</c:v>
                </c:pt>
                <c:pt idx="22">
                  <c:v>56831200</c:v>
                </c:pt>
                <c:pt idx="23">
                  <c:v>41025400</c:v>
                </c:pt>
                <c:pt idx="24">
                  <c:v>35890500</c:v>
                </c:pt>
                <c:pt idx="25">
                  <c:v>43699800</c:v>
                </c:pt>
                <c:pt idx="26">
                  <c:v>32936400</c:v>
                </c:pt>
                <c:pt idx="27">
                  <c:v>33686800</c:v>
                </c:pt>
                <c:pt idx="28">
                  <c:v>28719100</c:v>
                </c:pt>
                <c:pt idx="29">
                  <c:v>76314600</c:v>
                </c:pt>
                <c:pt idx="30">
                  <c:v>44392700</c:v>
                </c:pt>
                <c:pt idx="31">
                  <c:v>61259700</c:v>
                </c:pt>
                <c:pt idx="32">
                  <c:v>46916900</c:v>
                </c:pt>
                <c:pt idx="33">
                  <c:v>42062300</c:v>
                </c:pt>
                <c:pt idx="34">
                  <c:v>30442100</c:v>
                </c:pt>
                <c:pt idx="35">
                  <c:v>32025900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6F-8F41-BDDF-60FC4FB2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921456"/>
        <c:axId val="2130923616"/>
      </c:barChart>
      <c:stockChart>
        <c:ser>
          <c:idx val="1"/>
          <c:order val="1"/>
          <c:tx>
            <c:strRef>
              <c:f>'Stock Charts'!$D$1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Charts'!$D$2:$D$37</c:f>
              <c:numCache>
                <c:formatCode>General</c:formatCode>
                <c:ptCount val="36"/>
                <c:pt idx="0">
                  <c:v>108.78</c:v>
                </c:pt>
                <c:pt idx="1">
                  <c:v>110.42</c:v>
                </c:pt>
                <c:pt idx="2">
                  <c:v>109.51</c:v>
                </c:pt>
                <c:pt idx="3">
                  <c:v>110.23</c:v>
                </c:pt>
                <c:pt idx="4">
                  <c:v>109.95</c:v>
                </c:pt>
                <c:pt idx="5">
                  <c:v>108.91</c:v>
                </c:pt>
                <c:pt idx="6">
                  <c:v>108.97</c:v>
                </c:pt>
                <c:pt idx="7">
                  <c:v>109.34</c:v>
                </c:pt>
                <c:pt idx="8">
                  <c:v>110.8</c:v>
                </c:pt>
                <c:pt idx="9">
                  <c:v>111.62</c:v>
                </c:pt>
                <c:pt idx="10">
                  <c:v>112.11</c:v>
                </c:pt>
                <c:pt idx="11">
                  <c:v>108.89</c:v>
                </c:pt>
                <c:pt idx="12">
                  <c:v>107.88</c:v>
                </c:pt>
                <c:pt idx="13">
                  <c:v>106.64</c:v>
                </c:pt>
                <c:pt idx="14">
                  <c:v>106.93</c:v>
                </c:pt>
                <c:pt idx="15">
                  <c:v>105.01</c:v>
                </c:pt>
                <c:pt idx="16">
                  <c:v>105</c:v>
                </c:pt>
                <c:pt idx="17">
                  <c:v>103.91</c:v>
                </c:pt>
                <c:pt idx="18">
                  <c:v>96</c:v>
                </c:pt>
                <c:pt idx="19">
                  <c:v>97.61</c:v>
                </c:pt>
                <c:pt idx="20">
                  <c:v>93.99</c:v>
                </c:pt>
                <c:pt idx="21">
                  <c:v>93.96</c:v>
                </c:pt>
                <c:pt idx="22">
                  <c:v>94.2</c:v>
                </c:pt>
                <c:pt idx="23">
                  <c:v>95.2</c:v>
                </c:pt>
                <c:pt idx="24">
                  <c:v>94</c:v>
                </c:pt>
                <c:pt idx="25">
                  <c:v>93.37</c:v>
                </c:pt>
                <c:pt idx="26">
                  <c:v>93</c:v>
                </c:pt>
                <c:pt idx="27">
                  <c:v>93.33</c:v>
                </c:pt>
                <c:pt idx="28">
                  <c:v>93.48</c:v>
                </c:pt>
                <c:pt idx="29">
                  <c:v>92.72</c:v>
                </c:pt>
                <c:pt idx="30">
                  <c:v>90</c:v>
                </c:pt>
                <c:pt idx="31">
                  <c:v>92.39</c:v>
                </c:pt>
                <c:pt idx="32">
                  <c:v>94.55</c:v>
                </c:pt>
                <c:pt idx="33">
                  <c:v>94.16</c:v>
                </c:pt>
                <c:pt idx="34">
                  <c:v>94.64</c:v>
                </c:pt>
                <c:pt idx="35">
                  <c:v>94.64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F-8F41-BDDF-60FC4FB270A6}"/>
            </c:ext>
          </c:extLst>
        </c:ser>
        <c:ser>
          <c:idx val="2"/>
          <c:order val="2"/>
          <c:tx>
            <c:strRef>
              <c:f>'Stock Charts'!$E$1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Charts'!$E$2:$E$37</c:f>
              <c:numCache>
                <c:formatCode>General</c:formatCode>
                <c:ptCount val="36"/>
                <c:pt idx="0">
                  <c:v>110</c:v>
                </c:pt>
                <c:pt idx="1">
                  <c:v>112.19</c:v>
                </c:pt>
                <c:pt idx="2">
                  <c:v>110.73</c:v>
                </c:pt>
                <c:pt idx="3">
                  <c:v>110.98</c:v>
                </c:pt>
                <c:pt idx="4">
                  <c:v>110.42</c:v>
                </c:pt>
                <c:pt idx="5">
                  <c:v>109.77</c:v>
                </c:pt>
                <c:pt idx="6">
                  <c:v>110.61</c:v>
                </c:pt>
                <c:pt idx="7">
                  <c:v>110.5</c:v>
                </c:pt>
                <c:pt idx="8">
                  <c:v>112.34</c:v>
                </c:pt>
                <c:pt idx="9">
                  <c:v>112.39</c:v>
                </c:pt>
                <c:pt idx="10">
                  <c:v>112.3</c:v>
                </c:pt>
                <c:pt idx="11">
                  <c:v>108.95</c:v>
                </c:pt>
                <c:pt idx="12">
                  <c:v>108</c:v>
                </c:pt>
                <c:pt idx="13">
                  <c:v>108.09</c:v>
                </c:pt>
                <c:pt idx="14">
                  <c:v>106.93</c:v>
                </c:pt>
                <c:pt idx="15">
                  <c:v>106.48</c:v>
                </c:pt>
                <c:pt idx="16">
                  <c:v>105.65</c:v>
                </c:pt>
                <c:pt idx="17">
                  <c:v>105.3</c:v>
                </c:pt>
                <c:pt idx="18">
                  <c:v>98.71</c:v>
                </c:pt>
                <c:pt idx="19">
                  <c:v>97.88</c:v>
                </c:pt>
                <c:pt idx="20">
                  <c:v>94.72</c:v>
                </c:pt>
                <c:pt idx="21">
                  <c:v>94.08</c:v>
                </c:pt>
                <c:pt idx="22">
                  <c:v>95.74</c:v>
                </c:pt>
                <c:pt idx="23">
                  <c:v>95.9</c:v>
                </c:pt>
                <c:pt idx="24">
                  <c:v>94.07</c:v>
                </c:pt>
                <c:pt idx="25">
                  <c:v>93.45</c:v>
                </c:pt>
                <c:pt idx="26">
                  <c:v>93.77</c:v>
                </c:pt>
                <c:pt idx="27">
                  <c:v>93.57</c:v>
                </c:pt>
                <c:pt idx="28">
                  <c:v>93.57</c:v>
                </c:pt>
                <c:pt idx="29">
                  <c:v>92.78</c:v>
                </c:pt>
                <c:pt idx="30">
                  <c:v>91.67</c:v>
                </c:pt>
                <c:pt idx="31">
                  <c:v>94.39</c:v>
                </c:pt>
                <c:pt idx="32">
                  <c:v>94.7</c:v>
                </c:pt>
                <c:pt idx="33">
                  <c:v>95.21</c:v>
                </c:pt>
                <c:pt idx="34">
                  <c:v>94.64</c:v>
                </c:pt>
                <c:pt idx="35">
                  <c:v>95.43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F-8F41-BDDF-60FC4FB270A6}"/>
            </c:ext>
          </c:extLst>
        </c:ser>
        <c:ser>
          <c:idx val="3"/>
          <c:order val="3"/>
          <c:tx>
            <c:strRef>
              <c:f>'Stock Charts'!$F$1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Charts'!$F$2:$F$37</c:f>
              <c:numCache>
                <c:formatCode>General</c:formatCode>
                <c:ptCount val="36"/>
                <c:pt idx="0">
                  <c:v>108.2</c:v>
                </c:pt>
                <c:pt idx="1">
                  <c:v>110.27</c:v>
                </c:pt>
                <c:pt idx="2">
                  <c:v>109.42</c:v>
                </c:pt>
                <c:pt idx="3">
                  <c:v>109.2</c:v>
                </c:pt>
                <c:pt idx="4">
                  <c:v>108.12</c:v>
                </c:pt>
                <c:pt idx="5">
                  <c:v>108.17</c:v>
                </c:pt>
                <c:pt idx="6">
                  <c:v>108.83</c:v>
                </c:pt>
                <c:pt idx="7">
                  <c:v>108.66</c:v>
                </c:pt>
                <c:pt idx="8">
                  <c:v>110.8</c:v>
                </c:pt>
                <c:pt idx="9">
                  <c:v>111.33</c:v>
                </c:pt>
                <c:pt idx="10">
                  <c:v>109.73</c:v>
                </c:pt>
                <c:pt idx="11">
                  <c:v>106.94</c:v>
                </c:pt>
                <c:pt idx="12">
                  <c:v>106.23</c:v>
                </c:pt>
                <c:pt idx="13">
                  <c:v>106.06</c:v>
                </c:pt>
                <c:pt idx="14">
                  <c:v>105.52</c:v>
                </c:pt>
                <c:pt idx="15">
                  <c:v>104.62</c:v>
                </c:pt>
                <c:pt idx="16">
                  <c:v>104.51</c:v>
                </c:pt>
                <c:pt idx="17">
                  <c:v>103.91</c:v>
                </c:pt>
                <c:pt idx="18">
                  <c:v>95.68</c:v>
                </c:pt>
                <c:pt idx="19">
                  <c:v>94.25</c:v>
                </c:pt>
                <c:pt idx="20">
                  <c:v>92.51</c:v>
                </c:pt>
                <c:pt idx="21">
                  <c:v>92.4</c:v>
                </c:pt>
                <c:pt idx="22">
                  <c:v>93.68</c:v>
                </c:pt>
                <c:pt idx="23">
                  <c:v>93.82</c:v>
                </c:pt>
                <c:pt idx="24">
                  <c:v>92.68</c:v>
                </c:pt>
                <c:pt idx="25">
                  <c:v>91.85</c:v>
                </c:pt>
                <c:pt idx="26">
                  <c:v>92.59</c:v>
                </c:pt>
                <c:pt idx="27">
                  <c:v>92.11</c:v>
                </c:pt>
                <c:pt idx="28">
                  <c:v>92.46</c:v>
                </c:pt>
                <c:pt idx="29">
                  <c:v>89.47</c:v>
                </c:pt>
                <c:pt idx="30">
                  <c:v>90</c:v>
                </c:pt>
                <c:pt idx="31">
                  <c:v>91.65</c:v>
                </c:pt>
                <c:pt idx="32">
                  <c:v>93.01</c:v>
                </c:pt>
                <c:pt idx="33">
                  <c:v>93.89</c:v>
                </c:pt>
                <c:pt idx="34">
                  <c:v>93.57</c:v>
                </c:pt>
                <c:pt idx="35">
                  <c:v>94.52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F-8F41-BDDF-60FC4FB270A6}"/>
            </c:ext>
          </c:extLst>
        </c:ser>
        <c:ser>
          <c:idx val="4"/>
          <c:order val="4"/>
          <c:tx>
            <c:strRef>
              <c:f>'Stock Charts'!$G$1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Charts'!$G$2:$G$37</c:f>
              <c:numCache>
                <c:formatCode>General</c:formatCode>
                <c:ptCount val="36"/>
                <c:pt idx="0">
                  <c:v>109.99</c:v>
                </c:pt>
                <c:pt idx="1">
                  <c:v>111.12</c:v>
                </c:pt>
                <c:pt idx="2">
                  <c:v>109.81</c:v>
                </c:pt>
                <c:pt idx="3">
                  <c:v>110.96</c:v>
                </c:pt>
                <c:pt idx="4">
                  <c:v>108.54</c:v>
                </c:pt>
                <c:pt idx="5">
                  <c:v>108.66</c:v>
                </c:pt>
                <c:pt idx="6">
                  <c:v>109.02</c:v>
                </c:pt>
                <c:pt idx="7">
                  <c:v>110.44</c:v>
                </c:pt>
                <c:pt idx="8">
                  <c:v>112.04</c:v>
                </c:pt>
                <c:pt idx="9">
                  <c:v>112.1</c:v>
                </c:pt>
                <c:pt idx="10">
                  <c:v>109.85</c:v>
                </c:pt>
                <c:pt idx="11">
                  <c:v>107.48</c:v>
                </c:pt>
                <c:pt idx="12">
                  <c:v>106.91</c:v>
                </c:pt>
                <c:pt idx="13">
                  <c:v>107.13</c:v>
                </c:pt>
                <c:pt idx="14">
                  <c:v>105.97</c:v>
                </c:pt>
                <c:pt idx="15">
                  <c:v>105.68</c:v>
                </c:pt>
                <c:pt idx="16">
                  <c:v>105.08</c:v>
                </c:pt>
                <c:pt idx="17">
                  <c:v>104.35</c:v>
                </c:pt>
                <c:pt idx="18">
                  <c:v>97.82</c:v>
                </c:pt>
                <c:pt idx="19">
                  <c:v>94.83</c:v>
                </c:pt>
                <c:pt idx="20">
                  <c:v>93.74</c:v>
                </c:pt>
                <c:pt idx="21">
                  <c:v>93.64</c:v>
                </c:pt>
                <c:pt idx="22">
                  <c:v>95.18</c:v>
                </c:pt>
                <c:pt idx="23">
                  <c:v>94.19</c:v>
                </c:pt>
                <c:pt idx="24">
                  <c:v>93.24</c:v>
                </c:pt>
                <c:pt idx="25">
                  <c:v>92.72</c:v>
                </c:pt>
                <c:pt idx="26">
                  <c:v>92.79</c:v>
                </c:pt>
                <c:pt idx="27">
                  <c:v>93.42</c:v>
                </c:pt>
                <c:pt idx="28">
                  <c:v>92.51</c:v>
                </c:pt>
                <c:pt idx="29">
                  <c:v>90.34</c:v>
                </c:pt>
                <c:pt idx="30">
                  <c:v>90.52</c:v>
                </c:pt>
                <c:pt idx="31">
                  <c:v>93.88</c:v>
                </c:pt>
                <c:pt idx="32">
                  <c:v>93.49</c:v>
                </c:pt>
                <c:pt idx="33">
                  <c:v>94.56</c:v>
                </c:pt>
                <c:pt idx="34">
                  <c:v>94.2</c:v>
                </c:pt>
                <c:pt idx="35">
                  <c:v>95.22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F-8F41-BDDF-60FC4FB2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2122975568"/>
        <c:axId val="2133969136"/>
      </c:stockChart>
      <c:catAx>
        <c:axId val="2130921456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23616"/>
        <c:crosses val="autoZero"/>
        <c:auto val="0"/>
        <c:lblAlgn val="ctr"/>
        <c:lblOffset val="100"/>
        <c:noMultiLvlLbl val="0"/>
      </c:catAx>
      <c:valAx>
        <c:axId val="21309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21456"/>
        <c:crosses val="autoZero"/>
        <c:crossBetween val="between"/>
      </c:valAx>
      <c:valAx>
        <c:axId val="2133969136"/>
        <c:scaling>
          <c:orientation val="minMax"/>
          <c:min val="8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75568"/>
        <c:crosses val="max"/>
        <c:crossBetween val="between"/>
      </c:valAx>
      <c:dateAx>
        <c:axId val="2122975568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21339691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Accident Frequency</a:t>
            </a:r>
            <a:r>
              <a:rPr lang="en-US" baseline="0"/>
              <a:t> by Time of Day &amp; Day of Week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Charts'!$B$4:$Y$4</c:f>
              <c:numCache>
                <c:formatCode>General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2-5648-9A23-581DCA0ACD49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Charts'!$B$5:$Y$5</c:f>
              <c:numCache>
                <c:formatCode>General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2-5648-9A23-581DCA0ACD49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Charts'!$B$6:$Y$6</c:f>
              <c:numCache>
                <c:formatCode>General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2-5648-9A23-581DCA0ACD49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Charts'!$B$7:$Y$7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A2-5648-9A23-581DCA0ACD49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Charts'!$B$8:$Y$8</c:f>
              <c:numCache>
                <c:formatCode>General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A2-5648-9A23-581DCA0ACD49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Charts'!$B$9:$Y$9</c:f>
              <c:numCache>
                <c:formatCode>General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A2-5648-9A23-581DCA0ACD49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Charts'!$B$10:$Y$10</c:f>
              <c:numCache>
                <c:formatCode>General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A2-5648-9A23-581DCA0ACD49}"/>
            </c:ext>
          </c:extLst>
        </c:ser>
        <c:bandFmts>
          <c:bandFmt>
            <c:idx val="0"/>
            <c:spPr>
              <a:solidFill>
                <a:schemeClr val="accent6">
                  <a:lumMod val="50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6">
                  <a:lumMod val="7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4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2">
                  <a:lumMod val="75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5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0474815"/>
        <c:axId val="70486559"/>
        <c:axId val="69946927"/>
      </c:surface3DChart>
      <c:catAx>
        <c:axId val="7047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39819975519301393"/>
              <c:y val="0.7599973801796032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6559"/>
        <c:crosses val="autoZero"/>
        <c:auto val="1"/>
        <c:lblAlgn val="ctr"/>
        <c:lblOffset val="100"/>
        <c:noMultiLvlLbl val="0"/>
      </c:catAx>
      <c:valAx>
        <c:axId val="7048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Accident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4815"/>
        <c:crosses val="autoZero"/>
        <c:crossBetween val="midCat"/>
      </c:valAx>
      <c:serAx>
        <c:axId val="699469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655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Charts'!$E$1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Charts'!$E$2:$E$13</c:f>
              <c:numCache>
                <c:formatCode>#,##0</c:formatCode>
                <c:ptCount val="12"/>
                <c:pt idx="0">
                  <c:v>568213</c:v>
                </c:pt>
                <c:pt idx="1">
                  <c:v>486398</c:v>
                </c:pt>
                <c:pt idx="2">
                  <c:v>459937</c:v>
                </c:pt>
                <c:pt idx="3">
                  <c:v>481632</c:v>
                </c:pt>
                <c:pt idx="4">
                  <c:v>478822</c:v>
                </c:pt>
                <c:pt idx="5">
                  <c:v>332313</c:v>
                </c:pt>
                <c:pt idx="6">
                  <c:v>289154</c:v>
                </c:pt>
                <c:pt idx="7">
                  <c:v>224080</c:v>
                </c:pt>
                <c:pt idx="8">
                  <c:v>220951</c:v>
                </c:pt>
                <c:pt idx="9">
                  <c:v>268924</c:v>
                </c:pt>
                <c:pt idx="10">
                  <c:v>295562</c:v>
                </c:pt>
                <c:pt idx="11">
                  <c:v>330514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2-CE4A-BBC4-5F1ADD69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91135"/>
        <c:axId val="1404092783"/>
      </c:barChart>
      <c:lineChart>
        <c:grouping val="standard"/>
        <c:varyColors val="0"/>
        <c:ser>
          <c:idx val="1"/>
          <c:order val="1"/>
          <c:tx>
            <c:strRef>
              <c:f>'Combo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A62-CE4A-BBC4-5F1ADD69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5199"/>
        <c:axId val="1480966863"/>
      </c:lineChart>
      <c:catAx>
        <c:axId val="14040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2783"/>
        <c:crosses val="autoZero"/>
        <c:auto val="1"/>
        <c:lblAlgn val="ctr"/>
        <c:lblOffset val="100"/>
        <c:noMultiLvlLbl val="0"/>
      </c:catAx>
      <c:valAx>
        <c:axId val="14040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135"/>
        <c:crosses val="autoZero"/>
        <c:crossBetween val="between"/>
      </c:valAx>
      <c:valAx>
        <c:axId val="1480966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$/Clicks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5199"/>
        <c:crosses val="max"/>
        <c:crossBetween val="between"/>
      </c:valAx>
      <c:catAx>
        <c:axId val="148111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0966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49142050885258"/>
          <c:y val="3.231597845601436E-2"/>
          <c:w val="0.7174218742888353"/>
          <c:h val="0.704139159445284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'Combo Charts'!$G$1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Charts'!$G$2:$G$13</c:f>
              <c:numCache>
                <c:formatCode>#,##0_);\(#,##0\)</c:formatCode>
                <c:ptCount val="12"/>
                <c:pt idx="0">
                  <c:v>1064</c:v>
                </c:pt>
                <c:pt idx="1">
                  <c:v>984</c:v>
                </c:pt>
                <c:pt idx="2">
                  <c:v>936</c:v>
                </c:pt>
                <c:pt idx="3">
                  <c:v>990</c:v>
                </c:pt>
                <c:pt idx="4">
                  <c:v>886</c:v>
                </c:pt>
                <c:pt idx="5">
                  <c:v>711</c:v>
                </c:pt>
                <c:pt idx="6">
                  <c:v>722</c:v>
                </c:pt>
                <c:pt idx="7">
                  <c:v>558</c:v>
                </c:pt>
                <c:pt idx="8">
                  <c:v>464</c:v>
                </c:pt>
                <c:pt idx="9">
                  <c:v>508</c:v>
                </c:pt>
                <c:pt idx="10">
                  <c:v>582</c:v>
                </c:pt>
                <c:pt idx="11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D-4F4D-9B58-80C1FA23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91135"/>
        <c:axId val="1404092783"/>
      </c:barChart>
      <c:lineChart>
        <c:grouping val="standard"/>
        <c:varyColors val="0"/>
        <c:ser>
          <c:idx val="1"/>
          <c:order val="1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FED-4F4D-9B58-80C1FA23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5199"/>
        <c:axId val="1480966863"/>
      </c:lineChart>
      <c:catAx>
        <c:axId val="14040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2783"/>
        <c:crosses val="autoZero"/>
        <c:auto val="1"/>
        <c:lblAlgn val="ctr"/>
        <c:lblOffset val="100"/>
        <c:noMultiLvlLbl val="0"/>
      </c:catAx>
      <c:valAx>
        <c:axId val="14040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Transactions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135"/>
        <c:crosses val="autoZero"/>
        <c:crossBetween val="between"/>
      </c:valAx>
      <c:valAx>
        <c:axId val="1480966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$/Transaction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5199"/>
        <c:crosses val="max"/>
        <c:crossBetween val="between"/>
      </c:valAx>
      <c:catAx>
        <c:axId val="148111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0966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'Combo Charts'!$B$1</c:f>
              <c:strCache>
                <c:ptCount val="1"/>
                <c:pt idx="0">
                  <c:v>Mobile Spend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Charts'!$B$2:$B$13</c:f>
              <c:numCache>
                <c:formatCode>"$"#,##0</c:formatCode>
                <c:ptCount val="12"/>
                <c:pt idx="0">
                  <c:v>359084.54700000008</c:v>
                </c:pt>
                <c:pt idx="1">
                  <c:v>295945.20200000028</c:v>
                </c:pt>
                <c:pt idx="2">
                  <c:v>228830.43479999993</c:v>
                </c:pt>
                <c:pt idx="3">
                  <c:v>376750.6652000004</c:v>
                </c:pt>
                <c:pt idx="4">
                  <c:v>343226.54999999987</c:v>
                </c:pt>
                <c:pt idx="5">
                  <c:v>164481.34499999988</c:v>
                </c:pt>
                <c:pt idx="6">
                  <c:v>161303.88200000007</c:v>
                </c:pt>
                <c:pt idx="7">
                  <c:v>127172.62004999998</c:v>
                </c:pt>
                <c:pt idx="8">
                  <c:v>111113.96519999996</c:v>
                </c:pt>
                <c:pt idx="9">
                  <c:v>174805.39439999993</c:v>
                </c:pt>
                <c:pt idx="10">
                  <c:v>210181.02259704011</c:v>
                </c:pt>
                <c:pt idx="11">
                  <c:v>264672.33338202036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E-1C44-A2B3-CA5208313A1C}"/>
            </c:ext>
          </c:extLst>
        </c:ser>
        <c:ser>
          <c:idx val="1"/>
          <c:order val="1"/>
          <c:tx>
            <c:strRef>
              <c:f>'Combo Charts'!$C$1</c:f>
              <c:strCache>
                <c:ptCount val="1"/>
                <c:pt idx="0">
                  <c:v>Desktop Spend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Charts'!$C$2:$C$13</c:f>
              <c:numCache>
                <c:formatCode>"$"#,##0</c:formatCode>
                <c:ptCount val="12"/>
                <c:pt idx="0">
                  <c:v>438881.11300000007</c:v>
                </c:pt>
                <c:pt idx="1">
                  <c:v>308024.59800000035</c:v>
                </c:pt>
                <c:pt idx="2">
                  <c:v>291238.73519999994</c:v>
                </c:pt>
                <c:pt idx="3">
                  <c:v>347769.84480000031</c:v>
                </c:pt>
                <c:pt idx="4">
                  <c:v>343226.54999999987</c:v>
                </c:pt>
                <c:pt idx="5">
                  <c:v>227140.90499999988</c:v>
                </c:pt>
                <c:pt idx="6">
                  <c:v>263180.01800000016</c:v>
                </c:pt>
                <c:pt idx="7">
                  <c:v>236177.72295000002</c:v>
                </c:pt>
                <c:pt idx="8">
                  <c:v>215691.81479999988</c:v>
                </c:pt>
                <c:pt idx="9">
                  <c:v>273413.56559999991</c:v>
                </c:pt>
                <c:pt idx="10">
                  <c:v>267503.11966896011</c:v>
                </c:pt>
                <c:pt idx="11">
                  <c:v>310702.30440498039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E-1C44-A2B3-CA520831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8962015"/>
        <c:axId val="1482545695"/>
      </c:barChart>
      <c:lineChart>
        <c:grouping val="standard"/>
        <c:varyColors val="0"/>
        <c:ser>
          <c:idx val="2"/>
          <c:order val="2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4DE-1C44-A2B3-CA520831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410159"/>
        <c:axId val="1519942575"/>
      </c:lineChart>
      <c:catAx>
        <c:axId val="14089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545695"/>
        <c:crosses val="autoZero"/>
        <c:auto val="1"/>
        <c:lblAlgn val="ctr"/>
        <c:lblOffset val="100"/>
        <c:noMultiLvlLbl val="0"/>
      </c:catAx>
      <c:valAx>
        <c:axId val="148254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62015"/>
        <c:crosses val="autoZero"/>
        <c:crossBetween val="between"/>
      </c:valAx>
      <c:valAx>
        <c:axId val="151994257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410159"/>
        <c:crosses val="max"/>
        <c:crossBetween val="between"/>
      </c:valAx>
      <c:catAx>
        <c:axId val="15204101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9942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820697412823386E-2"/>
          <c:y val="2.8789783629987423E-2"/>
          <c:w val="0.87232174103237092"/>
          <c:h val="0.898148148148148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3-5C46-87F3-E743700805E1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3-5C46-87F3-E74370080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0189263"/>
        <c:axId val="2141405871"/>
      </c:barChart>
      <c:catAx>
        <c:axId val="2060189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1405871"/>
        <c:crosses val="autoZero"/>
        <c:auto val="1"/>
        <c:lblAlgn val="ctr"/>
        <c:lblOffset val="100"/>
        <c:noMultiLvlLbl val="0"/>
      </c:catAx>
      <c:valAx>
        <c:axId val="214140587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06018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9635545556805308E-3"/>
          <c:y val="3.5512472705617679E-2"/>
          <c:w val="0.87232174103237092"/>
          <c:h val="0.898148148148148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0-EA4A-9EA2-8104D6534BE3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0-EA4A-9EA2-8104D6534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0189263"/>
        <c:axId val="2141405871"/>
      </c:barChart>
      <c:catAx>
        <c:axId val="2060189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41405871"/>
        <c:crosses val="autoZero"/>
        <c:auto val="1"/>
        <c:lblAlgn val="ctr"/>
        <c:lblOffset val="100"/>
        <c:noMultiLvlLbl val="0"/>
      </c:catAx>
      <c:valAx>
        <c:axId val="21414058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06018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1"/>
          <c:order val="1"/>
          <c:tx>
            <c:strRef>
              <c:f>'Binary Date Ranges'!$C$1</c:f>
              <c:strCache>
                <c:ptCount val="1"/>
                <c:pt idx="0">
                  <c:v>Promo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'Binary Date Ranges'!$C$2:$C$91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ED-A641-991C-97AC861CC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4826368"/>
        <c:axId val="2059579791"/>
      </c:barChart>
      <c:lineChart>
        <c:grouping val="standard"/>
        <c:varyColors val="0"/>
        <c:ser>
          <c:idx val="0"/>
          <c:order val="0"/>
          <c:tx>
            <c:strRef>
              <c:f>'Binary Date Ranges'!$B$1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'Binary Date Ranges'!$A$2:$A$91</c:f>
              <c:numCache>
                <c:formatCode>m/d;@</c:formatCode>
                <c:ptCount val="9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</c:numCache>
            </c:numRef>
          </c:cat>
          <c:val>
            <c:numRef>
              <c:f>'Binary Date Ranges'!$B$2:$B$91</c:f>
              <c:numCache>
                <c:formatCode>"$"#,##0</c:formatCode>
                <c:ptCount val="90"/>
                <c:pt idx="0">
                  <c:v>10880.507306313757</c:v>
                </c:pt>
                <c:pt idx="1">
                  <c:v>8771.8178476242992</c:v>
                </c:pt>
                <c:pt idx="2">
                  <c:v>12651.337193272677</c:v>
                </c:pt>
                <c:pt idx="3">
                  <c:v>9272.5071225071206</c:v>
                </c:pt>
                <c:pt idx="4">
                  <c:v>9822.9804245933283</c:v>
                </c:pt>
                <c:pt idx="5">
                  <c:v>7387.2392243359982</c:v>
                </c:pt>
                <c:pt idx="6">
                  <c:v>6862.3058542413382</c:v>
                </c:pt>
                <c:pt idx="7">
                  <c:v>10476.642771804063</c:v>
                </c:pt>
                <c:pt idx="8">
                  <c:v>7546.424960941089</c:v>
                </c:pt>
                <c:pt idx="9">
                  <c:v>14394.853414208252</c:v>
                </c:pt>
                <c:pt idx="10">
                  <c:v>9548.3457402812219</c:v>
                </c:pt>
                <c:pt idx="11">
                  <c:v>11278.788714272585</c:v>
                </c:pt>
                <c:pt idx="12">
                  <c:v>6252.6835768771261</c:v>
                </c:pt>
                <c:pt idx="13">
                  <c:v>6819.2261740648837</c:v>
                </c:pt>
                <c:pt idx="14">
                  <c:v>8519.1434610789456</c:v>
                </c:pt>
                <c:pt idx="15">
                  <c:v>6991.6276077566399</c:v>
                </c:pt>
                <c:pt idx="16">
                  <c:v>15776.693318628804</c:v>
                </c:pt>
                <c:pt idx="17">
                  <c:v>12594.949912691845</c:v>
                </c:pt>
                <c:pt idx="18">
                  <c:v>13533.995037220844</c:v>
                </c:pt>
                <c:pt idx="19">
                  <c:v>6202.0218729896151</c:v>
                </c:pt>
                <c:pt idx="20">
                  <c:v>7276.789817112397</c:v>
                </c:pt>
                <c:pt idx="21">
                  <c:v>7485.1438286922166</c:v>
                </c:pt>
                <c:pt idx="22">
                  <c:v>6076.1051373954588</c:v>
                </c:pt>
                <c:pt idx="23">
                  <c:v>8231.4860766473666</c:v>
                </c:pt>
                <c:pt idx="24">
                  <c:v>6658.6986490212284</c:v>
                </c:pt>
                <c:pt idx="25">
                  <c:v>5948.2951934564817</c:v>
                </c:pt>
                <c:pt idx="26">
                  <c:v>5973.5823913243266</c:v>
                </c:pt>
                <c:pt idx="27">
                  <c:v>8780.8335630916281</c:v>
                </c:pt>
                <c:pt idx="28">
                  <c:v>11448.869589192169</c:v>
                </c:pt>
                <c:pt idx="29">
                  <c:v>10013.652237845785</c:v>
                </c:pt>
                <c:pt idx="30">
                  <c:v>9972.4749563459245</c:v>
                </c:pt>
                <c:pt idx="31">
                  <c:v>10631.577979965077</c:v>
                </c:pt>
                <c:pt idx="32">
                  <c:v>9662.9997242900463</c:v>
                </c:pt>
                <c:pt idx="33">
                  <c:v>8893.7551695616203</c:v>
                </c:pt>
                <c:pt idx="34">
                  <c:v>7366.9561621174525</c:v>
                </c:pt>
                <c:pt idx="35">
                  <c:v>9330.9024905799088</c:v>
                </c:pt>
                <c:pt idx="36">
                  <c:v>8930.0891462181771</c:v>
                </c:pt>
                <c:pt idx="37">
                  <c:v>7770.1773734031804</c:v>
                </c:pt>
                <c:pt idx="38">
                  <c:v>7581.5871702968452</c:v>
                </c:pt>
                <c:pt idx="39">
                  <c:v>8524.1200257329274</c:v>
                </c:pt>
                <c:pt idx="40">
                  <c:v>11476.128113224886</c:v>
                </c:pt>
                <c:pt idx="41">
                  <c:v>8303.7910118555283</c:v>
                </c:pt>
                <c:pt idx="42">
                  <c:v>14349.98621450234</c:v>
                </c:pt>
                <c:pt idx="43">
                  <c:v>10032.634868118739</c:v>
                </c:pt>
                <c:pt idx="44">
                  <c:v>13213.537358698646</c:v>
                </c:pt>
                <c:pt idx="45">
                  <c:v>7451.4199062586149</c:v>
                </c:pt>
                <c:pt idx="46">
                  <c:v>9743.208344821247</c:v>
                </c:pt>
                <c:pt idx="47">
                  <c:v>8597.7253928866849</c:v>
                </c:pt>
                <c:pt idx="48">
                  <c:v>8472.8701406120763</c:v>
                </c:pt>
                <c:pt idx="49">
                  <c:v>12469.740832644056</c:v>
                </c:pt>
                <c:pt idx="50">
                  <c:v>13180.438378825475</c:v>
                </c:pt>
                <c:pt idx="51">
                  <c:v>12978.91278375149</c:v>
                </c:pt>
                <c:pt idx="52">
                  <c:v>12389.88603988604</c:v>
                </c:pt>
                <c:pt idx="53">
                  <c:v>13144.669607572831</c:v>
                </c:pt>
                <c:pt idx="54">
                  <c:v>5656.575682382133</c:v>
                </c:pt>
                <c:pt idx="55">
                  <c:v>7138.7280580828956</c:v>
                </c:pt>
                <c:pt idx="56">
                  <c:v>9987.3678889807907</c:v>
                </c:pt>
                <c:pt idx="57">
                  <c:v>9013.569524859844</c:v>
                </c:pt>
                <c:pt idx="58">
                  <c:v>17179.735318444997</c:v>
                </c:pt>
                <c:pt idx="59">
                  <c:v>11870.889624115431</c:v>
                </c:pt>
                <c:pt idx="60">
                  <c:v>11394.187115154857</c:v>
                </c:pt>
                <c:pt idx="61">
                  <c:v>6068.7804429739926</c:v>
                </c:pt>
                <c:pt idx="62">
                  <c:v>7827.7180406212665</c:v>
                </c:pt>
                <c:pt idx="63">
                  <c:v>10591.590846429557</c:v>
                </c:pt>
                <c:pt idx="64">
                  <c:v>9915.1916184174243</c:v>
                </c:pt>
                <c:pt idx="65">
                  <c:v>19142.44095211837</c:v>
                </c:pt>
                <c:pt idx="66">
                  <c:v>18073.18720705817</c:v>
                </c:pt>
                <c:pt idx="67">
                  <c:v>14942.326072971233</c:v>
                </c:pt>
                <c:pt idx="68">
                  <c:v>7468.5552798456019</c:v>
                </c:pt>
                <c:pt idx="69">
                  <c:v>11640.566124437091</c:v>
                </c:pt>
                <c:pt idx="70">
                  <c:v>13562.204760591858</c:v>
                </c:pt>
                <c:pt idx="71">
                  <c:v>10909.31899641577</c:v>
                </c:pt>
                <c:pt idx="72">
                  <c:v>15724.574947155592</c:v>
                </c:pt>
                <c:pt idx="73">
                  <c:v>11017.728149986215</c:v>
                </c:pt>
                <c:pt idx="74">
                  <c:v>11703.67613270839</c:v>
                </c:pt>
                <c:pt idx="75">
                  <c:v>13983.259810679167</c:v>
                </c:pt>
                <c:pt idx="76">
                  <c:v>11522.291149710507</c:v>
                </c:pt>
                <c:pt idx="77">
                  <c:v>12578.05808289679</c:v>
                </c:pt>
                <c:pt idx="78">
                  <c:v>12319.157246576604</c:v>
                </c:pt>
                <c:pt idx="79">
                  <c:v>23465.439757375239</c:v>
                </c:pt>
                <c:pt idx="80">
                  <c:v>19958.018564470174</c:v>
                </c:pt>
                <c:pt idx="81">
                  <c:v>16884.6107894495</c:v>
                </c:pt>
                <c:pt idx="82">
                  <c:v>18745.657568238217</c:v>
                </c:pt>
                <c:pt idx="83">
                  <c:v>16713.220292252547</c:v>
                </c:pt>
                <c:pt idx="84">
                  <c:v>7348.7776858744592</c:v>
                </c:pt>
                <c:pt idx="85">
                  <c:v>5941.319731642312</c:v>
                </c:pt>
                <c:pt idx="86">
                  <c:v>7767.3191802224064</c:v>
                </c:pt>
                <c:pt idx="87">
                  <c:v>8210.155316606928</c:v>
                </c:pt>
                <c:pt idx="88">
                  <c:v>6357.4487639003764</c:v>
                </c:pt>
                <c:pt idx="89">
                  <c:v>8336.0628618693117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D-A641-991C-97AC861CC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808511"/>
        <c:axId val="4418672"/>
      </c:lineChart>
      <c:dateAx>
        <c:axId val="2102808511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672"/>
        <c:crosses val="autoZero"/>
        <c:auto val="1"/>
        <c:lblOffset val="100"/>
        <c:baseTimeUnit val="days"/>
        <c:majorTimeUnit val="days"/>
      </c:dateAx>
      <c:valAx>
        <c:axId val="44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808511"/>
        <c:crosses val="autoZero"/>
        <c:crossBetween val="between"/>
      </c:valAx>
      <c:valAx>
        <c:axId val="2059579791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6368"/>
        <c:crosses val="max"/>
        <c:crossBetween val="between"/>
      </c:valAx>
      <c:catAx>
        <c:axId val="54826368"/>
        <c:scaling>
          <c:orientation val="minMax"/>
        </c:scaling>
        <c:delete val="1"/>
        <c:axPos val="b"/>
        <c:majorTickMark val="out"/>
        <c:minorTickMark val="none"/>
        <c:tickLblPos val="nextTo"/>
        <c:crossAx val="20595797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'Automatic Chart Updates'!$B$1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[0]!Dates</c:f>
              <c:numCache>
                <c:formatCode>m/d;@</c:formatCode>
                <c:ptCount val="27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</c:numCache>
            </c:numRef>
          </c:cat>
          <c:val>
            <c:numRef>
              <c:f>[0]!Temp</c:f>
              <c:numCache>
                <c:formatCode>General</c:formatCode>
                <c:ptCount val="27"/>
                <c:pt idx="0">
                  <c:v>88</c:v>
                </c:pt>
                <c:pt idx="1">
                  <c:v>88</c:v>
                </c:pt>
                <c:pt idx="2">
                  <c:v>81</c:v>
                </c:pt>
                <c:pt idx="3">
                  <c:v>82</c:v>
                </c:pt>
                <c:pt idx="4">
                  <c:v>77</c:v>
                </c:pt>
                <c:pt idx="5">
                  <c:v>80</c:v>
                </c:pt>
                <c:pt idx="6">
                  <c:v>75</c:v>
                </c:pt>
                <c:pt idx="7">
                  <c:v>77</c:v>
                </c:pt>
                <c:pt idx="8">
                  <c:v>75</c:v>
                </c:pt>
                <c:pt idx="9">
                  <c:v>80</c:v>
                </c:pt>
                <c:pt idx="10">
                  <c:v>88</c:v>
                </c:pt>
                <c:pt idx="11">
                  <c:v>79</c:v>
                </c:pt>
                <c:pt idx="12">
                  <c:v>85</c:v>
                </c:pt>
                <c:pt idx="13">
                  <c:v>84</c:v>
                </c:pt>
                <c:pt idx="14">
                  <c:v>86</c:v>
                </c:pt>
                <c:pt idx="15">
                  <c:v>76</c:v>
                </c:pt>
                <c:pt idx="16">
                  <c:v>77</c:v>
                </c:pt>
                <c:pt idx="17">
                  <c:v>85</c:v>
                </c:pt>
                <c:pt idx="18">
                  <c:v>80</c:v>
                </c:pt>
                <c:pt idx="19">
                  <c:v>76</c:v>
                </c:pt>
                <c:pt idx="20">
                  <c:v>74</c:v>
                </c:pt>
                <c:pt idx="21">
                  <c:v>79</c:v>
                </c:pt>
                <c:pt idx="22">
                  <c:v>82</c:v>
                </c:pt>
                <c:pt idx="23">
                  <c:v>85</c:v>
                </c:pt>
                <c:pt idx="24">
                  <c:v>90</c:v>
                </c:pt>
                <c:pt idx="25">
                  <c:v>75</c:v>
                </c:pt>
                <c:pt idx="26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6-EE4D-8DF4-8FD0FA062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35984"/>
        <c:axId val="50556496"/>
      </c:lineChart>
      <c:dateAx>
        <c:axId val="5173598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56496"/>
        <c:crosses val="autoZero"/>
        <c:auto val="1"/>
        <c:lblOffset val="100"/>
        <c:baseTimeUnit val="days"/>
      </c:dateAx>
      <c:valAx>
        <c:axId val="50556496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'Scroll &amp; Zoom Charts'!$C$2</c:f>
              <c:strCache>
                <c:ptCount val="1"/>
                <c:pt idx="0">
                  <c:v>Impressions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[0]!scrollx</c:f>
              <c:strCache>
                <c:ptCount val="7"/>
                <c:pt idx="0">
                  <c:v>Jun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[0]!scrolly</c:f>
              <c:numCache>
                <c:formatCode>#,##0_);\(#,##0\)</c:formatCode>
                <c:ptCount val="7"/>
                <c:pt idx="0">
                  <c:v>782039</c:v>
                </c:pt>
                <c:pt idx="1">
                  <c:v>1123923</c:v>
                </c:pt>
                <c:pt idx="2">
                  <c:v>2707191</c:v>
                </c:pt>
                <c:pt idx="3">
                  <c:v>928323</c:v>
                </c:pt>
                <c:pt idx="4">
                  <c:v>3454456</c:v>
                </c:pt>
                <c:pt idx="5">
                  <c:v>3345678</c:v>
                </c:pt>
                <c:pt idx="6">
                  <c:v>2102932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8-3441-8BB2-DF772BC56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9048895"/>
        <c:axId val="599050543"/>
      </c:barChart>
      <c:lineChart>
        <c:grouping val="standard"/>
        <c:varyColors val="0"/>
        <c:ser>
          <c:idx val="1"/>
          <c:order val="1"/>
          <c:tx>
            <c:strRef>
              <c:f>'Scroll &amp; Zoom Charts'!$E$2</c:f>
              <c:strCache>
                <c:ptCount val="1"/>
                <c:pt idx="0">
                  <c:v>CTR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[0]!scrollx</c:f>
              <c:strCache>
                <c:ptCount val="7"/>
                <c:pt idx="0">
                  <c:v>Jun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[0]!scrolly2</c:f>
              <c:numCache>
                <c:formatCode>0.0%</c:formatCode>
                <c:ptCount val="7"/>
                <c:pt idx="0">
                  <c:v>1.2623411364394869E-2</c:v>
                </c:pt>
                <c:pt idx="1">
                  <c:v>7.1232637823053719E-3</c:v>
                </c:pt>
                <c:pt idx="2">
                  <c:v>2.6117477488658909E-2</c:v>
                </c:pt>
                <c:pt idx="3">
                  <c:v>2.4363287347184116E-2</c:v>
                </c:pt>
                <c:pt idx="4">
                  <c:v>6.4652726796925481E-3</c:v>
                </c:pt>
                <c:pt idx="5">
                  <c:v>1.0691704342139322E-2</c:v>
                </c:pt>
                <c:pt idx="6">
                  <c:v>5.3472960609282656E-3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018-3441-8BB2-DF772BC56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858735"/>
        <c:axId val="620857087"/>
      </c:lineChart>
      <c:catAx>
        <c:axId val="59904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50543"/>
        <c:auto val="1"/>
        <c:lblAlgn val="ctr"/>
        <c:lblOffset val="100"/>
        <c:noMultiLvlLbl val="0"/>
      </c:catAx>
      <c:valAx>
        <c:axId val="59905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48895"/>
        <c:crossBetween val="between"/>
      </c:valAx>
      <c:valAx>
        <c:axId val="620857087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58735"/>
        <c:crosses val="max"/>
        <c:crossBetween val="between"/>
      </c:valAx>
      <c:catAx>
        <c:axId val="620858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085708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212049690262266E-2"/>
          <c:y val="3.8394415357766144E-2"/>
          <c:w val="0.91531010135068125"/>
          <c:h val="0.664236028088112"/>
        </c:manualLayout>
      </c:layout>
      <c:areaChart>
        <c:grouping val="standard"/>
        <c:varyColors val="0"/>
        <c:ser>
          <c:idx val="0"/>
          <c:order val="0"/>
          <c:tx>
            <c:strRef>
              <c:f>'Animating Changes Over Time'!$J$32</c:f>
              <c:strCache>
                <c:ptCount val="1"/>
                <c:pt idx="0">
                  <c:v>Democrats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cat>
            <c:strRef>
              <c:f>'Animating Changes Over Time'!$I$33:$I$53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Time'!$J$33:$J$53</c:f>
              <c:numCache>
                <c:formatCode>General</c:formatCode>
                <c:ptCount val="21"/>
                <c:pt idx="0">
                  <c:v>4</c:v>
                </c:pt>
                <c:pt idx="1">
                  <c:v>11</c:v>
                </c:pt>
                <c:pt idx="2">
                  <c:v>12</c:v>
                </c:pt>
                <c:pt idx="3">
                  <c:v>25</c:v>
                </c:pt>
                <c:pt idx="4">
                  <c:v>29</c:v>
                </c:pt>
                <c:pt idx="5">
                  <c:v>49</c:v>
                </c:pt>
                <c:pt idx="6">
                  <c:v>53</c:v>
                </c:pt>
                <c:pt idx="7">
                  <c:v>63</c:v>
                </c:pt>
                <c:pt idx="8">
                  <c:v>67</c:v>
                </c:pt>
                <c:pt idx="9">
                  <c:v>70</c:v>
                </c:pt>
                <c:pt idx="10">
                  <c:v>69</c:v>
                </c:pt>
                <c:pt idx="11">
                  <c:v>68</c:v>
                </c:pt>
                <c:pt idx="12">
                  <c:v>58</c:v>
                </c:pt>
                <c:pt idx="13">
                  <c:v>50</c:v>
                </c:pt>
                <c:pt idx="14">
                  <c:v>34</c:v>
                </c:pt>
                <c:pt idx="15">
                  <c:v>31</c:v>
                </c:pt>
                <c:pt idx="16">
                  <c:v>16</c:v>
                </c:pt>
                <c:pt idx="17">
                  <c:v>14</c:v>
                </c:pt>
                <c:pt idx="18">
                  <c:v>7</c:v>
                </c:pt>
                <c:pt idx="19">
                  <c:v>4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7-BE42-87D8-C099404BF245}"/>
            </c:ext>
          </c:extLst>
        </c:ser>
        <c:ser>
          <c:idx val="1"/>
          <c:order val="1"/>
          <c:tx>
            <c:strRef>
              <c:f>'Animating Changes Over Time'!$K$32</c:f>
              <c:strCache>
                <c:ptCount val="1"/>
                <c:pt idx="0">
                  <c:v>Republicans</c:v>
                </c:pt>
              </c:strCache>
            </c:strRef>
          </c:tx>
          <c:spPr>
            <a:solidFill>
              <a:srgbClr val="C00000">
                <a:alpha val="70000"/>
              </a:srgbClr>
            </a:solidFill>
            <a:ln>
              <a:noFill/>
            </a:ln>
            <a:effectLst/>
          </c:spPr>
          <c:cat>
            <c:strRef>
              <c:f>'Animating Changes Over Time'!$I$33:$I$53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Time'!$K$33:$K$53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10</c:v>
                </c:pt>
                <c:pt idx="4">
                  <c:v>11</c:v>
                </c:pt>
                <c:pt idx="5">
                  <c:v>20</c:v>
                </c:pt>
                <c:pt idx="6">
                  <c:v>23</c:v>
                </c:pt>
                <c:pt idx="7">
                  <c:v>37</c:v>
                </c:pt>
                <c:pt idx="8">
                  <c:v>40</c:v>
                </c:pt>
                <c:pt idx="9">
                  <c:v>54</c:v>
                </c:pt>
                <c:pt idx="10">
                  <c:v>58</c:v>
                </c:pt>
                <c:pt idx="11">
                  <c:v>60</c:v>
                </c:pt>
                <c:pt idx="12">
                  <c:v>65</c:v>
                </c:pt>
                <c:pt idx="13">
                  <c:v>65</c:v>
                </c:pt>
                <c:pt idx="14">
                  <c:v>64</c:v>
                </c:pt>
                <c:pt idx="15">
                  <c:v>60</c:v>
                </c:pt>
                <c:pt idx="16">
                  <c:v>46</c:v>
                </c:pt>
                <c:pt idx="17">
                  <c:v>43</c:v>
                </c:pt>
                <c:pt idx="18">
                  <c:v>36</c:v>
                </c:pt>
                <c:pt idx="19">
                  <c:v>30</c:v>
                </c:pt>
                <c:pt idx="2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67-BE42-87D8-C099404BF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551071"/>
        <c:axId val="599509503"/>
      </c:areaChart>
      <c:catAx>
        <c:axId val="599551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09503"/>
        <c:crosses val="autoZero"/>
        <c:auto val="1"/>
        <c:lblAlgn val="ctr"/>
        <c:lblOffset val="100"/>
        <c:noMultiLvlLbl val="0"/>
      </c:catAx>
      <c:valAx>
        <c:axId val="5995095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955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018200810541002"/>
          <c:y val="0.91170796058869608"/>
          <c:w val="0.29322120629127907"/>
          <c:h val="6.73496310343406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Dashboard'!$T$4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Dashboard'!$T$5:$T$10</c:f>
              <c:numCache>
                <c:formatCode>#,##0</c:formatCode>
                <c:ptCount val="6"/>
                <c:pt idx="0">
                  <c:v>52</c:v>
                </c:pt>
                <c:pt idx="1">
                  <c:v>185</c:v>
                </c:pt>
                <c:pt idx="2">
                  <c:v>189</c:v>
                </c:pt>
                <c:pt idx="3">
                  <c:v>168</c:v>
                </c:pt>
                <c:pt idx="4">
                  <c:v>150</c:v>
                </c:pt>
                <c:pt idx="5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4-B74E-A6FE-63904D14C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49323327"/>
        <c:axId val="649324975"/>
      </c:barChart>
      <c:lineChart>
        <c:grouping val="standard"/>
        <c:varyColors val="0"/>
        <c:ser>
          <c:idx val="1"/>
          <c:order val="1"/>
          <c:tx>
            <c:strRef>
              <c:f>'Dynamic Dashboard'!$U$4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tx2">
                      <a:lumMod val="5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4D4-B74E-A6FE-63904D14C313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D4-B74E-A6FE-63904D14C313}"/>
                </c:ext>
              </c:extLst>
            </c:dLbl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'Dynamic Dashboard'!$U$5:$U$10</c:f>
              <c:numCache>
                <c:formatCode>0.000</c:formatCode>
                <c:ptCount val="6"/>
                <c:pt idx="0">
                  <c:v>0.21487603305785125</c:v>
                </c:pt>
                <c:pt idx="1">
                  <c:v>0.30278232405891981</c:v>
                </c:pt>
                <c:pt idx="2">
                  <c:v>0.29439252336448596</c:v>
                </c:pt>
                <c:pt idx="3">
                  <c:v>0.26540284360189575</c:v>
                </c:pt>
                <c:pt idx="4">
                  <c:v>0.26642984014209592</c:v>
                </c:pt>
                <c:pt idx="5">
                  <c:v>0.2711864406779661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4D4-B74E-A6FE-63904D14C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840191"/>
        <c:axId val="694852367"/>
      </c:lineChart>
      <c:catAx>
        <c:axId val="6493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4975"/>
        <c:auto val="1"/>
        <c:lblAlgn val="ctr"/>
        <c:lblOffset val="100"/>
        <c:noMultiLvlLbl val="0"/>
      </c:catAx>
      <c:valAx>
        <c:axId val="6493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Hits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3327"/>
        <c:crossBetween val="between"/>
      </c:valAx>
      <c:valAx>
        <c:axId val="69485236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40191"/>
        <c:crosses val="max"/>
        <c:crossBetween val="between"/>
      </c:valAx>
      <c:catAx>
        <c:axId val="694840191"/>
        <c:scaling>
          <c:orientation val="minMax"/>
        </c:scaling>
        <c:delete val="1"/>
        <c:axPos val="b"/>
        <c:majorTickMark val="none"/>
        <c:minorTickMark val="none"/>
        <c:tickLblPos val="nextTo"/>
        <c:crossAx val="69485236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Dashboard'!$S$4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Dashboard'!$S$5:$S$10</c:f>
              <c:numCache>
                <c:formatCode>#,##0</c:formatCode>
                <c:ptCount val="6"/>
                <c:pt idx="0">
                  <c:v>242</c:v>
                </c:pt>
                <c:pt idx="1">
                  <c:v>611</c:v>
                </c:pt>
                <c:pt idx="2">
                  <c:v>642</c:v>
                </c:pt>
                <c:pt idx="3">
                  <c:v>633</c:v>
                </c:pt>
                <c:pt idx="4">
                  <c:v>563</c:v>
                </c:pt>
                <c:pt idx="5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7-0A43-8F6B-9BBCC2A7B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49323327"/>
        <c:axId val="649324975"/>
      </c:barChart>
      <c:lineChart>
        <c:grouping val="standard"/>
        <c:varyColors val="0"/>
        <c:ser>
          <c:idx val="1"/>
          <c:order val="1"/>
          <c:tx>
            <c:strRef>
              <c:f>'Dynamic Dashboard'!$Z$4</c:f>
              <c:strCache>
                <c:ptCount val="1"/>
                <c:pt idx="0">
                  <c:v>RBI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FD7-0A43-8F6B-9BBCC2A7B1E2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FD7-0A43-8F6B-9BBCC2A7B1E2}"/>
                </c:ext>
              </c:extLst>
            </c:dLbl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Dashboard'!$Z$5:$Z$10</c:f>
              <c:numCache>
                <c:formatCode>#,##0</c:formatCode>
                <c:ptCount val="6"/>
                <c:pt idx="0">
                  <c:v>20</c:v>
                </c:pt>
                <c:pt idx="1">
                  <c:v>87</c:v>
                </c:pt>
                <c:pt idx="2">
                  <c:v>72</c:v>
                </c:pt>
                <c:pt idx="3">
                  <c:v>81</c:v>
                </c:pt>
                <c:pt idx="4">
                  <c:v>74</c:v>
                </c:pt>
                <c:pt idx="5">
                  <c:v>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FD7-0A43-8F6B-9BBCC2A7B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840191"/>
        <c:axId val="694852367"/>
      </c:lineChart>
      <c:catAx>
        <c:axId val="6493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4975"/>
        <c:crosses val="autoZero"/>
        <c:auto val="1"/>
        <c:lblAlgn val="ctr"/>
        <c:lblOffset val="100"/>
        <c:noMultiLvlLbl val="0"/>
      </c:catAx>
      <c:valAx>
        <c:axId val="6493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AB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3327"/>
        <c:crosses val="autoZero"/>
        <c:crossBetween val="between"/>
      </c:valAx>
      <c:valAx>
        <c:axId val="69485236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RBI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40191"/>
        <c:crosses val="max"/>
        <c:crossBetween val="between"/>
      </c:valAx>
      <c:catAx>
        <c:axId val="6948401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48523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Dashboard'!$AA$4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[0]!metric1</c:f>
              <c:numCache>
                <c:formatCode>#,##0</c:formatCode>
                <c:ptCount val="6"/>
                <c:pt idx="0">
                  <c:v>242</c:v>
                </c:pt>
                <c:pt idx="1">
                  <c:v>611</c:v>
                </c:pt>
                <c:pt idx="2">
                  <c:v>642</c:v>
                </c:pt>
                <c:pt idx="3">
                  <c:v>633</c:v>
                </c:pt>
                <c:pt idx="4">
                  <c:v>563</c:v>
                </c:pt>
                <c:pt idx="5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2-1849-BFE9-DBE320702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axId val="649323327"/>
        <c:axId val="649324975"/>
      </c:barChart>
      <c:lineChart>
        <c:grouping val="standard"/>
        <c:varyColors val="0"/>
        <c:ser>
          <c:idx val="1"/>
          <c:order val="1"/>
          <c:tx>
            <c:strRef>
              <c:f>'Dynamic Dashboard'!$Z$4</c:f>
              <c:strCache>
                <c:ptCount val="1"/>
                <c:pt idx="0">
                  <c:v>RBI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2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762-1849-BFE9-DBE32070227F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762-1849-BFE9-DBE32070227F}"/>
                </c:ext>
              </c:extLst>
            </c:dLbl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[0]!metric2</c:f>
              <c:numCache>
                <c:formatCode>#,##0</c:formatCode>
                <c:ptCount val="6"/>
                <c:pt idx="0">
                  <c:v>8</c:v>
                </c:pt>
                <c:pt idx="1">
                  <c:v>23</c:v>
                </c:pt>
                <c:pt idx="2">
                  <c:v>14</c:v>
                </c:pt>
                <c:pt idx="3">
                  <c:v>20</c:v>
                </c:pt>
                <c:pt idx="4">
                  <c:v>19</c:v>
                </c:pt>
                <c:pt idx="5">
                  <c:v>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762-1849-BFE9-DBE320702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840191"/>
        <c:axId val="694852367"/>
      </c:lineChart>
      <c:catAx>
        <c:axId val="6493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4975"/>
        <c:crosses val="autoZero"/>
        <c:auto val="1"/>
        <c:lblAlgn val="ctr"/>
        <c:lblOffset val="100"/>
        <c:noMultiLvlLbl val="0"/>
      </c:catAx>
      <c:valAx>
        <c:axId val="6493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3327"/>
        <c:crosses val="autoZero"/>
        <c:crossBetween val="between"/>
      </c:valAx>
      <c:valAx>
        <c:axId val="694852367"/>
        <c:scaling>
          <c:orientation val="minMax"/>
        </c:scaling>
        <c:delete val="0"/>
        <c:axPos val="r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40191"/>
        <c:crosses val="max"/>
        <c:crossBetween val="between"/>
      </c:valAx>
      <c:catAx>
        <c:axId val="6948401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48523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'Value-Based Formatting'!$B$1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Formatting'!$B$2:$B$61</c:f>
              <c:numCache>
                <c:formatCode>#,##0</c:formatCode>
                <c:ptCount val="60"/>
                <c:pt idx="0">
                  <c:v>8010</c:v>
                </c:pt>
                <c:pt idx="1">
                  <c:v>6592</c:v>
                </c:pt>
                <c:pt idx="2">
                  <c:v>7520</c:v>
                </c:pt>
                <c:pt idx="3">
                  <c:v>9765</c:v>
                </c:pt>
                <c:pt idx="4">
                  <c:v>6285</c:v>
                </c:pt>
                <c:pt idx="5">
                  <c:v>8934</c:v>
                </c:pt>
                <c:pt idx="6">
                  <c:v>9794</c:v>
                </c:pt>
                <c:pt idx="7">
                  <c:v>5953</c:v>
                </c:pt>
                <c:pt idx="8">
                  <c:v>9015</c:v>
                </c:pt>
                <c:pt idx="9">
                  <c:v>8407</c:v>
                </c:pt>
                <c:pt idx="10">
                  <c:v>5844</c:v>
                </c:pt>
                <c:pt idx="11">
                  <c:v>9488</c:v>
                </c:pt>
                <c:pt idx="12">
                  <c:v>5460</c:v>
                </c:pt>
                <c:pt idx="13">
                  <c:v>9799</c:v>
                </c:pt>
                <c:pt idx="14">
                  <c:v>9571</c:v>
                </c:pt>
                <c:pt idx="15">
                  <c:v>5360</c:v>
                </c:pt>
                <c:pt idx="16">
                  <c:v>9972</c:v>
                </c:pt>
                <c:pt idx="17">
                  <c:v>8529</c:v>
                </c:pt>
                <c:pt idx="18">
                  <c:v>5277</c:v>
                </c:pt>
                <c:pt idx="19">
                  <c:v>7900</c:v>
                </c:pt>
                <c:pt idx="20">
                  <c:v>8802</c:v>
                </c:pt>
                <c:pt idx="21">
                  <c:v>9021</c:v>
                </c:pt>
                <c:pt idx="22">
                  <c:v>9788</c:v>
                </c:pt>
                <c:pt idx="23">
                  <c:v>9949</c:v>
                </c:pt>
                <c:pt idx="24">
                  <c:v>6313</c:v>
                </c:pt>
                <c:pt idx="25">
                  <c:v>6667</c:v>
                </c:pt>
                <c:pt idx="26">
                  <c:v>8141</c:v>
                </c:pt>
                <c:pt idx="27">
                  <c:v>9317</c:v>
                </c:pt>
                <c:pt idx="28">
                  <c:v>6387</c:v>
                </c:pt>
                <c:pt idx="29">
                  <c:v>5777</c:v>
                </c:pt>
                <c:pt idx="30">
                  <c:v>7281</c:v>
                </c:pt>
                <c:pt idx="31">
                  <c:v>7609</c:v>
                </c:pt>
                <c:pt idx="32">
                  <c:v>7750</c:v>
                </c:pt>
                <c:pt idx="33">
                  <c:v>9761</c:v>
                </c:pt>
                <c:pt idx="34">
                  <c:v>9439</c:v>
                </c:pt>
                <c:pt idx="35">
                  <c:v>7330</c:v>
                </c:pt>
                <c:pt idx="36">
                  <c:v>5857</c:v>
                </c:pt>
                <c:pt idx="37">
                  <c:v>6880</c:v>
                </c:pt>
                <c:pt idx="38">
                  <c:v>7639</c:v>
                </c:pt>
                <c:pt idx="39">
                  <c:v>5226</c:v>
                </c:pt>
                <c:pt idx="40">
                  <c:v>7002</c:v>
                </c:pt>
                <c:pt idx="41">
                  <c:v>5440</c:v>
                </c:pt>
                <c:pt idx="42">
                  <c:v>6236</c:v>
                </c:pt>
                <c:pt idx="43">
                  <c:v>5172</c:v>
                </c:pt>
                <c:pt idx="44">
                  <c:v>7089</c:v>
                </c:pt>
                <c:pt idx="45">
                  <c:v>7910</c:v>
                </c:pt>
                <c:pt idx="46">
                  <c:v>8756</c:v>
                </c:pt>
                <c:pt idx="47">
                  <c:v>8850</c:v>
                </c:pt>
                <c:pt idx="48">
                  <c:v>5574</c:v>
                </c:pt>
                <c:pt idx="49">
                  <c:v>6991</c:v>
                </c:pt>
                <c:pt idx="50">
                  <c:v>6889</c:v>
                </c:pt>
                <c:pt idx="51">
                  <c:v>6632</c:v>
                </c:pt>
                <c:pt idx="52">
                  <c:v>7181</c:v>
                </c:pt>
                <c:pt idx="53">
                  <c:v>6889</c:v>
                </c:pt>
                <c:pt idx="54">
                  <c:v>9633</c:v>
                </c:pt>
                <c:pt idx="55">
                  <c:v>5563</c:v>
                </c:pt>
                <c:pt idx="56">
                  <c:v>9176</c:v>
                </c:pt>
                <c:pt idx="57">
                  <c:v>5029</c:v>
                </c:pt>
                <c:pt idx="58">
                  <c:v>6793</c:v>
                </c:pt>
                <c:pt idx="59">
                  <c:v>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B-BB48-9A49-0A7BA9FE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405471"/>
        <c:axId val="212925583"/>
      </c:barChart>
      <c:dateAx>
        <c:axId val="213405471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5583"/>
        <c:crosses val="autoZero"/>
        <c:auto val="1"/>
        <c:lblOffset val="100"/>
        <c:baseTimeUnit val="days"/>
      </c:dateAx>
      <c:valAx>
        <c:axId val="21292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5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'Value-Based Formatting'!$D$1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Formatting'!$D$2:$D$61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6285</c:v>
                </c:pt>
                <c:pt idx="5">
                  <c:v>0</c:v>
                </c:pt>
                <c:pt idx="6">
                  <c:v>0</c:v>
                </c:pt>
                <c:pt idx="7">
                  <c:v>5953</c:v>
                </c:pt>
                <c:pt idx="8">
                  <c:v>0</c:v>
                </c:pt>
                <c:pt idx="9">
                  <c:v>0</c:v>
                </c:pt>
                <c:pt idx="10">
                  <c:v>5844</c:v>
                </c:pt>
                <c:pt idx="11">
                  <c:v>0</c:v>
                </c:pt>
                <c:pt idx="12">
                  <c:v>5460</c:v>
                </c:pt>
                <c:pt idx="13">
                  <c:v>0</c:v>
                </c:pt>
                <c:pt idx="14">
                  <c:v>0</c:v>
                </c:pt>
                <c:pt idx="15">
                  <c:v>5360</c:v>
                </c:pt>
                <c:pt idx="16">
                  <c:v>0</c:v>
                </c:pt>
                <c:pt idx="17">
                  <c:v>0</c:v>
                </c:pt>
                <c:pt idx="18">
                  <c:v>5277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5777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5857</c:v>
                </c:pt>
                <c:pt idx="37">
                  <c:v>0</c:v>
                </c:pt>
                <c:pt idx="38">
                  <c:v>0</c:v>
                </c:pt>
                <c:pt idx="39">
                  <c:v>5226</c:v>
                </c:pt>
                <c:pt idx="40">
                  <c:v>0</c:v>
                </c:pt>
                <c:pt idx="41">
                  <c:v>5440</c:v>
                </c:pt>
                <c:pt idx="42">
                  <c:v>6236</c:v>
                </c:pt>
                <c:pt idx="43">
                  <c:v>5172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5574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5563</c:v>
                </c:pt>
                <c:pt idx="56">
                  <c:v>0</c:v>
                </c:pt>
                <c:pt idx="57">
                  <c:v>5029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1-C146-B4C5-F5EE6802E477}"/>
            </c:ext>
          </c:extLst>
        </c:ser>
        <c:ser>
          <c:idx val="1"/>
          <c:order val="1"/>
          <c:tx>
            <c:strRef>
              <c:f>'Value-Based Formatting'!$E$1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'Value-Based Formatting'!$E$2:$E$61</c:f>
              <c:numCache>
                <c:formatCode>General</c:formatCode>
                <c:ptCount val="60"/>
                <c:pt idx="0">
                  <c:v>0</c:v>
                </c:pt>
                <c:pt idx="1">
                  <c:v>6592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6313</c:v>
                </c:pt>
                <c:pt idx="25">
                  <c:v>6667</c:v>
                </c:pt>
                <c:pt idx="26">
                  <c:v>0</c:v>
                </c:pt>
                <c:pt idx="27">
                  <c:v>0</c:v>
                </c:pt>
                <c:pt idx="28">
                  <c:v>6387</c:v>
                </c:pt>
                <c:pt idx="29">
                  <c:v>0</c:v>
                </c:pt>
                <c:pt idx="30">
                  <c:v>7281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7330</c:v>
                </c:pt>
                <c:pt idx="36">
                  <c:v>0</c:v>
                </c:pt>
                <c:pt idx="37">
                  <c:v>6880</c:v>
                </c:pt>
                <c:pt idx="38">
                  <c:v>0</c:v>
                </c:pt>
                <c:pt idx="39">
                  <c:v>0</c:v>
                </c:pt>
                <c:pt idx="40">
                  <c:v>7002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7089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6991</c:v>
                </c:pt>
                <c:pt idx="50">
                  <c:v>6889</c:v>
                </c:pt>
                <c:pt idx="51">
                  <c:v>6632</c:v>
                </c:pt>
                <c:pt idx="52">
                  <c:v>7181</c:v>
                </c:pt>
                <c:pt idx="53">
                  <c:v>6889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6793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1-C146-B4C5-F5EE6802E477}"/>
            </c:ext>
          </c:extLst>
        </c:ser>
        <c:ser>
          <c:idx val="2"/>
          <c:order val="2"/>
          <c:tx>
            <c:strRef>
              <c:f>'Value-Based Formatting'!$F$1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'Value-Based Formatting'!$F$2:$F$61</c:f>
              <c:numCache>
                <c:formatCode>General</c:formatCode>
                <c:ptCount val="60"/>
                <c:pt idx="0">
                  <c:v>8010</c:v>
                </c:pt>
                <c:pt idx="1">
                  <c:v>0</c:v>
                </c:pt>
                <c:pt idx="2">
                  <c:v>7520</c:v>
                </c:pt>
                <c:pt idx="3">
                  <c:v>0</c:v>
                </c:pt>
                <c:pt idx="4">
                  <c:v>0</c:v>
                </c:pt>
                <c:pt idx="5">
                  <c:v>8934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8407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8529</c:v>
                </c:pt>
                <c:pt idx="18">
                  <c:v>0</c:v>
                </c:pt>
                <c:pt idx="19">
                  <c:v>7900</c:v>
                </c:pt>
                <c:pt idx="20">
                  <c:v>8802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8141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7609</c:v>
                </c:pt>
                <c:pt idx="32">
                  <c:v>7750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7639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7910</c:v>
                </c:pt>
                <c:pt idx="46">
                  <c:v>8756</c:v>
                </c:pt>
                <c:pt idx="47">
                  <c:v>8850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1-C146-B4C5-F5EE6802E477}"/>
            </c:ext>
          </c:extLst>
        </c:ser>
        <c:ser>
          <c:idx val="3"/>
          <c:order val="3"/>
          <c:tx>
            <c:strRef>
              <c:f>'Value-Based Formatting'!$G$1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'Value-Based Formatting'!$G$2:$G$61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9765</c:v>
                </c:pt>
                <c:pt idx="4">
                  <c:v>0</c:v>
                </c:pt>
                <c:pt idx="5">
                  <c:v>0</c:v>
                </c:pt>
                <c:pt idx="6">
                  <c:v>9794</c:v>
                </c:pt>
                <c:pt idx="7">
                  <c:v>0</c:v>
                </c:pt>
                <c:pt idx="8">
                  <c:v>9015</c:v>
                </c:pt>
                <c:pt idx="9">
                  <c:v>0</c:v>
                </c:pt>
                <c:pt idx="10">
                  <c:v>0</c:v>
                </c:pt>
                <c:pt idx="11">
                  <c:v>9488</c:v>
                </c:pt>
                <c:pt idx="12">
                  <c:v>0</c:v>
                </c:pt>
                <c:pt idx="13">
                  <c:v>9799</c:v>
                </c:pt>
                <c:pt idx="14">
                  <c:v>9571</c:v>
                </c:pt>
                <c:pt idx="15">
                  <c:v>0</c:v>
                </c:pt>
                <c:pt idx="16">
                  <c:v>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9021</c:v>
                </c:pt>
                <c:pt idx="22">
                  <c:v>9788</c:v>
                </c:pt>
                <c:pt idx="23">
                  <c:v>9949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9317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9761</c:v>
                </c:pt>
                <c:pt idx="34">
                  <c:v>9439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9633</c:v>
                </c:pt>
                <c:pt idx="55">
                  <c:v>0</c:v>
                </c:pt>
                <c:pt idx="56">
                  <c:v>9176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B1-C146-B4C5-F5EE6802E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62"/>
        <c:axId val="710032623"/>
        <c:axId val="213037775"/>
      </c:barChart>
      <c:dateAx>
        <c:axId val="710032623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37775"/>
        <c:crosses val="autoZero"/>
        <c:auto val="1"/>
        <c:lblOffset val="100"/>
        <c:baseTimeUnit val="days"/>
      </c:dateAx>
      <c:valAx>
        <c:axId val="21303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03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'Dynamic Series Selection'!$A$30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Selection'!$B$30:$M$30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48-7E4B-8F9B-56E64E6CDAB6}"/>
            </c:ext>
          </c:extLst>
        </c:ser>
        <c:ser>
          <c:idx val="1"/>
          <c:order val="1"/>
          <c:tx>
            <c:strRef>
              <c:f>'Dynamic Series Selection'!$A$31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Selection'!$B$31:$M$31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48-7E4B-8F9B-56E64E6CDAB6}"/>
            </c:ext>
          </c:extLst>
        </c:ser>
        <c:ser>
          <c:idx val="2"/>
          <c:order val="2"/>
          <c:tx>
            <c:strRef>
              <c:f>'Dynamic Series Selection'!$A$32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Selection'!$B$32:$M$32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48-7E4B-8F9B-56E64E6CDAB6}"/>
            </c:ext>
          </c:extLst>
        </c:ser>
        <c:ser>
          <c:idx val="3"/>
          <c:order val="3"/>
          <c:tx>
            <c:strRef>
              <c:f>'Dynamic Series Selection'!$A$33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Selection'!$B$33:$M$33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48-7E4B-8F9B-56E64E6CDAB6}"/>
            </c:ext>
          </c:extLst>
        </c:ser>
        <c:ser>
          <c:idx val="4"/>
          <c:order val="4"/>
          <c:tx>
            <c:strRef>
              <c:f>'Dynamic Series Selection'!$A$34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Selection'!$B$34:$M$34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48-7E4B-8F9B-56E64E6CDAB6}"/>
            </c:ext>
          </c:extLst>
        </c:ser>
        <c:ser>
          <c:idx val="5"/>
          <c:order val="5"/>
          <c:tx>
            <c:strRef>
              <c:f>'Dynamic Series Selection'!$A$35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Selection'!$B$35:$M$35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48-7E4B-8F9B-56E64E6CDAB6}"/>
            </c:ext>
          </c:extLst>
        </c:ser>
        <c:ser>
          <c:idx val="6"/>
          <c:order val="6"/>
          <c:tx>
            <c:strRef>
              <c:f>'Dynamic Series Selection'!$A$36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Selection'!$B$36:$M$36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48-7E4B-8F9B-56E64E6CDAB6}"/>
            </c:ext>
          </c:extLst>
        </c:ser>
        <c:ser>
          <c:idx val="7"/>
          <c:order val="7"/>
          <c:tx>
            <c:strRef>
              <c:f>'Dynamic Series Selection'!$A$37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Selection'!$B$37:$M$37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48-7E4B-8F9B-56E64E6CD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79391"/>
        <c:axId val="227530063"/>
      </c:areaChart>
      <c:catAx>
        <c:axId val="22737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30063"/>
        <c:crosses val="autoZero"/>
        <c:auto val="1"/>
        <c:lblAlgn val="ctr"/>
        <c:lblOffset val="100"/>
        <c:noMultiLvlLbl val="0"/>
      </c:catAx>
      <c:valAx>
        <c:axId val="22753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379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Ticket</a:t>
            </a:r>
            <a:r>
              <a:rPr lang="en-US" baseline="0"/>
              <a:t> Sales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'Dynamic Series Selection'!$A$30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Selection'!$B$30:$M$30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3-C34A-BF18-7DBB2C721FB8}"/>
            </c:ext>
          </c:extLst>
        </c:ser>
        <c:ser>
          <c:idx val="1"/>
          <c:order val="1"/>
          <c:tx>
            <c:strRef>
              <c:f>'Dynamic Series Selection'!$A$31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Selection'!$B$31:$M$31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33-C34A-BF18-7DBB2C721FB8}"/>
            </c:ext>
          </c:extLst>
        </c:ser>
        <c:ser>
          <c:idx val="2"/>
          <c:order val="2"/>
          <c:tx>
            <c:strRef>
              <c:f>'Dynamic Series Selection'!$A$32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Selection'!$B$32:$M$32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33-C34A-BF18-7DBB2C721FB8}"/>
            </c:ext>
          </c:extLst>
        </c:ser>
        <c:ser>
          <c:idx val="3"/>
          <c:order val="3"/>
          <c:tx>
            <c:strRef>
              <c:f>'Dynamic Series Selection'!$A$33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Selection'!$B$33:$M$33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33-C34A-BF18-7DBB2C721FB8}"/>
            </c:ext>
          </c:extLst>
        </c:ser>
        <c:ser>
          <c:idx val="4"/>
          <c:order val="4"/>
          <c:tx>
            <c:strRef>
              <c:f>'Dynamic Series Selection'!$A$34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Selection'!$B$34:$M$34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33-C34A-BF18-7DBB2C721FB8}"/>
            </c:ext>
          </c:extLst>
        </c:ser>
        <c:ser>
          <c:idx val="5"/>
          <c:order val="5"/>
          <c:tx>
            <c:strRef>
              <c:f>'Dynamic Series Selection'!$A$35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Selection'!$B$35:$M$35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33-C34A-BF18-7DBB2C721FB8}"/>
            </c:ext>
          </c:extLst>
        </c:ser>
        <c:ser>
          <c:idx val="6"/>
          <c:order val="6"/>
          <c:tx>
            <c:strRef>
              <c:f>'Dynamic Series Selection'!$A$36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Selection'!$B$36:$M$36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33-C34A-BF18-7DBB2C721FB8}"/>
            </c:ext>
          </c:extLst>
        </c:ser>
        <c:ser>
          <c:idx val="7"/>
          <c:order val="7"/>
          <c:tx>
            <c:strRef>
              <c:f>'Dynamic Series Selection'!$A$37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Selection'!$B$37:$M$37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33-C34A-BF18-7DBB2C721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7379391"/>
        <c:axId val="227530063"/>
      </c:barChart>
      <c:catAx>
        <c:axId val="22737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30063"/>
        <c:crosses val="autoZero"/>
        <c:auto val="1"/>
        <c:lblAlgn val="ctr"/>
        <c:lblOffset val="100"/>
        <c:noMultiLvlLbl val="0"/>
      </c:catAx>
      <c:valAx>
        <c:axId val="22753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379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0895261E-0D8F-0E46-B1AF-0B30C79BF433}">
          <cx:tx>
            <cx:txData>
              <cx:f>_xlchart.v1.8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0895261E-0D8F-0E46-B1AF-0B30C79BF433}">
          <cx:tx>
            <cx:txData>
              <cx:f>_xlchart.v1.6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B8837F4C-98B6-6A49-91F0-D8324A0F117C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B22741C8-1523-A240-8285-D5FF94F084A8}">
          <cx:tx>
            <cx:txData>
              <cx:f>_xlchart.v1.4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B22741C8-1523-A240-8285-D5FF94F084A8}">
          <cx:tx>
            <cx:txData>
              <cx:f>_xlchart.v1.2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  <cx:axisId val="1"/>
        </cx:series>
        <cx:series layoutId="paretoLine" ownerIdx="0" uniqueId="{7F67598B-462F-E54C-9E87-1FB085B966E7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D387BC81-5EEF-EB4A-8B97-6639E79DDFF1}">
          <cx:tx>
            <cx:txData>
              <cx:f>_xlchart.v1.0</cx:f>
              <cx:v>Age</cx:v>
            </cx:txData>
          </cx:tx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D387BC81-5EEF-EB4A-8B97-6639E79DDFF1}">
          <cx:tx>
            <cx:txData>
              <cx:f>_xlchart.v1.10</cx:f>
              <cx:v>Age</cx:v>
            </cx:txData>
          </cx:tx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A106AC99-16FA-5A4F-8D51-A083EFD2AD2E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txData>
          <cx:v>Top Home Run Hitters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Home Run Hitters</a:t>
          </a:r>
        </a:p>
      </cx:txPr>
    </cx:title>
    <cx:plotArea>
      <cx:plotAreaRegion>
        <cx:series layoutId="boxWhisker" uniqueId="{9C53DA22-85A7-8246-9272-772AEA4158AD}">
          <cx:tx>
            <cx:txData>
              <cx:f>_xlchart.v1.13</cx:f>
              <cx:v>HR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Home Runs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rPr>
                <a:t>Home Runs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</cx:chartData>
  <cx:chart>
    <cx:plotArea>
      <cx:plotAreaRegion>
        <cx:series layoutId="treemap" uniqueId="{CF48D722-CD5B-E349-95B3-A471773BABAD}">
          <cx:tx>
            <cx:txData>
              <cx:f>_xlchart.v1.19</cx:f>
              <cx:v>Ticket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plotArea>
      <cx:plotAreaRegion>
        <cx:series layoutId="sunburst" uniqueId="{3A9A0E5D-992F-194A-AA58-C0728C872CD8}">
          <cx:tx>
            <cx:txData>
              <cx:f>_xlchart.v1.16</cx:f>
              <cx:v>Count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_xlchart.v1.26</cx:f>
      </cx:strDim>
      <cx:numDim type="val">
        <cx:f>_xlchart.v1.27</cx:f>
      </cx:numDim>
    </cx:data>
  </cx:chartData>
  <cx:chart>
    <cx:plotArea>
      <cx:plotAreaRegion>
        <cx:series layoutId="waterfall" uniqueId="{F27326C5-AA26-4A41-808C-1C210FB07229}"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3"/>
              <cx:idx val="8"/>
              <cx:idx val="12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_xlchart.v2.21</cx:f>
      </cx:strDim>
      <cx:numDim type="val">
        <cx:f>_xlchart.v2.23</cx:f>
      </cx:numDim>
    </cx:data>
    <cx:data id="1">
      <cx:strDim type="cat">
        <cx:f>_xlchart.v2.21</cx:f>
      </cx:strDim>
      <cx:numDim type="val">
        <cx:f>_xlchart.v2.25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A9C5A35D-44A5-0548-92F9-A0B8A8C9F618}" formatIdx="0">
          <cx:tx>
            <cx:txData>
              <cx:f>_xlchart.v2.22</cx:f>
              <cx:v>Runners</cx:v>
            </cx:txData>
          </cx:tx>
          <cx:dataLabels>
            <cx:visibility seriesName="0" categoryName="0" value="1"/>
          </cx:dataLabels>
          <cx:dataId val="0"/>
        </cx:series>
        <cx:series layoutId="funnel" hidden="1" uniqueId="{02EFFED0-9E09-F14B-90E0-19C68E7EADE7}" formatIdx="1">
          <cx:tx>
            <cx:txData>
              <cx:f>_xlchart.v2.24</cx:f>
              <cx:v>% of Runners</cx:v>
            </cx:txData>
          </cx:tx>
          <cx:dataLabels>
            <cx:visibility seriesName="0" categoryName="0" value="1"/>
          </cx:dataLabels>
          <cx:dataId val="1"/>
        </cx:series>
      </cx:plotAreaRegion>
      <cx:axis id="0">
        <cx:catScaling gapWidth="0.0599999987"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_xlchart.v2.28</cx:f>
      </cx:strDim>
      <cx:numDim type="val">
        <cx:f>_xlchart.v2.30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78B04ABB-31F1-E743-A015-C5C3FC741736}">
          <cx:tx>
            <cx:txData>
              <cx:f>_xlchart.v2.29</cx:f>
              <cx:v>% of Runners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>
                    <a:solidFill>
                      <a:schemeClr val="bg1"/>
                    </a:solidFill>
                  </a:defRPr>
                </a:pPr>
                <a:endParaRPr lang="en-US" sz="16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_xlchart.v5.32</cx:f>
        <cx:nf>_xlchart.v5.31</cx:nf>
      </cx:strDim>
      <cx:numDim type="colorVal">
        <cx:f>_xlchart.v5.34</cx:f>
        <cx:nf>_xlchart.v5.33</cx:nf>
      </cx:numDim>
    </cx:data>
  </cx:chartData>
  <cx:chart>
    <cx:title pos="t" align="ctr" overlay="0"/>
    <cx:plotArea>
      <cx:plotAreaRegion>
        <cx:series layoutId="regionMap" uniqueId="{AA3F9A6E-C7CC-1345-88A2-A43092015C78}">
          <cx:tx>
            <cx:txData>
              <cx:f>_xlchart.v5.33</cx:f>
              <cx:v>Population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1H3Zcts4t+6rpHJ96MZEEvhr965qkNRAy2Pm3LAU2+E8z3z6s0jJls1WOt6nveuUlIThBHERH9a8
AP3XXfefu+hhW7zr4igp/3PX/fneq6rsP3/8Ud55D/G2PIv9uyIt05/V2V0a/5H+/OnfPfxxX2xb
P3H/IAizP+68bVE9dO//+7/g29yHdJPebSs/TW7qh6K/fSjrqCr/4drRS++297GfmH5ZFf5dhf98
/6VP4YT7/t1DUvlV/7HPHv58/+Km9+/+mH/V3x77LgLKqvoe2jJyJoTQiIZV+B8+/P27KE3c/WUF
I/1MVTFjKkK7Gx6ffbmNof0rCJrI2d7fFw9lCS80/f+s4Qvq4fy39+/u0jqpxk5zof/+fP8p8auH
+3cfqm31UL5/55epsbvBSMdX+PRheuc/Xnb7f//X7AT0wuzMM2TmXfa7S38Hxi/v0qT0k8fueQNo
2JlGhVCptu958RIaLs50SoSqCoqmD3189h6a15D0C3AOTefwrE8TnoeyevfZL1w/8beP3fTvIaL8
TGNE1TkmO+bQZxChMw1TnQqEj0P0WrJ+AdPL5nOoPp8mVNvSAxFXpW/JSvoZwyMQmO1wIC9xwgSB
lNMo4DhnoldR8wt4nrWdY/PXSWJz4Zfl+DfL/DdkInKmE8R1vtdA4u9yTlM1ghghO/C0x2fv5Nwr
iTqO0YvGM5AuQLGcoCr6/FDEaVI9dtK/l3KMnSFdJfAHmOO5caCTMw1MB6Fx0FPjR3186A6ZV1By
HJWnhjNEPn88SUQ+VVvvsWf+PRxUnFFCdY7QnmFmSgdjfKbpnBCizTjld3QcB2PXaobEp9NE4uND
ty3fEAp8xkBrMI73+h2/ZBABUFGw0XR9bx+Adb2z3HcM8ltyjiOybzaD5OPXk2SOjw9JAp7Bw8Nj
17wBh6hnnEGPM43v5NLMqeHaGWWUqAyJJ3PgJSyvIOlX0Dw1ncNzeZLw3HrgZL1bl9E2uX87hBiI
KMLBedkDNHc7dXymYs6RxvYybmaWvZaq4yC9bD3D6fY0PZyr4sF9U5OZngnKNa5RbcdDM6tsZzKD
4KMg854zz+8JOQ7KY7sZHFe3J8k25kO0bbfFWwo1cYbAStYIfbSTX+oaXQVdxDVG8Z6nZsbYayg6
jsyh5Qwb0zpJbEabP62Lt3Rh+BnVdJUjtrcDZv6lIGdM16lGH+XdzDB7DUXHsTm0nGFzcXWS2HxI
68p7Z27DtHrDOA14MIxqmKm6vhNmc5MZoTNCERNYYy+l2WvpOY7Oy9YzhD6YJ4nQZVr8byAEERow
pRHHe1dyrm4AIaYJSgh+UkfPtc5rqTqO08vWM5wuTxSnh/bdt7QIH8fzvzerx1wBFQQUzIx9QPVA
fAYxru7BgesvwHkFKb8A5qnlHJRvJ8k8f0XbMnxDwaaxszE3MyZvnjyZ5xEarJIzogtOkZhZ0L+n
5Dgij+1mePx1fpJ4XML4sh+K8qF/HLFvwCboDIQYgsTNcWNAh7wOBDshabiXZDOV8zqajqPzvO0M
oUv7ZBFabeMMkgJvaU0zeqZxVcOCQmJz/MxDm+CA6mBsA46762DRzUXaq8j6NU7Pms+hWp0kVFdh
tPXS+A3FG1XPVE7BMNiDhMDXfC7eBCSnEQg39GjXgdXwHKXXUHQcoEPLGTZXpyrofhRvq3oghKMS
HZJquvbEIS+wEWccqgcgDAeR6vEz80cvH35P0XFsDi1n2FyeqD8K2Zpt8oZsw/QzRCkYY/o+3TkT
bhgJyFurmGh0pnsufk/KcUyeGs4gufh4kqJs1KMXD51/lz4KlH9vF1BwQgnwC2Z7hvkbKtoZBmkm
wAl6fOouTfA6ao4D87ztDJvLi5PExkijtNjevyUyHIqguKpCinknqmZqBiPQQ0znEMB5CcxrSDkO
y6HlDBTjNOM2V57/hoAwcPaxqlIm9B0gM1bhUDIAHo3KfxEN+B01xzHZtZrhcXWattjlQ7O9f0OV
MiadVY1BhGxfbDZnEaydaYAYlKPtvJ6/ibDf0XMck8f3mKFyeZq1Tbs4k7Et0sh/S4U/2slUUF0F
P3/6zAM04gxzlWEd722xuTczxfReQ9cvUJq1n6NlnKSiufDHXO7bBqLHzLPAjD4axTM2EhDPGaM1
EOd8qWleRctxcJ41neFycRop6bt/LAfe+Xs78+zFnf/DSmiQcCoCGadBueYxHoJaDoQBGiL2cZtZ
DmdWpfxrso6jNGv+4k1OowR6l+x4jRD5n5WoU8hEIyrAdt7H0+bGADrjgoHRjI8D83q6jiMzbz9j
og+nKdzWEaig1C8fxcy/92/AaMOEQZJN3SuhedUNKCEG9QTqU6Hn47N3Xs5rKDqO0KHlDJv15jQV
z7Yst3deXT5U1VsCRM6wDuUDqgahmOehGqi20RCE2CBmsBN9gNzzMNrFa+k5Ds+s+Qyji79OEyP/
zvPd7VsWqbMzrjNdwGyCJxSeo8RVmO+BBGSwj8u5i1dQ9AuAnlrOsVmfJDbrtN0+juA3kGsEyp8h
BK2z49E0QcFwQEjDaH99Zhj8jprjmOxazfBYnyavrKAUyvffDhEM4UuIlEHgee/OzKxoCB2MsWkm
/hbf/D0lx9F4bDfDY3Wa/PFXEW6T8k0LoUF2jYF++otphGMBFBWAC9RITZ9ZMuA1FB1H5tByhs1f
tycpuxYQ3PTfMnJD+Jk6RmUIheTYC30CmHCdMjIm0MYP2NXPtf4rKDkOyVPDGSKL07TGoOLhx/ZN
s5oQvdRg3iDM63zq+BfAaFC+DsYYAV9z93kJzCsIOg7MU8MZMH+dJjAX26J/27J0mM8pQHGAGfyS
VXQN4s0wxxO80B0gM1Z5DSXHITm0nGFycZpVZ+vk3n/TXCaEZUZ7V4dCjCdmmDEL4RDW1MS+RmCW
0XwFQceReWo4A2Z9GkGzF1TDygF/Ff6QvmnMmZ0BQxDo/D1PzGLO0zS0cf4GTN6cxBwYac/VyysI
Og7MU8MXrwhv+P0kFf76HopmHrvmDbwVdka5gLoLdtyLxBjKz2DJAB2SnY9P3cdffkfIcTj29M/A
WJ+m+LrY+snDY7e8ARgqhPtB1auPgZUZj2jijGCoSwf/cifcZsLrt+Qch2TfbAbJxWlWxxgpZGHu
Kv+urt4QmLG8D8pmIeK1M8FmHiTMbNYpB9lGZo7KK6k5jsuLxjN0jI8nKb3OQaTXd2H/dtBQqOkD
E4xwdqi8fKHw1TPCdRBfMB1g+sx45jUUHYfn0HKGzfm3k8Tmcd2gd+nPd1BvUsc/3njtE4FgVhOs
DLDDYSbbdChCwzDJk+v7oPKMk/6n1B3H7Pi3zPAzjZPE7/ytgzQcHH4GFZnAPY8W2XPOEjCLjUOO
E7KgT4g+t9h+T89xjB7bzVA5/3CSqFzDfPWyj5rtm64kBMkzLjTtsSwAzSudgZs45XyEbofNLEXz
WqqOI/Sy9Qyn69MMOhvbyP+ZFm+KEugmWDUAYMJ73TQzGyADDZFpHWbcwFzC6fOoF3cm9utoOo7R
87YzhIzTRGj5kMKCXNvHLvr35jaF9WgYWG38cbmNmUriFCYZMgpV0fso9CyM8wqCjmPz1HAGzPI0
gflfWCgNjDqIn6GxUGP6QM8/Vz06LKQmYLoNFHk8qabnquc1FB2H5tByhs3n08Rmk9Z++cYhNnQm
YKoG4vP1nQQGpYRhJSG+VzozU/tVtByH5VnTGS6b/0+4/HpxyKf1M81ttbWmhTefrQ/5z1ent4fV
QGdN3+0G91GRt7u0vv/zPSy9QUCEPS3oOX7JvuVOn8xW33zW5mFbVn++h+U7Ye0umIjIYf1O+C7I
9rx/18KqgeMlWCYKqePcUChGBKEI5nkylnHCmqAqWO4QtxDwB9wsMdYiluO8fLgEQwWCseNgGWdd
gX/8tN7pdRr1sALJU3fsj98ldXyd+klV/vkebJZsd9dIKczcgqKTsRYSRAPIZajnhut321tY/Q9u
xv8HD6QMC5G3lzT/6lWGrtYyVxZJJ1V2jWL5rGeOPIxCGv4fnzZef/a03KUo61p4mnPR/+waqX1O
OzONpHOjJrJIpPolDc/dC7pMP/qZZF8zy39wl/6aLeJaFqnBDW/TfsabztTXSHap0XpyUKwqtVKY
M/YE4hFSMWSC5sTC6jeAG6FQLqqOi6++JLbHJY7UiOELvUSuzPKhtJNxI1raRZIpemk3rqcbWUW4
pMlHvRy6tRL3TSTrXC3sCreFPe0Frqik2xXM9IiKzZwlgyS1H55PmwYPwcJh6HueJZ2tuG1nUzy0
RhxkqTGdS5xWk1jrMzMPhDBDkE6Gk+fNYuBxJislT+xpw0vPCWUyNIEFRWKupBFPbB+lXiR9NUzt
6bgpq9SeDjPUXCc8bxehS1JbU/3BSHHmG7RQcvuwqd20sHs90BbukF6GdZTb0yYuHLzMVHd1OFVg
P4vkoONQQicJE3dFZqMIZXatZxH0S52FVtXprvTHR6p6S1ZJnhn64KQ2U5owktq0nU6gJMnsgTW+
4UW4N1peOEvaNIuUZbnNGpbZSuDt98S4Nx2WxSatMFmrZZ/bMfXKSJaentvTJh/3cKdkZov8TgoF
FbaDRGHrCaujZ8cpi4QVdc6XPMpXVY7IssFhZcdFVdmDii6QXzmL6VQ1KCiSnFDNcrj/jaO8tN0q
/MmbILe08Wg6NW0OhzgPvqptEEklr1I5va46dkJQud1gTG8+ocILd6OXsb+c3nd6y2nPaWgCg3Ds
BMTDbBEPwYfDG5JQyfevrVdtEUlE6/vMU0rLycvC5l0Gg/Tw8tMeZlG0AnaweqUubQXR0p72/Dxt
lg0b1rzL3YXQ1c/Ttch33HWZUdmQkgFqpWJ0fp3bXhLBowWp3AWv08+7Q8ppYvdLMo4EqE/I7Glv
Gh1ERWTVstKYzk+nAHFuVALGvCtC6KKcdKmdO1E9GNirFMnLRjc6V9HtSuSqZGoVmoqX+7Gkddfa
bavDrpv0ueUPiSs74Xe2j4vObpluhGkyrGAdmWw3iJuR5mkAN0N9E6tOtXg2XrNAh1E7EVWmKV+U
TnExUZNOJD1tVD9LbZFpQOZ4zikpcFw6qKumh0HjcBAVcQojZzqcNt144XA4uyViWSiLsldMlgJe
qIcR6sZhFUk1KfSlJtIluEeFPV0dxr3ZYeL0RApR+iYLGtUsI5pISh2CramJhgfdyqL66+Hrp70K
Vlde1VGzu6vwSuC6rg+MgkF/tSVwfj9upr3pXJ91IL6TwmdG2HiOnE4OuHalmovI2l1+dmeFHpRG
idfBKLPCfkjsaa9jQVZ8nXZ7N8GDNe1Om5yrWw9UhlW6Cg/l4cLUOj+cPHzbdI/CYyyjhAfm1POw
2M2+vzXWYmA7clt7ebvOQc8OBvBIZrvqKKJwnItVOzDZTq+muzA+pvedNoQ24VK46Hx3lWkDyDuv
H6Xe7rpHuOUX9Evad4mlBXTj9Lqljl+yu3e6azpOMdl/83Q4XZjO7b7uWZtEqeNl30bnuCD6kiJl
0QUjkx37msM50lI+GKSo7vUyzUwqKsMbhylv1dbCkb6djoLxFBrHa+QNmjmdazGM4WnvsJmfiztQ
KppK/aUCvRErigs9MLZLBu9nP7780bZTs8OVdGp3OJ725o8aKTycc2vmQYXmkvakMQpEfqYgzaxm
VLjUw5beZdFKSdBX5viqFYxab9q0o9bLh1bqkUK6bNkQBEPUrWQ4pEpvDH7RSFT1pdmyogZBARuu
olsaxMWCjnrosEF68/xwupD4+cO4Zq/Vj89BWRoYSRl0RjCquaStYmRVLakldevCrMfBP23IqKAP
h8/OjVqvCPMO5FU0DnvdQVbCoJOTtsRm3efEKNVhFbR5vCCCrXlUp4uwqL5DdzRrMEo3geZFS1/T
O5mApkVxAzK9+cCuWBiGu2c2wO22PnFQztLQ7MJYl7wTqeXD0hmyKEKrV3N9lfh+ZZEqd6Uz6ssm
Llsw2cZdD4NgmjZg1arS09zB5H266NreWWXN3dQ3KlWSdJUm2bAuyWU09sjUS9qo70K9vArEECzd
slStuFV/1gHNz2s/kn3Ht3npuYtWd1ciLPuVSMwap67N3E9eAMxbjhZWN5onQq9jZDSZc+unTb6Y
zo3DgRIWrYouAIJLZRDrlmxaDCqkzPXSBGPpBpan+FyBrdv3bmj77Xla4NBuylhbqq63zlWX2Fih
eLcZWH0lVC1cNVW/YmHKLzOeSI8MH/PYaRZBH9tNm936GAycFOuFqSqtLJxEvwlYkRmk6rCJVDW2
p80obG0Rd/vD3QW/b4wwSkLDC5zYnja7ETDt+loIRnDYNobvVaBkdeVS93RioHIozMJjm9ZphaGT
sJHVUK4b3rpXVadiqbYh2MsE7Fat1q+0IeqWGVIbUKgx/ll2KLbIaKpNGzxpaeHvDxPa4OWg8WWS
svusw9dJRBs75EpjT3t5EHcSe15heikwYQxvEAFXATLPjgUCYRfsTofCK3fXOIiORi2i5eHU1HD3
HXHdgElWapWQpZuqRjkqoXzcRBGngzHt1iyopeM3lamzGiwi1IoYGo13ZSFYG9NN0143aq5p73Bh
um/XZOj8+yggpTWd0/NcLHnBFlqWgCQYN2hIGHTfuAuDHUs8JLEJNltlT+d0hcHlrNg0PVbX06np
oue2tT3tpUroGk0O5EV14UpYXdgqWoevk1q97hyNLWCkgEon3joqnHbZam6IjN25Clae5G5hkQws
8+mUGmPFhCk7gazGVocLh8P2KgMLl0kcWU0nm9biigkDAPdSX2LeXEZLN1hU9BwLS+VW+yV54Di+
aE0nBe24LE3tY3QJbsetYjmCeNJs4ts+ll63rAILdohznmtgnpt9cVu2m8K/HL2kwAxcu28+12Tb
NKn0wmXErZBYXviZBVc4WMalESvnaXClB8uKAM8sdXzOm1IqDvD3Jgku825Td5shkI4wY+e8UtZc
GJp64yLZCtP112G8DvvUKLqFA++10Oxkww02gMY2qrvBNXMr/pl7RlEta8/Qle9FKlV4/w+VvlaD
wED9VV/IOPxCCkkD6ZreJ82V+Q+sSBYYDflYe5YXS4aNWnaBpMSolIUWSkaXOlpo8brOLNdfhJXM
2RWPZfCpCK5L9CO6QItMblQ723IZXHYyAxY1fGOwqa0awfd+U5rBz35Bt2UqGys1lWsVJFEiu+9i
2Rl8Te7xTWK16/ArMrPPucnNbiUG6V3RVbOqZCL9a93SFKldg9NZSLTmZnyBV9kPHxzL6hK7ssqs
kMnIXzjKumyltqGNmdULDBZ2ZaaKdMwfpaRXyVpdDB+1wWBWeKNcug/9vfc5+5lu8k0Hnr9RWPHX
RJUauNmfqsRUL8nH8iszH6rVcL6uvztroMpfDkvfAILBDrHTa5t2K32Z9bJnFnKtNAWVZQ6qpMsk
trT8axWsfO+2dS2Sm0Wx0PKVs4C4l4ziZdwVUuiG9mGITFYZ6J6lN55n9N/cdKEgS6Pm0JtdLEVh
tPWqA7c2MDpdBhAc6OzKlUFpDNjKcCVR8b043+g3Al4rWWtG8kHrbN5YwvLXuDUV5wsdVqm7HHoL
JOQAg+NTvRicjbcSN8RMLtxF970SRnlPNm4g49IMxcr1zawz+w9RaGpiUXWrSlitsw5KmWq3LJXJ
lmbnaFh8q2IzIDdJuMrSy3aB7jLFygbL8kCTjv/8RPY/9Hs9gZFopOp5qEsdnTtgCrcGvcJChp/z
3jhXPzaKVM7xIjPTL+q9B3qwDIwSRtLGuXWRqX9rEqN3jOi7qEyFjhfZOWOr5nv/UWQbwlZoA7bX
TfQdP6DKgMgE+iESI7KbLYJRmW9waoD1s0xCMzOEu47ARtEMrzN6Ln0MnrIkX5Jl1ZhuJvXP2o/m
Jr7mX/N1dxEjmbUySzbA/kqz5o7Zfmg0GTuyvneN4kEA+2Ar0QwnNTsMBcoLxpZAIXx91ILTb+AL
atObpDe6zhLxqg2k/4Au2q1yF10zKzXASftIvrr34cfcl3kKwQJDk5XhXIZf8i/pObqB6IC78Kz6
XM2kdpmuIl8OX6M1u/zc36oflBW9Dh6SXOquQXOpmugn/K6PZneL1MorCYKm+FQtmxuyYudoHfqy
+Ew8s9mCdxyuS7OTzFK+otTQF45ZydqsP/qtBFmIDfAKgl42kZljs/KMEEQ2OBA3zfd4XRSSCHhF
yXyJNq4JMvULw3Yo3Q+pY8Krp1Ysm0YS8H5bSSRZ8FVyI76FpvjcWZo5rMLv8VK1lMzw+RUtJSot
YYDQNF07KY3W1JjhyHQD7BYsIEi3ckMIksE43FS+xBJCX3bcSuB8EiyHy8AzeLdQl93NnbNyN+B5
rpLVAIwahQa/rlZo3YLkKRZMyAEkIDWQkMTMP0CfrqvzToahSVIjgZHqrnx4h8aMkBkAW1+Lrzky
+k6mrpHThaNJCiOfyPxSXzmqwWEcLh0I7yxdKzTyZfCtvUiLT+B7BYrhwjeKhfoFN0YKYy826Iab
7jrfOIvY1j4zoHmpSLzqQuNKjw39PM8W2YqCTjEYaHXDhXCkY9SB9dBfhRuxZdfhJ/fCXXo/Emyo
l10Ut8ZB/fEkh4DPpCIpiI24iaoVBI9sKKMolh51LjEHw6YaPRUnBX+djb5R3bZU+qVWWz7hX7WA
g229YlpLJM2y2qQQAbObscm0544OybTXqrRKVrtdgXxkBVFzHrIyWPrjPdHk3fy6NQ1zsGJKAk5J
pQZmWmtGWKXlOdd/emmig0PlidqunzZBgWpboVFjT3vThbLMvisp0iCOxHMp2oLZ7jAsvDAk6xIi
V7xVsDEMDCTltNshiD2WapabusZKZpUeGJxt7qSGy5vO9jI9imWceAHIXYhBBNOxo8MlnUZmH4b9
SisEmNMoiSEUyiFUNO1V3ugUHI4LCDoufQ+daw2LzCwqeklwnNho3Og+2LbT3uEcFk27jIv62kGN
6WMY/FoPAIN7Ap5unuDM7AOsLB33yoVaV5vrEdggWoLXgVeUy3q0padNFaqXea/gRTtGFw4bd3QF
D4ek9aCXGnQ1Rdm60Wub9oqMg8g9nGRa6UvdLzyLjF6gRmoDsYGtpnBwNYYEpz1tjAb7IUGr2BMG
1Bt+iBB1FlxAaCrrmtDoM1ATTp3l5wXCeMEoyOP6c5f37br124WidmJ5CCAhntRGH2ojM/p1LP28
Gux4gEgMrQqQ6iIHd52A5Vk3vtmpNd0dotZvDA6mkmicj7pbItuLuxZstgF/zAqeLyAH0NmQB+hs
gTu6pD5fucOIeMHUL3GfcauJunQwgjFex0LaSN3hmcnTBjyVEbnD5nCuaVC/Js4maXFs46bQwVSq
097sWf4RleWlDl4P1R1t1YyBuClEN2ZBDLVpQOqN4WRWjlGkXfD4EEwmpPmuqjoIViVlUkk7aid9
dQ6+rweSNf/RV6EAHoGkySIt6Zem5Bg8N9igOJAJamurLDRsTWHVCeBpczjkVerDS4JjiMAmn+DF
o2uv9DoGxygXqpH1LZd9zyG8k49B591mjCGrWQEnXRebsfDAJMkrx1AGDBG6KcIakKCwd8ccdbE1
JSf26a99dmKXxblLs77wXW//w3VPh//9MY3h7/R7aoeT4+/eHY5gNuruB/P+8S5InI+ZrHJ+00jN
03cBMXvqxgTYi4O/ZeN+kW/b/f7eLy6+Mhmncoaf5XH+nox79nNPz3J4u2aP+ThYJgeW0IFVJmAl
cJiJzSC995iPIwxqTjUofJyKTh9zceOq7wTmaUEaFipLICt0yMWNi1KpsNQoxMVhbioG6h5f8AWK
kH08mnN6kXGCtXvhZ3wwLE0yTmTVCMzUf5lxGtIhr5Wy1m5CpPpmUoT9uqzcdeWi1nDrOLFiqhpQ
fQGGvsDhUmvT8wShdJGOnFdmwOCiEKsgqtGFEoU/n/XkEeoI1Adkh1ThRN047xkK1+BXPaCDICX5
PHnnqh2LdK9iEDNJZT6k7CISSi4rrqhrP8I3KXNuVZxqEG8KarNPlcjQNYxXtVsyQ4+5b4UuLqUD
pofH1WDjDLWQqNc9SXHrXdWOv4jjRKaD1hg0dX78hvyXmc49+eM0O841HZZAmOUeC8jJtEWK2c0g
uuxbMaTgaQ5BboR6lhnZwIjpYk9ce0jWtP3Wu6i6hjTSeazp3oZ6zN8QN7LziieXehoZXIFEFq/w
J5EVaz9VuJnETrzwSV6sm6a8JTopzx0Xy9SJA5NmSN/ESnTzm3cau/wlJDDJAOo1uICpnzDxc/ZO
hPpuIoKI3sBAT5ZFiXQD5K+7QK27rklSS93D6iaE8bHIQs5XTportoq9ftMxCDH4PP/Euz4/12O6
EEGOLxn/SHy/NkgQslstAs8ZwvGQQXGrnQjb/QDkkdE0Ms3fSQfeGVdEAq6is9GUZIlTu5kgNzjj
BtKU4LbHyzbOC3AJfQf0fuOdJ0PuSb8PLyAQ1H3PSgNsmIWqKs0q8CFqAUrEX3bu0C1oncayDVt/
2XqNkcMrnCsBuVAa1zd6vQQrt0i8K65QSBW36NxjojR1HbIbgR8KMAT1aAFjo5Ya8wYJRekUhmTZ
WVVMhJX7Q2CErectci2FcHebpSudXqluioyIpe5qcAbvJnMcM3eqTNaKwOu8dy99TxMX0yYMTL3R
wMzXvBqCuuii73J/rfpKtcBxKZmDINvgpv13kWqV5K3/pVHS+iJQWGSBqOiWJXKo5AEOFgxVzdW0
14bNdRhUoYWoUt7CJKH0EuXOOsUQt8qJKVpIn7VaCF4+KyBUEmJLwaySfVCAM1eiwmyV7L7XOrGO
/fIrSdxWDh1nNx7OVmpcFqv/h6GqQYkD/IwcLE9G2SybzlsOml/3yI1C6k2j1+D686JYOmCtg8qH
ALZOLlvK+Drty0+er1IrjPkADge4HANx8IWXZstaKAYOi2ET1fimVUw3LDpJRT+YQyEuhJqIL78h
eyRrzmEwr03ActEgkuH/l0JPU5AedGqBbwZVMUBwe7duqF1RPYxNosV8kSckAOBdIeHX9ZILBqFN
Xwk/lGILM0/JuYb8nxwC1KsW6j/WZSykwrzYonkymL1X+8t/JhdqP/5GLlSa0HFevgCxMJfRjRBJ
mIcdvokdnl+jvjR4H37322jj1WltcHCPzCDhNk/YBgKY4Qa7wSc/5NX6nwkZi1rm/UYh56gzKGWG
8vOJ/Z9VekDWqwLVBCjVSfMhDzHbFF8iL9A2qU+lh5T6c9x8g1ws++AP4YVLOgFJOEKupq6E9MDC
h4TXZZFUDKI/teEaCgrIOsuTDPKiWDX9QNkAOK30kmTVdLG+Jn5z24QsvUzy3m4dLBaug0uj0HO0
UZSkh+qA6GsQeorxz69KjgwRCj9cASYFhtXf/ibJCFNSkSMH3ZSwmCmr2+C85YiAh011MwrU274M
f2opv1GUPLAyp4u+Bxq9wH2jWcSnwyILqnrZ86FYQyj/nECuCGJTSrccRKKYuQIZ7H8meFwxc44N
rIA66gz4A3MHRuyeYYOzAPkKbchNUVbcJLHfLEFILwe9vsv6Sr+CZeyozCPfk7Ueqlato/Q8LgK2
Likx61C9xuBQQIq4u1N5wzcYnE1T5el3hsDHBwXcggil4dojwVU7UEUSraFrzr5olctXyKOFHaZe
JhN4wqouqe0JjZnj8uOLAkHkpsF6vKnjPt6gDJjbTc910t2GiPBNFTbC4kGBV0qnxzJsFskAkeyc
N2vQCvwq6IbKRAm5TkpX/akEtZH4Gb5Rat2mQe3aaYA/YOHST3GnFBKTlNkqBGNpEncXjkYVO/YK
i40vRQraLP6539koK2ayBH5lE0pfYYEmCmvMzERgELlOzXuBb4TIogGKXpr/S9h5LbnKa1v4iVRF
FHALOId2p5VuVCsCkgARBJKe/gx77Tq9z3/SjcvZ3VhIc47xDfnF1q4/uWQc95RQ80LQBBcN6ouz
tU7n9WoPtLfZBpb5uG+9iG31FB1d6u+ijly1DtFFRWYouFctB46+qEp7e1LVu16mgiGkuFWDViUN
dZOzGbVhZ6PXqoOQuXD+JEhH39KUFLILTi7UwSXtlZcPlq2XQERbt0LMTHv5ugwuLLIZFFatu63B
OpivPFGbNhbZIehH/f+MUP9Onf3zSGHPcUTw77m8/4ZeERPohbLIfzaq+xwNVZOnuv4iJAbiNPhR
mVJic7aOQ8Gatj3Fds5rDSFMREadLJMQuZW9dGFiy//7O6T/LFuwSRPmNDQOng94DnDAfz132rkK
uCfs9LyqsD/xVUw37PzQ5Zl4ZwNJz2NCzoZEXU5UM5Y+ld2ODdDBU6pI8Ri+KhTLPrZjnM8BCS9j
ChG50Yt3tiy7uKCHYsao3EXQtLbRLGA0TE6Us67tpoP+pyPvZQ0/rxTrIlmdnztFo71I5u+kk+vB
Z3lHXLNrZTxs+qirCiPVzg4uy+sBHWs0eUU83Qd/SLvCW1RYtI0qDat1PjdZvfWTfiy6SMRFXWVq
G7aeKdc4LEPft1chvnNh9bnRoEcwNaP26FGrB59EC1FjScMxX5Rqt1m1jkWdRVUxVQHQnj5ym7Dp
qzLpGvn/zb/YAOAfwwXtEqyu5L6vcxAlNP3HhOZSkSVDY6tnItb+2hK3bCMikyLugOf15BzHw6+G
mXmbOJseZt4cs7Cr30BujYc1FrKokx+pGcU1tjqK8iBxrkS7j7LR9w5JMqZ1sc523sYVOCVOf8ip
Qm/DF7ax2epd+6nZ6lmIm+d/nefBfxHMvM8L9S66v/FMPHkLqaCBzd6u5uPPRtNdmxvP5NgPGZ7I
EtDXdiZHATgAOm6wwOjfmKUx2xSnNJTWRl86i39pgbLMel4VGgRKiRWHnzTnFUy9l6SRsnQ1qqSF
ZnuaVpBw4OeqGuwATW2380blla2JgA10yXoOqTDnv9cC/Wza6JgwE8LWYuzsN9PGE0Y8xaBu2l4M
eUgAHSWyKxVAFqiHXrdRqfEhRgcvmVvZsy1Cqs8dXSGdD/yzvybjnsPnNyNgAidYlI/OYqRJN+3q
rs3lkDRPVZ1m+cDVskv4lOzwtmFeTXwq55WhGdPRkIvY8NLr7ZAbFL3XQX6xo+8fNFDXwoHK3FAT
HJeB2HOm/HYzwr3NUA/APjXPEK6qwueaX23a89ywjG5C0/50GhpmN9b4P+PoaiJ9JhCZnmTR6mp8
Cpt6KDwBxmIJIQqbhHZ56wEwNX5atPHymwcAcbx1ukJa9nY0ZaYctS2oI/o5WjF68PXKnWqTXz4n
bDfWllzcOhQxdM0rX7Lwtsz82xS6713a1VsuJH22nc2xZvgw7OktGtmXkdfu1vTrNurbphx9DAge
kS1RU78fBJXbuJ9+RTIIDiaBUTouqfc2zv2hnzx3wtfWFCSFRp1Zfx/GYVXISVwbYsBVKdfmnpDq
JC29KZwqe6Oy+QIecuzZLuvqc9prGMGA3bJx4hdo52BVaThtawYtj9lmusoxK12rxwM2hWhPQWY3
kDOGQjKst9mQ2dxNa3tharroJvFy/GiReU6grpcqIMXS4d+izWyfUhkMeZvWats0dbft4x6W09qO
+Wo1LReGLqxyB2wKIq6r/NNLnGBGJtne94Zrhr+ZoeTqq8lcbMiqUiM0VDYBNJ18QAWOCXlMYZDR
00wXvVvHDF64GMen2lXTUyTdnDvAIRtee/I0SgXLMo5UWUcUQ80znyK86kw8r4M0QNLPhuD/X9xe
TSB5hYu8m5xn72adXW/8EHdQHJsZB2niqst1GwZ5m6muENi/7qoWdpz7KD63Nf2umWg2ceL2zWzo
ky+XYSd7eMAsJjEkeKcKbI6qNsGY/bR1VMgl/GZYSnYLn9hamhlERIKRvzFGwFd2Febaev6dzNxc
s/tForwuH1KIQujtkhMD47JbjPxl26q6uXmdDyRgtz6FWjm46A0w+WUcWXVpaOjnOhuXvV+Pn9pB
BK+0Ck41se7aePDoY5ovYSBygmH7o3Hul2Uk2fWuFbk/Z8vZKR/kMWZKH6TlScXvtUIvJFwtijby
8yhzye1Ry1S8eZoMaa4sGa9Vzep9pVq2qwSsUUgZqO+WISowEdBNPS3Q7JOkGChLbro33wY6H+Vg
6tdIRBsW02mzhO5LXNth2w5Jlvt6EOWwJP3bGj2B3swxfflPmKfqUiu+n4IY4EU9sW0iljKkbVvM
iJrl/mLGfb2Q3/Xshwc9slvY93U+ZTp69/3gndTObEwKN9A24FXyv0j0x1V070CkdyaARP4XJr1j
pR+UafAQuB+PpDx7wqzsYMLBiIq71Hkbd2dv/t72agqcZUqLDzNguCOltSGXIJmSrSE4rA+q/ONi
zI5eo+LDX4jZYJbd4Mepfz3A5ihEXUQTNpciTuyxuV8klbNHppKc0GDZD34Dlgbqdr0uyy4IYElX
xG4Asn//e3fdnGsaiJ2aH+wLLtoQ2Itu2gCKCZwrOcALaiNWJmjp940xFvTWnSJ+XNQ+UOIHMzzL
+idtV9j/Ep4qyya7CXrPbtdOvleAukaqx126CJRTXSs3DxdCWokFqK6zEhxSc0o6nCxuXGBGO/sa
1Jio26CVKIWOnTbx4YNufyDu/7jpVt6VjgAaTrKJb9YIhMwydZ8CsnYoDsCjPS7c3Qb4uDlaAoMd
TvsHZP4Arz9o7Gq909iP29z029EnUxEm3dNo/Fcuo+pAZizJiUzIbsVkXwa1zcc6yEpNhdvBh3zz
I+igS6WnchH25jV8LEk6n8ahJ5sEVr6il3XloFG8mKKnXXzY0HTN58ENRVQNrDT4yYvNPKxeKde1
SFfeX2X2Ns9js60SJjYkwK+lZtPOrU2McAc1uV4ELdmqtgllJK8VTNY6tvlk4bZM2Lk2X4cWBwp6
xXEdvT8kI9+zQJQNSXB61uhwwSMfRr5uxrnam0lEZQXIKEGJc06FBWPS14d0wNqPDMWwx2bsHWm2
K5ytEmxaizKi0gXplzOotEevLgtfklfEEATIvBlyZqXisoUlU9hwOkEa2nd3XBJ+byagCsLdeyC/
WL4OWQUP8HHXg/19PO9x7XHfx3P/vvZ/ffjjHeI7+jwvpC7++ZntI2Px8TFq8JpdZs3p395bPJ4T
DIvc+V1yVNYilvHx5upeFbF6wI+iqcBtHg/0mJ4cGOoZ34hDr/d4h8cjH697/CmPm6JSAWr+qvQr
MOLxCAZOdmbLOc6QPo1DnH1okNJ+/sU52xETejnqNFcGGQPpS1mjj48LFwQjrHUvLGI+Y8K3/jaw
y1x0fjoUJvODIo0F2ssYqIpHRQogZkHHEQUQw1Tws+YNPTReHR87ALhHsca8y7s487Zkrl/XNMWZ
/Hj4caHRB8G3zUQRDCoqsi4ENf54BKtgfLScn0bO3e7xvMddj4vHzTbuoj2JQbLf3+RxfyzTf11T
0oNq4PGs/HgBKnmJlRjOQ6tsuo8ZOK2UzAdA9O4Yj1g8AbBOQSEdKdIWpD7/Uq3sNW6Bwj3oVFbF
syseV7uWTK6YHs7w447HxUo9Bcf/jrP2CkWYHsKsZHeT9HGR3T3Tj5sPfDOJIwzdjzvB2/37cz5e
93j2x83HNVNNcpNNKXIuqwfsTicBRIQHQSwioN73mv2tmtdmGzw82AdZ+nHRDRQM28dte+dQ/9eb
jwc+ANXHzcrWqS3+75egHIBn7IuhrDW0jr/Pbts++9dVFxr8FR+fPTVi3sVYcuIIcHQdsD0yNDCQ
H5/y8bSPDyV3dODj5v/0vIcb9vHaf/vHH4/84yVrNpCNCy9ZqG4j5NM5+vvhRiehr4rH+yjmpvn1
AeiyVrTt/nFklFi6du+8JJ/aJN4/vrOPb/RxM0M0TOTtA+H+e/1x98dTH9ceXy+45cpBZLm/YFl8
MOld0rpdyJv94gWo+1eXqc2k+3JAI/4gxUe7xm7zGAHGBXz6Yu6TYvaYOuiI7sgfAFmZaUJqpAMz
CZT22AXmXxfjlAbAyf/zNosrUpAJGLfyqdokLkaHgfn28ab1nZ6IA7+CLsFOkrRNHpNx23gpYLa7
+/j4XkYUvttg6N8UuroDu+dhgvsX7OZ3CYT8cQD/cfgf9/3bV6Qew/TvUf+4yoTCsGm0/pbq6mdC
GrhYcdOfbO9M7nSq8mxIumdt2MkwspbSxealB+gOIhUdl5duUzKl2wY4y44ypgtz9zAjsYpNkgD3
VNgEfLdkuit6lJI5D9x4gQVxMUMwfI5vhDJAS90z8+PqIDJ7qLwqKVxfVbmu/R/On6Lr0Htv8bo0
h2C+auGNp6yNnod0DPYQWn4022aK7TVKhNxEmIKx5sElmoZx0wcDvTS6fnMjSVAiRG98HfiODumP
HpNVriUHPLgu9YY0WOtNk30bxs6/9npFCCoK2cGz5CSZgjRGvW9ZndLtEnAH9Mf/GovKbeza5Dpo
SdFXs3oSbtiOulsL5jGz7VY09CSy3xtnvnVk6U8NhwLleWie4DAFqA0yuh0ngQ5fJEFuwt4cwI78
dDCAt2tLMhA5U3UDtlYn5dRF4zOv7KeY9snBdsmvjrV26006Aya2gnPyspehq5oXZCWHnVr4+9JG
8wbmsCx9q6oytH264YgBfA8WCGbIQVa7CcjvipPhqeqhVjW1XLZD018y7n2ObRRjiWXAbFtTlTjs
186mumjG7idCIN1lUSB4ZcfB6+gbJqThFDkKwLqRV87pcpBUPGMTpPZNL1WIsij6YQLrfRrlHju0
9KeeJMkW6bi+TAO703RJUbss/MDSarNagaWQD9lxCqEZ4Pv46ZLwumQqPjUM6yAzYgt36E/bQ6cU
XkuB6d+RtaGS+bGFD3Ruddp9SgV6sfDNTGP6XVYNyatAB3vEHOQuGRAuNfosKCaF2J+GWzBZnceT
v5OTn52HPs3TmRjU2cxtkNN7Wqwe9olv7EtTj/tYezlBpPcZyQNIKKGFR9mmSNjOzYShxtHoAYMj
aXJ1EdJ8HYeJybvKR95yp+fnWXNR6iVKz3JRn6ol8Q9R3xyGhcmtttAQvVil5chEW6SLjU9mJd/0
Xoro2RqRnWWN0K7X1sup8X8QQtYC0c4Yq2tl88iBs2V0iA8hjXfZbQGRGKQE04W6ZhCxN6xPp19t
VjVXnvmf4N+ggkWHvvX9dYOzu78Cndp6dgVO2I4dklHJa63C4Nx+d7CcP83Zj0DZF9t07Nlvom/h
EJlbZRhQZWsvsPDaa5xwTGKZtxzG3gBu7KdPoxnj12AQFxmM/Dx55mc3QqOqdE0vlrQrQEH4SJk3
lw7m+ltK5Gb1uNl0rRj33dR/WsNUHdCfHgBFeLsmNOclsvAvmuWg4JvQvhtPiPtmmyDg+OtwgIEq
RmQvrXvngOTehMk5C8xNhNuKVtNz2iIG1FNMr7GEVAxXFMktlEgyKLizZofgnQfqGnQtis0qrxHG
Oqc17Xe9hH8wdLY6ZQ1A6Dg0kDWRKRRzXIZAT06zyz6bJZDnaHIO1Lt2peegEVoPGHbIovCEwssU
XRvwvT+ExaqSgvnA0uKWf7Er/nJ0+ySPx/kL6dckDxbJLiTpftu5+wKMcIundNswYBjdnlanwWj9
AvTgNRgD6Am4WTKnQrgtBJRn8iOTzr92Kr3qWkwHm5CvHrri66wAuto6KFRIm6OQrj3Ddv0ZeP1b
Zqa3ubLptlLJvo/dhbfqS0/GK41Hs/MYvNbMfPVm4Zf4jW674dnIyrv96Ie/PX5YkV367n8JWOcu
pCabcTyoRPtvjf3WJGF46JfoGyJbdK/58gI+808s+Lg3Er5J3EPNbQEPo5d9QzYF/Fdix0NrX9Jm
8JC2oLSIaOde1wUKYwgmugvptEvQtUrKybsPTjBJzgHyJm91CMwfdsA5HpAPu28/hHwEqXKbLt7J
Vt6hr8ftEtvPLhqmjaqm+RovHQdhP2SbLHn1kFU7V90Mob82peELaFqGDtCSpNpx6FHA+Ku8a9Zz
50lyiTUYe61egymFpBWqp1qvbZk2vj637ke/2vE5hVyng/UVpRzdrHAPjFztl3ASlzCU5ynk9WtW
0XrnI4N1RJxYTQil1e8kZMtz4kEIcxnwH0f182J/NkE0/iATHUpwkk0+CwxaqJEd3FjgtUlibDEu
1QoNSKhnO2NNS+WkCn03+nBCjHvtnpc5AgZ7v4eF1XgKTfdb8EzuaaSL1vZ05xkkQKKY7N2EGipw
TV1ODCcMYni7RuFzEIJVl4obvUX4EeeFbgWkYcHf7UzzseqRNkhb/jQzPWJYt3A8shEXpnsybSyP
YyPHDcZEMdHgpCcsDAlVU6lm+4vG89X2vp9XtvmOSFxyqLr7tN1Ci7ZdhPMbRSVKrzHbytlAureA
HjSCFKihbgmdd8fQ6+ODSUmy8ZYB8QcvIggb0DyNoj+d1esnFfOj8GgDUEQ2L5Os+nxqqp3Xc3er
M/E9rG1/mZbOyyf41Mf5mSQwAekQbTkm+h1sF7TyUbIbbFdB726xhkEVDehh6en6DmkFw5fMLh/j
sOjDKjqmlN5rpfU7xHlvJzlaeOwSkF0ingEecggWG2Gu4/pcqa/4SHdYcRS21ndfajpGufVqVQiy
THDuQ1uwCJIpw5EpVIc4SS9QXpB4LLF9QJL7Qnyu5Mzg6AWuqNdg2o7UQprz4O0qVncA4uvCoVL9
EkXyfVkjVLCQWDM2zKVtVop6wLyJuAsAl0ViuyLwZkaon0g/qoKTMAFXL/draNMdZGGIK0C5Pfod
5p1/9RK9w4EM23b9GnaTv6Fx9bsa4cz18JmejSEoK+f6nGQ3Uy20DDr52lcYysinL+XkY/pHCYNR
Yd2T70J+zNArr3MyPTk/nja0Mp8adM1QkF3zxqi+VBVg+SG2QPJtVqQs2oc8+9UMRu68BafrDIBo
w5PpSsQ8lsaGGz5FyWcv+oOqTu6zYE3KLu4wXLT6DTPnJdaB9yskDYTkjH7G6oX8j01KHxuKPCuZ
vNeudd/riiKjwV2H8TGgZlxEeooEHXMVDGSXJX6dk3jNDlMF/Dv0PnlD9yNBlDVrpvXIGt8h0+MI
ZDamz66qs7Oi7ZNPE9T1oEc2jdTNfhLoNEbU0me04joTyTOZ7pUXk3vNtNgJP312Qzfet1Jodp5r
4LL5qt9KCdp/NQgeV8hWTobWed2uACC4QKMsOP2aVfJbWrdtHks6ILy5lOtqqhOyujXyCqu3n8WQ
FWsV3tKuTW9xt+5YAgVDrs0JluAeUjZ0lch9HbK2Pw2YDCbYMaWvIcP1+Pn4HGwbOw46fOFgZgoZ
03k/EOxm0FMhDzCr8GoDw06i2K9laJCZCM6AEqAXR8ZD+EslhOWzN8vNnHgAkbL0pkxmj4DBv5pW
qlL6WFASmKqdWc4oFWb8BSrcq8T8GmL/yditQtZvx9sEiTqR3UCBPgU+xBZ/6A7CJaKYEUVq2ji5
Dbz/qnxxarQiO+yWjtScS1jO4b7tphV/DsoqDiZiXg61375wi6AOmHxEe0n6BwVPeCLjhJR+hu0c
jL8eKNa2p4Bmh3FYUVUsaQcJ13ynEwyYiOjmPfbEUxtNR2MYyiY6uW0zDmIjZgSF+zDGSY/E1izp
tavDNk/Ft1jZ5Hc3se9R/7UJPfNCufckdfi1B1r6lGTqc5cJ/zgHESKnarKoN1cGFzCO98TXp16s
6p4cn4q6QxiRDuiAsbAAt1zaK1isY31/zzaeZREUdMj8t0UiLEJYC6fNpUekkGF9eemLwPwrrY5P
sp/Hgluwc4AL252nlmDnRybdgLb9A238pa47HKw+wdc3ceQ7qd27yv/ar+yC8gi7d4R0N/LKXT1s
utKM5raIc1K1XwfsI3AL6kzl/jCoMu5792TwTeQqHBmyltDxQ40Y8BzumJ1vdk71QcTs2EevdJDR
xZ/nGLtY+P0lqJdniQyR6GlzyZi0hQI1tZU+9iTIfKTU0rTePfDMqpHBJiK13GJ+LaCXTDA54hFu
ECJRfb2ocrwX44KY648lhH+jeYXtWLCMtjWCw9hO6Lra6aef9sjWLPSMgPDeSyd30BTZHBwFCwvY
dXjnpnyMcWCypahadQ8p/AGGuKv9Aa8VEdx+mDW5AaSPGB5qSi86DVr+RqTelcBwPBRHvTgioAG5
sfVf6rz6VKfkDJemv1bmG1EANVOIkDcA0bysBqzujwsB2PUytPbzKhK9R+XXnl0b79t0QH/W1W0R
cZBIMsVuBpFt92hv3qa0R2HxZRojoJIZwlCMKob02YAmbUUP8rCd+gCxmZWFF86GT/+SBiQJD5VA
GhV3GnHG85atBW7qYpWdO/QjOUfjXAosNnuRpb/g+O8xGejTMInnQQj/VHHkdhm3Jxsm+MK9mFyi
bHXYnSegJfaZeYlW+xv99bQnNv4RmE6WnHT1fq17pLcIGvc4/gKDLz2kos4A5Hq/eqdWsEEd2XpR
PJ20RtIb5w3i9L2AI0amu7XCSi9ADoRHehN2EXShHhp8NMqsiNZB5DJrhwMk4OAwzLhZKxOBI7De
kSRZg9VN9Jup65eCw/jYoSNGGAwnVwHZRp663rvne92NypaUd9BGjzBwsMMBsnCZAYy06UBfbaZF
72FEhJ/j/pfnUB/Zfj3P6MYOqMM/Y8xMpyl8maFqPAuRXYmCSjN7XrvVtWduFoniea5pgWHaIEcR
Rc9xRk7QFxDe5t1FzuG2q9pwTz3GMUen9dapDCUC020RQHk9BpzoYpET6nlgXduqa+dyiprPEzTF
SzwiMxZXM1KzgWk2sk6yXW09UYDDXHckQZ2pQP2e8GY2YjjF7GD3dKKg3caA5eQukMh5+qWahV2M
qm5BteC3i1n2ycw+EOXO809YdxErVOmUN+gWPYCBxy7yUZLKqN1j9/dwEyYSnFysN3B9h2sr+2E3
C6RXiVXthoQce19ZbJ0zBy+R5b/7FR5rNXVmJ1isz1mL9GkMo6zoZv8PmbwQG1G1G6fH4WldV+Sz
m+boMEoLM6Z631HY5+JubtdM+lfS7sXU12cFywsgJLbygj9kjn2Srbfa8SOFPkPq9Wmd6LtS5EJD
22yjxJ9LnSFYbHx7mXkW5XNb6UtSyScyjB4iWWhIqiHm19bpz07X22QRwa91SfK2zYKcRTp4XzEl
ZjNt3pZxhvG7JFdk3IZvWbtsx0j+DIKsQj8evA4xafaCgaLAjxw0iCPq9llTVCTzUiHArNimz9yE
ylxhSwPZ3YBfhgc24myQ6h7HAuXFZ8o3CbSHArQOL8FS3luGVTcjLM8pAECXLJfADICi+mCDDBLb
j4pF0LJgnK8jonCzZ9Gt34sS7vv8WCn0CLAv4bSrcT/UgC9dc08Xh+tbGGNPHQabH4YBCzaGI4sx
iyMz9bQNWFpGgWY7rn0NBwMRhmmOGvh33vcMFVQ8jDjGQn1ZhCBHHQf8xQ9hhqhNGo3YfuQeSUhT
NC9eJCnO16orl6r6EcViOWb8pcJ0ca1J96e1QRGHaMlTYYDy1Fm7sQuAy0l3mPedxIYBaPUK+Chk
u8jmWPFJFEm38nNqn4itO/SNluW09t0und4J75CVThtygAUfgmZyCfYTQLAs7eHZT22UHMWM/Tyk
0MEWcSkfhlO0xRndAZTEiTrCy2PkKeiwT8kyRpuKe/rkiTSPa9BN8lbNpj6o+zS72igq5qRWu34Z
XoVMUkDglxAW/h6cN8LdXbT9q6950wvPUFGPKkNQ36FdGInkW9exz1aNiN4HaZVHUk1P4XrDatSc
yZR8eUgwMlmjIq4Dfy++hr304eECCOqLGacbIpAwERevnCqhd2T83YyxhJy6RrduWX7FLT1lkq2b
iXsg9eUaF4mJX+OpI8XQx8AmBovqoM+el8y3B6FG9KyhQQhaqD/4t5/DoXlvuyooJ0imRRgjGdyp
GMXRAhUF2zyQXc28b7PPeZliYwdgtwiMt6HB2Kk7+hRo79jYaGvc2OwUIO6Sus5tSc2GfZD0kP8S
VNZhqORL4Mv3dGleMlNFh6pqzCZaUIBQb2m3XtZH275FLHZK9EnBRPCuUc8s8mrhbw3E4uy3MeLZ
fC6zDPRE440YbhldC94Sk1cCK1yDSqV0DTaOGbSPjUjSe4GxgHGcVHypxdKeuGBPa+dt06SPv6/q
Erg6PYctdKSWI30Sc/dLkLEqWk9jPI1uOOimYai5+98PGJ6Z9Een6PQ5h1bF8zpO2c7DP7mpccI/
0dWWcfAeG7P+cWFfWHRMgOOiZb/4P1BwNU+zC6D7jUZewrS/LbSB2NjLcMvxK8bYlwFRZajNRbvq
8dKv6Tmu/O4Fum1Q+NgPp0Q19T7zodnBbgY90MTpGcDR10ip8TRUyEjoJGo2o2QBthaQ88YOE4iH
1MD6GOmZMlpYrwWTxPsTW7QHZzuDt59V9ZuFJQFUF3xI1/sFH2hcgirW+8nzz06q6MKARWMngzWy
r1bW6hDXY7WFrIQtF+7SI68Gl5P5FggDlZ5YAQCUfxnQDGM3H/JpYfBfUjCfp0qop6m5w4sZKYMQ
7inCl9VxzV5UwpPT40KSCGNual9kwkKQm9HvGj0qwGHQc/lKuu+WX1El9+dOUPNZNEhas3rT+TXi
DZ3I3lSU/Qd7Z7LcONJ02SdCGxCYtyQ4kxI1UFJqA5MyKwPzHAgAT9+Hqs/+nhZtve+NLLNKUpIA
GOFx/d7jL/AP9Un24cbrw/unOkeMmwokrjwZHnHC9Y+iCXZhbBas8RszQHY1CNn4YfG3DUdz4zcL
G1nfXOy8NE80WYbDvHQUJHUyHIm8EuYwzm2hils6ZflT9y36dleldX5jd7bO1ZwQ0293jiGyFxNn
/aa0Zlo2ljNfQqsjcJn3O7guASaObtn9aAtW98wRxdibugFRkeIwTOh/mEGX7s0/U2Ikp3Zktc9t
46Ua+JtQbjQPVniZy/xg1KmP5b5rjwTgPtNWBRurhAJTB2220gEqbzqJlaao9Z0K4MVABp5Mi73O
RbtGsEn3c1bWLEFWvAfNh11oLtGWyiBYj15VRRxGPDAU7QvErWmnrWQ7JLb/XPnzzh7w6tWB9VBW
+eew3B00Y9M/V3AiKq1rbKcqOzW1GxyyCqHQSuvh1BrJrp6E+ZhU9RuXoNk4CyX4bFtXO+HtV3Qo
15jby20bwCJQle9ENhXxDo9uBxhj2yQwNMPWE+e5ML4NPXq7KmiWrQ/Ue9ukb4Msp30S63k1VN6I
sJpe4ipP1rIYh3MRwIiIJ1U+dPl3WFdRGojyK2M1hdDRRSR+5KXJB72phJ1tXStjNfLSOnInQhyG
tuwPd0Qczod3CEfxseiNV7sZmodesm75jhXv2s6KkilcnrpprK7x9LeiKb8ZE04XSD7z1Uvi7HHK
s5XpVx+d2fRH4H4t1jwTG026jHhkq+GiqkZsRpfzAzQMS4/uhdCRe/HC/Hcp2+JQB7PxSLP/JSxo
fSDXdQ+TXgVmvFoQg17Yc8LV3Jb+qRebuAd7ZpDSJMz8jO6dvxjG32Ie6h09w3Ht3I86usnPE8rI
pTALnDgy5WnL0uTs5fZj5tT1Y2j55UPR3/79ixh5LrBkr40Uw57nVP7JsDGsGpV2NqnjcJE5nL2m
QvOQWHI824M7rEY1NyvdLf7+J3AB7C1diZ4TJa2ieheY2BszLzi3Iy0rIY36rOfsXWmUPNMyrzUN
qz5RHoTL1lj7jdWhRIn9z0mRt4DrNzP2fj9wfzPW+8AdMNh6/k6ki1r75hxzRke8m7Lp6kpOnDJ+
6hJreuQVUKEH87bQotjkcT1t8Pzuam7WmpoG9Gk4+xdvab+WMhu3k8LC0UrL2zpd/kve1xPfj6t1
OxhPsh9B9YzztMfHCAdx9P39CNKRQ/VTUdn6Qt/A2LV6Smhz0HZserZ9DSoqdJoVTSwq1oqyGEtM
tmoUmwNiV7AyyF+sqoGE+tiDFDE8xCf24dbq8WT51SaL+1PrqnDTN9jmxpG8Ge8JT+Iw7gKFICcn
622E0aBa/RsBM9/PzpxsY10Ga6vpfDgg2PltMdjnRlunxlyyR87JDUeBFE5GAv0VEFpNWFQiuA6u
9YqgP6J0o7HuwaHOr07mZE+SJUvOMEdMf37Rvct3mGmAr8yCcXYvz1JrEy/ijLhA0CgzaJHUcxDF
ncKXQ4RmthLx6tu8Uyy8pSOI19jIvDpo/vHs3DkY1MUPFbwkhLgoN1Lv0yaj6HvT2lf2wMKkgpN1
XzxL31R7k/tmAJzrmtmj+LPyqMvSbi9qH/2uPI24+UjRJi4e6Xt8MkUipIl1rGWbXUf0jLU3IfX2
QwYsAbsFPU0PcNqQRgsHrnPniffY+5ykN7xxs26pDjT9ik6vXFvhLvAmzp1m4mwTR9xGu/52xB0g
HOxEGfacnzkANXFI/eGVz0tCIHnqdpWrml/Q0Ta6TF9KoauNobzhutTlwWkz8DtJsf7pzOUFH/XG
0sF+sGbunkglG46wHoSTnfz5VTkY0Oe6CFkgi/mxTiYMWp7+5QY2bzKM4aXYe4OT0rlwvg3suDup
ZERTomXbVD5wACnXc+Elp6E2WTmsPH4rk2ETJKRHKmugTQyUcJN2d3CDxMFcLI6M+tlu4CYhwQ4a
3sGor68Ss9LJdZJVmb1ROrURZuaMDbkzN8pb9kFs0yoxPPsgqvKGVXo6hc6kTzOdoql37aPSeXvp
MKzswmD59m1ZnUxhl6efP9VuU510br3Jtmu2sV0vR+nw5edP02KTDDVmtKSiv/gwZD2PoO3g4hPo
rHheC4FtLEglzmlVP2viQ3SSuc3VmGBLzEJzVfsVeYUcCsXcyW7dMv1x3cnAWU1VMl062vc/8bKK
9urLkv3GiPXYOrH3q+e8koTWr2by1bNdpM3J11AIB92sGs/wT3Z+DxWkiIF9vVzEOOgnO/vElui+
DE6+c+YQUJ6pzHV5qpteRVYtBIiVv3VafiRU/jvaD6i6uNfZlBd/S217pGVG/VWmx1ROH44JEdFK
gimC4c0hssy+fvwRk5yRp3XaXhZHyxVOadzlukLIDIJmFyTjaxJm4mwkrJTIUF+KF5Lh1Vvhpvhr
DS54IpePcWd6d7/KcBod5620pmfseRDOsvp3li7lzoqNaBauBT7OvThxUEf9QHo3dFSUQdmDvjJC
E3GMUxiX50bJPNINMV6npuq2B0VcIwT36do3Se79SJnkReBl3lBP2R0GH4bX3dUzduIhbWZ7+4Pi
qIw77yMthjXDjPp1Q45ug78b9G2JepJq21jPFZAov3lVRdBuZMAqUZkxwXO6U+sMQsc6V6Vc9ROC
eReCm0o0bIyxy7NND9KP1l7tPqWpV+BPdQ/ZBQ9kfLN7mE8uq/069HCkpH6BNlrNX1jD273pHqVh
eBekLMp+YWzS3hS3oPD/KVt8Ueybu5LOS6n6Ftd7kJK6RNNdXJd9YIY8ee8vaiwIVYLw3I57W5vm
3ii/CbrUu7FOHxME2RXJkn7f996m9/QuV5n/W+/7utvoRavnWnSPQaKBLLpGEWmF/glYwlul+WhH
SR5aVNrCemzH4ZI5xJbL+qNEUlsRJ/JZX5pmJRp/2OqYU56PaWIOq3azD4uB3AuIToCV4YSjrywu
U6V+T5mFLhnnB3v2b61Fi6T1c2MFJZe0+FBC02pcBFXalVTSIvKYIHDhgPIEkLs7Nm73C876g6j7
8jq4YmunWl7golxnlSwItUUcsRDOx0QSqDcrk34Y/SfOf0c8j/rBcHzz0C3980+eYHCsVwye9WEY
qIscJ3vJunrcL5X3Njh+wdHan0mpGH9czU5RJnm7MeYwJG6jienRdVp7hWWfq2H4kl07nFLwiKsF
185PLu//E1H+b+MJXNsj7fZfZPv/g4jyP2Zv/M88lJ8f+g8PxWeYmwOpl3Q7wcY7+uS/eCgMa/F8
32EyIrl96CQ2acj/QFGYCeu4rkPwzrQ9jxwcmbz/DCiwvf/Gb2OMlU9oXgjhef8vUBS0vv81c8mr
4t+3GZzwgw+A3/G/xfuCkfq3nqW1H5b2icFALc499jX/7OJjWg0yq9ZY9/CUkKVZ/NOg6ffBLPVK
FyLnT1RhzoBwamtme/QfWA8iS0x6/8P1rpsu3yNibgizj8eyMW59lyKqGTcw1t3KVQqlJFkVNqQ8
Zc5R4Y24fCcSd7AxVHBszf7FE7cFKDksRxY+vyY0BUrMTx7yv8vSvRP5/ojJ5WyZzs4yQ/ND99f0
rcPGter0aUkh/vmi+cx6+f2DUL8jpGTjPafCOwc9CYfAs4kAH+a/ad9FLDvxFpkYGp6P9Ln3A9xv
ufBxBYNak5AcVjGCEgAxcexrx94HvuK4RKZ05SS0tEmGHxYm+6GQkvCWxCgi5LbIqKq/fmm665If
bruQtkkIMxE/2Vc2FfFqzLPnznwrwj+2G77a6XjJ0vA2WTZF4t1DWtzdpa5rPqcxhDlpw3tN71+I
EJRGZuMVA4PUlfeglSLn6AxGgNlyIR1uVrO5FkSlVoYZO9EUHj3CEFAiKwckuJbbJaPcWJBt85TX
L2xI+13ayRsW+o/ajZRTVCcoH3+n0G/OTeqdipa3XSqFnwziM+nT9CpU35HBqxBoXIPjc4LGjG6z
t2eZPhLw+9PoUe2SKVtgYCPzU9Zbb/NiHZrZikRrsuXp0trPOs42qOxlRAfd2gfZk323RZah5oid
OPjvuvjA9kn8o1PDlm7uDJEE3DJov8XGtd1UN6ro4RjKCcJZYvFSHHki7CmsdRtCC54C69BNBj9H
eqAOIwdAGw+N9UkfvV7FXa6PZS/e3JTwoGe24CYIWR4mb5/63P6gMCk/A7mbs+IfmvqvOoGqIus/
eLW+EwIuWy1yvTFjcI/otVkBpg67zYxBjJN/de7uRGVhVfU2TaBE3LmVS08Kg7e1Gqv8GaeLzbgI
uI8Grgk2E9gt2qkP05yc8s7poQsWFjV7+YIlvt/W1vw9TUJvsjsPK1TjWXoA1P37Rw2ckI7wRw7/
jqmw717jrsQWRt6u/xfHZciZIGiLVfffSQt33JqjjFWpM3f/gyKbil9pF/6iTjvHbM1wkVZOOfyG
dbOD94OTF4IEXaGASryb8Cl1JoZpt/hbppn695FNe3lmeQGUn9R/Cr9870oz3sbFRiokrYlexyqr
2RF1DBD1Tnn7+RIbxYEkht659ykTP4MXiMYtdrKeSviXvuFBfE0MA0RBAMS18SP7fmGMssWl1t0A
t+wz9EuSphhFstGj1q4y8xiXst7oioRZncr+VJv9U0dEaMdZ/iHwmMAx3Ol2NE52XlhERpNd/RY5
rSeugvEEe5WUzD+wa30USJjFUCyHoYYWCczoMHvqMbnX5Q1IoRXG2GSFfdLcFLrbdL0B1EYZ3drr
nZajEfhznGT2lqDVY3t3kace2ghW6f2/rzN1X4CW6e1YM5ShMu9nXqZExO1kbBKdfAVJr7Y930R6
p+GukrilWF4vf8w8nI7i/iXmWBHo51wPA1hXor8Wpo2W8Sq2D1Zb+lxaAup5nZWHqcBjM/nz3ro/
I61hFXCBe/qSqmEYSyd3voEMh6KpS5v24mxdOT9D4mEpoB3Sf8++SLcIinPUKwEJ2GqfXIuVxvC5
S22a+0ffhqv948ksguDsqSWJXLKxu+GA36e7OiKwHwJ6aAXmy5MFG5GHd0ti3D8ujXztkqnaFQQ+
OBJonxUhiDI9W9DinJ0HF/Eo3PyPmIHfeh6NHVdjCR1IWEWtZ26TOT/8bERT51x6mcE5lJWGw5u/
VHkcA8jJn/K6Q5OyzPoZdWonra57mzvq1rLtf/38TSZ9tvXtlPJueNeVsC7i7klf3JTTVmHIXW3l
gLgUh9Eqllz12IMVEZqIxzloFqsV/wxjwnSTunvKgzMx5nQ9BsPyJZL6IenyhvbePUOkuz6K29B+
59KCZIDGN5vNhKllWE8iR2pLUtq2C/pkFzYUvYWdTvT/LYkFT8PakkyvCWbBESkbHew7A0/dRHi3
cgyQuQUI6N7GJ73Unn/kwe+3YY+hsMdpf5XJtxMv7qlunWI7d421SSZ17ZYlYMlvUx479BKMn8Wl
nuR3EwPxdKZc73EeHVy39o8iNLyjR5axc8Jg53caFWbK32nTmWc3rt2t4VX2uR6ycaWWPqdN4KSR
URvkTAuAp70c+o3oszdvxmib2T3+QDdWEBGLNiqTIjiGbfLuuWV1lsoYVk0aD5scZ89+mgNBAHgI
VtMYDi/uHGHk6x/jCvNlWNcH+CreLh8YZ5DDVcFkSy60LP5UNrvIEHJPWwxbOnXUwSpDoLSWuddU
ZKwTCnZIYLn7AuP+ykLzupj8rujnf3AJK/R3tWNRYkpSml+TVFyzRY0vFY7UXd3LZ2XEwyrNhvnB
IzZ/aeitpqmZPQOQAyFthq9S2tgI7Ld4yOPP3hXASca8uXTIUGOWv5C9PVq+MzJQZuF0PVkoU346
fHXzrjC1cUzI+W3svqAt6gR5Smdc7aa5jbdml52G0UG3GhtvetZ2D2bBuGaa/poDKWo1jG136k+h
LbM1LBOGuPh2v69n7ioNcMo4iyEdwfBaB6rcjGWueKyKL0OFz7aBOw1321q5Y3uWgT+fq+asIAJy
3EWVUv508fG+RAkuqG0tncfF7/U2zR/VZEswNaPcdCPfBIbOWDWx/qWWQF6RanaVwHLrDsG6IqlQ
MYHnhVt0XBKgRrMcnunqL1vPMj5GmCSRRYT1VkogeRnDDejxnGONcs4utJzM7iUh7rFOYAk8YD/A
dV1a9Un0zotrwiJPy854TMw5uRgeS2vwiXNTXikizHUOW2KvnGSXZTCJG+yMq8bw1W100nKtuqw+
Wn2qbioA4NFPWqwXkhqondgyg7q9ldbHolB7peb21M6KNq5/sWqOyiij3A7hO1NU2Jm3z9zlZUhT
C+ZOmu8GsxbvqdgB8aJPOmARsmiPnjFnn4wQi06shvJMeI/2wGgc0WKb9Ugzb6uWnH2/5SXYBr3f
xkntM1kWdx9P4dmcTPoR7mDfWp6vdRi684YREl8dh5FH/KfVJuwaknmyxjJn62qn67Q+4K4Inqax
ewyz+Wlcwu51ScS0QVRSl9w3MDFuMzrGpyabs60gA37rbPHJ0reym3Sg0TRsbQk7tkx44qjCaA1P
EhABqO2z35a/s3sAxsaugrCq3I98S4jmU+QV/g9KROILZoJcBZrYYod8nDEOhnPoEgexfCIKfRZx
Nve2TAQaME7H3Y7uNILsgq9WTvSDDWfo9pZErFly0PIEOqyXuuHX5bjmnqZ6eB/6pF4RMGpuJtaF
VTk6yR/3jkodm+CG4g9zO1/jwOluVUYTrJywFbNz4sW9wwcqy5AnTMuC/Jgnonisv/2yG49yhuZK
AMHdVn17Y8BE0FjJd6a7R7cuo3RmoXdqTEvx3JDFSVW/UoFH8r5oltU0cNChAfWWlLl5iMk6R64L
Bi9fIGCw2rFMdVgjmEJBkukfhmcQp9A+xRNRdXvIKYjxmv1cV8NIwm2F9Rcjx/uMXHF2JB5SSo9x
O97lS7ecCXoORKSzxDt1IegbWVYFBzw/+EgYB5AWnvs0zyNKUNCBNuyhmjPyYZcTKXiow+yL3xKf
SJQFa9+nPT2GUjzayUivO9Ryx7lvs8ST9TFwNmwX+Swngj/LCDWkLhPolKbZHyyL655Jh1yYP1+L
qtJ0Y3q5DpekjMwGMhSGIguXwPAXw1LygtyKp8TX71U3aqR2ikOIfZHDx/+wkC0MGFsFn4DWcu8S
dNFpfCUt8UTc2uWTY/ytGjs7eMZBNfVBZnQfftwMMIkXHDMDGuZgiHUptbMPZoxgcQ8LAOZJxvbZ
s9gzSiGm5xEkc1RB3TwladlGPVcU97FxofoCgJBwMoLptOqC/sAmwaw0RZSnct3vhIYy3ArPX5lg
qUAbwGJJxztCRJX1ZQJPkqrhFVNPjtmuD7ACNARtPXluWoSsAfAgv5nOfyfDfb/wm/3W/uvGeKtb
AWYwdKrskeWGeqOx+ucumxryHJj/yoy+CqvkgOMki4/AmpoIX+W4pj8aRl6MV70M1EP866fBlYc9
JkZEDIRFjBBVCU5vmP2ntDeG/TRV/kqORNbx5YPpY44c4QpsfIiK7EziHptMDnHif8x2sis7v7hV
sfloOPDDyqQ8J0uruD8oxuR4k5C7ljUZ782dxqjWKHUuYtzK70wcXm19MohCbQzNlq/L/BwuTnJS
+cJFpsthZLnCgM+DmVmbtDLFhp7mPwswm9Mocl595X1195aZxrQR+dWAJ2+ZaMgHOLAtWl4yIzvW
QUt5yvEE0ceZ10WDS11atHosxtLtjEzqzTiPyR7IE0bpzN7PMYSmoBmnPdAq4PlzeU2TMdg0dS22
lhfQeFmC38Mc1rCysM0pgF8xHVn4Abk++7F+dKpho/0lfAqLTF2wGr4a5TMNmOQFmFB6aR3rahpy
OeJCfDa6GtxhKHuyE4ZzmcrxXGYUeonjn2uol4+Ji1cQBysuxHQ3D45zMvw/Zj3MJ5EzcsnPWu4l
3GezftEKAByx9/kUC0kro5AHOKnpIRCaY7eQJ8Z+edu5t+NXJ0Du9InOT0vziSWaJ8i6Mg4t+TUK
Bq/kjP1JxEM/MhTEon+NAGrCyzY7ECn0SaLgvuP6seWxYtLVHmZY/4UEfkQWEa9IZu7Rsnc9wO91
4mHXbjpk9MoRp7EGxJClNu0DlExyaa9zOI8bOeD79gpIouaYiI0A2bup8rLZDnax72GRZIObfbJV
C1wLxMY8pSMzkeqQ9E6UcQo8WI53k0mldkwzYaoHnZuoMw1x9G4Fw/SmmsqlLYrtFGKKzLEVrcM8
efO6grKm4PMkuN5btoBV861zOT1Ni1uuF7xM1kT/oVbOLstdxO6WzF3q/NOa4T9uMYldaZW/GWLU
HZJl2IZNRvw0U0BjMCisWrpxb7aDIToMbyKsvnKsS/slXChereY+0g9JxWsvQwXqyyn76qQsuvlj
r5qvxOpfuBIfTl/qQ52eKAWTJ4btMcGOClGYBQNGH1pRze+xXNwDnzk7mlunfC7t4BDWcj4YfnYe
R/VGk77YWEwrxSBTP9IbH07EBwVZGqvaLEMQPNXGnc4iDtLth998iZYmX+dtQwowsyOfiKihaR5h
u+eJHzUYSAgwE+XSY5r2gm4ybkeJ7OQZ/S53uKKzRjaMve6X55M1SHJHbhLbWUk/W57hVrxMI6Xn
3EF0Uh9zn0Gg7QgTdWDp+W90NmrIYEbVbBnOVngA3SUhMRR6RsAMQ7psjLzeJzSo1iXiShSDcl9X
iw4YmYQDldRDuB6tr3Yp681V+NP7qHF8+VPNVqjEPQNlYrnQxL514FxZ+t1rUXojk33YKD3VPMV9
HZw88ixrYQRUZO4U0clLf+EsP3CgKj7LWW4c3wDxk7bJpcRvSaWONbCfWvCqbWJzbVFi+kn1j5aJ
/hLwtiL8FX9oERXrpfMwXnfzQNK0zA5jNjwBrrGvvUEoqg2MMppsZA8z7NV+yXjTXmqY91gbI1Rw
FO07HrkWMpPpQ7q1ya7gzF1bkhiG04+YAsLk6kjFzKOiG9j9bc1elLqX0LMIos8Kb34gvgoYdl0r
L0XF9KqZDV25rMpBhS1PlPWDyONzeicEZkG16zGTvro4MmyCU1ulwIxqXOLtIE4d8LoxdF/rdomj
8sjYiclrk+fx/iXxqs/WH8onOBCHhVOfJxu8DNNAwBXWvOqtRwxXvjr2WT6u8ZXOKwngaJzlRZCr
KOccJAu0ulVf2xXWFj6kXliuu47wZG3whNVN+m3AeHTD9t1SpMbV/DWl4rOTatfFbk/zGmqMtmFl
MUltYcYLcWf7xlUe79NvHl3R/JpieH8TWneZPi3sg9Q5VbqqAvviLsx2svNv11+xd946N7w2QfLq
CW2vwO2gPhPh+OukZMnAG20CE29JQcWzqmbxOHn0RoW7U1qdkK07RpreZ8cRduVzfJManmLR3hJo
NoQojVtVjCFlJxOWRA5FZ4GPbGj1y55tGWGx8VOKpjrFx1CQ8N2C/s8ZplS+awxjiM7MtkEbMag3
XF3u2nk8qyrBnTPxU029/BLpNUmoFJrig2fy04FCiP5oy23j9b8GaNw7YcVvYZz9BlTn7HLDxOyo
9J49HrMlWVfsq0YPl3QRM1GjzHp2Z4RTNIqV5006woCKYsRldRLkFePZp8nGS7H9E+Lbm5whXBZJ
1aAQ0GztSkEvGReQDLKbU/cHUeA9RtDmkFkboAK5kJFlTBvVGwTB0SzrjttnVtkvhT4IlZIA1jLa
60HzZody+VtAiiSaH0F2omCfNkFz9rCa5e7dnN+ovd8XHZGG9lsF07fPtNqmQj7IG5baeTb3XWm4
J8va9Jb0In/ow3WLmtxN7T9eGn8uxHQiiM/cp+JBZYGPacU5UTOIsDv6Ybu3HPcknJLJQUt+VhKo
lztXNMkt/1rnqDQ4eek3DHofaDehV9h/xnnwhO+DEYkLp3cL38VMO8TC/uKEx1aP+aZGZuEwncJI
qjEm43xumt/Sp5Bb0nTbtWN1sfwT0Yhv8x4rQE0Jt2amTq5Ov6Wj+0MOSQL97pqZs3Ww2sAH45ZF
jmKNCnyb0K99tT1LRnFSY7dr+n/i1tWPCyaI0pK/tXDGDyqVHyvYxU39HZPw3nxq7rVjyATBm8qu
trm0XTO5TApT7Wcem8tKGX7+OMxIDq2xgIngvWFex2PgonjPIZ8AbtwYCSjv01KLlZuBJdQyYHaO
Ix6AluXnin6HYau3oLWOIAV80qWfgDEZPGqAoBVEVxeeuOKuLri2jfUySyNzKGcWqinG18zc69m3
Rtrf6paE07RrG6CiPjyolHj2YBsB43Ix1dUjlRnYuWBFe6N9veOVJstg56g4zeJvuDojrtO8H+Ef
JJw+K6d9vw8G/JV5DefWaTSAMCw2Qwn7fj3FOBpLJK8VVaPaGzDt4J4Ml8B2z2HVPFHdMf/saiwM
YROGbiEEo8L0xPlXbRhgZEjaA7MZ12TaKmLb87M3kdi42yBnzp5R1TtPHs6ImikWhEM4bYdByh6G
NyvRgbERBgo7bKurXT9YPQuvwCypVP246OJ5Me8xSJ3na3IGXYlZQthMOPOC5NRnyaNspXfox+Uz
Fua3EqRluolDEueYb5Yba4jrHROZ9cruvyWjXrdjcklHhqhgXZ63vnTrdd+TMit68kEtvplt6CW0
4Xn+IPQW95h0daioDwLVh1tHv2Pi4Pb1cjOqJTvYek7XA1yAQ10x16mL/8bp8nfOHQIsJu2cMJue
csVJMs3ZFO6qlePNTHhOWQPuIwShNRmvfvs5NWwM7iI/EleiujerqZ2erBlLRS/El9dJ91SmxrXK
+8Mw1dmxMMlmQP1dWXFrP4Si+eaJKJmnMMZNc3GMhfgdqMRLFVJR0Fgi8w12BSAJLUe1DGe7IMQ1
hJEGTbBGMV2Yi9u9ZeHw7LW1tw5amnJY0sE32VToXvFVFXmyQpl/I2GNBLAw/Eqls9iO3eyd/QYG
wuDf+ta0Vvj8ho1n1v2+S8XJNrMde121s40QW2ipPwrzk2zauLXRA/ZzW6ntfUDPflmAmiDAxHv8
4TjQi0ZvRe6/22356qM5M3awn961ZtrbQoszxs5bik9dk6FtluRmjcBRM8vISSH5PQxJIT+tLth4
U1kySIrkJ6YcbgRmiy5hhunHSFl5ycKMaDwa7OIVJzT4ch0jIyyleWgsKryQCXYkIdSmtekS6oBs
pSWeDdZIzofWK4AM9qOmOoLoPc5Ja9HTnbptw1jF1uFfatTsrZup/qdyHbWtvT+6YUB72ThJRO65
RiKl9G/LR9VyxYaZcbCC/h2WmZJe0l7VQq7diQlDI1ibMm4MujfqeRDmJ/nFYBuPzIRyfP2n9JLu
aJTm/OQN/tMI2SZopxYTJSlA11P3ZojuHgqLMP18MhOhnmZRI1Ux6zzj+7ocqnSy7J0qOCCpL5Gn
xU7SeyNGW84Ht2cAF7bPo6XVe9hlAba4t74fMQFP/uu41DcxqBcv8zfkNGHAentZ6vIgRzO/NqOR
XzPKQibOhi+yGc1T4KDLJbiHXZbV2vaMR3pfXnMpAZaex4FN1vTTg3937s2CozR+hOqjMliYLBbv
vA+uU9leKbXbSCdwxA1Juik3c5L97FVl+pa7d+4HqkkHY/XKZ5gCGBT2wkbDzNCG6oLhQrY33Q/0
ZF8gVrCcl4oJ8GjlbvMQVMSgFk7dbKwMrD54Rfs04rmHrtN+qN8pPPZ9tXifbuhiqTbLeW2q4gVj
FtctNfEiTM3GuPtsFTJkUCNRWPDMga3mGq9AiwntGCwMNimzey5hBrtupdusSmUUEsVeOyXWUoPb
0++9OHzNnUldcCKvmIVlYhiK0R2K5kim09oomz0hC5Nj79P2z9qoaGiPtIlzk2G6ZlNjzcjtU+ZT
epnzeTHoiBIZppvq42BjlNdusFjqEvd+6MBAeJm3Jcv6f2fvzHobR7Zs/Vca550FRpDBAbh9HzRL
lizPduYL4cx0cp7J4PDr+6Oz+p6qOmhUN9CP98WwnLZTlsiI2Huv9a17hPms7XE0Q1JA0uZLyNWL
0WhmCsD4gDM8F2bUfUsqITbuwmodB7zGqOfWpWiH28H/piFTbEGSPDklF0poDahnKSrtVH5kE8fY
dGY8GRnOCyCNPrE+gNydK9cBdIysb+uFRcgfQ1PPixuK2ATvySDcezfEpgYuJ5/p0Pr1C/21/NRZ
3QuSZX0albrGVKXMWnLr6ucwpofgR+rKbmUXyjjWhmttxiF9B/dABqB6WBxeWTsEz97sPYwBmWT4
2eQZlvFROsgBc0HIn2hKGMEJpcOchgftemJdyG5fDRbvBsfd1jejbdyP71pg8dRVvqnc99Ht6bdn
eL2mw+hBjiZejCy7Eni27q163cczcNteWGvLihVRnMmtxhngy3Zm2nBFbH7PK7iDTXWHf6ne67Q7
aFyezTADT8C/gobWSzcoze+McJlcKUTW2geU4aeScRjg79m6nabS3bte/2GkrzX048L1KngK1u2c
YoLs8fKi+WDmYt3T+30TaMADl+KytbbeCBzBz/C+a3VXeF30Ns7NsHV0BRY8axhUU9XvvcLE1KPG
XQemB5PvD6ME+GdOww/+ILUyrR7HSfNQmsWDfz/P4fDMwGunHK+6OJ26VYwQp1ShdLUpaFUQPKS5
69HsLLfLaG8VJTVNn7Tec/lg/W6uTGvrTdBFDyIOLx6u/JWwxgpzlYvRGyVMniREKPgZ9qL2FRPt
ljkHqTY9b9DMmYRJq7/vNA3sqKhPDNeIEwnmPYk+NDIyvUKLHlL4j84qIckjKLN2K+BubekBrRIw
43THcHkBWefQLeurLqM3Rn7ONo6/lilxlwQ7X7NA3dcCqadpPfQ1VgQ6dBcVImMQkl4QSkg4Nd/z
nCCaapLoMpBDQ/0d1ti1uo3lO6g0BfdbwXYE863vrOotjYApLdomzq4Zx6J2IC1WY4M1pmbXc0Xs
G6I1NtaC9o/cQexHL6OuiRwArO5A9PPCkI006akGLQaqvfQcRNNb63WXshiymzrvT2NIVFnWOacw
FodEUHbZ44gEJStvhNO1OyyU5EoK+7bPfeYGzJ/WSHkRcxbt1z6ieMJ6uGpATDSBcxwDdEkpDF6M
qOyaI7FOVUGwpouYe7zYjXutDf+GwmtLa28VipeEZ+6AJKocOhID8n8yalQ03I9d+2Iy2kTH/VR2
ejhnlXwyoUvk7OTNRViMKtrUL449oa9J6zz4cL+egszYEkKBi1wWya6uo13o5RpTcQl1JtT0B3RI
Z7YjMblIeILuVF3mnkHAcgSWUDSZ5cUbSvPpqp2IoVj4XlNcry0Ek3QyNlmvvF036kdcHf0q9G1z
a5tQadENZ8BsVIONKQFXYyNpatOwWU05oRJ9a9pbMcTGlqbKfJcuPtqBpmgQY66X8lEh+9jSE683
ZVBcgqiNmBdJcYw5duUk4xLyh4QagdSQllfTTX22lInSI5vPMhhvUt6TtSIPyQvpYFvF8D5MjJ2V
TTOm9cbyqL3ySO97k1re1rJA+duLht8SxaHNUu6z5mB4qbuJ/RlP5ZcgHV/7IEu3FqBxzkTguZzm
lOERYZe7CQvvEk3+SAMnCvbLXbu23Q5JEHGSWxCj165Q72bL26AAmM1L0TDVNLMbtSsB54KE0c6x
2aZp09864hw1Zn6MveZ9FCmhzkSiEFucNjfSDK99QmfXC7IPe5qXvKPxR4StSVOqWdDT91lIjWxV
ur93jEOFSOpQSkTWicgOCUMYTRjFuisLQjSyAAiNNWxdh2BWBw5Nod0HE+VpzIkLPGVM1nNZ4RHy
4B/PqrsiZozJMYw5fHvTpmuuhUVfjDv/UVpL6yYi6rMjf9Dy9m3GUEEvxl/qDxtLR5Zsk5Jn5koD
R3A+P2IkqfdO/dzPcEYIOVux8yY0etuL2U7Pfq6eE0m7cEq6PYKCDWw12FD4W1at++6XMjrob93k
ANoi0BbGVweAQTxkOVBsNdEXAer1LfIysYmx5W/7sv6JmIjcCYa3xWjhJ+LIXlONuGX+TJAV1KqL
9La1J5jVha156P0ZCJ6zLRgvc9IqZvWeJuOETWIuTwkTr23UjTbtr+JCGCjlJfcT6NjiLU0JSyuS
HwX00GYI0eA7TJ18DoEj21VLH3RLTXwsOS6+TPWlbSb9VUW4Mc3URGZ5XLwUfE7y/KjKS42z0aYn
T4f5sfDLezJI2rMkizNo+APssEzXpLVQfML6okh2vUPZczlx7CK6e6rK98aI61XZyC1uUXE0Yn/f
Wz8TLyHi93tBfboxe9LpVIVw08lltI6RILAIoOVK5bwLI9WcIwAJsxA/4zGIl8Hnk0DNvh8c9623
4QPljrgTRi/u6M4JCM00hi3Gwoz2oDwwktvTX8cfO6CYH7V6M2PohIxvzZCSOyrYpAb1JRfxcM3k
/ejfxl0hX9kn+LsTZ1zFFqQvNRPR7XtyG7qoqdK4HLZ2R8KnOe3Tkve1SunFihZOZeizkKE7m1dZ
Yr10+mvAyPBmNptsP43wtlyR7zXGGrcNzpnRcDh1l2Ytg6a2uov17Gy9ptOrmvpulTbxq1uthdHl
z82YXzv6xPAgg13BNrPFmIoI1emgEycX3oL6EWXU3RRM9drPsBLl2QNS+4uuiy+d62HxIZ07VWR9
dOlYEPjNkVg6jKPgzq+6KgMrbVmboEJwleOa2rjN9zbJmE5Pa47hJ9UqxcIQ0UmdjXs9phwhK59h
dwS6prR2CtE7RDUMBuSjcL3abYa5ESxAmY/bNoBqhCYsq5nycBTy8QPNlzlHrombHsyEqLmwTda9
SR0moKrHnCwDJInQknjBcVkhOMSbXn7TbPin2SOazACT0Se0d21ZvMIoSOltB1fUKCTfmNF0oGvQ
Nvkhi+ri4CzccEIZtrWDTyIpkqMo0b743RXwZbCxZnL48DAzWiMgEOXVN5CI9T6Vlrtqcs26zMtt
AeFfSQr19ewakMUiJ0JAnLhL0MHOm1uiMNBTbSavosEScQtOvn0pkuoI0EHB3XZYCWCPtHX+ESQ4
66ikR/MLSBymczMJFQ2oqAm3iNvgZM/EAQ0/5/t8dtasbdvYgiQc+p59yBDGTDRwE11uSqXFRhXA
AZ1E3UadRsRIH40tlQIOnuzIZbfKRi7LHPgRIyCqsY6Ty8zcbBqThwqGO02Y4Fm276IxftcDY6Oq
YCq00EJjJqCRzWFlqlSwqtwa7cSi+Svi+BjbWb81E/Ex48vdhpjKVkxG89NEn6qenOFoVJ065k1E
KAgDQgTcCQmyZvOU+TLbYezGrmZyvXwO1DQCQuCP6cmsxw0Wd4z0KFcW+FR0VH73i36PMqokFIHm
3Bi92PGjKwRcnCp4sIio3X1KPIu6IuWilQfljaBY8YOvP8WW7ARXe0ZC5nvpybGkhiVL1C132IXW
M82Vrnpq9RIijdP4EOFOVfQuXUeQmo1THRZ6N5inBvj6HMHhrG1g/AE5EJR2iOPS5HFoTDRhU4iP
z526BRKC+vszNSDW3QPNbtziC23XkE21MnUAfUfD+15b9PQQI8xBujHAgPZBNe0Vh4ApQdlRQwEy
/eXWzHlXHbzWa0f4tMSXYIKwkApobn21EQTsSjP+ThLUYYDpvXIMFa+zCPiJP7X11vd/6FbjvNFI
xoVDrntMYxJa/pxyIbZ5/tCzD2erbhGVlovuFkrke2nmuGkxRGYrbRMn4ulkGwbTl0WJwZjGfZpN
IgLzHDXnWjShvXdVeeijPN+2s/FV0IFgvFLcdyJQ2HEKd8ttC+mjSxiLyq/F7Jsn5kV8qIfyGNcM
iKOy3djYbFa+nAWkEhALuKk3jiRajODjxMYRzeDw14c6jU7ccISweRlpcmn85hRIXoV563TpzTDR
1+7D8UQM5W5UBbM6NCchXyLlaLySF/Q8u++WRyiXs0iGM9/eWwrCU2WrYyrkz9DQPtvshOTPD8Ta
zkjxQbOc0AOr7S10qJxjZspBMkjhD3gSVrFCtt2J4cWSwsL26q99VxfHhL77KUgD74SJA0Cda6w8
C5coPalFSxtNhBVJYk6CrKjX0cQl0YW4PGVXvVPivnqjGLGnuxc2QPiCZj+dyowpv1cm9q7u6gek
07gTc/fBX/yYVCT50O3zkPiQDGsVdVG2OOtq5E7cfQS+ikeSLl7myC7XQ2m8OS2Ukj6GpKCz90/l
8Gcq9edncEKbvZ349xQOHJ6md5Uu5oBuTvel3V8N3w9Ps7kr+vAWtTYs97mDRM9ZOAwBSVYBzBEG
zfAAi3Xg874hO92ZijuhZ4tmvCU2hk8rs1Kq2TVW9vh5V4mAbsggI0iaZnRj2AR98Lu3n5flp+r5
88NM7qmTBddwxAaBF5lwKaYCnJsgvdf5TnrTS0Ze+Y5Dx+vg2uGKrSfcTSoKuANR4AW9uR/aXJx6
bL0MbM4s2wiTl2fblKhX6uVK+cxvsqcw2pgJvfHRGZbdYfryKy6jDvkVCsvLJ3X+M4tiCOqrmilX
6jJ4KyyDxDrg4BZrkqOhPOBP2IlwJk8zizBpVjr88IuBfQ542WpC4IxqNN9ph6ZaIo1DVy9Xd2L/
ij03l3DzDgjfQU4U+w7Dn4Hc9k6FuPBnG+WllR8Jut7QmAOBF/QzCEYYIodPC2HTjz9okLPvQwkJ
l3j2zxswtFgSDEnuAPi2RdFObgQk09Us00cwOVuiAZdgol6oHobiiDAsDh90ykDVB2aL/GPnIvZZ
+YTubNBBor1yibb8m/iwxd70h6w5Bd3ZWty6wqIrJ/C9LO6jP6Qhhv7QU5iPDQr15GNWpJgkCtxy
4TBMmiJlr6B+SdAByj4hPMFt5zI1m5x3nzbe38R38kP/8mRsS3hK2pZLKSL/mt+ZRXpylAnt3TSR
T5MX0OzIuUdylJoXWdWPVCSEYzRQQlBf0QqCwoMHvABG6c3olsvwpSwfU26tsxunxXlRQtNqfqiI
aLx16JQVUDkTHOt0n8ZgO0QL8E9GxtXmOJm4KW3xOLZOXQZLC2NBew5sFxFlx6RTxF1D/m4ykR3K
wWlI830s7PSh6yRZDvMtAbjxTyb330xtegchQTTpHKkRW06PuYF5rJnD5OoMInUmtcMSEAKqi817
gvJY3QetjlnK1ECVnO1txfkHLmj1FNqNtxrge3E5Gl9IylNWfQRhlK2H2riVI8PCPBpjxE9m/Dr7
HC2J3NsiHcGhEoVHGAj62NvdMSBB5WrH1ZtshvwcRgakc4vCZgqKB6NqPAzSDraCRgMh9rjOqyZm
mVRjS8DQsmPOnnU1l/liMQZnPzHCF5ooWcjMnKrb2pFnfTu4Ll2YlqkEkltrn8Fk37hl4h1NVc5M
tTMffkK+YF67bo/4QexKw3zL1Jw/GMp7sOtsvpQ0ozddZcttHVf6jnUJbDDCYQ4bzbc0KMKbEbUv
HglC1ITMjDOdwx9sFYIsFJ5mmtBEHEQO4DOw9rE7jGe3YBEsIURfUAoaZDGpqznU5bcxwvrs3bNL
FO8IDXDfRhEgxUS9+4ge4Z1XL0TmpWeDKSWqNpvrPkjPkT2z0dNaLHMpn6SBzymbky/YTg5ulXlb
VG0dCkF7fs19cgTjKvtpVVLuAea0Z/woE/rptHnx3e6ryEB5N5pW2DBl5sV2Gsz5QX7XL48SRwMd
+fyHggvqYsku23lVaa4Cr85qrhd3piPItN8cewx5oSvxzy4/+fkzccEkq8eo/OsbTddwN46epkPg
0JVAfpae7K7iiI+XjTQhyZFUkYkCntU6RsofH9oRjpgtkLmNLS0f78VO0A8UDKIjz7Uh6bszmllw
sDj9L6XvLPb2BNh6RS91Xqg1nUP2Cfdk8dgON2iH8jus5OGhcizyVjzy6nxYFZmDeCzqnKMj6mYn
gVJBdJHs7G17Mkq6GLi9ipUsG/uB8yaq6uCa1Vz6fR+g+42kvQtLontyXtgroXkkEA2pdzGbIuEk
jvFY0Sx8QH9eErPmQ60H9b3qA1x7uoCFBO0PlPXPOtTDs4eSRoku3LbAgLYoM2HYJ+YuCzC+pB4Y
NydD4es6Cb3AibDEhX/qSW2fg7B/bI2wuozaYY4pxl0MK23XVaBbvH6mlVc22YbXrNkF9swol0aO
gaYCK9G8DUZnxaiDdKvCuk0cczgRu7XN0rK/Sazms8cEbkGTkQ2iGXzYOAw3ro+olOF0s0MwGu9d
Z/5Gi7dZI/bDxYzd28twgKuQtswffLN3v9JH/63oc24qsBj//g/h/sva7CqHUFKPpd7EFvuXjSJt
hAyc1iwPKArWHH2btS2K5GTKPDmrAWpgmKQfDdcxjpkMyYAXl+jfx3TjKzM+S21cRU2hVBSYSJi1
/KSb+DdP8TO595+5qctexlMkLRcXr+1Z8q97mdc4NPnQQB0gfFnbNsSoMXgM8NB6yRsza7ni8zz5
CFjK7TSvIbdKTqfKMu50MmyE+YusAu+gXOvZ6/a6GRdcy7SOSRVao0sSNLqZV9EzrFYtB3panaX8
m11Q/DnOc/krPEKj4Y+R/+pbvvpL5nZlIKUHy1ciGyvqix2qOwx4K4fiY6OEKi5tfqrIjYL4uKKH
Ve/jsbCZaCLIY/UZ0LdXz3YTQzAd3xknoZoriXgxQIFUf5NTa/85SfnXM7UlRFIJe9D/l9cbG6IR
lEGDEj5xEEIBP920lekcpDdsirDGIdMO38ewua87r3nrnO+EqXRn12mbfVdg7PCC/MaxAEONgTb2
Ze6/FrV7kxfTePYQcW8bss4ZWNY+B2xJ+kYAvNsBK3f6hJcoBqCrKnetvR4aIt/zfC+pKaCpjB96
BvfnjfdVFS7ILvsQxr6DWxapv9nR3kmJvNd09mO6SYfGZJL3/w35RUcs5d8Y8qWwlxPmf23Iv8RF
8QGO9f0f//ZPR/7vP/W7I9/DW+9ZFp57zimcSk1ugOGj7f79H4bv/ia5NUzHczi2CuXwf/3uyLf9
3yzPZvbFuZFrUbmsT7878m3rN9v32csEhlxs/K76nzjy+W/+vBISLU94tXQ9F7O+YB7zlxBkC+AF
+0th3hSmAUqqX1eubqybkvGbhUHG64Ibp+qsD9CYMz0dymr0VQ3DU/epTmQe/nSFNagfZB2WxjOg
l9p7GTCftT/Dyc7K99m1tPGDTTNoVsnc0pKzZnausdKICCGssFuuSqBQCTMbJ2sfG+WiuTNV274Q
AIoYLWmrqD+MFLDpIWIRLGnMZDr4rqIer0zmSMjIVaSza2p4VkXimhG5WFnphC418BhhF/PR+dc0
oji24quorriBOVE5ZI7Jvew1nUH+khAhFzFjX01CtPEeu2ghNg29d5hqjgKeStSNTXhmxujpQ5KJ
0qI8MmCcjBF43FVUjx38W5ipOMEx3Dgwhkg5iK49qnOMtEOHuLzlf0smPClRqFjv8iRTsXh38WTS
J3JKEgHNNjMRyyGXItMCeHqzDyIb7jDSrsSa6UWXoPQ6ej6SQGlCXtNvsh16i12YRu6lC3Ues466
AQMhE8Z+vs/naBxXFhtN8KXIwenuzABiOd4VK7fWUywmXLcjwCjNGIMWs+NO/h2WWXd4tgavth75
Rr/64UQjslF/yL6b80jub5vWuCoTtLDxrlM2YQMTUqOvTpT2wdbyh+A297vFhRtYT4VQ9OpZ61Fo
Je4cY1gwS9Q5wyhPqS3te8alFpm5Zl1yLhIldqa2Dtzn3sWwtyt01Y33fi9xXEcGRjnGbZMpTk3D
n0pkk5XiFxSthJtMDo1T3c0gkuJt7EwS60XdVvRALQmGJmjpS+wijiqoOGMDBp2fQRGDpD7g5zf8
Gfgn5igGkgBf/HxE5dVgYVnpOIyNmzx0rAlsvsPQHLjkDFgHiB5s+t5vCUzReO28feINpFFWWWao
LQaqPLwNERHJQxK3udw5kgPHbVVpYiTtSib7IVVDjQiwDcOLMYaj+4LQwZeoqnyPRhArimWvezpR
cwrbs+JdGVZ9ikTDGfpxK6ca77LUBKnMofFW2fn0qMm1eBAN8jYjAFHWpvZwB3UsPHMHJGuarOoq
qkX2N3ZZ/COzJc6QpkWqXciIXiLyzZqT3340JOIT06uQ+9vB1vfyYi+rkWwng5d59hY68WwW7DyQ
nW9s1DyXOATUOReFdUV9iPqAgOKnDP/Bfoi98iZ3a/c8Ruh8fOhqm1C4zinALXBsVDhAUA8RR6Dn
WUwgySHsLYnlKlQvJvZSMgRQj9+2s/Vh58P03qOmvbUNbd8T0hTcD3rGHCdEcV8VmD0dScIEkIb2
3ivD/psGu37E/2o9RqnJgSnt3ejiZSPfmNXOHk+leMuLdmm8JOioJm6VjMgahGAxxwCP6SWH7QIj
cxximPKbadsYmKU4qMcIN0uRPGSskNdmToqvqIuTbU2a953jNO4e+2awdRWcoLiIAdRPNCXaRqIg
7Kvi3rdYXWK3ay4Wl+Jek0m4Q8Cr7rQdGO8ynvBA9mX1onEe3kHe6XcNk5xdRk75dU7C7AiJP2Nt
cLo12Wn2nak6GNwqsnNO+EaxiZLE/JmbSfHY9Hl7K0Yv8mnosjutepq1R4oH49Ws5vbCJABrMn5r
LAhmlFZ3kZW5975mvDFNxHDBFXM3oeXrLeMNn96etDn0a6vdWtS+qLG5zXvRjQ84SXo0L5ZYO0Mw
matuqijRAPwSa4h0AzAwypQWEZPIawsGQe+i7lZz8b0XMuEKQb/VmFiUmPo6t82o2tuyjsiO4v05
kCSljqT1Ie2pOmNnpxCRq8iyTnUsxkMK4HfjoRC8oNDN2K2mYu91zOyC3HfRAyj3ezPYBqiPOj6b
VoJQqqlIYpWA2TASOBsrZjzvuRz2majJzTBV0TNYyekS9R6pttJEiDCj5e0SI9migkQQ5+GST8DN
rh0bY2bGrbTvsfBcsnzyXry2T9BxJOqmi9BgdakGiz0vMeY5oWa8BiiRrQIrMQn35d43zXiDGotu
+zSDrgk8uZ84Jq5KOeNBwY21KRobRT7KoWMty2kjnKC7RfhAehixCKcozQPiLBSVGuvmdgxRSpml
ZhDrADzvwUzuJsuVazYEbz9yR+/scKYVWFUlgS5meummRv7IQmSGKmlNDgAKaJ9XohEymSNUKQ0D
I4fe7XnDeDTSGNYIoipqX6uGhdjzjuPhPEbGoA5FDrXXsj5rC0AbeZ/4r66bO88keMurgZOQiUzI
SNZPsl3edTaRZSj7ub1ZRDuG/1nHblERAr1DGO39jGwzvBGxme6M2WgePG9yEOv3AkkxziuhUVyE
OTroFF83wksHP23uJ6i052aT6H64kuvF+LLPNdLkrNnPQZJuM6g763nU5HSQ37ctYtz1ucngVhkR
/dWSvv8hpuG5joswOem2ai+VD+IhF3g5ojiGKA7cbQNaj8uh10A75myYb8ISCQkbrrklvXrcYOop
t0o4DJ7IKtg6M+15t8tgM/oJQ2bBnZHbxbTDPdZuxoLRHwVOs+sSEEhOQZuoSkwoNkO+bCAD+Yjs
dyC7ofqMqIw2Q86cIRsDBPTJ0vIZVIduQZvsoQzLzvHU9w+GkRjLZLA4zKJ08FjG3c5QFIQBfpl1
2LDMtJYPHdRv1Vb5wYjL0YEykDpkuNlT2r5jfqg3iantfVGOeKgYEQ4uk7UqugcVST4aAOaAPk4L
GqnH4moNc3XLCGQg1cK2pbvB3zjIXZu2Lez92O7ExozDrN9FOBkVpe04zGePFwnFQz073dNoz1W0
43yJstNuquHCpp6VSF0iDnGOPTHiymvZI7q0fVAXUGD0pHDMYroxaM73rmd/C2dty7n4VZD/b2PJ
9h/l7Xv+0f6f5Rd/L6upAZ7S/d8/P2x/PQ4/ygXy9acH28/K5L7/aKaHj7bP+FF+0e/f+d/9x9/L
kb+pb7gNbcqB/7q+efoY39s/1ja//8TvtY1v/YYF1fNMRyyq/aUU+c/aBrnUbwxHpYviRnJckRQw
/0kbcyhgHLgcwnR9YVL3/L/aRqrf8CQskDDIYO5SGv2PahtbiT8XN8S5K/onvsvU1HQsWy7diT/M
A8zOMHRdlubRThp9cFr9WC8AClDIRKy4DtxgSJAyqB7ykPrEn3Fp9v4mnhWeXL5FZtXZCmYg0IgB
lNc8WCp/53hVQLdyD3ibdpGpn3xbpCvLj+4r5T0OnTg3gKwY16t1oKMe6b79nBrUEamJIEZZzXuB
4M/AelJP9QbD2NURMB5jcRJJSeBSRa6Bl+3cvn2di1St7Kg4p5WXrDDJ3NdWe6vgSq0R/5Hx7Y+A
tmrrLoOvsi3amf0MxsHYQcLuwk0IxL0xvidM33YOVDEYw2Q7RAxA3GUBKfFzZQJkgnts4sjkwItD
jzT7PfOcl9yMF1Ewzgu/2BtG/NTirFgzIMNGkCxd8QGfM6SrvRmCA+7znRe0X9Ek7frG5i50S+Jk
oqPj8nqsrQFEFDTDUi+h9QTM35SDwROQCBEZbclLnk/mjYtk//ORPdby8vmZQO96zEzzQs9R3M4T
r3NRogsqU5hk+MLaM0PC8QaJOqf8cQbu5fjGtVAgZgJrDu/oFbFuscIQXpZsG0Lb6N/V5h2W1Xnr
5eTvfj7sy6C+w1qWmrG/s+SEJJhD1ZOrW8C3LrgNleM70WXwGgaFcTV9jIR9COXVNbzg+vkBlZlx
rWQJRuVb7o/uAQRpJ4lNcOZbOFD9TYHvjDM6XzMbsIoB73IS04pfW3nlrGCfl9AzSGzbJVJEN6Sr
YQXk8mbGsjB8Ctc9NxOqWmOs8MCO7tkfymYDZKfaxJmO7sAXxbfxkLEHgvJENdr3yCUk+XwDhY5j
LoEVE93dKY72UNJa+JSqeywaZd8zB9f+MbJF80wHgA/m19Cag8fPB5KBqz2U+s4FUimGxHnWOZAG
XLRvZuZmGERQf6VOm7zNlYmmxVQOFbv1Npbt9BQg7tZBqSFTYPwZAdWxaQTiVNbFuCVBYViPvdkT
t9PewvowPmoCQwZvrG51LWymzESHor0iBbno1ZNE+uw7SXdLa3k5EcnH0SinH16NW2EAmLoqQbYK
w4m+lAO3OAOaJgXaQNPfeYiGNPkqAoH+UpTe45Qw9AqRP+7awWEsgDLzmCWE7tS8z/e4B9j5U099
9ebwWOk0+KbJ5wmM8eqP3fDcuuV8wNBo7LzWat/SmS534MirCkYiUofGon5SARy+IXxJU8/eVTlC
Om/0GTMt+k2tQnP3+a8+Vg2Mo1ijbNRwKbXiq9uK1wl3yV1royYbCes9eoQ5r+mH6B/5uyHQsKSI
vNcI00mp1/5tO5LfHAoHOeUYe+dIyHht0zZ9itjJVcJ/TbysQek96yeaMDDPtHz2pX2xqyx8zxfN
HZKM+a4UJgdesgDWkjS6lcfNdlNXlnsaMduzUPjjY2kM42Mh5aFXPjO7FgFssnydgmvedvEktp/f
4baNf2g0OidNxJN28+k+bdzxXtndcKENc/rnl3gv031oku7mOBhtx6KiKrFylBqlsf18iFobaXEU
8Kzy8KbBTP6qRHoNyrS9R2uXPk9L7E46fKXxNF8GUl6e2iK7jUF8XD8fjeFAFRNl4SHlnhin0Xti
BYrXERKc8xSn5muO49ODU/M0jUN/h9H2BfPXhoIkA5Ens3skqHuG78zanUmhY8pyZNBjdjGwDZdW
n6DalSRaV6MVAz54sqU1oI3x3F3pBuqxYoiwmrKg/ogQNNaJPuvaZfJskIQzZ2lxKeq2IYIPDXqo
NUMuppgHoj9eQttoH41C5Dc92yWUtLjauVUVL3Ona2jq+IfniauXmcb3cdcL55i54fRq2IU69T7h
MZ8PN6WO7E3T1/LYtLb7lnFVZZFIX+kx+jfujIB/ynPvbVjSeUwuL+KpCXJ1nbB867ds+c2bOQ+k
hMd1zZSp+6kN7ifpiGs15PrFMSyirWJBJa8DJFM+gk47NIJ7mj7lym9J/Ag6l5gOXdt3zdQWa21y
C9dUF6vezwnG6ZuA7M+oekH+B1TKBUI0xsVtUFY+Rh68LVQLIdplYOKuymi0ZRMxr36zA7UYP+Zm
2d97Ol9ktdFjDetshai/OhDgBjUk6c5p7ek7O60MbvOkf22UsUvisgD8RyDe2DYoEd2iPVZ1HD/L
JQ0vxu25+/xXfNiAejkRIDIMQ7MHEOE28x2erHukGf3Nr68tDwudlNsqN1+CasZ1uXz4/GwoeD4M
w6NtN6b6ZnSlvvn8DFJ5uE7nisSSiEO3FbL7jsB+2BtahzIAgRwjgmqTpPALcsgbd8xXD27a/oTh
Kva+7tGu2ZAk0KGxDTrZiWzkcCc8RHozLwLXj3ewwtxfc+GjG6u/WA4JgWkcHqLM7I95Ge8m8oL2
lGyccho3OFdMHEXRJbfyVKXNXU7/9N5glYUhk4qd4XyImQORzaawp1TCB026xw38MNSisfk4BCiw
RbKIf60AG7NHRGqZVkfLqr+EPvTrUEtGySDc1NB8YxHGhoGN4EqPuAVk1L/CRE4u2h7fbQIgaZGQ
TKDYH/oUbFE1PcY6Y6ZKe3W1qLZ12tCes+2O2fl3d0qeSO5mRSUQzIhIOmrwXmLG5JMaPyfO174x
N7VDjELbiTsDT+nqPwg7r93WlS2LfhGBKma+UlR2zvYL4cici/Hre0gb9/j0xm30i6FgU7JEVlhr
zjGR9X0Z07zPTyDJwsHDpTRA3pWZNnBAaQpbZvey4IrA1kyvTOT6xrFx24EiZKsdUwf3cER3CPe4
Wp80ZaEJMNaeZWD/jQrSNr0no9E/ZaFdKkcQdhgCnDVf3TrejqRn0sTK/TQfvx0KUn6Dh2OVJPBD
+u4pc6xtRy7NtiF4nn/9G3u0zT5fw04yPbPT+STpdUCkAWjU+HCMkQ3VLAJUHf4Yx7fRUlEV2IhR
DOtwCN8qD6NN+dWD+HMydHZAuDqw9uGwEq3cIvfYzOMcryxCK1ZUOj/1E4leFNYtDnnV5J9J2r4s
phUs+bAtZ3qEYwIgTOYYxevCXyz5XClxjwr4rqLOvoH3ZzriZ7T9cZyfQjIWABUhMoURpmuHaFDX
4aIdWmJNOZvWC+u/ZbiZOnfltljxEK/cDYYGp6S7FZHYd5R2U81G50s1jpEYisH04OoGigWa81Tz
qtKP+w5fx0IXf4LPmd+VzvhAskWBClHGgYGvjqsfnaBrf+LwizeuziXZphRSADQYuPimkeqJbdgX
TWYEkdk8Vig/lMdcbxySurkmRWjw27i7YP2UoWjBLUPDgI3rlV6OwJPwuwctjuXQIktXhM029pzr
zqt9ozUwbZXhUW+4dVp2J4IBpoherD4sAaYPr3jajxUlMMhB9ZZuwoPgesStgE3WdKDe6svFWBN4
ZjVciJ6g0CItZ1V6842cMe0ZaVYi4wnBLPD1tHF/P2cFhVsaCaUr2tVswBALW4ytIF1PCDCMlJF4
EhU6AFJWfGA0CVa69HVpKL8Qj+SrjjKKl6RrfINIB7rhqSsMcoE5jpTWa9TmV0YfEkiN2gdB1Xdj
co0YWvM51Mnod+j5V/ajU3hvOO0+UveLGeAmbNGug2uz6Gv4Zef+uMX8QdUMbwAJIwKA2CpO+pus
o+o055RFtfl9MNynWZrfgz1+z0lzYdbfXWeCNaiKC7NE6NvxlVt5/Blbya2iXeITe/BOjaO6cOKZ
6QsRiGAuon76Zqecy8wDW9eadlWMgTwfXrAPP0e9ddfZwFhr7zbX55uqIvZ0LogZd/vLChqv2WhH
lkY6poT4Cylfcz4BCxPjaV51m6FPW39BitRm9rFfiNs8UWUFyv88qNzuhnQdLsq25CRZrN43oOyM
2nijyfQmrc03hAQ3EfOvDcueFthSbZBdX0SduWsGI153SbISKT2W4mbAFr7tF2e1RCXSTCzRNAUY
sqiTtBiMtB6NUwNEqHbfzAy0SbMs3707dj4cpWNnkx+YrmPszisWDS6OHjuDJJRcdzlWSFsON+5M
tmnevoVev6/g9tB6x0+Yd92mnJLLvhmmtVISCDc2V2k2gg6FtYYy+15RLdqbziRBi2gWGcx47KMa
sD7uZ1ZL7I+ly2fgLVNM4PSJwdDFN04bPiRV+4N/xvB7sJMwg9GTmO5ndJfeu71xD8Ayecgq4zlE
L4JAutaIdBgPg9UVG1ZZHTpvTinM8dNu0ctrs1HPMjbzi7HVcbYkRG2hr53aoGErt/O0ESl9Ku60
/CExwPljFTDBIqJB6Ydrdn5mEM2MJtGAk6jxkgOKOm9DdSpc4Xqythq1c8Zu+ylWCfU8t7xGWpfS
b+/R+4TOMeNbO2r8p52K93D5ItSo+TVuPT1oQB+Oo4uvmqRMG7c6i5bWC2pBrKrL0A+ZcHqjWdDv
2SeCR4pDmitusWut7JVoCv3QFuziy058SQXDpYY0EozUn5lrzJQFMQ0BqZqXrqBqiFl+ZuN/nxXJ
4EO7edcNY1xFFWPfm6Uh64NovewUQhMGO9AKjYF4h4SsW4gIZEqW7qpp3Tu74KmoNTDu2UyXba77
GqFykXKvO6u8nUMGeAdhVtdrJIemoXsk5xNBO+V3D15oa7JBr2ew60SJIItOgtZLXk65l5vWGhGt
iZ94NtA8qaTc1VkRrWVjsrGOvE3Xm8CF8agipY7znLHkP/fPD2KufMblQ1Lp6fGxQOFqd8S4/P17
56dTkRzYjTXb85+2OWd3QjHir0OenxQhK0Kyny/Ohzw/NDZDMDUkatDoGlbhOV3FmcmnJEhphSW1
M6z92FZX6UwhqRy/44LFLASyFwoel8m+0wQebQ3acKeuTdXu6b4DkMCpU/b2i5UMH1m9fDvp/N0Y
eC76GaeVZ+wxWX8vGe0u1M4PTGJHHMWNp6aVKlgrIDLFo23q3/MMNdQFqF7Ly4qIutXwtSzn7B5m
gcGSFw0NTxPZwqrqIYw6ysPkDB2SkVOpQ3b6McyQt8+3FiRh/jDiuNF7p9/1I1aD05PnH7FSxWYZ
rccmo3896Mk7YFz7QDb2bhjNhu2qc6oG0wDXAXWnFbxzYUYikLSZD1RowSi4bt8dzveJJOkOAFuI
c7mtLCm2XYoipuyqkVAq2NVeHJ9cN+XagN6Lprh4zs2FlFjHgBG9SEiYcfq2uKTnDmAWjmIw5J8f
+j+3bOp/LKUiLuKpyI4uhL79TLgMVPL7nGwRTEtXBAx/weG3DHGv9OgpH0HSZUWgEnnpWe1njL/F
ofaP5M/Sp6sC+m5WXIyGWOtaeTAJAx2gohpyRFFu6heR1qxNGlp6L4IEYnYykSbfB3nMpodzg00K
hjfYfBXmzo7YssJkq+8kmMON4TD3a2XDwvK0t0ZiMx2d8iqZvK96dvcJ+KnTEsEiew6pBQ2D/LaX
1tEp24Nqbifcp3XZXGlJtPESih5Ce1NgTaj9scQHcAi8GpbTm1zQWqJSg7kcDdToQqopLW0rU9y4
pYddh0A6PdwZ/XjlTXTLNTyCS75ZOvM4bGjyksmu1RcmCJBigvrSN5J5X7/WyWkDUYdnJu2BBpLR
PrCh9jUYKavO4QwGdPdQ9RQuq/xgsYty84d5NtkY6uGzpNsZain7i+ng6dcm6OaNyNVH6GqZT8vU
CpCZ3uigWQRCRdOofzIC5LxcO7iz2x2xihwsm4qAi+JqmLzqqmbg9ydWLRYWWbJLZz+vh3rfWcV6
cun8qP6iKcJHxCXIOs3sOiWzGnLX9QwwY9uar3MY3mvgoVZMTYcqvemtuGQZBOMrxurIulEelh6b
RAnFIwPMPVbFc0iU4CTJPcqR/q3aOHmozW1fOIgFGnYBLDg49ZGa1u39wnIfvKLCwWRHBjK7+REZ
OuPI0EaB1rzGlB1cxJPsmIBEdJ8mcGuFnWWdJulnWp0kYhkr1mzG5Dtemln+NtEaORhwWRGltWtz
rHfKjqHY1maIIz7+mmejv0pMVo8Geobs5O5wvWfoga0f9v1DiqfRQVJAjWh8aU4pPyr/HonvlOYM
Y3D5VB6txx7G3cbSadHq4bjHApvrJ1EaBkxA3PPKEtqje3Ixw9nHl9JD8wNXQRJjnid3tHKvI/JH
SwXSN4J7ItWLaXag4J57JzkQZrge+2YvcvMuxXeyEo68GmWPDQlnBmw266fVjEtNEhncpNdVg3S4
CC+xapE1A5GMGspVlw/fzZK8RumNIZvnHM5WUNZFwWrShuxgM6JZltoMY3xBJzt6xVj5KW0ieDrt
AgjYdRg9ATS8NQZWIS5Eh9oNb09x2DS68w1OrvumE8+mlR6JN7yPSA3v8pE5OjsuDfFUrXNfpO3e
VNV71pAdJZJQ0jQENqWy/jU2vXhbL+ZHmNqF77gzQEqreojj7L5Y6p+YgUJfmp8aupgI1W0uGHOI
xwSd41DC/FiS6SNkUJCy+DlFAam+PmCWfZvT+q1fPPaYbdCZZUXkNbX/QVZkHxPs6mRLhv7P119b
Us523rI8kBJ0nzfEGOIYcrXHSoy3dOve6hB4d5fAoBoBafMG0V5PxBrMj32hXECKFfhWlqphXf4o
TW2F3kvfCI3Hlimgj+S16S14YsmvkDPwEJK25oStYLqQS6SJDdW221yiMrc+daawOuxXnMGvhrzq
Wb3Zc3lVLeNeTdFtOix3tsmiDNBIiDXdhQ9hj9mNWcEbSRLtelLFAfkRieHmJW6tk8HWuW9SGys6
YBtjxKodulSn5esovLs4rtF2JyRDszYUkb74Y6O3vpPz71b5wqeNr3+lz6yg8zVeaODj1XR7+oj7
on7wcvgbNiNCZscbXcWfGvuyAFcyyxz+hfg1xWeGhKsM1Cxx2aUQNSd5OdrcKSXcj6Vl9CxAYVp5
ceMmn0NnzZdmguzCsrSXPMlfjQTRE8QXUIDZUxthcRwfR7Jl+bPk+nwhqZxTv/5h8fFYJE4FT4mE
eSXYo7k3jd2AGyPUGSM8wWeOkOw/Wg03/vTs2PxTesiaHcTXCRrENJmRoQbThdLoBe0xjjUA7+OM
YUZvVjrdrm3ci48wrgOZxTeA6D+IcWaQ95qbSCqu+25cz2AUVrnOB9imVLBP2+2KABNRRfLCruk0
S7Lg+fb3+PwSIu8oh2gT6SoRmRR9xj8Y0eJF+ALDCnFFEFqPVkM4oIXI0JEkvlDgGMYf1rhPMHgs
LJub5BR8ONrAlU7fU2jgG6DtxLySuFqAmC9iHTljKDcZFLLsxxptmu2ju8mm+S6qef28H/pN3ZtM
qLr+Ubg2JvzxkNIiviT953GEdFd0orlaGi/fKdLlwaAd9fxkwrbZaKNw87EpWpRcWZd2FJ+E68eD
pOmGmxd7/ibOdVqH6AKo0MnXRb5Dm32aacEA8oZV6J1GyKZ71abh3TawHrljvLaLQV64OevQHJkK
HgXe3kQONeOoQi3M3DpMJXV33YRevWCqUh2WTkeiSTE3do+br7UwzQ05uodTjDmVNhdSjYrlNomj
G0eL4ZjM6lR6zVycX+5mzB3p4918bHsDax2yglZ5zwsmdGNUn33jEtdnEhbkWtG1k3u3nU6VVBn3
qpmea8O7GiJ6GcjjXqjYWgLP8xRX5a7QKFGSusA8y4SG2vgjwT6dLA0A8qz9WUi59tuBPSt9vtU8
6TgnHCYCtB5Y1S1vHyYflO0dLqGFYjoRIYZOLCDVFKaNr8mFxFE4fHH4m9YLzHlkYne+TaTmJtar
p9js1xXYD5oKSCQHOGHB4vVrWVTRBZabAOUVENXq1N0cgJE2Bc5Kc7A2SnqfLG8eo4VdLrKnIOpx
V+EE/Zli9XkKBFZ4a3wYpVDPJSqokEiD8oSyU/2T9Ng/gVEl7oiv9+hE1JPmarxGKWsE/UAjuOux
frTZI0YyilHY/7aQQB27mY6DAJyPIQJERoGQLCWR+UnUekQZJPLWdNgISu/eTXRTOOn6gxMOl2jI
EgiUWCIRDlFe6zYMzyf0Dft0elAHt/OQLk4PgtwGJ2LMgy7hQyad945Xv5t4cyQ+KVVMFLGGb2xU
W/oqz5lMdR8j0SP4pHmTNIIqfEyIr13vy4wMHYJ9ruaq+y61huCMztiY1Pll/SQVfWk7gVE/JslH
fZy6AkctWiatBjuVXtsFDOxsdr/7zqX+T1+PdGJf004jQGHSgh6Jlp4LYGtF6w9DYftZKXxcTQBO
de/ZnvjE22h4L/s58QnY8GQbr5RBxCMd+3XXObdsaB9ILH7XMxCSs4J9As5oq4Tx2uKd3oaqj1bD
1L6h1aI7mfRpEE9mtpY9cKFZXsOjDMCI1cSeM/IZWnaJP22DwRssDOdkRjdlrYdM6SzZ6x2YZ5o4
LTnfSe7u0MaxRoe9WyDO29jQ30zBDgbvguwNglMEwKjUBqEFEuWroWW2Gsv0wYG65OtUAlbo9RjZ
KQLyyjodgWCgzRVMWvdmhTEqfoOFsQiRezn4RWW7PEUaCOqi1wUuD4Dtdgm3pBfTZ+/wkFXoyADj
dOVOh4jOS0BhjEenO2X1C3ABZAYxaVhet6vB7PshlPCVlBAU4Nf7ta4NK0rud3NHyOksFxxxDYhw
3bWLAPzGSVTAYtJ6Dh3j1pyifBUmVAld6QaeU75W4I68/gkRIrrCypvhCoTyaLRbWTpw6vSete2D
U6P1GRhgDsWSXzE8bBLa+vZVmHMl03kydqmjEUwRmYJM0sHY9BOTTG23qNky+Z2w+VvF0PJiz0LX
TOYRgKSxyPfZPF/EYzeCGF/ydW7a+9FjikvLds9aGg0ozZ50jC81g25Dkk8Qd8hvELnYR7lcdovL
MgQf0MqBaj95XbjV+iywUiPBWcISwWynjTv0UCRPjsgUHjcXnfZSEQaUNGG2AdPQoTuCrYtRNqKg
gpNJrs051Q9DPkDzyhbGosrrNrOaP3TEEwRFDwHdszwQxV0STcsKctll2GcTTVoujEjgZ4YYUobJ
fdiPLDxc3tlMEnVjWq5Pq3aXoEBN6U76qu3v2MdueiGg66d0aofSyQ9DWRGGfuj08sYqaSzU7LOJ
/MjvxiHynkN1oIZT1Zb2RXVujXxqmw84xGamGdMjqkZ3h0BLh2TL673HQ82oibVXOVA5JrOuNsZQ
fogUyGGHwAwlOGOsBldipiJiRumVVeoHptA7gG/7AetiYCnIShNZ2H6Kqhbutmmv+CuKbc4n+p9y
B6EuY1RPgeIyR9kV0duVHtJ0OFVy6EdGjvwoNSKy+lq7hvtxjB3n0Z0FPXdgHddaurLafFPzL+2i
KoqJ/XNwe+cm/QPKIUgj9hkwJCRHyyoVxQ3gjQsSmmGI0CUSqrsp2oxWB4QqqTtQPocmWTmDimgu
sWNqnWW9ZPG94ZbQryMA7jDsxK0bRrQSNeOx8aq7IVY9246YLedgPCZhs1nMhfROmo77QaKibD2C
KKj5bxB9Y3Irl5tcQ6SMA5bz7tLItCtEBSg/pvaKZHHqEuzhEO8kzcFatPcmTh9d6EDimGtPoznv
jYrt3hhZAD08ph7xbYzDxKIgf8rAE5xqQXQc+nfB5suuUQghb7gdBkTZXsY3uRgTK1e3sNemrdEe
NMbnQQdIM5XGZl7qBnHLskvn+hbSte7HkVcGWaFQpFa2C0bDvYo9shTwxuFWLOGLt7kDo9E5Rlip
N5aRUVrrXxEkkgYAbI/TPKRQcSm0+JXqIDsR1eIdPOGnT8wH5ZawxmH2Npl5lUOzHQks6Fx7B5md
GAyay9qqsTEyK0IDfabb40CTblV3w4ddmZpvmU0ZGMMLY3tNf1J+yc6FHOCkCWGQwl0XXn+JTjUc
grElz4xkD/a8rH+zHmNbXjWsDtdzn7CloijfGKUe0LMsgYvRG/UyxO0yY8S2esrqA4VvfBLMz2E4
X5GL4jBnF0fElsMm65G3IzXZmUQTRjKlzJX9mFULJZRvhFBLA0xOcuiRxDAPbJzY/JjBBHkWqYVE
jIWzw28lw6OqUsT/lC3jMSU1bXyEEbvSB/U2J+/KgpSbo0NZx0IPiC0oN2ZZ5utqhj22DOPpa0rv
FAj4bYH+R8r+JiSCq+RbY7tf3Gcm0RPAVHNicJ0IcFb2dYpB94VdPYQEDSGbeO1pv/tdxkDkNd37
ksY7VtLCWZxdTuQGhKnqh0bV0zJsGMp5faq2EAv7J0dOl93skqU3U64bh0KsyoqMoiR/t7FXMHLq
R08XX6FNRN/E2p/1rfsw2Nt4MOxNlY4389yc+DfwYZJ4h7DmpM4ua8ASerd1s+4rk2PG5pMVMA6Y
5rZvzGPiWB44mmzTOFp4yKV+r0Aa0lWhUUgaRB6HzzSmoOhprD8bFVNw0tMg6zCQFkyeJhWNVTIV
b7brqHV1mpbceGLch9bBPL7q83RbF0O3xvvhWxP7ydq2Yf4V3TetOOIZDYRXEUT6gTpdOXv5IZLG
wQZtUI00u6homit74ITj0IwMaWdu26PtNFQ6TO9eQ5CN+KL7QtrFJiqHmKnbs9rOhtGh5rFR6+u4
BBMWm1I+LUL7aiF7HzpSY1rhZXfuhfsgp7gkMwPPfJXa1Duje9v4tvO0u6nS5TbqG7Ui6xBj1nQ1
EQBNpjfNkqxFb2dl/nyyeormMlyK4bJSuBSxR4lV4kYCZoUqV00HuN0VArCHddca1kdlZS9RIUNA
HrPYMKoNzp1FgXVreBkK/SEG23nCZlelsi5toFl+ZqJhNmj4CAfeTmS5+6l+zrpl2kOHqg7Caj6A
h5EbWuOUDvsbVRskSussMauegk/dau26VXUQRdY2Vkgk5w5sSNOYfqnlV+GsEaeH0/takiWRRwrk
bdKKvb2IawoH1LDTZdtWQHgZjEXcNzsCjjv2JaNYKyr0+F/IZonGjgX22F3gvw+/4oIW2wTRKrW9
rWaHmCjoLwWCIOq+gexNcWQ7WeGVpkXMWQanATAbWJz2vaxC4w5H294bW3M7RfI+oRe1A5oHkUOF
h8qy5bYsysNAY/8gXe9Sc/QwEJN8lFQILXNYQIIIDSTSKA8YA9/TmrLj3J4i8AqL5mFm+5Uc2LWo
ZS3NHs5qUZcr9F3Z0RPJk1y6OADm997lpreNGWlKGz4gVoEZQqTaZgbceAnSf89GGAJ56XV7dCCC
oeQtR1IB7qXENDY7xKGQ5upzCyRWIm66psjYdcvV0ufvg9XIa9kP67H4CIWVPeVhfpvkxoeV22tV
FxrFWALq2nCd4WTt4/Eu51RAUataGC2n3a8WhI79pVr1rGGHwYlVbkIHOkNe6da2YV4WdftlRwUL
U88Bi6nq61HpzJTDYazqZT000Z5xit1UGT+PKdFHmYG0r/DC7XTacX4lriqvzCR5rSvm5YJydULg
7Qk/ciBEsdrhrDwIlEl7o2FtPVbwO9s1gYowiaPlzWAzPDm0XWucAKKii5GoFwxzydrL1GuntyGm
CLomrJC/x7YmjKorgbuC1T25mhoeZ4Hcj3O2dpxNoXG+LmPfIbrtGLla3qxeAltLkpb3n9KGcI41
g41TYZsZGvEsWN0HzjA8iIiEvuZUJjarpA76Sj0UCYAw1dkzNScygHA4zr7D4EQ8X3iYrVIEaRc/
AnMqQKeZaGd1PArtopUbuNApks6YDHdjfm9V8QO6DT5GSApAK8yt7S3WJqfvsEK48pQlLAHHpXzq
Rz430+iXIHeqK7wD1Hj1ZSJObHwQUKd2pCHKYIa4BfQm7KwMDlS4J1Rp4h8F74xNruAqBx94vkU9
BbHm//+Yzu49g2b1nz+eT0f4PUzNUmhlN7EqjzIFdXT+xfPv1I2N0O58nzq+O69+XzHMap463yf/
jKfOf/Cvm7/H//OMxWCjk1Xzf72LP2/yzysy38H2/fcjkRli5GjMHr9RS1Ls+TDnV//zRs6vpuOJ
LXa/L1xrGUuI8682mb20fz6/Pwc/P/p7lPMt4Uwt1wMn6d4b3iLb7A8uNNJ9WUz6XskJOpEL3ut8
K0T78OfW72PusoBy+r2fIrKiqvbPb55vEU4NovGfxzqQFFOY4jE/Pf7nCOdn//zx72v9/t1fh7G0
k6xHRrC+bOro4JWlZN0QXf++kUaHTbk6H+tfN6uOc3X9ezTCFKKNPlmPWTGyNR8yMcPxF9dcheXh
/COdl5L+Az/+euz37vlWqZwLJyu9zV+Pn//+/Nj5IL93F1ah7H3IMzs/+/vE74v9Pnb+lZxCFhX4
01v761jnx/46zPmupxq4sx1+Jyog29/j/fl3z/fPhyr7Ol1Wfx3mzy/9t8Oe/yZbvINHkNPWrmx1
6EqWZRLXJLsv7johfBTr9OOvu4LcB5LI//fTo9ikpGmk3qniIuC+nf/o98dfj+E8C31jMi2g0P95
hb9e5vdv/3qp//Z7EqsVDfB/joW+sDlgIz8/fP4Ds4Yn9Oc/+z3Av57/60XOd/9+WvOKejenYAr/
20fwe9jf9/FfD3P+xb9+5/xYjIJsPTrGd5/0kG0HTFOxpIXml6Oi9SELo1U3kRrxZ5+H09F40izC
VpfLWK9BzDJUVpTwDnFKyKxJTnnMDE71oVjrWQYYHlbPxja00ySWrbng3hWugy3d3/Y4I0M6Wqdb
VOtaky22Xa8HmVlb/meSliidCZdkj7AVO+/EtSVxrOkTSo5A+XwHmJg/daj/epvEnnC47mRFOBET
R9izZu6K+Wauhy8zDIMsRk9gpIq9B31YaoDNSa4LMtcFzlzqIgTKLr68fHqQtZdt4gZRRDFViIta
y59lmKz1glVSlF0WeD/9NhEAbbGDXdiooC6jUx+mwqs9zsVVQQojCqDGCqBuIwhgKUwXHQ94psLb
uukBWsLpdcZF3Jqure+WkXdms12dnGeWJmxtVAZPpWOho7tdtEnUaSVGD3wo2OrzmQYVexV2etem
Lu0VPR9tHWrEtZzqMZhaEPovj4aZ78u6vkSlS6JnZ742Y3OoqjnfsIBK1hZzOyuUC6gFlD1jym7s
2KugK/dz3F9QlWCPQXSAr5G2EURkvwmDLkCozGQzNnx2ljJ2UBXjh4ge4lIT2KthtAtqNuadO19n
w/TTOXww7uC90lOnPTp4F9GcpasEgO2ZyydrwHD0ziDWiBjRU8q+pY2fm+EnDVlACsGKYFosdxsu
vgOFc6d02t9a624T0+aTNimn190IxnAan1hLThtCQojaU92Xk9wUEU17dIH8rU0peWto83ynazD+
+1FjZQ6IFM7UWzd48Zr2fbGrNQoENfRvMKhy3JonDhQajbVOYuEqQteI6fp2Sjx4RB1velrQfEZY
AQ6i5IuuN0bseDjiJWnjkQtjOedaUjo7+1j7UZCag3a6PJ1Bemqryzxevmlhs0zuaA805pvSnPCq
0vvPBq/wSufyWyEDHPxpRioXx/BzTYHVNcRdQ5tiDFq8IWZHNnSOfMswMw1jpEDvrGaaIgW9RZQv
z2GSIeYHwYtmbUA9KHnDvJaNkiwoFaFl/TTM5F9b6Oi0TRGRCztL5S+N+1HnJaF0InqfB21Dkou2
GiXrMmlcUk+Ij3GJlcuLv8CfEiEP4mstp+XFa/BW2+ZOat+OR4KMnhjJHrBHQViTuF1U6EKHAMYb
Dw+zdPGneRe9y+q70qi8ZkNLNFL2mTWy3ywNC2MKj/VGc5/i0wraSosQl1TZB+ZQUgvRqgsYpu6K
OD2K4lLCUKQ6UdB97cW71Zgse2ZnWPftPTyIR8T0RLtSqbS9+lWq4YoeGhkQhtrkaniqCFFdmUT+
rNqQ8HX08Ow35AQREDc98inaHakT70CeC9bJ8s5OzSeNPAwT2xr26nzTFY2A9lwfDFcCXJT9ThoI
LkHQPkfe8B5GTUvXuPpKlxeYhCMytfhTJHAGO/0RuNjjgPvgWCYK+tzRkxuBxfVdTb0bUK6aZsR4
acWC3A71nzJHTy3s13S0rtBlPg+5dwEeFn+xHC8Ngf5OLXj9ByQtqgarhz6E0hR85zi2/WQp4938
YWPqD/OHrOzfJGlogVDzjZlq4E3xDNpUEjFJMHabNMKI00IkBWEaLUwQcU6s2qpHHZe+D3xIflsj
hMFmsSfrChgCeNiVYo9IznQOQ/si7qqjQTBEYYW3qFHUegxJxTm1kMnOCYwSaF8J2Q0N3ssY9SRi
nOJIupZyRNcVz7VFioVF8GA+ZUkQZeAd7VZQkJnoiKGyX3da/mSnOhjnU3H6ebDp+jZJhpUSQUSi
f1Va9lUk+mfXGFQ5WlTuwoLK4RQ4ZnqWa0WYwf5ASOPmdLXiOXqRqBSmAl3nOFf3Im2umg7wQzlf
1D2Fzo6ClT7yhmOdvHisd0Lp7XrSbOqaor6mb+UnFYkshhOxb42mfQUWhG+kzOx6g16E8qiCXZbK
PXyQa6dzMA/l1RWZIT+F4eybxn7vyCipJvMG5HoRwP7fxdJp/ChUKoAogf7DHQ+KznpkE/DUMOsS
1ZKiaycZLbA1ejeI+2b0DeUUhIb26TY0+MJh2hqJQWdgRKPk2BC82wdTLltHFSYIVH1rLSPJOeVj
OYmNKXOE6DHykLnJXxNw2ZVWvXiCZKhhFcWub9XNHRrgB6Kfn4BM5YHZdg9xu3xWk/2sV+hqKA0X
drOxI7LNXVCaFFxlh5RV2vYlENeVW3V0UiuaMrZJHluIQiWxgXFouEtQqr3StX/zovzBrvuLySZ5
VowIXMk6NfPXbOKcSMmN0HvWBsZApC4iohmfG5BoK8hq/SbR2sBouT4z5LT5jl036kPglpuEAAiX
d7ji2nyb1fQWdfQEnRxJKEQOXyV0fIvsc3SSR6OZXodm+U5p0g6RsV2GBLpj8UB/lY6cqO5qXKV9
otEdzyQ/jPjeXBCkVEsyrLOTFb/A8Gp60XtHDnLUY8uhurku3QLph3K+OyAXAXHE0GaJPV+VJu0n
gdxCM0dgPoLkzpNHSJW3WSTYJSGMWGOK2k62t38tOkz4DW3NaqJNj0ktWmkzeH3M/xusq8cm79kv
hwjaTUffnXTUDRBbv3ayo7I+RYHxSIwvPW9qL+rnpM4aX8z5k9dqR0a++6TFsd73MFHs6ErCcagg
Eal03E1VuOlOOdAbYkktBgmkEgmWK3+kTfgWzzQGweJcJe5JvaC6NfkDNjACEoqr+7w3UDPoJSYV
rl7irr7zfDpU2WgR7NY+owq50D110wN4d/rxtlbRm1UgJug9ylAY9l8dsFPoQ6ph1S0UtQyT2vDC
uZGdsSEUY5pWEkakprVriAsuya3Zz8vew5lcFVd4A1DbYAbCM8Pl0j/birLckruT30XVdZ5SIMHl
w6cJac83yFIBl/AN3Afhm8pHpNf9Y0IhftfGdFUQ9Di4FvAYoDsvo+GIdCv20TC+YYMJGHLh6RQn
puxwabTeparqLGhCtPR5gueL1rqhoSvAQl1kqFPdCJaysVgU+Q0+ZIeP0QE2yIAui6DXHc/v8LBT
Z6Gz+j/UnUdv7MB6bf+K4TkvSFYxTbubnVutnCaEInMmi+HXv0XdZ/h6ZBjwxBPhJB1J3WTxC3uv
nT+gpyYFlxjKLRrqldU28X2n/C6wu0cecFSSd943pMr+bBD2RbC3tXeD7lGTE92c17+j+YUTrJFe
N/TvDbFzoXLZasQgjjwkc2Dm/YatSFaSaIJsnpuHIqxGE1iHrM/Y9SFIzdN9Piv34M7Zi0NRX/EE
71WFDpzaeBq4PUvFwzA+S/xYKhyuo5dwudTxPTRtaOzAY9ExpKwJyReOy1+HQKgVAlZcZwK0iXuD
4OTTGFGlzA1hDAYmIZA2W9a9lz6sTzbFYsiQTXnhDSXIKmmsixmnz9Taz64tqrUVGuijzfGLqRTL
FleNN67Ho4b8iNTtP0JwnIlj32lhwnjcrpFu19wdBOU0zG4teLUU41m6gs/orO1MbpMw/iViWnYn
qzSaFXt3ODHj8GQRn2CY1khhpfFsJcB3bRNkOIwsewknE8zG2bl+MhIjoi6ltalntphzpHbockXL
fttwiycURJ90yvXaSmtkrwYbf4eLRvs1A/MjLtNDYLMdjKPuVMmbvNJh4C55wVlOITpbIYI7or08
TDnJbF2a3nuEhfvDakd48kzShL/EE004pUnIqvxOhbeJkhIRSf02NrBIivl+FgxnVPVeEwKE7QbR
mF5GT5VEMjpWRFgNCGhrPaTuxJSPVhYDuIuWA9ZHgDiF9cq8VzbYKpJZkh5+E0DVtQRYu5ViejR1
zEsJd2DEK5zKOFwkZz8WgpJN1jkresTIsFGCjO/zeGTv85Q53KV5PtR+bvA6yUHehGN+mbAyL02S
STnWXtrUetFgDEhsZMhV1avZnjRja5MqtmKv9SBLuQURh3FCQ1wtdRcf6PTsLt5daCcVjGKj0sRJ
RO2bisSnacMvCkz1oAN5mTqD5L4wy9ZxQ0UIXi3B0jV5PoUJUJOIZFdq/C5G0lem4lewrljZY//D
Uvvv3FzFNYDcydTvYtT1wNecTeqxu9c8rhLHMj8s1/2J2S9hFSwPwhz2ajI9Ng/GfW15SKcMD1Gx
wDqXltbyCcRAWSTJmZLAL5LjLYLaDUSRjqFc6oCEZA0PCQ/ijtfEqA9N0J00BIqkIEtsU9UTISuX
SLePqqmJWKV+HjqILJiHa1iri+Uv2azKdr5hFACo63tCklTl0PRYWOETa/s7pxjenHb4ivNuP7PU
tk3jHX2ntakEIJhiBl82Ntj65oGFABdPJR9U6tz1LENXU5JfFI4ljR3lqky8t8RCf4L+6THo7nup
swildQeU4mas+gL4O8Uls+RZGmw+iXCHTANzudGda0XXoQBLwLjRbz05PJlKe9I9iD5hNN3jcFNg
OJ27PPBYhCfBgVbr1fXuXWbtiExyZ1WwR153XUKBTYFpO/iSErPcTIN1RDa2Uk2/65wI/RCu5+yp
xgF61JNgzzW5buA5+WNCBiZyO/6pGRc+qSNMno9tiOnSaPH5haRvez3eUzIChlp/1bLs6Da9uQvG
aVcSwFqqDNNL7fRIqrqvqG43ExRg6gs84RQYkNosqkq6r+GqpwcqaeugLcoTFXsoZJTNl7F96n1S
k4T3WtQCDZ6bfE9O9Bp1kT9NGJI11Yt14pmIrqaXUsaZH5g7AFDuqlBQ/cC++XbCak/2r2nBhj1g
27kJEt41z27QwngDbkcDC6ez558li/jKTp/Gkae3VSJorSD5rBVkL88lSZQlQIFIyDvK8rsKnHCV
RtVNF0ZbQcAwptfxVKXmJyAI4pLBhFkMwRmGfMXD9JSiYttqpeetau5439NIehIet9IwtDeAh7wM
t+oUh2g9SZUJUkL/tDII13Xgy0xVKzK5WAwEzELi+LsMsrPuoGmiBbNo662/4I99NJbdQqQl/qQ0
vweAULyxBrvrHcK3dwc1izOPzE+8/JCK6rtkB7R1yuw7ybD6DmrY1mZ0M4cIVWs+rNtlf6/P1yby
9s7tyNOUW/EGp/JHbAZb01K/IFluAg+fV8wZZTiNnyvn2TPGE3nuKDlquvhSNFfVSHRlbP8ctlep
Z+60ZRQeVdM5s/TOz2KCS2MEjDbL5lVVDc/co6hBjAqRyyBtvwmnHZ9HWGG/hHZEByPTn/CgapuY
7d8z5LwAfXFw10Xf3vhSu+IF/cyjA/2KbAOsiegsCOQL4hWiDhRJaCkdugUKXu5NNLtlvasbeyve
dNvE/yGex7wnaysmb48Xj6GguNMyCO6dFK/wjVZGOKjNjFaLd8YLz1gIHsPZ3huL7k2GUUspTFgt
ghEAZotJEX9XL3LmcLgelXkL7P+u+uHgDULEfLWAxafuMkmnZjfkUSRDjYRAf42a1iQjq7yxsuFx
RKewhX59mzjqLDx0ZKC0QDuBxaUJPA/YvMdJPBgfSKk/HJzLrc6FmVrPTmQ/mETh4c+/RN68S7sl
nW46gohiabUgRMd9K/TXvrM+NQdJCD/XAVPVFjcuw5iE5z+USLHSTXWo+5u0ti8tB4AnyXdtOuMt
WJpXkkPPc4NWwyjPqUm+lKbar6oeF63Ac9bXaBki5FoDQB1dJ8srD7haqGL6ovT2s46bymKDXAbd
ZyHVHYTRGT6ARU/TPziZPCGyaNcsKaipkNq7bCz5xjRtQ0rhDwWAwVJmCaZMyq8oj/aJlR4bvMV6
an1HbsOcCjDmRmZGuB3jHUDym9ROx3VTZ4dKjfhJ9MqvS1K6jPbYgAJuCCP1kxT/bdKJzygo7prY
8vkWTn10JXwd+uFwLjToNym5SoQRX4NB3Aedhjsj+J0L7dFcPGs4dh619F2hcbCgImqhTub6YKLt
zKuN6Iwvp+8Ophc/QMQJD3A2v7tgebGj7H0y1EtaYFUpBE7jtuRnjoebKR0uZRI/YKH4oIT40BeZ
s1OSlVFN730VDktKcbLWci9dR3Mp17PpIG/u/yaV427kyNyIidGsHptHVOtME6J3D0vQslM954S7
ooK+z91BrhxdeyNj8qzXHmlLxcXkCAeKsutKUKH5YKKqIdpoiF/jrJHr39qqviyRfQZVFVDAl3e5
Vq+QsHG42LhjAswfdn2ai8EPsL3aTPSy1KhOIssfEEOuCgcNSYH6ZRqwMEVG8AIvkaFeD/llHpxT
PEsQehVieq0Md3ZdEHm27uYxWTlEMWxnotKysviwZf2OdPyq8sD1Y65T7pAX3A4OwLmNV5SXuHfD
ndkka2cgJMTRirVI5hstKI5FpuZdbQnf6iH98MjTfCtbuyZ3FypKtbcUCvNFTz26WOyWH6oS3v3o
MLwB00RXTkXHVVxcRPYMQWYTZeVtE3WvkUL7ulyC87TA0SiPtqHNhcIs/wa7346J+GvgdDdMbq9B
G4DgD8yB08nwraQ6kVXz0EXmWz7akkYvoqwdqp3rzX4kOx6MRfyAeoHnsM5QhuFxtacbe+im/LXq
ki+638fB7bqDgx9EFHOwgSDwalXnpgreKA/6QxRRogQM6s+aK/0GHdUasX0KisncNxpRL3oyCUqG
Ojznk3YunUq7odd8GXNmu3PvbOHNFhuUFoBQO4Q4GGqYjMss3RfNpShJqIj4D2BYaV/0vWRlq0cZ
B+5+nLWbiq78EOYpQ0w3PKp4oGnUAM9PLRHaCaL7arJ20xL0omVomeu5DtlEODRqbqTv8sDYTZNX
HyzNRY4/ee4aBxhhDxPAxBgyx+7vt//8syDfJ9yXrG82ThanaIErk2dVR1a9k5e7LHI3YTG+ujK+
sPiBmungqaq9iQCwPMVx4LzbzJENDNQrR/Tanp9nOxsUqj3sxiY38jWtzfOcNe1OUaE3A88w1TCA
jLsHAqs/+g4EFBnluD204SAN5e2c4NdxiCiaMlZDNXPjua0VcklUBC3eFK0niaoUlPb2YPzgBuam
ocLOg+BTJBJsjs0IHaoSjGuy13UkWI3NseSSAzYsJVukIdp0907gfEWeifmFpJWJQzjog4OYoW5K
JladZ754RMQgRcAjfKmXLxcvGxhhA4EeovfBc59dCRHDLfYS/81aTcl51u37vLpWCRgGlDUPRYjD
HSPToakkI03niodx1TjuN8xQh4chJC8ru0uW1YGn5YwNx+YERHLABSG4I7xi8nu9O/YK3WMd1uOK
PI0NxfXAbS0OhZI/nm7RvcFPQSdOdhSTUDvoV4ZTtVxZwlmZE8Y7EFLXJlGvY95SDo0JtkaR/w7x
glRNu13IeFu36JRF6PGAnYCw4KryvUh/jSfn4oW/qKCSk94sXgQazip2C47H5CEfngOBLUW59GhR
iDy2xPo9diUq4RJlBpH0K0B8wwqGzC6JdeMlJcnVTcGwWikjFmhQ1s6IT5Io4JWt5A099qOt5y9t
7ma+1mAwUAYIipCAp9w1CdhFnZKgyORNDGna9b1kcsiQCp0mY0+Mv6AZTd5jsyL1bdbsm9FK0x3K
ID7LPAl2YVvdtT9mDInkSS0xgCxXVMhntQvjrSPgstQEhKUic9epbRt+MKtHIyspVAUsfwXpZyUY
WFnVd5rUtw1BR/tsWtxFGZ4RUx66vCObIGQx1c4MnxyHEGiGfDxtSg2zKROzrIwOYaKWAtp8s2z8
r0wrwx3/urnVczRLg4m8bVk9Be81ExaMS1q7j7ozxgFMgxgqQxJGe4qRO3j7NZA5hp29rnk7daO0
BUGT95XvFVZDzc/aw1aDewAiXjDu7wf2ZVwwnghTGBxgRynvVmOT9nd1zhKotVreGvidzOUvoQVX
oWduM2bIkQfGmtRS1SFRWGjopnZRLcEO9LF+6Vi74yjlEHNMB49NfCmkfvUqKXZS7+utmkiEhaeN
wYt8T1OC5At5OIShbE8D8/bUxdKQpOOzXeAD1bsntma8/2SfMxDImfa0xGeXjNXpW9ktoy9shNoW
uiAGD1b6mdwYZ1U3SzqXGLVTw1UMAwxYYIfckwbi1fMKv7CW+rPsyAlUByvlJM3i8rmwZ7HHc5Zw
hJXTUbbLTojsvlVv5Pi2HJIdO5lZq7JnrCYjLgttkOaJfWPecaPRZtnWc55hG3MMUoZcuS5MKBHW
UOGb5RZtK3e5Ja/ZyJcgcIwbImss8LYA63mBz/hrXzqb1zYwOhvKXoqGhtt+k4/Pjc1PXFt8STPF
YDaGNscaKxmShV6IhCfhBMO3y1ASmOudzgiFK4pFN+8KKQstlEeQCH7A1zaqaStqjlCArGQ7sevx
bSJt1kmo9pLGfaVrueabvSx2LItFZBVbDxlmFCm+Xv2h27K7z83AV8n0Ao7hXClHQU1ISvSUWCuK
iRXRDEBgjGf+kfYrc41XwCICStgErrjk27BDZXDomR4RKhNjc7v6JliHl2hKbtXi1HUD95kQKneP
T0n5IbzfVYcGlSyuet8Xp6bgSrYCXFPcSJBZqoucOo6bsTAPjomzk7LC4pqTlfE9hkQCm7+KmPC+
qO+8KvEtq76dW1s/tjHG8jb4QLvHZ0vTxtD9GECW2owVR2ZGxWNrg7oZ2DHb+KeSSPltpL15jXSR
KjT6mvMOSYHUHD+b3a8olex0WHutUcZSa8zUIoTdhfS1O7PkrMzHKd3w2D4kIpiONlacVUzrI4ue
YjYsR+ITtV1WxQ+dlunbxr01pUZhqE/PagRQ1epMhcfmqVNsROwB311YtGCAPPA6Yzbz3YeXqO3e
MpsVmfiFsH5LZshEE8xTUanxRZq0Az1+tVXkkdKcEMBpRdewxJVQCtYG1CpDi563VG/AI9B0B5e0
T9VK9t8g9QlYSBjBq1B77BgKlGbmrci6thl+iCdFQDpPuS730YJ8EJsHeciZIIfF8kBA+h38dSA0
FnQbZ65IA/CYXxuKng9qHMP/qvjRSe3qlE7FYg97g7NnlxYlrM/sE0d5wOdiLtFcOmPTae75iRKu
KnxFTWVlu0iA8ZzrTaol+1yHLdQE4rZu4SmX6JLXAtYyL/JqqrwT11GxNmq8NlE3DDdkLgrZIGQZ
QWdF/cc0lVeesAlVsFhhKolhohboQJaQ5LI94yxj6u8l1a0+V99Jixaki5IHk1zWdVQzeo3IX+ZX
DE4w0PXXwl7HufbFrH1418I921dk7Jq8UUQ7Pc5j8eU48EEdSWvUtISI4sxJDH3ehVDtroRit1eL
6VtOIsfx74/wqXwpi8lDBYadR4H7CLhg3OcIxFcpEggGRCmBmR5kQfDCm6rmHA4q4zEhaJrrQH8h
k4KIHdN01qHYuzaeMTl7L2EcAZVpmGmXpBn6TUAjkw+EnCarZizrQz22j8qp5p2JAclXwJTGlMBB
Djkc1g1JWNw8uIhdLEqdi/fXYBNHCccZa6Oyp/NKS180bX+jKveeXOeNXsz4VSujuem8rlqlMUhK
Ph8BvNax3qiH5NoEE0N+xow4Cj+H3oBJ6rCWT3rjWdi1g7rjvaqLYBeNGKxL0GWNc83ZiG2wsCMn
RjkfEDWhWLEaGWG2JdCyBNNWYCus4UTlNv24zUkfUnFwA5TsEtr0KrRl6GAreLEaEdOlgR7aqwi6
jccfjlxgbI57awiSdPqUMYwNiWNi/yl5LpETRyeANzNQtwkw+ZvYEmrTFXm41TLwb7Xh/jqWwnvY
PY8dSjPZUG44EwrbduJ8FvO3HN19I6CzJr+OzQU659lXPULS0J2O2k9D9V9M4WkQ1VOTIqYgtyM2
28cxbU9eg8IHn6aPzvzJSOEaOJ78kqrBJy8M0HKeKdaB6ZzNsFpl7F98FdoHD8nPsUrGJ2PGwhdW
ILezkhfAkd9wA+DCa2ucItl2DNxkMyTZI4QI9qYOTn5k5Mjppiu5dA0TieAtukWBwqmyDobZ781u
o6nmAniMbPqiP0wquFYtC2KHWURqjEh1HP5PbFAveWH9NPN4keANqFIJFoxOGJLJLbNtDUFQC48b
n1a6VGfsUa52EmHpTlsMm0rsa6s7GBCT+nx80KbZuPRogczK4jEQ7+FSWBTv4sdMBThjWBEayZ7M
uVIeBrxuJlnBNaInolJPHbs0Zm4fpuy6M/pPTnt32mpd58F4J0oFjn2ex3dZCZcv5Kwvm10rjYOt
Mh7lAJL9zKjeM5s82mDErmRqP6HVfxAo/9lBVObqN3dDzfsi42GNDyrd2nMLrpYhZJLkPrxzNmgC
P59ZggSRuNiYMLCxtXiZFZplhE+csMekS554/++dzwa/5IaoOL6ey9C/9ch9G2irrPBnbMf71nR+
qqx7caf2gS0EFFLSAnnRO/bOuMuIkaHlMBb1DntUDc+1DVB+rUeeu+rzuabl19k6O4E4VbXxaQQD
mKUCndiyzSq6EOFL5gILK6qDGu2Tao6TmHYOd1CBei/n4A5s7VX08W9j4sSGZT3uSkDNQ4B7vvkp
nPbFq0Km0UV5reXWCHhycqaTz+vtc6kuI0AJvLMDyxO/d2MkdbqstiGFal05mW8tNhcOn2/H/GGh
6frR7F1GJGmbwpBfWR7eYRaOjjCEjqM1/xnKLxWAMAr3/GwDCkyLOt8RE637yOYsqguIjYW9M4Yx
PLddVW/Dtr7HB+aTmsjtn8pjQ1MadrWGUR70QO7VHSc8RrLkJ4K4hmmhO4hC4+cGpyhtpjhL9B5i
aRJNpgELROSdmGysx7ZYnoOx4Y9O8RhVza3oBRB9d823EW8GfLQbl2n5umHmZwPMXdWsy9cxyTFr
R6TnxK7vQli3K3Os2FiNLDHGPGFYle3qTgNQUl27WTegNhO/jTdxgy1xV1TtvixAffTMhEn14N0j
Ht0llzuGX70Oorrw9ao7hi7xfKGOUB3FkQGA0Ydf8xLTLGYjfhfVUgJ0IRw4in4AEN8hC706Aazg
hVq80Sbzw+7qq9S7fU6is98Z1LtZhzuEulpbF1kJa3u47ULxWclTKDg1xxgo/2T+emgcSmlBrFTe
D+HSHwy/JIFMbFB2YxGyK0lPgqY0CikjxtC8Osl4jQYk1UOP2sM4VGFG8CzjATu3b0cTMxzjqWZX
1foRrgxos8Z8aUd4NzUDUysHs9KRwegV9k0xi4dAJPeSM2XrOv2OtLOdVxnk2MAjJg25L1mQ2SCT
koRpJBa4BIuEWY/kKCyGuMQNKXZA/7stPGO9yw9xCapaGVunW1LTGTZ6xYgEQMvOcmy+g0R9k8FU
B8m8Mur7rO57bpoJK0z5iu7+Ox6tn54AhgDSudCzaqdrI/uyCZBhTdduR5+MZFnYYyBjeKZdCXN4
jCyH4NRxr5vigCmz3mideY4HbcHLotHpeSBaLV7b8y9aar/WKx4YJAcqT26tmiesPnwiWb/N0k8p
FsBBemCoe4clzOT9K1/mwNs0oA+wOhlPJGqiRvLeoh5pO5vOswYmYYXQrkc4O56t3H3Aa8WAO3ef
9Ead+6C8/qH8/7fzDC7xV4Py/rf7rwkGf6kE/xlv8H8q9UA3/5vUgyXVrf35+a/JB3+f9R+pbsY/
bMtxdIewN2FZ0iZY4D9S3fR/CMMSjk1uoyMIPiCT4D+TD2xSD4hCNBG56P+afCDkPzxX2B6bPHdJ
MHbl/yT5wNT/kg3+NT3SNclcNDypG8LWPdQr//5v/5p84EyN0KLBKg6o2zTCTprqyAMew7UU3aHT
n/vaAsgvTCyBs+4iLa5LJjbLH/79zd8HLZ8UzxJj+P9/OGpR+y9//fcXf39W9IpU2z4LmI/jpo2r
8tiCJj7qYYix/e/3//ylK5oDDU+3K0Dc7jOQVZjh8qNj4Jv7+9XfB+YfKON7stK2hBtcExcKHPtf
xMZ/vxyCkon03y/r5aukMmEaZIgKa6LFSBcnLqE4g3aoJVJAcwxTn1Pp2SI2ndsJoAeBxEg4qQBT
f8wxNBg6WfFAE4cBSW9hgA8tWAEwk8zbmr7Pq1eEjZjbNAo/jJH96TRSOpJ6B+/J+eLokPob0TPR
zWQmR2sBw6dyDvYRzdo659DYVlV27XR1i5ya8JlpwOdIrPhqQkQX07NmPY/wCD4EStoE3lIYI4Nt
jnE4xqeuc7be0OMjLKLXilw+Mpngc5ILz9xlBgKSxSdN9Hdj1iLZ7piC7MhRQQE9PKWRothiT9sP
8Nz1odqauXyBav7YDjgMbbb4RNkw5C1GhNB5fje1zKpbh5gHqVXW1vUe3BDvM6NUdnSG+0ooO6tS
RKFWkAhQ/955otFckVCs7QlrTfy4ban2WY9thwZPoEZAWdftklKfn7TofuiSt4wHZhFD25EZj2Q6
900qOOI9pmhQ7uQalTyTYJc1c+8MVNnWQ+4Y4KyXR4UbX9Ogl1uHRgQlAIWDkbUb0j/Ixovci2yr
cS+l8asVGmy02PSOdVbdirSp70xM66px/In0vjWDEhYYkHXcfGhW4WRKyh2DZ7I23xOE02yjFunB
5Gq7OPNOYccQaGyI1YOk80YQFRIqitftaLjItwL7c1j+F3u6pMn4WgR1t68Wthag0fc4MGMAqIvR
iTtofmBMiV3THG/1Ap5ubIUSocWAKjqSX2GHvEcJIq8zh8smSGCzxAVBUDkFco8ni8nNkYjuXZNn
3lrTh3uic8fViCsPs4AL5jCc/BxjLUs3AtZTN92Hik1IRy0J9XVrNcNhtoc1fJPxHGtuvgnuPAiJ
Fk7AwlXYIRvrwQROmdEgbZie3nUdGzFjhuTVm9w/hr7l4T8dIjHTl+q+EbDhFhphA07c3hfNgJZ8
hLQ1wnvVLAtuM9QUXo3CZqWf9BmVWmmtU8rgE9baxwavgx9rUBwxGUr5HZs9XUSaW3u71JkPLGQd
kO5UNmpauaL85Oogjr4fYl+PbcE4uIw2RT0xBvBAHEweWd4OrXnzqqw+PMkMkQn+NQNmeZAW8mTo
y8poGrZQfajgypHqce4ZLDI4BdvB6D3cxbO3zwR+DLSzO1vPvC0X0F3ZLKuh6bUdQB03Upj+tHxj
dcG+sxfs6+YobA+5fMwN+z11gmprbGNL3yDperdbhkqFwQrBC1ASgaa7COH89JbT7W2XDr1qAhbl
piw3Tdq+ZFxme0eoFr/yzAkFlUAjmDPwosFfqqLKuxDhxtsDOUhBbGCVuktwB4Kc9tqNZo7Jzmsg
WDmD8V1PLLua1zTsLbj9ItlzgKBS4daI0BJCkbrayxcpKeDRxWj4iW3IFfpFNzTWS+xDbntdfmcW
Z2rYI8Mdb0cVdzdThqleNU14aL2HYMm0aB0r4AUCmwmn89Bwjen9ZG/njCFVZLKWRWEyAc5EiNZg
MVgkkIPSF9A4QYuYH0Jt3cSsoRYBetAUaxj2ZIBH91MYaDvw9VemWfa6spx4Q+AyZm2uxkgQ2RmA
pQHLK5bBxYgDmII2xLvownhAi4rmkyGXVjjh1ilgqc1DfbA7MreIm4/Rj5FpgLdFFYskaJjYcwzu
jxw5XtDZZfuJtmpdHfpJpXSjxaEKeFK5Tf5qyV8tX8xGGuRmQhQPQYmApqx+3RIuShqovdZgTQiH
7HHMGa6NWkPjAJh8A9bWvrUIxEiKFkGhFhxm1DF6/13V4UxcjHhezBSbMTW0Fe4T1pyFZ/pc1WqL
1SSspOGHGZoj5z4BSNxouKFcA7s7Xn8k8y6LvmLqCAc3cnWek8+5QrGRCkbzAQHiqEyUqvE+J4zj
DMjFyEOgA6QRjVhSfI7e8DFO24pITdrY8ZqrqqdqBpSAhOokvKvuGOUKI1nGZDh4a2AJHtyIlmGI
DHL5yI60IAzLrnDWmZizvZZNwa7Jov3AABkI6pzfMpNlam/JVaAz9s6dsj1EE6PsCFe/R4SPwS0p
RpsgyCi5m9inrdvnJleMfahBGEZhFcOOvxu9caSlqNFZWd5ewOTlEiZKAclPQSODXDB6rHOeRbM5
BDuMO+3it4/9If21QkXM20B/PrUTdg+9Nw84GmS199R0qfqKg2aadiBQX9jIWWt6HOjuzlK/FL+F
xxTFs5rGL6LaJX6G/rGdrkgmHxu77bapnUxnxfiHsqHG8SDkfWgg6tBm65RG84lz+ia2qxCASv3c
eBUOAR0wNxzplj2e1tKCJQv9CkG8L0ruCZRQ8Q6Uzr2mWXtSipbkI3O7lC/HEmQw/vkTI84bp7Ae
uHNedYBmRyb84w4i+BHYifrnh5RCAmypS9rhfcUOV4MtirF8oHxQyGph2rTwE8xVXg8lnE9PP5bL
BxGZ7zmPdEa27mXskdtZKYf6TDsTVYQzECf5TrhLjs6TfPLQEmAUIB0gsq/ZPOfWow4ScAXaDZa6
SvxBehvNjaxsxRbe9EO3+KjipD/2kuoLpTUGzy7P7yE0ElUIQz5M7PAQw/upXaxSTllvA+87mFrY
tkYATNkzYgb2KLapJ/aDpn1y5rdbT6uvYYebICRMl1ZTirU94ORPIQMtvpeJPFi3XPYjXKbTuidm
c5dY7V0Rgz/ItezQMR+x1IxchfM7AUawYrhYHs1C1du6be6Fh9t6SE1M1Llixow2V2wGQVWdCgxL
FkRX2yEcWVb1UY+C8FDwNVu90I85k2smbdx5O9sarrHebhyRGdjdKG31ongUiWGvOf8vgxePR4d8
CpIak2NoR4yvxug6CphYEy4kQE5djcwhM/dlXa27yKmPuNDrrZm590XbzQcRP0zRc9iQG6nTAa//
vh3b65YTNjo4Xh5vIXjR+tYjuLQgPSYNEaq2aR7ZOhHBgt9snXtmxtSuekxAfxByQSW97UftMnup
RaijOXDuoRBZavewijCQTjn2tMT4qS2t89Pcjg61zSrEqZONXRvw8gNEcF2sauL/IABGQV/xYOjr
Iz5W+CDBu4S9nDBy3raENm24SUiVv8870eyHSH8Wpt1uWU4pSIDHYRFW9EgxV4xYu31iQLlSwPC7
xn51w5aNFPzszUIxWjVZOB9LXbd94JbveYxiYs4K1tiAqbESEnLCJRUW77UC6er+EG6B80gvb4rE
QMFpZsilxdPIsDet08e41sz1H7y5bxFrsh3/gAiBDt6KgqPn8s6jba43MdBpGKblwQizZxCFBt+4
XBPG8kodGG09MznDzY+3aalvM1P9EDCl+VjYA+xX60mPfrsxOxl9KY6V/lgRd3EIO8EadWkiZKlh
H2Mcmy1D/h4aJ9WovkRCIHTjMrIkOqMC5xYS4Yrs0zG9A+pX76xcga7X672me4znSS8AtKsYyRXt
dMi9+2aynWO1fBjCL0Cg02GGG7NFtf8sBDqXlT4bMEfScB9rZPpoYdSA3LHanaBxk0Mktk5WvVFR
gDvNOWwcuek6KJd1BWW+ybEohWPxVHPYbm1m09WkTnFcPwDozXYle/eT5o7riciOw9SjGAX33Mbd
B9XDc1aDuNGQwlneCIYukds8Jd4kmo5kvemr1COfso8seURItIvrDG2hRTpy4fTJqsozdGdp6Ryc
8iXWGIISuA2icrmp5ZDfmbUJ93lET5IsV6HZoHCwZZnuxgw0SoCCdeuodyepudwr4rJzXWvWmOjO
2dhxdNiax7GCfpKBDXe3mzA363iJAuagK2+KWUN44Sbv83hHZ3WJgyE+Trd4uqBgdfx3jsADM4U2
kZ9ddGJeTEIn+xytSPRjYCf51ouc55DFAzg1YrPHhXNgYc4o5uRYFwwCY752X8lV10/JISSEBZG5
90wmLvWCAXD97zKfkOusOHhSwNRvTmy+Rym7PDVV58Q0TrYQ/4+981iOW0m39at09PhiX3gz6El5
RyMakdIEQVFSwnv/9PfLpFq1z+4dcc+ZnwkCQBmyqmAy/3+tb/VU1ZdzhpfSGR1aqZWMTgVDemp0
htSeg0GnGklHyYZjZH/NwcqszDIfNrX/M+977aQWuo6DdAW15NOYLxyjcu5qi/LXIqv6z0PZTrIS
/2sXeTyIxMDPbdUidL1mVWSiv+i6qQbp28UyPnEjhSBfC5J+UuCnWle/OdYSrII4dtcTkFUOTIT7
eVEPp1jyMbIFWx8yyfKAXW/t5nYHsbWe1plWD7vuJeZiBHdLt8H75c7HWjq6a5ECnSm4DxWr1Gmb
rSiIPyw0IMfWFGmbToz9AXudxAoxrbTr+6AQ0V6ngXZYavKO6iA4DfKx60LtyxJKm8CwEY/Ip9Rl
Hp7cJHkoUPnuprlMT1b8ySS6m78Yzu82ZZf13PvOKSlTbqClG9zW4DT2katzZw5Q73ewJtHyw/G3
G9/H716+wn/uuDdQPhzLKF2TlvujOlSh9YVUvITTxUc5kzURB7Pvf2IqVp8oQVUfi1DeJY2I0W5S
d8tJLXTIzIeCCro00HDZQGUxeeFyUgtt+VRbmntUt7XrbrNjiM45BMlIP+lysfTVU9HZwRZDENDU
2H4L21TQozDH8wLYBGI0F9+FY/QgcrQsSzqeiVTPy11fJMW2mjBDzW62C4rhCBuTtluAHXrSubtg
s7Wi3L5Xi1zTv0GjfnQ6YEJdYDzXgYU6wg23cROscMPH57Jx8A+aXbVH4HyaGJTu2yTbe1oNXoEj
b20bAspcatgXPfHweSSfU6rdX6biAYtj0XeI6otSbCLPiN/soSepjrykc7iEn6Ki8R6riqGBTnpl
VHGqw+4BzBZzXY0yMEjaPgwGnyghdJy1vZQbd0rmrZumJdEOw/DUR9bZ8WgFpaT2bSazJOXO/Lro
+dFPg/5LgRFwhaCprBKLtnNC68tEtjlZcXlO9ZovS9BFSFo6L9jzj47t/Oj67CnS8wDwIsSUyfII
EWZ6FkYlKd1xfITd8BbmufFe1OWJosDLbObWQ5O5AjImnldTmNFp9KVMVky3VVx/ByO1kIrK1LLs
bBn/mwznsQyOTmd6N4Pelbsgn6cVSt7gElffjDGj4XU3Zbn9wAzE3DRlPu6aWPLiuSKWUAiPicnM
V1RoGWHBoU4RjCdmUA471IzkLGDya+qClAnSg9CaT+FF2MmDM77NGOG/mjY4RB1FajJZT27gvvkv
mTCCW+6KYtN0jkEpX0NNFJgAySAsANqaL10GT3fRAmdPmkdwicqUxnwLbLDJrU0gcm8/RNOpqhyY
rlVKG8762UTFcnSdZNwvDEeYgPgaaYrhU7nMjGIRNSKYs6ebum3nrdW5wybyR7wYMXqDon2JSqRL
kSFvuJpOCTUQxCH73EzVTVhjRHkifzAnHaaFiUqMdhgYI80ULv/p4C7S2dLtSi15UrsYC82n+zoL
eupaLPCiDKcEx8UqMxd908sa0yDrt51caCXwVkKdUx82qTUvKV14DsDM0MtdYotnshDJ4RqC8SAs
osVLPOiBXMxmg+1CjB+7TFV0rUz3uZuQw4LPrE5qAe+NCwgG5BKJL8Q17jh1dN/G5Qydk4cs7vQn
BI7k0RURY4Vcn8Crmy2Da3cJy1MmGMephTnh0Qk5fHV9aFe9G4EpdaggnNSgJ2z50GotMwgMR6L+
Wc10SqY1Xg7/epqM4jBxoIDi/W7UPuj9OMeY5AYHzZU6FdFCEx4oGAaUVWgGUW6Zi+RQCX68Ycpc
RrlBf+DjURSB/KHTIHLDiOuHdj8ZqbVGkWNssFHi9J3cH8M8GefZ9s+4ggzKf0sFxb3fZuVDJJJT
BE7ixLv3qyRMn+jWJUxeqB7HZp6A0DdIQitrEij4W0NtGyycewGLfTuELq2leQzJ9YAFhhqCS2QJ
BHJL2jpu0SW687ttNRbDvrTqs/BJxEZtdqJ8NMLFkJcacd9bnjQegn9Jkc3UJiquxHtIRfKTola6
5/dOp2lXRXqDzCqO1nM1PKdJfmDOJrYzopMVbQ1t1fATrJBgEIU4F+bWb4151yTPWQy7ZiZXRkes
tRpFhB4svOvFtE+DlEpPG3a7BvKASXGRy+Owm2pu0V47Yd3aU9SwCGJCtEN1Eb0v4TyooabxFBgm
13J/LjZVzJftLXW+8Vp8N50V9zuLDJHRv0j/8aZfvG9FGhy7ILugNhhpafDxg+XFGb0TJLfanNK7
Osio0bkGvrk2wvlRbiqKvOgp6MKD1+PVvbyGLcu5J9507/XL42QgnGLwSnZ6TPW6lfmYtVVdTIKU
yPdNjLtyJqbR1DhA/fhi8eW4hs2l3DXHHe2MlUiD+salVpppyY9Jp6Y7BvVloh8ALDj/Go+BczBz
zMh6lm2WbiGHXiPy1rdoSWuPFPoftzWJalplvA4tZV85jC1G4K70dRNTbx/yJX4VjIoeWsBotGho
eNpdTsFZYq8y8chEILFuEOGPVMWjx3ZBgGKH3PEWGsGkYjy5prjxGBMPbRfd4CfAazXb9cUDE1Hi
B7Jd892r/YVG6+ciQPWW5d4zrZ/Pjt0a2wiKx97rspvRoxQSuCE+a7+6rYVPRg2tUW4ZuBuj0Du2
kWEeUBPcZKDOGTylKGr1nd9MLwhevaNmzE8+KhjDnYnA4prFXa251AMywbkfD9ALMWD6BsnKRrSO
NGyBmeM+mCYNgXgIkBgKGLuGe+NSimtbnbZJXjWQiFEu5ln4KQ1v+llD7m02xlana6KHWKZm14aF
C7XPHbH3aw6JrbrRYZ2l1ZMHVrAxrR9a0H230IKZBRoFoQEFSMwvIrqPehEeZ+SRVA0RHzI8wIyH
VSVEZu47LtCKdryg35fkhXGLVBfEeLPUfFk6F5Xw5GvNV6exf07vBV3CVSaKGxLqnUsuopcieWem
ij7K6dJtl3J0o5zGC8aUrbqfYwvZV0DVytZ26Murp9bmAPGWx9rRfeZLFt4quzj38Vcpod1Noxuu
F/c1McaR8oAFQhC1WJJiXO5JbJIaN70q590wUhKwI6Pg1oX3NaTM0kgVBcKHxnwtk2QgcNR6tjvz
W2yhW6xHuAj4ej6TgNqvSWiBb0Y2ddM35a6bkBalVBOL2XhaKIc3MylinHNVbz+FkuATYhvLy/QJ
2RF+6oQ0DXdg8JOTpI5JI+JCUbwJgkKGynGpSDXL2qJzgqbwwaMwMjLqaTtr3BFtUa5iblg27aG4
OixFORCepj3opKc8Rrb5Us7Bl4KMR8kZCfYdl/Q2cm/NMP4pEnzFxDCDC6pwZvpJQs+o4G5E9jRs
35ZkJD8fOPsZe7RzdGozegoAtbRjP1I3DubE2LpWGa+1EnnWaCCH4MaWrLJY+9Zq7d6BeVUZ0KOS
GJI8MXgoqhDYr7wBPr72zsm+iRriO+wCCyRQXybXaME8887Kz4PBmVYnzzXzM1SGVYmwh2ZFK4zP
HrDYPXPm4+JXF1E4RzueZAEvLTEMN5c0WLr9mO0Y09xBMATY07hrHZ81b3OzMLvji0gf6wrpagMB
nZYJx874ZfTwgocREX8Eit1ET1guuRqeXaegA1S7fA0BbzFEFchYjSxHLfuqw08l16mTSYnOurbM
u4Ti4DEptTOCsXhlLwOOUkhV4G3vpgjJMjf4fJ3mBJIt28qJy1VlY5nkrG+aCAOIV+DxRRGKF5+0
wyx4J4uVb4YMxRuRLMdBnlAtNaJQg8AQoOat4ZH3Dqb6lPtE61LqLbhfgs4ViPEm5qBz3zIH0r2t
j5J7JKoFsCs9B7ipsJi/Ut18r0sQwXYMxGw8ekagkz3o0Q6C7mzJQaKw3onOOKdzqR+51myWKT+6
Oj2iwBNb/7sH5R7YcQZlfKUlsmQE/JTID2Tz+l1mJm902DBPdhBhqN4jA8XC0ZRodRwiUUEOYbme
aNgVnNKbbpmLbSaB0WC8+43bTk+2V57yvCFCup5gk0V0IKNKx80JQwLXKRdVzyeICed/R14NfaOT
aLxd5oWwBmbGlbpE1Ez5gdEvYU4Oh6YJwrgejJuYBueYFW/2e+Jk1q1ZDZh8GqxLTmkfnTqSPjcX
kIeL8YMctq0zYQHp/RZrHfWkWvd8qCHDuRN0FyauGXtjoPIaLT1mreBbSYnKW2gFJyNoVc+/pZfr
7gxZOiwHcr8w7g12tA/lGPe6QA3XnBIz+Y9916doi4FblOkYNuSiRc3mpOQRdZbIaJiyGsNNoETi
xGCIxrCS4dU8xJ2tPFmZzw3x+vwmNKXYMHuu1MvVc/60+vF28umlLCa4cDOQuPIWvtXfGYux0MWT
f1Au1Guvmx//xPXv/emt//L0j7+HiY5UUAOqNmRNMgTkXxllNQfmL+VMJ5EYNbnTcCMD8Ifer3Jh
PuuLFe89oQOrE907RbEZu12Fdq/0y0PB6HpbJaTazulhGF7IpuFuCIQpwjpw63nNKasLUovG+WuU
cZmOPO/im71z0EwoD0yWaLuMMu7mr6tI+sjv85ngdH3/NZT1QsZPvxaJj1ITXxXbqA7wwarVyAxq
2jxyb6t7ySnH7xwO9rHMiYdk558eV+/nFVSsP96F5Lj2T+/vmsm/30m9MrAXxpZuyciZe/DHLvmO
13/r472u23/3nL/bZwPzO3rtvpYFdKed69NIqXHl2RgQ1SZEXT7O70fVmtqnHlWbaqHe4Lr5d6/9
u7fK+xKuh8Vv0cjmCI026kr0DQSflgNcbv/tTquCSfynx0v5ovj6IrWtXokB1hS9fxxl66DpOaTp
V7Malt78a1U9pBZOvKFEph2vL7/+C9d9lj5aq/9VoRVd3M1Pc/XjX/98g35WbGKu1/F791/0ZIZt
oMn6v0pHJ36Um7fu7R8/1Ctv33Je+cjYLfrH5o0kzre/eeEvIVrg/mEjvsB+GSgdmtR5/RKiGbr9
Bz4i37Lhp3im67i/hWi280dg2xhJA980PM+z7H/+o5V/71//tM0/bN8xXc+1AsNVGrV//4v3H/qy
9i/b/4CjcF/GRdf+65+G5ekIzf4kRNOJpXZMUukN1Gim7hjefxWiBXpbdGFIknKixQyXorAC0eXj
LjSZ805temwFMFStbV99h9RYWignUFGvS67d00WmT1vr85rbDA1LaqbmwGDTODA7RYnAJFiM94I2
rRcvm5CSQ9ggz1x0kobxH9PsJHi2jAT8m8Sndcx9FNjVqirzh9btX62FKHR9GVdNX9xGU7Gva2lL
YHqrlwS5WQ0VGbcHfWYEX/TGewyCkhbVcjva0zsDSiaKNsqIfD7bxXzy8Y8EaXFxUoOrd+TdpMFs
rXUzfSi7+Bu2b5jIh6JC910zp0sd0lTMOva2VY9npHNo0yXk20A7vhgDpow43jBzJfNLK34Sh4vX
ezrH5a6oBoJG+nvSVfGhZi2ycZ9gtfLnGPHkmOiSVWfbz/1oQxpMP2seY9/C4jM7obdKx/YTtshy
lfa1K6NJ3xdGrHM31rS3zIc6SynpOI84D2nFVx2qt56wuoZwUWd4wiTyhjd96AAq0m0wkqZZmxZz
57Rcthp2KnSP3UYfGeWAb3F6ZMEuGv1euHDwEQUa02fqyjdDWZNVM+Y3Ts7HTfkWWmgwWGCGe+KN
STWkLIhPJDqkcP6T6qErJtIikG0YfYqswcEBC6Nvhe7ojZHzsNLmWAb1pt/L7D4Vzp0j+kd6YDuX
9yC1A5lzjyhoM5o6U70qWYlBoCLUtFuwJjmji+lbk6cXTTYvalLIUKI9EGFZue/65N6MFST/ji+B
HMDpYabXjEqbPso3P0V1V+Fcw1D65EzLPanGsBjiEsIeRkjGzSt/qr0jgi1jraUJVnci76MsegaZ
6x+ipruBoldBhh+eKBK22yjrD8bipLvBY1ztkLyNKxsKTgtmhFnIS56hk3atFk6hn14YBxMlDcbf
nj61UZEdnDa6RUcHS8gLGU8PxWvuV69plBJOqH+2vfSlSqtsnQ4UvUzP+Exv4X0ebnT8SSbtND+l
Z0Jt2lzRlkCXSJWoKx/L0X1YchB4EVOaueIegiuIjkCPpzm8d52WGfOtp4l4Y8TOA/UqiiLlwaFF
vHKsBpIyHhGrBIg3jcba6qz05rpo3dhG4MJHzKXum6CGghN6nF9h3pDdhUfY73701ATwsaK4X4gG
Xc91/lyR3wX8hSQCGOPGgpPCCpigR5QOCy+iikQDpxisTxBHIZjroB5i3fpeD02yKWboRU10xOtR
7BrZlLdiczmNsrOh1q77tBqJGIEFckimFhAWKFfKzVauyYvxdrL9118PyvFbjV0C7i2Mz3+va0vl
0P2jnvnx2J/eLpduwIrwv8qkZzWNnYFaj1QuuZU2fE1bI07mjWXiazGnELpsnTMBKZwugKEakcLW
x++eTkOz6vW6ObQCxeeM3iYnqsCLw+AAJ9pgiCVp31VQ4klYpl9r+F4IY0mN3XWXegYqAAKIY293
fX4sX6SeNnMv2SwOJSlNkuLRYlYAKRZmqZ65b2KpiFD7KJFV1J55iloUOGuOgsC433uuzwKawKuo
GBdc3IyTeuXHOwGJ5BG1Y4iTByq38IIbjm5nKB/b3gmpA8f205hTR5v31QgpFYeEl5ktlxvf+jKW
zwACmcHVsc9g2avvjRa9A1Z0mxSTYd/XEKrGoXwa57m56c3IpHpc3KrCdN/VAhtCER+Tdl0MhAlG
YnkDl/OASCQwl5RmggbgJQfPPNXJ7ZKHNsW+gewGrdwWQ+muQm/RNrjm/VPjmfXBFOVzizyLdi/Q
RMQz2y6pcLrGiGOj7twvr5OBhBWHUUg/8rWh9tM7wFAs/KWLholiArp7C5D4mJoY7sile6tbwzto
hdUe0Oh8s+kFrTqmdIeoHfznGA9l7nrpoaPjvUV1lR81X3xhpvyjiPr2wdXD8t4cCJ/3B/xJXf+0
FH18Alt234dg91xYA2Tzpdt8jh7yJAp3Wus22ypyk23r6a8oLWD6iNo/0Xs/kcqLhut7X8loq+hT
w9G1G3MyK8q5pnNbzKgVC/p/oaDK5SG8o+wMKlTk4mhPdbR3zRCxJidWIqdCAIhq0A9y28e/Zw3B
EZmPnh/AJxKsIhdLHN4Ng0eDIg7z06SU4lh7cMv5dg+GbHCwvKi2hecNxjFLZGIP8nCltFn6mFqT
bPgrDYBaqKSaD5nLdXuudHNfQeWHb0VynCmV82rRcQGmv8ER2pxcOWuYwJK5moZEUI3eU8btze81
te+6iWf3s1ZM2la1TyzI6nQLuLujrBu3MWMFgE6ojZHFmmv1KM5ZYN4mEZ55F1v0TuAwYF6Mj5ns
4qoFAF8Uxmr1o6trOS+uO/hbpa5xGBWYwJyPqocO0qQ7XVvqahNxar4OBYEohKUyt5ukNOZjVbWu
1Db+/AFAUfVuC6gmfN5EKfE5IvkashBgMoIqbz6Mi/+hSCLAzEdZODhr9btCHODiGMmf2KnIr6rd
YKd+5ShZcOiZFXw+psPXX7mXOQqtXKg19UA2pz8c2Arb4DcNXwmQ1IGg1q6Lpe4JB6kmxF9SYaX6
W2oRy021r8phk69CYrl3kHRJN5aiEENSwtQq5U5Whda+hvDDqXHo1VGPv+Gk6ph9hvYmhQyFT5hv
VMks1KLDW7btCzLQr/vU9y2S1tiTZklCmZy9/l58yHF+b6oH1L7F/VKXSXf0URwgjpPTUHW4qbU0
b8jSDH0f3QLH23VxPQbVPnXkgbM66pxY+0HTaceJzL/DEb5gqaIPpxaqD+doA/G5anuU1cwsrn+M
sqzy8dt9nKOq+KJWmQ5waYNQdv3hPKGRd/t3vyGVAkbwXn9QP9CgztmPM/djHfTQu5eYLd1Kfp3r
T6R+sb/s84oAWmomCTTyF1NnrysNJ6767dS2esTUonBbox2D3Pbvk7dp+QbUdpt4nHfx4OVHhn2r
uMhqTkMpSFOnklKlqbXrPkMYe681MVgISi1taDGOhhlFi2vfyuarLeVD6rGPJ8h9pejo9cF4Ijud
6yEheejOfq/9ZZ/W1CgIGbuvYLYgBIqZOaCrgudJYbA5BzHG8d/NVbVWBBHIiqD5qn5CQ15Qrr9o
TkTNr18UapJ7aBPt4xRUp2TZRhFFKWEwXnFSQAzpIA6NISMpPq6zt8FYw6OW11xLqhrHJQnX6pR0
W0TzBsVyzNScoW6u0lnkEyskO0WSNzv1Q1NVRjihzla1CH3u+WgwQw7ePmUGorrOjs2A8dqADtQ2
PBpgaxkinBnTH1cc9QvLRSV/dV3tzIdOgy6X7MhV/PULO1KhqTbVmlqo67baFwL7DIsalf9vEQwJ
G5RT1JXzY5X3/1IEAiRC2gJ1kTeZXMocKbOR5eOrjzAhVOaDqcdMQUSPesZkMD46qFX1EOOwX69V
m8LUSUU2Xe3bUCGZ/BZ2ab4X8iMNMslHrV0Xf7evIJSME1i+5GORy69Grf7l6RNzlW2+RD/V/ky9
DoHu2XGoKKJW+/fL/u61f9mHeNndLC0K3fj3H6Z4/uaNzrhVzy2nbu22JUHiTffdQCOxYHlACmQL
zia1QONcn677sMBzspm6ttMb09tPY3YGqJvvLVf+FuoVYo5ZVS9RL/67t1EP/Ok1yOe3JLteCvnh
o8Z6MSK6I+pZH2/38dwBQpZ0B+hnwxrSvXpcLVz5/348OsBs0HMOFCxcXCbakeOrMnQdK0+EGLB1
q3lLamzRHMhR6ZAaey01OEQ+ZlHsF3mOGnIxqZs75guuOl1ppHiArrW0P1X7RJi/4sx2yD6SEoyo
C3e+lNxJc1tYofeCZR8Wl1mj7M9Fpjh1vxdq01dXXrUzCXKDywWNvr+Wq9X2Rz3anztSUfRuN1r9
99yumi3/N+eNXHjytqA2bXVHSIpnlK2Q6pngEQtBjWXQRcHXRuKdHOeoXddaITEm7n7Is30XOFN1
UHVRVf5EKg3nDZD1RxVXyAL0RwlZ1W71JEuJyihmsppjrn2RFP7Rz20RVbDWdnl06jkQ5QXUyfQv
DlgNEvtQulw9iwZ8Whug2EH5rZQxUa01LpEKRrgcennhjqXUMx1NDkFDXrHVNgFCFJUIWsZCp5eH
WF4fPCmSy03H5ioZvnbDMi506ZnaKDPlxxphByc8FGNuLcZWdTZ82fJQa7REAsxz/U1SO5G5NW9C
KXpRH1wt3D7qkZBg+K3koCIvdD63LgcUJXN5fV1HaIv9PsxJfWMaN0bIKnGiImAesQoqU+Wsifva
gXijDhxgMAhEl4LrqVpFh8oN2Q4vNQ6MI2oAQtaoZ81rtdrLCzahPDPJPsnh2pNQa1TMuS9cd+oD
Ksi+IcYnlR/iusj9xNsvrbe77nLkEYSBiwhSAIMUKRwC9zTtk3q3a6dGbaqF6oJ0RvvS58LfqjfC
Gcq9S626EwgVUA4pcorBIeKRydg5HER/iADSqHK7Wqg6fORAnIQte9BTjR9YPQCUh8kBytGPLpNs
aPhBTgNCbTuqFxF1Vs+Pa72Zg4npX8wMBuTBpxYxNUIdm6T4SbGv3pqUOXlrM1gtRR0f66qAqi3G
6aTrNv3S63YuanQNlY+tKSXQOunGU+njmkB5H+EnVHvjGKSx7xTvhZSwhsE8nETIQm3+x74EsEsw
tgAxLwNyhbt6yMfbPpQUanPLuIZCESmuMtd2t6BHWHeu9jj4yIVjPfR2kekCiA1KUokLgl4q9Je7
WV8QGOn+cm/kD7NeeAc7QIBU1Y9Vu/jnZCqfFqKdDi12xVVnuV9MY44uI/3Dplz0+76Hv5oJ1Kb+
DcPtBA2Gbp0nrLNG4nFCiGg7YljYxoa9znzrPqCa+9mP7fSYDsTwtgNuJvyqVGE6azXoyM9TCpW4
f8JDEy6IOub4ULded67G4TJYbngYccJo5ejsYqFPm8XVbnqP6cfcJvVBAqdhiVmEykytdbRbIl9D
yJoaIIa9TZroyq3dHhFQfwgEVidRE70hvOWSxL1GKXh+GQHdrkcPujoWAmtlaFO5Mx3dOCLpvqOy
VZ9xUAEWlWt9Wv9oLQARTt1WCIPUIBdZd6pN0POpc5LZZMB17JthXZCqCZ7Ac4hwCkEkZXZ8m2U5
hU9m47s8WS9keqIxscsDPjEBzrK5XQbvjsvZ+AT/wweFkuXgeBD52oU+7kU25ncpuVARqnXKIKJF
iAMzr/GmHdLV/mL6hY5ZoR82lm0maxBMJRYc/8YiVW/n1QYYR2oz6CMySoWfnEp7ygKr2/uAonFf
OndwKd9p4GP+MsctpdZ9j3xypaiCEFRIlpmCLWj47yVEaBRSa38ZKxIYrCeHdMKbEHvPwXbm50k3
o22dEBIwSVlzFS3+NqGvWMJwWPWFka0bKutzon9zW4q4xfC9EqFBjLFOhR9SL/yzNcSzm6K1u1Vg
jehDLZ1KcJY81K7RkHAWdbuwBXFXOJP+CfPIqhkLhFY6NsAcx9DO506xToHEDZ2AwwAQaKAIvp5q
hFaOhplQMwGqOXg8Sh3tDOKFhRAt0ePplRI0ZFXHagENk09iBan4+0DyBt4f9Oj8G0i+dENEwF6o
cepG4a1amPUtlM8by4I01Nf84UrK6rLZiG4nDZOZG3sOxWgEml1PMyP26x+dRHClFjySlAkmhKZy
06ctN3upc5hQulKByPex1XUHURj70AmCjVVm5iaEgGLVbbCZJHulaP07wpVourrpBevUAe4F3O20
/laRz44C1Oo2/9u9++9272h0/f+6d+s3Qs7QMf21f8dLf/XvPP8PBxSE57qq1ybBFL/ad771h+V4
PsAgunQIxAzzd/vOcv6QnTQH74/l2ibP+t2+s8w/dIZujuc4yBxNy/6fcSSs/+BIBJ6jO7rt8aYu
Th9dtvfe3x7iQsh23//pY0CJWMlKIHed2Bvh4F3iun/KbXoy3vTSjEP7MLR4HptpQP9sG84lmc/I
gJAHOq6/v/PyoARYEOa3xHqHJHlvggUqeKkZJ4yOE4K0EC75fDs3FcNpPXhPEnpb2pLiHJu0GH0R
ieNxTOtjdKdyI24xCCePARZ0vSmsZ+y8PmRHS9sZC5iEye22zpxa+04X5cYR1Eiyxhc7G4XVqjWG
hdobaAKnQANslli8KzDCXiGcc4DV2UXLREiEgbudwJimiyg2UQw+lmF88icUOo0+4npvRAAMKN6m
mC52ocQ4idG9bYlgBICQPQIogG7H3epQpwuGKWRveHKqsz7BBaghh+Yx1x4zmp6DCOBckSXwkJ19
P/nxuZpMScsf2y+aNZGc01h7kSQB8LPYvg27hGEDx8vJHYvvTYpWuSgJ7xpK09i3KegjjakkTRyH
y1rcvkLZAtGgRZ+7jNZVAv+JEGRrjxXlaHJUnfvSM07ZaH1rJPnBp/aKZ+0IX9p5CurW3pZxfSzM
xt4VeZQTmx0e+tAUYAgGscbDW07z2zK0l9x6hp0ZnC2tZBAcjg+WnhQH7mhURvXMv/EG2m7YtwM3
B1oeQwHQWvtunO382JJBRaIBt0RKkMxPe+2c4r8+kQAS3yZDMG31oHoeXC7yVj+jzooj55IhZoRW
u836IbyELf78MQRFbkV4DAq7ocdpvBTVUl9o2n6eSq9bWw56qznUvYcxhRsx0GgMqRAe3RK7ekCv
cjvLIY0LRJf6svM57DtUn6F1NBvxYKPHhASQYHiruJflxb0OAfQMPQ9PlklbYI7c5YwTGIlZ53xq
mOg88IWShu0SO8n9u9IC0CoBsQMamYSrbEiYyFQUSPGAoOtMhbUTzXeDj0tzzvXu7TQJgDF/qXKj
eiNJi+zzcCg+aXLoaOstkc90wF6i2EElOTs0lcmyKr3sznOhRRH7jI1DoOfz6/mGRrR23w5PrgBW
FE35A+54Anm7R3gmy4koSPBVIjpXhnsJqGgRoztiuvUs71MI7IqppzgahTj0dt2QdDONK6uDwBot
xpE5PJ0M39fp4SNW85y+PXfSHFQO6UGNj5bviVYuJ7JmWg6g/JHGwq2ZxfOnUoTfcwi+G9PTdX7X
AsG4IGQkqoNwleQuyUng/3Hdgfm3zWlDg3g8aPB0zjQLDO2rNwdPddzU4EA2OZMryMvHaCTJb078
C2O9cVuisWbq1AZ009JnPbfXGrfMy5wVd2qS6yPxmswpuyOmAq2Uey4x5Zwn7B1rhpX61k7MU0+E
O/Imkk+DqBp3TslcfKrgWg1JtG0ns7kbScoOuhrybxE9NebnAh1m7vsTqU5GfCuEZ6yJCYETrnn3
6ByfuAR59+PY/4zkeMUrQoBkZV5uXeAxFxkjj+0eRHTfI+LSmegltcQhpCUYDre+nURMLmVHCnom
u0lzDDGv73rtxvb7h7yqmWHEbrTxR8CcJP1ZW1h4UFqqIOb7Mb8ans0QvE6DvR7131s33YELJhZD
AE9PrLZAN9D88Po5205jamw6SpXbMfHz+w0tb/88NtpzloTmLraI8MoZTm4Kl0Z/OZcLmGrtfkHU
u12Ym20jy/9pB+HnxgJ2UBnIPWlEEYL3wmQqvp19AWa6DkP+7+mOr3YdxXP+UBc/8qzrn9EprQjn
2wDccQ66TSCvjXLXoFc/ASnqgDwfG8OE9BeaKchopgDDAEp55CYQ+WiovflHSPdu39Yk/zVGtCCG
rl8SxyCGcABQqvOcoChem1RKn6HF4smangsPq8A8oQBsnfASGS2IY714X/z61JcGEMZifM8NATQ1
7Y492O+tNzNiK7NsaxkYxvLM2BtQw2DEgNWOGfOFDKJXnZhpy8aclJShq3nCimLR+Y2XFKwtZQgk
sNNhCvBK+6l3sW1tuvcNWU5YjlMDWbf3Sm4PCxcOq3FIQRRjzmUexOoiHYOt9kLW0/MMj23rVIF1
nIN2jUXgmzPl09q1/GkfuG0Of73+Yorlmx8hk2+aozvZw0M70+dPnU++bsf3gmzPTdDRRLdxsW/m
kg/R2vGnhrg7bKecmlikBCJ1bVuk9o0VTg7kDC/YGamo1g0GVc1Kg1NmdDYxHUG7XbIcLYhOMq2z
3HUeWXqiKvSDX8ClWLDJjwbKWwo4SCMCdM8ACr0an0/rFLe5bRPLA++f5A2IjpArzJNXMFt3isTZ
ztFMuQ2wYohQD72NTSK91bzgvYoOZhcbCEnIDUrG4o0q2nrqgkQaC3GeuwtjbjSum4gDDHMMF1iv
DY5lde+6iXiecu2QT9gR6fYe2oWIJs+LbpYkslaZhWbS6H7OuW88Fe1BL/NXwxv/H3tnth0rsmXZ
X8kfIAYYYEA9eu9yuVx9c14Y0pEOfd/z9TWNE3EVN+qOUZnv+eLyTngHhtnea81V3gOneCmq+Wdu
+gFYbPaZbIo2dmE3FwTIqWYe42jv+Zp2ZXT1myuT6lClgfLrYEzw7ZhUCGBLe8+ZswdDtIQ0ksIW
MX7vKtsXtz4fwKxd486T+NxyLXqd4MmNjX9whUi2yDgIksxH/8qWQfuCtOPBjZCDQJt57QUkBhuq
Qxl39qPra08MSzBawvbFMYLP0MIKhQGxuXHAT209ZjDroC30A1ErxSbBPvgAXrNAtl23Gyh33V6v
CJOJ8fi8jnL6Iaa2vTEipMdefC0DYb1TEkR9DZby1Erjxq0i/RQqGgd1K+fdDt1Xv/TfQ8ooR93K
rEcCzSFFB6lzjezfAolbg+HQOV6MoN+5bhXc29JDlgWphjQs0EG0skHkO2Ny1dnjvUUT/2z2dU6X
XSsPMjgEsx9+VRomLVvW8UPip1gIoaMciai2L/HA92Fbhdx5tQgPLBmPZTJYv4ogZmhMrwcxfYWu
fu2ETgmjFxMDK/7dXJXBfkBCs04iA5rJZNBHNGaOfIIUZX5PE44cybC88iavfvRadmLbM/ufI4r2
UlawlUmGoAbYHEuCd0j7e+CrUoWKCK4M5aadxGF/baZ1cHKr+D0KHInWze34UexNURvUtsYofJTx
rZpn9RkKj9SXe1Qu9trLqifOvTtZB8nRqaJu0+n2fVc2twuZoXZ/uL5lMt+dvYfZacxtSJrCOWK6
yljd0i5mSUwwxhfiBmBfbaFtyhyuk6Z2nKR2420CggRuKZFedm7+wl1qb8LWkuhL9Fs3ZJbUvFiD
XX/S2XvzRQl/ROUEYyrnBAfANpmJUzBDcsyC4nl042aTB6VY6+i2t00WFxtwouGbf5ub0dl3hvEr
KItTaIXz29SYD5pjfzTEp9znZn+crO7MeMQI4popAKPqWg6QwAx2S0oKAynlw6s9kFyTEZmyhjBL
uOts1F8UKaoVsYfy4vbWaQ6hsevaL9PvwlPlktAW67DWQQIM27GRzdZwEms3aUSDpgIkOOEl0S0x
s1kQac9uZ8GcGMLN4Jb6pfC18GgMyWfpkozVUN46FP74UhXNtio1YuWm2XtLoPb6FW8/pnF8sBWp
K7Ke6di2aweO+kBOGtUPt904nd4hP0ryHcuETzNH8CRFd8obpCc6VsaVENHz0oRj6TEjTOxxXKn/
Wf5xUPyU0ML5VYDuWTFDfygHKM1zgYWONVaczqdGD59zvcDk3I+fIFNxSAjIJmnVEgXl+s9SV4nL
pdlfdUEw/L5gfD6GenkH/1IH+UwBMYyOrsMeR7L2TWEgomECdh4FtAm/nKlJKTPfcrHwS6J+eDNU
hLsVGcHa1G2wEGhU11O97SUS5CSQ3jrthTL/or8ExzxvdAcrqcKdV1f+EOfEzJZY5Mr4xcC9ukOX
c6M1TrQ37DFfA6LADCRoEQ1NdwqcDvdkaGEftTHjm8o9KhQPZ2BuuTUz2Aw4CD/aCuVF1gF/8VQW
McbOx2pEn9K4mAnMmbQXgdUoUxCmdgrvKtuRO+SE7pHpyVw590XfbR2FDe2T6/YzJBuT9UN8yWwI
Wy02P9ylzQljRHD0NeL1RmUFjXQalPgOwTeFZ0Pzw12exGRKuvHFdeAyxGG8DTLYWARheud+Tp8L
OLirkRTH+2RI9wZCzb6DJtyESXxv4FEu7YqAklB/wCGHDxO52TbN4RkmJMxh0cblgSmP/LGctO/A
fc1FVGHaHqw9/JUObMa6iRsAyDkExMFsH+bYw9MSuG9Ueg9T3YdwwtJXvDNvViz3bWlcO0P4Edpe
jq3HetHqc4j3umo9FqIVIXbwkDEN+fOla6e3NvF2s96s9IEkCrfSzE0g8cGpkS3Up5Wn4+SX/SnJ
4ysrvUlJSfCzgixdsbFs+hADq+I67PtDDo/q0Gli30wuoijOWeSwYW7pWAOu6iSWhw70DTwtbReM
BBSQ7wQT6ppiuHVlkq7Q03VZd4gStQanjqfjvrD9LDlF4XMyuO9yNG85dm/zLnnxzVJeeW12RRT5
jYX6ccPEftlQMY/GoSqTQ+XT2wf4fjBpb299nIeId19EkImTTxjuKoR7va164NAQg5L1Yl7ukmxg
FUT5IPRSAG4Y0f0aOlWWTSD9zAMNUHlVD166T0gt7YcRCXBuHb0JJIKT4UMIBJ+J8jhwWxgxMCjd
ZqNP3QMDz13Uwc6LMyaRGYTBTV+zHNmaA2lV1ISprdenIIbWdaEeD9G3MTWYnQFUARs/o9Z+ah2L
3tpzOuCUmIInSs3uOLm7KHFG0HJju1o+Pxwg4gQL95GVlX1lmRVQCkUF8cLO3NtsrywtFyclsVWK
GUdCK9+F1w2ENGdkJ7QX0UXtuhuGaVNozKOYyzwaADAOuYd6S6flhRst+MlsqGZeH+AmC23gl/bT
MPr48XvtnuwP2D73hmsk26QdECY45I+46Y2Os24bzMSBcHp91uUUrjQZnuGOf2ZuaqzcPrd2GrJD
nbmySNKO9QHB4Q7xrFdJN+6tvpQr/INPBAGHOOenryF/a/BRPQjxJWfvORsj3O4Jjv8eOWCigpXN
ibCcNLyQvjutkM8Pm1Erjh0ESj/EEx477YdRGYc8ZMo009Wm93YbB8aPztg0eUelvdPfWmqAtIAg
pNJNxX1H343gjdlvQEvE5FmbxjuKTeYRVbvHw2lvA0J+CJuCXxKIL/J3vPNNN3neD0GlzAV+3GXd
blhEwQHxKYh4vWbqV5UAG4BSSsWtW+T4ooFOzOHS4tBbR3osdraPGj7K4mvBVH/d1g3BW2l3FfVN
SVN3a4MatCbfXU228TmMaUgJTa0BqIywX8qTrwXOKoqRDxamUV2AxnzGdvEE+hrsGnBNyCrzphnB
PQ5Jr5gDHoFopBQSx54RP0Ci6abvKLr7CVHwJFeba40wR/DO0I7ZrQ91iq51Rs+dV8d2LL4q1rr0
tGEPOfgNtXS8lE8hCPZhBBkZ1s+eZuEGDtPbxkubbRP9EKGGht8mYDibE9hHzlPYMqAVlEJmccNx
vYsnWrtj9lW27A6Cjo7lV9MaSOY51HpAFricRyI/5p5GoFXm73qNH62SDxV96nWYtpvEp8sEgB6Y
rEXcBSp1EP5waUxU0ZxLcABoK0diOW6BtDo254WCOQspNgXrj8j6dOPwk7qhR+rFGGTdNjFNfqD6
NZHJ2yBVifho1fxyRlXuLIAYtm/fAdWhzNqn70VonPuxbWFeolIGAQDH7+i0Porn/NOtqyNJUTgN
WwA3JJvocZhvLWbK4BZlv+5b/Wi1fnnNouqkx9ptWfiEWzQXiGGPUV8+uFBM1Ai/i5nfMDm65xhp
gxJMWv8lFcmgMeRL0I835HcTv0BKCDp9CkyoH7SPyDdxlJPoXCYxml5QKRbDfNBCRdK3jVFlOwY1
opkt87ZuMYB4IyMuVkF4Yi8ImX7Og/UVz81TRgbnHOAvdIfnBlQw7O+fkQ+7zqinsxaZH9pYPcxI
F/uYloxu3DvzsNG9/jgn+Vuf0t6KC+pHsBE3XZe+03ihKTiMnwaIRF+0HD78DixUbixB2ZRlwtGL
iFsj1/rJlPZxKpMjudkcT/STyvatqOzHgVXAUMS7lMGc9KpD01so4XFqh9o+y5D3Q5nkwx5ClXfF
D0rgbVKqeEQU6G6Ix6sgM7t1IoeyTfpMShXv0W/uHVYhOti/Vetq1QYR82Zyyw/KwLfh0co+iwq7
bF2fzXrgxEpeMU2oiYPKms6wNz5aYZ18m+S4gf5sPObPo43BozWANCXMy1qdumeRfk0WdCM6/zbp
4yvbzQ4TMjaDzDR/eLN6uHyxwfyxyN2tLPNLNZdAhW9TeEcQuHI+e5G0tx77VEAYYwWns2pXJG3z
wya+wFuCQRE/f2tSxxV9R9s9MrfScYjBslLlDUfTX3fMrUNyo/OQVZAfW89YzZPEvfJs6h+IbEk/
TdYtKZcUQ8dfpYVArEy8J2IBJ0wC81uorNq2bwK4IzYwTqi2eEP4q8nNm9ZGWQVM/di53Va0HSD/
MNfPVfE1UQeTWNkjMzTROQAqlt19NWdIImmAUuNY21kyba1B/SLdfeONKX3q3gczEZ79pAlZlae7
dPYhAkcRXEygNaqYQ+O/3EUaQ69hGxAs8mFf97p5NMK+Xs/++IH+8kdeARCMwpNDt58wJooqRkb2
74TwheLpiRAqFPtoaPp9r+N6qXzSkjOoj1pNWcoqOepA766FDk9k9jjjuQ1rzDoEShVNHaUqv5iu
NQ4rkUKkjLKKmqxhA3AuLTL/yLobs46JJ8mwEMXeyUAfjqOucsY8DOHs+gjYE33tOqSjisiW12Oy
N0cXgAKwJdNGIJA5VxkQs6rsolXX2ySI8S0PN9I23nMiVfzefHJDOgR1061gEsWnZjKM9ezYAxbx
IN+lgZ4yXNc7o+trYImCOYZBXdK0tiF8tk3ex+auEdH9HHc0pz2LfEayz9ZVRBR8HWhbMkyIrLDL
Q01y9I19mbufeglZf5gLl7PcxLQRqpUgxQKkbP84kR+00rR70KeE7zqUJHQ87dswVkEVnmrsqNS8
IgBxlox7zovWQYwdOsM2aTaeTXKw6efPE1W4OggeS4+IMoRUL0mLAtcerEvPoOUZFZl50rvVK+vR
CCdyXNwwOssamGwUpCYET/u+bOL6OIUWy5ak/6jD4LGFKbOymoBxR0kiChWf2TQPbkreTNd6YNYg
thDMbEzHdkI5gxVOrGJa4auSQv2OGDbwBSSurYAiq5Sb0LuFFrWzwZGDQq7YU3z9GhoKIKVWHJI2
Z47iur9y5GDrnLFKwubd9pU8hFUxbaP4pZ608pYEeTRQ7IZtHmy7NGq2ZGRuQ5iRkac/M8Gt1w6h
nijfw4oZSPqzKzR4wOKJXMzqmHgswmwvMy96MP9o7EyyX5vFTR/WuyytnjLfAT1kw662sfYAei83
Wua/l92cUgAkZKlX3p2SyA2RslmQR3jZ+2eq/eSnd19xM12NZvY5tESmiSJZkT34Zsn8MgcEbAM9
rnqTZEUiyPMGV4b08ofR4U3pd7TPGXmo6tcKtWn9EM7w4OaUMMAr6WAJKCgECccAseo7VhVVCui9
HOXG6ga+6gADfT0R6qZHkJIwVxljczCcjgNf0yCvTMZqQghbP/iUdCLEKysnZgGnCyRcg3+n+c5D
Y/oXpgWU/mcPsBthPzrAdIdj3Gto05sz8jwvoaBAH+J+qslZ8yCLQQpN30OeTCbUr2z6tDGnOLov
NkZJ28+MynuBNsOLmXxb+2yKb8qs/lEPLXts+mYz3ZXjeB2hgKH+uy6V0sCWDs4Qs79N1NoAFRTT
mXObvciRzmGYSOZcevU1pz3LlIxVCuUuc5/o3Z0Yhxe6i9usMTe1cK40r/s185X0tvVFMFUNT4St
DMEBidMmMt9NvwGbkX1mBolG3l0xyXFtiHLteEDcAQNYtd8S1C3vaht/YJNgPky2jgzOVdT8aJxk
WxfNM7M8axd17k03OmdNEmtUs2pd6Ub62Hfta2n7V2pbtZ0Q9WqdmLHuW/O18mpQsKrlNF4ZnFsj
a9j7UX4Kskvl5K8Et90OJIh6MI9bH7hv/yrIb+KXxPu+EZiP7NjfNCBdrIjRx9xO6CsEQ+RqZGZC
sBv5deaubtX6RJ9r2EEsdcrpbJYMlVFmPLjT/Bg1OSYe9G5mvIHXfJ1JooaH4im1HvnWNhylxwjq
Ukc/pB69iz10F/V7dRoF3Sy+8JI3Ormvhbzz2+bHUFLVmmMg8rJjrT1CqiksAq5JeB+GgzlFMc5P
+Bh1xpnRorZemjWJOFN1J9PupXKhXdQNZwBxL6S70lp7Fcv5VsZEz5AHTzv7LbbNZlXE1V3j3UEi
vEHec6yJaZLQOFHvZKuhsp+jTuwkHD+/y89Vraw1ifY4Qh7km7uLYypVmuPRrAnJLEgh5o3a+ElX
ET1RAwuQfBuzS+51N5fUwvvD2JLCmtI3aDQISQlJXmVvXSoBO6ULMW/ScA0rXFxj9EztOWQkrCGS
iFaspS4u8sa3flDYOqVTLzY5KTpeD9HcC/b5AAeXVbLK3GN4tLrbAFdcyz4Cb+gcWcY+Iry9i8NH
ETPx1szdDLozacqD72s7O6mx+NJ1KcGvliNdJbA4ro+z1+4eSCfYtRprWi/fI5+hb+Pp16KItji+
H9SO32rxe5FS9eCcVvQ3wwRWE0libTqvaQInRwNIl9jbpnWfaLS/DvBbMLCeWGEzXFX6izG45ERO
v3ITtgGcn7uJQ35lyIAfByT7ejDyE1MPdMDWUej1PmtIALf8R0H1oWT+UmTiZowiYLXlO+3rt4bg
MyOGRBKKbO8MP3PYRzltT0ubN4ozrzGiuq32MRvNZ5dZT5Nwn5qQujvFiM+8lY9TIonQEnDSq2f6
mD9AL9kkpuq2f2fNza+kCp/yPNkldnJHz/kI6XOdTDRa0VeAqLvoPUa/6lGG3YYm1S7y0g+hI5aT
JqG90TayUZQRjTy3GwLN3mtNhznYvGUc9VpeXndh/CpKODWtRqoe+dt94hySLLudacGaBb3vQNS7
KuEElGH8zsgJd+IN55ijK4MnYRq3Bb+J6bqfvNdVNQCRAuNfZE86nTTJ+RPN220McsWqvvwJYkkg
bpoUvDuS5MCJD8jurjE83rgSzYmWn2fTOtVm+RXBEa2T/mRr3avJQSXR4sqJ3MWInmmi36VN9JZn
4iqtBfU8FrhQWjDANi+2Zl/b+LhRWK5Kp1qFUXkTOkDLe5opejtczLm8DAJg32zeaJlB+ZnzJdnU
jZ9cg/N7pLj0UHNOUS6je2XnDKZ52xbs2oyetqGvJpfDMxO3Xcn66T63B/izgIYpRcquPclCrb4g
lqdX+uxc7EmQEm0jfiELNVyrncUX2a0f3Bo+mRelO2I4KRFX+ri7HHJO135O0YqUVD8zCQIn2KCo
YfYHFwsJnNfmj4aFvB6MvFPYJvr2atvq5SVVGXvOgxkPR3syESdQ4Q/Eqz3l5j4bKQE50wMRI7zE
QPSJXV/m3jrHk7iF3v0BbPUQ1OQZZPO1Txe1wW2fJc2PrIvui+zRCyEFmI7zMrk/kMoeR3v8WeDG
lHD9btomuScsdh6fBqN6J8+qr5vrAaxAaE1vDvDYLPGeQ5dDLrdw7jftz0lEZ4sqOG2RfakXdDEF
0ymzLo6o6TYRQZOJ46ASBb1DZPIxQigxeNTiMprRSXEmq2TvJ8yRGDHARPEzDeSeO6N0cO0j+O6M
fFcxzQKK/mBoU7DpHeOJ7tbZywU5vfCWreQQWemz1XPYE3DK1ueTTvmhxNmZGzW7H4Un27plzvs1
8bhvuFvPA+lpXGSVPRZpvQ/Mu3GOXnAoPEjb3gFGX9EdoFweEkqAzSMud5oWUqC2vS3cul/qdZNJ
3ummdwqr8IzHz0ZmiFRHvWBmGQ9OBgskCr3rMejuvRAnZsOeEkZPIhO7ti+eHcT089k2woCMPksp
Hvt9arsnLaT/rJ40ZtVL5wQs96Iv0YSEk2byEZPfXRfuHKh4wyYt8gcXSQly0k0CTkgof65p2vf6
DLEKcePMAo4kr5jK8NjQRpyfzblTsPZdCXeridy1tCiKEPaT0JUvcZojZMdGrp3x6gA4mDgdjMOh
dvqLhyPe162jPzSXSXPOEynfQUgszWwerde+o4g9PfZztBmjCX9Ph+b2LVClzKH4igf3g2rrUeb0
QBWnK3A+Ku+JFs0h8NMv33LPfki+wiSro6s377Mv7/0M3n0XHt2cCk5nrnkBAd4iJVSFIbLMIDFO
3rqbnB853bSNTYc8TUkqSUiiQMNlbWfOWmsyK7SNQ1t1HbdwCnpkA3SgcvKPqQCMmXhTQ2bQjK8y
AwVN90euteYi3daEtaZjcCgOnmB4RDVxtqfw0DKfuIJPvWga/zdC7P8Db/EQQi7f1M/x//wndsvm
T+DLfxW//gsVSJd9RP+mAf39/39JQOUfnu5JIr9caSqd57cG1HH+MAzH9RwdoadHtss3wsV0//DQ
UnigBgzXtRzJQ38iXHjI1T2knB64Dkeg6v8fZYnx8n8HuFiergSgZJoJyzbhgf9DAUrfO2GhO+oH
zVP5T6CpftkANINgp1Mdo6SxQqcD2Bafg/EFiQII3ENHQo4+fwqwGo0OiRntNG2uwzDcDiVpTpe2
ejXQWrbR7d++5j/5M3/nzQj3P71boGWGafL1CE8xdv6uVy1sKUsmJLzbUb8yQpfRIytvCXKbV771
Sq7LdQPCg0QSujgHLdPvHTwy5YwuqT9UWvshqJf0ljjMGe7IgeQw0pujwsUqJelFW6uBbiLJhHRv
cTJdHPOrYaGVMGcOiWadb4CW0YoDrQjHUW1ukrir1X08I6mHnVUVP9Vz0FSt2jLeqJcrbO8w4NrX
Z41Nu8QFYAkyr92+W+5ST1GbrEpjr96BixpNbWqwQexS8NKxZbP1v95UxaxPvSf1Bpc3XA27Qrep
xzGO8MaJOFgFFXj7QZKyyXMLbeXD2hORWKvrLKgYavy1j5hHwUEaJhuRq1/Uc8JMbmt7X4X8Kw8r
aVZQ8i/qqQH3xQJKR75x24uVjEdBAA8OlTWrh636byvyDjpRD7Kp0q3aRlTkG6WgoKFA5V8gxaKi
OJFNmm9gCJzV5kR86vrmYJFNr56RRMMdQHQ6mlOyVi87tPov4SoKK1gS6wKV2yooMTcHKj6MzRKY
Ne+LF68MZ/fXR1Wv1zCzZ/2CTnhV5f1BPWSZ4fJ3PNj6RxN3a4HEcfkAbMdCb+Br0V59PeqzqxdX
nwHg37ZiUqyuq6/QV9d5rKG86zHhTx513ho4omfVLBA1jEVBqgzfFxHdwGY7AqBp9q0k1/viNhaP
vswIyWB3wKuPIFLaLZFXMB14QmOQ0czpeKIJqWtQQfCEWGSmdDG5PUS6q/t9Vql974Pw/4GWca+2
2yQ93T3AjGxObYKlOsJFeCIU29S7ksg+/vpXF5J7FVvAgshzi6Cdcl09VqnNbkuLT8bW6E+3wEDb
Bx3Sb8a/q3eg/g0upfTeDFPbJph1+grqqMd8K+6L94wFmCeJOwO4jreS3Z+At0CRKzfvPSWLmvXi
qPmPpKC2qK7KH4QTEwcsiVIwb/0sfR5KigLkQZPEZO+DxqHe6LA0peQYdOsWg5gTinM3oobJVXV/
qvZDC0yQQthjkr+KBsEkrADSgmIXWqOuFkjEM4R5zHmdA0YzwtuU+iTJhexnpCIM7R3WccQ8zbbD
MA+g+MIgFqz/9xz637FQCEZn82+j+/8DQLsklLuK7N9OnH/+059nTs/6g/OS4eBzMDymhx4Ysz/d
E/TS/iDWRTqcAHXBSoSH/krhdNQjjuGQxfnPM6f5B64J23YlL6T+1/0fnTkNnRjQv587uQM1Pidi
g7dhqBP1v5+NaoZ52K8GLL/IOaXFJFYDnUfHIQQt9cPnAeptOc4anY5RbDrtIXENc02LkGQerIR5
1g6nySP+LAdlRokHr3EFUECPLbQCSlmoW5gULesqr4PaJC8cHXQenWjQl7qNYbKnITPU7cdYscqf
G5rNmfJTAfO3JuOANiHZWUxMrmaT5XTjBgCAyYEn3kOlwUj7uaQ7sq4bDKW1rklgAIgSlmvfFwjz
EMGPV5OO9tHxtMPyEL4lJMXLVYKlWHJk5DMVWvJMCpO4Kqfgz4ugKQXQNjyuENHM1XKTNT9NmBk9
5feTlweWCyDdAqUoF8tWlmtTToOJMLytQTjmJqsRWCuvrpvBXNPT7LRc6EaXnWpm6Ac7Fls5oSv1
Gk2wllfX2mKTJSxO0Br168BwWqSD8xrBQ3qi1KDTCfS0uw5g267wry13JiOgAZ3qmkF++r6IjT5a
Az0gZQ49DhKZCCRs77EEEja4r0hG17RN5m1zk0l7WFeNiAmHK6JVXGdI99yfsgTCQTNw2OKceE2J
ricisvzhEqLFMIgqf4gpvobSpfLt5qeGIKFVTayA62pvnUu3xOzTXV9ppIB443woJApDNF+roQZB
AXBHnOkPGOdxmKgdJi1EVy+Q+i6uqabRzIAUZFJ1awLWoJ1BJvH0y8yN/Nx7KcGUc3YemvzQORRG
kCtc+xNaslZ8kCPYr6ORunkOpvxcadyEBeBvTLswz2VtU7zssTtEaf8wwQkYQeNdy7HzmEug0w80
OzyLvmbvJP4GaK3XHAbLPDQwm28IjFDTjpoS0BD0FkrwHvlEPUx7q9IoyyFmdHVWogJLbO7AYjJl
Sy7V2JxcBAjXehohmXTn5+UxpTXZIHfbopvBH6GeIGPp4vLQ9gYf/Ty5k3k21Ltum/C51wToezhy
y2OzegJ1pMskbJq9ZJrKIK73rdU2KKnz+Ro5z3Q9yIjvw073ntB+OnMb7IgrN64GY6ZuP3Vn2dUc
8wtFLI5NpiSy+bf7hvqtDpObqA1QaSZU5TXh6QeSYncixxleK5YXNTuc4svV5c7vCyivW42AIRrF
sqU3AwzDsHhlioLkJ3FrYWEkOu2hcXbcDWR4znsRnBRcMzYy6AjpAvuGOKnMlwC3vD1ysFSmvIUw
/FtZB5iBgNugv0HyPaLHxfbitTWpIVUkAHXklnF0x9skpB9Sxq7Y9gRvhTEoDGS2/aHw4H6gjSGq
iJU6x526WhIXVRssWXW/TOf1z9Qlvm5REwqlKxzSd8vml2MphOSBGg3Ud4pwdd+So4iCfrnLU+Z0
A2sSVW6jpozP+NNpg6TZ16PclGjI9CLItnWVMCfA3kQu3kIvkvHPBOsatgW4AEsO1IJ8Wa4t941u
vyfH24byQu2/8V1y8AyksK2MDmVPErFV0gd2fO/drL2U+TJm/uUtzRl5wRE4+t/fpAK7FO6orcE6
1Fe5ldI5oUYxeU6FNH02VpzGKGwTykLvwWIWloZIZltimc2gEGtnwTF8k6NavZJHSes9wsnT6PDs
2tjMDmaEuMpGK5NX+7TzICBrkklY3D6Z8ySvKuq6O1HkjxIF/SbqaeRnGo5y3Sd6BDx9vmWRyc/Y
wsYfIsmyYDI9hOo0kIKcpVMV7uxI+0SZ6x1xchldjjoeMf8iUZWUHv/Ex/wD4DQQC2i6INLQRujh
3vsXwWlSVIJlV2iK4h65QrnzFcZggQBJyqfzb0yMDy4Xm4VfbDw/xnDhYHuLlKNeU956CxM/tIJ6
RO1EYAgm/p8C4e2W6rW1A/N5Rx6if1UNjXno8D00b3bztSRkVYvVf9Y4izprsZi0PYcoayMkkdmV
vyKXtsnyTBjx5maEjUcfkmcneK02vl80TJCRhWZxeXAHQXCzSQzGdKzyyT1G2eAwR9fo3E+TttFm
60Wk90M19sg12Pm/P/ty8zcLKZmD89SE7u+vgfAfBACgK5YvZblYUDn2KK9TMX0MOcHFcyxNOByI
Au1SxLSoCHAUGb2wGE9bqrN3JGoHTexiMyvhWS08FmQV8hDETt7VfDM6ZnGQKC+aNu+u3JzEHZsU
tBSE0qqTY7rtPNJOcNITxUDdDRDkChkLR4tRj1APduVoR1eTCi6EE/GAxUYDi1oGW09hW8sR8BOx
ipuqmpur5QKABgNYkesWvjEwQtSrY688hkT9top5khFxEScRCRCSc0FZl5ARQeR8Q4CWa8t9zdzd
6UHdEg3F8LZcLCmN3zcX8g90vk7VXOtNWNA9Zjc7LEd/oCvc+HJ1uXDxMa5pXBMXYrXXcRBjm9AN
ImFGfwAkx0VLlNqeeuXvMYhghDPmRKqnOS3DRvQXuCAU6S39x/K6y3i7vJd/3Jx9XdvnMqPFBmXE
8daGD4/aT0rAQqyaLJim6Utjk3ncw2O9Wi5A8lubJuMbKfTAujacqtqL1v6VMf/aElMWnoSlbeac
HGyRP2q+RN6Rqz0ztIJtIXqOpeUw9ZoQ8pkla1QpkIzXujoGBxC9x5JeYa8kFUPwhldsS1IQa38K
CI0jGJgrM8Ez2pCPp2htBE7mV9k8sa3l6sIFWx75ftjIDk1HAfX7seWpyxNigL1H8vVMxedyhhg7
I1qB5dbCY1qSyr5v/r5myuRoArWDYBtgfVf/WiQBQJ/leyxRVfWnuCr2Vu7Ye5NPnAvwHFac6tcx
atpru/OOPVDEfeBgoYrq/CvKeuPK0EzjirCBeWd4HkHocM8WpNZyLVbIkzyqUSEuV5c7v5/zn+5z
mnFYF/Rp8Huwre+LLHfqg1GRTPKv+//x/8sDC4tyudaNlbbW0Mz8PvTKMosQNaijsKplDndhFGrC
DkJiZEDv4FXgOUkPS17o9yn0++ZyDb5RiChenVyX28tp9vtmRhcz6+fpCkUiMXiGjrxYsYGEA9So
RkSQonji9qCOI9tyNz1RKIrZA1pluSCJDPOL23YuJYBhDRSyu14uRkRheBJ7xiUZNZvSKLHKCUcp
V1Vk7ZJp5c+F3xwoeft7sBbbrjogRuXoL4MRDoy6OnqKVZdqBsS+fzz0t2dFXYzcY8x4o8uz8m1H
VvZxJntu3uZqAG4WBI66ttzsMr358xEyUyCuLfeyaqkQLatnLdwcA9Y6TUx1zEwLB+x7K6KxQ2VT
6tMT8eTJpqgUAM3oa7Bnvzf+93u+N+krUtiyxeW+sRHusXPWy93/eBZ0f3f6/cjvq8ur/34jy1OX
21FFhOd6uf37Fb83hTW7WgtPtvnJcSYGiH99sH+8i99v+/vh763/N+6D/B87lV4T55sQdO1PU8N6
NEIwJOSm2jawYw/6MKEnIEppjgaxGY3qxor1edMOBB/2c/4cR2TTF175nGBOYTI727scShYMAucW
F2T5ylL4F1P099YJlXOPdkc1a/muEDzdKIgUB95EzbMJn0abTksXJ/6VBE1qhdgIMt82N00jJ0iH
Xrtri/aRpBfONC5qtpkzykoiKZsHd9h09OqlkmC0yNuc3jkh6aHbFRFhKHJvnaiPqdpU09A1u1Tj
xAeovB1glFfMT3Eh/l/2ziw7biXLslOpCSAWDK3Zr/cdnc5e1A8WKYnoexi60ecGI7PqZURWRA2g
Pp6v56REOeFwM7v3nrMP2B4JoxSOE3jevqmyfVV0fwKPtF050mqNzP7d6rBxet4PmdCY8ysSrSaY
nIxvd0SO/cRWyvB215eLXLaWMXE/+At97RGdO5eHtE3BUHHdstY5l2WnWfpiFJMdXPPo9zB9ZtiG
E7sIVn1i9LuwiN66HvuJb6MxrSlIi3I8hba9t7vqXlRhx1tVG4sr+7cXkL5tKngFAR2JxCuQZ1K5
6aZ7M3zvt2tsGm9pYOQTeyt/Fa359JiOwc5Od24zAV2ocvKoMg/Gtf2JmvJB0Zp47fNPk9g/DDvi
fkKgm5NBDMk43dixeathia5KwFwr/q9ZZ0NBxeFo0pm8n7OS5sYhhPRYkkhKqJYTHhMbay1V9n5s
aGznHqlUeAHWDUydvZLdhzm30WZswtd2VMk5NVJSzBwNfZnycVsIZAuoTZmquduxcbJdTFzgGqzq
R8KdfkrYqdeO0887M4qfEY+/BGSgcyIhDdnjAJpzWi1cj5AzMp9wDYerqBrtwxCiDRpQMNlZeYzy
2nmMHfkkq+w6KLLUk3DJ3xHhvW6TPc6kYYPucqtoZ2yAC2SLxHBvDHWFO0hfijgJfhuQFvgPBfhC
LmfgW+KcZoFrHULg54hlMuaAtarpOZfJvHedDBaYea/ixjymISnrJHNczH6a7hUkpCN519eqdlZj
y/0qRLAoTiG31SisS1T0zjBxc+rZ3o0WAAWthpuVYBoMnRoYG2OS5bglTX88DtWb4UiWVWSDdG3J
jsUWgszA4UzUuXdyLqHu9MiOLaKkz47V2yj3/McCrsFEUFaGqrpw0x+17X66rfsIh8T8UbXlW8US
tZ761ESmrc31MM7N3poHqOXmXdw6yA7GhW5mlQ1/CsAeISdB0KBKJ+EP+QPeA/GABKK9TcUXEoyn
cmq9Myvryhwj1r5n/1KbClJDVR7rcHRoYBm/ZyFeizjYZVF0UBXYfC/BZpGHXrdPCWWizm9jqNDt
7yDKXAIH1JPr1+0BFlTSOnvHQXdYezUuXo3xBNfiAFEk4OPmnma6Whzz5HYwoNCjI760Gem9Q6D/
cMjFQDcyFg8WbnLet9suS/ax9oGOgTDIZTTi50jI2BHd1gvTn2VKJEKgxk0bZc3aLln5/JpDaEff
x6qIO4Ko8ZYHIPgbj7a4mx0w4z5VsFdOWZfuIh8xAOpX8kNBshgjTtEEX9HOT1vUlqrdB6xRayK9
9TbuqHEJPiR/qEVnNNxCsCY77SGEX4xBKV0pr+g20jJ/x551RvHByGaIP4gKXTsyQugNAoyZgwh2
cFvvAqt5xco+0H2fit3Uc6GtVwz8X1XcAntQjX9AZ1W4Brdv9UGbgt+pJzXQEem7ImBh9kpEtz5D
xTL9Db0Ew+eMZi1xRuRjjp0/5Z7cKfQDeH/1DX9xa0MbbsuMKCZB3KjjOdsh7LJtVxGmwFxhUyUV
ilcxIxEfP3Q4/BxlvVbz8NKF2Yn+FcaTNntScf9iTOziOc5riM9nRML3heV99sWuy1hqYlJvVO/Z
yygIZ/kgN6NJJgNRToPovyQZlWnUmzTl/H5XzNx+cYVUsWVgKJYLVMgoRS7NEHFU3UrCb9saIkcl
kDIKq2xQVorz0WbU8Wc1bEl/rIFo9fshRTankdczQYrRLiCs2BMNepfZptzaIM5WVYyb3izEb0TF
1SqJf6B+KvCoOwZzpP5Tt8SfQljhc4GbLAZ8AJIt3Fg/e79mlFWhwKIPVZX9mrwM5xq2Mf43xOnm
NOEO8tdehy9G5R4ufCN6d9w7sD/XESkRIYhlvHcC/Y5g4VRSDe+awT1rMEhXUUR3jVmiJFIQc9JM
Xuk3y12y+MfCUGHYoD2MxL16qIEysgvXW9U5u8THVGAl81sZJXiMEtJfe484z4hDIz4tLK0x3jgv
LtEYTiSQRuOHg0Fnk/COtG322kTzyJnR+mOVt9ClDeUAqd6MzsRS+Oql1rn9qKLkBaPMR6diSL6B
bogY6NMj5ep1ChDtzHiYQDPeLRl6e7e6zwtxkzMm+QKu3a43Rli8IGRwu5BjvqjQooCAXmTyXU02
mo7Yl2kgPDqG/eIHLJBpXJkPVYi4pCkSmzaP8ehgEsGkqhjhkcmsO0Ioo5LUhjFhbBcpcw9o4Jbi
J7b8eLkh5kts5rexBE2a8JaREkBk4cTqgAdnS/TL2SCo+liWlXtwmmyHVkUFWXrPyQ+lmO+/VLgF
mRTf/LjGvNo7nw5jY1FBLnZgPxBzY23JrMJ9lWAN0TnAbGEWh7gLfolofNYz1xHOSL3OggbbCeZ5
+pJtvlE1J9jeehSufXJDMPlINC3DZpIZ+XqLPj7ciCSCJ1p8ZuVAwlndDOuIzD+av0CSXPkRJD30
BIsjoK3ae3MiRmGsiGO1/f3iPAvdMvxDzUHvHjasemuM4lFVhDUKJ55oCTPyj09DQSBH4WcnK8EF
25smYdSWvav08EiVy0bNp64RBiuci9VvQi41OqG5BnH4TLH3VFptehkgrA1LTgXgdlZzdYcLa17P
+SM+m2yTmv1GyHS+m+zqgeBtcTY6NO2FcW6TTiGur5jhk9y3mue6elB9Q69ZgmwObQJMQzILm7o8
0xKP6iDldOtTKRo/DJ8OXEvttU4dNKVlitE/mwowHcq/n+IdgH71k+UIyRSH+V2F2wcW0iiufZOe
G9M8qcUHh/N6ZKctxkXZzwSGiMrJtY+lNT1WzjTefNvMscSLZkMPPMYuS5C8ojN5gAFCuogmuGDJ
QcegO7Xpl++iYtTsSRtTF7/KxPkdG5y1Ml8vHlwaQkNmjvdorrbp8AwIZ95jMve2KJKP1WAiRivE
fLBZGlgQkegP3XiJCJ25n6V79Bx6u9mgthyTjLXbI8qlhl3nJIykTtRQe6GBLvslG9mH4mWYeGT6
Lt4ksdMcEQone9tDrthlpG9jYfUyLCKdFXu7kskNe8en9vJqBzYVl4zVSpihwSVBCcFBK/qK27uk
ELuc/ZVjZHBwc8K8vSekAeI5aMRmCId2p+RiDkk3bl2/41+TG91Zrw7OUl6R/ZCH7huSvQ0NvAch
md6XddFtRzGHm7FVwYY0ocfSMvr1mAMCNLniU2R0dHxCUigrfcjGc69TbFO+STN5fMSfaxI5ORCF
O+LzBzTjIPLsGHSuO3P85RYS5JcE75lpvoReM1iZzfyKP5+6ILC2g03ktYNkb4Vk+qcOmcyJCtWt
Xy08beZisbXKNWz8YmK3wfr0POXNSG5IDoDAJ+w29z3qMRzHIoYNUNYWbTtYEXm3kEnGTZfiFQXO
WDaeu2l8Wr5pVFYHERAFnfgLO14lW6ocxv462TFbvMs8/uWsdCsMEITFDva9qdm0RsKKq3hONhA2
InYn/VOz9q/hXc577AnvTZdoFjwJFxnFhGg01u3uOdXqwanpqtczPQbRROtg3jYtykd7GrFiIsHN
LfXW50m8Mn1CNKqaZMO5olyLppw7e4DD5Zx9gGF8UnNa+jSAcqmOaWMsvyXiTDe5D6q935v7oc37
U3nu4/jTjX1v1aPuhv36OiTDF+ySHYJud+eF/R9nWqSqyxvowfeIEso2h0zgnFzUgdwoWbN/TLl6
S2exr/z+j87HF/AbxxIzB8f6jyCNpmOoOCwXynskNAsn6vicJghAMqM7da7eF6U7bYoZ1Trib1fy
gYSUhP/bHjG0wJYlZYsm0Ic1B1gUhlBt58rC7EQsK16eRUQUluKiTXwZnleP5865MhoKNx6WSYId
EUoTNqTnpFjxlkGOyqZ7ahc6Qa5x7jiTsgor2jVmp1/nAp8PVYqVBugSZy4ZjBMsPqDipqj7xdz2
K9Lz8i0aj6HFre05L6wSv2uGZ7sqt/eiR6xNnIC16hSrduBC5pnH8NIbBFypUG4SJuv4RhktKBd/
Cj5ELKb9bpMAK3jk04P6CXHWEDSLCnqbZ/Fvcwauhnr1vQRyMEE4KdIW7n786TcuTT/uydZH9DMy
rl7A//RHEH0agmZi25Rf0Yw1LoqmAziqT1FgPKj75BgEywsw++IgokavMLumtfFDh6NesbleOSO8
kdbz1Fj9zS6MBynie5XwLiEToZWaD79sUId4ad8aCvlaE+QRx9FL6C+I01Lt7DCVp2jqUKAYERUy
Kd7KKgX65yXLKMIIpjOUy72CFBt3xDDBM9lNpIOMBcGrmZpWwuL0DjebCxKwRTpkCg2lC/ooZHYT
TTCAzKnUq1g64pLSYYhdKLiZP3xADX2X2ljns4fwm7jsVTYkr5P4iCzxjswF72jrQlWd2J07YBu9
aK9QVvwMdb5FNpZl42peACWjowOc0OjrGvNM9ylFeKOyQ9aa9RW+1drR+gXeYXDXDKeMyPhVb1mf
pcaynepekzNPKy9lR54qfyc64Gt9mn6phvm0USNvh824a+0lw83POGvaA0HaE6L0vBN0EknVIjVs
yYh9HEvjRQ9fKqLr7YmXwQXAm0n503BfILyxy9lI0ZzSPwQZ1SJzopWvWQF8PParJksIpsHSEFX+
1a3Meg0iVkCSx4MC5p3TpsPJAc/YWFbxd9yzQcQ0sLf2FhkMBevUYXlIbiqqNqE2P0UYNPuJlwD/
jJWP1wwUrdzWzMxRU3JEMu+WGhWtFunogSCempjj1WgSla0bInhwniSGZa3D0OX47WEBruQt7ogS
NnAtaRVWW9A+LyBiv7qc8DfOu5j27/sCGi+VSsB73NbxazQoiShNImfKOJ0bP2x03SvdutOdH/9y
svzmwtU4Iu1yVjnnzn628Q3W9p3ZGi+YOZkSe0Wx6UlLFq95oNcjpQCLMVnOoot+GX0YY8g4jFT3
ILuqZzZNjFHzgx9ye+Zbe3mfBIiv9YAvZu1lXMC+thrO0dwti57a8GNrG0LMhfv5aA/iHWKNQsQ+
blBbEm6arCPbf4poQEMCvEtdJAakzZxQ4t/oxwFKGNKb7zI+RWZRQ1r0psXCPj+OY/wQxtMx7ip8
ATnpw1c3td5LfgXI4Wu//lVFFBsDQAB35vYyLmOMdr+Y/d1SmM5YbPngcqANxb2dhh+gIF9mC03Z
okLXSf1FNO+iZyQvIO/kzjVepJoOlWveAWsRmH4xb5XgDdbwaH6Skvxg8W7hjt6OHAcjSF3z/Ax3
LjmId4YKdsYBkap07Sd9vuty7pjGKfC4uA1uObWNzebn7Ps/kXrTQhB3psi/dKt+2lp/FsXn0ILM
Lhhw5BAtGCMhkISL4BVfFi82m6uvMEqfMrd8JhiNKKNCIdot/E/F/bxAQ9/JB2wxX7MkJfWEubQr
PyCSHhu4zMViXHYyGgXj0ZkK3OnVk+sm56Y133zRPg1+votGRsWlDB7kONNZ7puvVKYPKnwdHH1v
tcYl6pKjNrNflclUqfGNc2ZArZhJoDLDyNk1fQ2vpoU6bon6zYhv1Ry/p137Jw+v9sI/rapKcHnk
XYlMstTRfSAQLBg2XFH3yxV5i1toaVZZ9rXvrXLNDI0uEiftiNxoPz4F3ZvttIco/NGMoXHMuwmT
JqWgb6JAw3wc7/+/oO//SdBnC0/8K0Hf9c/wv97LJv0rDRnl3vKX/ksKL/4mXWFxUnVAmXt4z/+3
oM9Xf/M90zEpsZxFCL+o5P9T0EeaKRmj0v1W9dnS8yEl/6cU3jH/hkYeZSCCfQl+jR/4D+ml/zLN
lFf2VzmfI13PdnwXqaHpIq73/kEKL3qvpooMy+Nkhtl9b2bdY0AXDwvjatBYEGdSJqD3OuTQBV+u
l4ZQcKk6/nLR/geNu0C6+E+vQiphcpm4Fv8kKuxb05hrekrHIlOUf27wxAHhDlaJuLoc3Xac5u8a
RLY9pyumpAbFMvjCsYpIpWfo71hN83cfyN/dDf/DS7KWENe/hLwuF8YxHZyzpr/IOuU/XJjGsC2/
kmygFsM9TPYG+Ec9i3WW+b/zLjFv2agPINK6vW2Hn47rl2vo0B61M+dd13gMyFcnOGtgcOG6AT8A
zIiv5nRdQAQCmWYMe0z9TF/KLtzKKoCQxxwV4coBtl9wMsLx5d9cZOwT//gbuWC5Hdjbni8RkPL9
v3Cva6rMsWyb4miq2Tzb/ihA5Zbk4CHFtivlHKygWdbP0TqIytmnuV619torUTXLsVhC5i06hPIt
AEqw/TevjVv9n14b8wfbIaOXD8lyv//1tXUtE6VBEl3VhcPjouMfbDM7lqY3EWKgvFWrQPRNdv3u
Kt2dMpcEGWuoj5kXjSAO0vk+N+5JO/i3r+ufbkzEs4Rc8BnxlMkbtVzTv1yzxDTGymobdSDfoe4K
IgZNHa1dY0IFIopL5wIriDrqElEkeyscXqsczGRZ4PSb3Vnc5X30b25Md3mb/tuNCb7c9qQF3pf3
0lpkwH99SVMrzDkMxv5g0+LG7R8YZ3QPW9OSxp3K4uYJewc9ofChHrLkGTP0dnKpjGfHi3d5gxcP
Sdp4LTg30oEw9KYfM0YFdngkQs18awaUMH3QYBbNADtLzsZu6nAMGcXF6000bLCzicq9E+N9Il33
CDPKpSC15k0MjG6So73tg4njcNGvpaFGLArlxWkhZjdVe3Tt8j3qOkgeLflLWSIOttFe7aExdmXZ
TFcImCiLvmI6fzTWPL0Z/arf+FBBV50ex62nmngz081eDQXMUfy+z//6TrQc8U+fE98VFBngg7mR
Tcv5hwtc5EqGtG5pFw1EJlh5eSUd9lzjOz5bid0ckzoEv1HL/jYG45V573ym3ixuQIluBk0IpGZG
uimEEZ5pj/1pcn/aUbbMeIR/DxHlMMb24JxyUj5Hgf+rqoGqxnQfuL7WhlVp2Hi+Ub2TpkX1JqEK
jla7L9EUoDd0bqm0nhU5wceo9c2r0fDw/X+wK8JT5+lbrzzgf9HkbVv0//ffD1mkriKQ5XEoOWlo
rzz7bfHI26ivWTeOh7ZzxXNP6PMDnh9cJPpWdLnYm5T2z3OrCQ5rIspAsocHhkpbbh5wWNTZ8ObX
bpcne8TZtJYZlq7dkoSKKCyJjyySo+PM6V2nqvTOcj8nTXN7BCtwZ2WRuZtnnR3Z4DamR1OFD3dM
uHSTHqKpdUBigo65pKKETApq6ApJMb4TMaMrHBYPeQJ6mVgktjZa0mKezkXTiytNItAp09XzzZt0
a2PTV43cCA6IlyGqm6PjItymq0fnpazEkY092XQmEJ6BruRZSIboTLDbi45J9+tQixigARlrVbss
1zYz6eCj6PsXWZXy9P0eeVlEZy+yxcYnWXCH0+zdjZQ4hSQvgzlwSQ7oyqOdG1cklMXWNxjgsKse
Ve3HD34nz3mX29CZ0/ghMPr4wUyY0JWUmVh2671Bau+TRufLyiyLNZTjnbC88OJW/I4gP6frAN5z
Y9H7XOlsulh+4jsr5pkAduPkWNoNRIaq+4n0FqHjyLhoAhqxRu28VqmLwN0HQE0cyLy0IPKtxCTG
P5IlF2d5aCfThs8QXdPZD6hg8N9GpWCZleMjOGLQsS69gRGp8i7pnWo9a075BW3LYx/Z862EFHkL
YKfFcUKk0KQ/llH2TefAaPouf1Vpep51Zx9mMdqPjlkb9/HgcN7gme2Yz8U8cpFFqe4n0B5exdjQ
zeajDukYfz+4YRMflYTG9P10VoX8+zdSl9+jQ55N24WvAbzBhzpX4z63CEL5/sO2WrT9snBI3iSJ
JvfNfl2FbfjQLA9ZPtPr9+infj+dahZT0N/jndN4++8vOWYBlYRROtO4gXGTjPYQjMOnFLnyPkwd
5mII1x6/H8zEPUUZvTTSUMMnqLy0R2WH67u6g2Pr3b4fOosLioL91/ezvJHzlV+PWY5gbW57ysk4
yp6+H8Y+eJezz7CRRXvV6m4kaz4xxcrvnG2TMZSdx7q6qWxAVs7w7SksfFpd3UxUL6G02lavtPX9
VT60w5Nd0u0vw1e6hv4hAjp10G6C3NxrQeFr5romjoKrpqiij0YlMgZ19S5rxPHe7yFO45du4iY2
oS87mfsqKHrWssz9o3Do1era8Te1Nf7KSq1ujaRAsX7KHHoLWdGBnl61153pGkAApifuEY9VFGF/
mDqB50u5m0RDmsyCBMhTorZG68BuGLKjm7nobYbO3ca5e9FNoFax3zT7lMSzLdlHkOQloxtVI6nP
8nTehUv8e5+k4gh/9stiaduhm4f0g5prkw2sE40lvbXYzwy4qc8LDBdj8BBl+U+oxtHOYfE95HQR
iwaWS2l00cagN9iafb43KzQExmS9ML2jJ0I8z82LiofYHJ6JHvaYzSq5Ht0oOKGRoNzMwDcFMrzL
opjmw3I1M+Zzx7kAk4Ep6FilQMWgGbladzez8zZJjQLle30if9l+nriXm/aHNA3wdbm6EtM2kKMJ
zFTIEQzBEO+1ex6pQ0hV46sc3TE4MqY4DcP402mdGXl1e9XoISFZskh4uFwdDOrrthoW6918iHD0
H4SNrocf8B5m85MXIs6Mw1ZtC9qk+xS3pzky3TBVbNBIXzNlbVCriPzM+3eTYTycu9C/+RXzyZSc
ri1VuLGWkX9ws7LBliaRX8AxLAIEPgSpeBw07GlHNHuNZx3amxEVDJIM8WkaRcN5lQFbgh1vKHR5
TvqFSRN30WW0xbmL5HBB02mLgsmz7s9FmRhveO4nlTubwaL9KWMCAYANXWctix0FWbb36yLeOUZ0
gjy3i9L+jdBujitj8GzaKRG0pvuUhsC4NB0dbkfjNdQ0cElO3hOt4W8mN5xvsob9kwjyoiFr+tVY
8c8vTaBOsrH2M26NJj3iMl42ApHdmyQQn8D03sVg0mlgD0dEeMRHyZwTeMjOOtE+vdCqVZfcYCBG
DqAXOsgsmM7QViiS8pcpy3RjDhXZdrq6AzJbXk31h9kDMWuB/YNDjXtM3eZPnMDArE3Pho2q7oW2
/RN4zmaLOBcAZ5YMGF7s8dFzZnEufIftmCy51Wyl/t5kRndrSOiDhu85Hzgzq/fYxziSDu6J3oVc
D04Vb3SGAmpxLAMBDZuTDk6NB+RCtgDGJDrHI0r+a91v/Yqo16Il3MRoURym3k0kebk31IYWCCoV
hUmx88mNAjiVrKQfNMfvF290YftQacUUoMISVkPVdKeSYZGOzTsFcGAOoYtE6plResMy0MdHG7XZ
itNydKBt+V5Hk3EHBG3l8JvhNcG+m+BTBY+Xn8cIaL5KdLAjnAviaG8flF3fZ03fHMaWwBujOpZ9
1R/68U/jFuUdyhDETEHzVc2S1NiQDTxh8JPP9VEktbGTy4wxK237xKYGmJI3b60E8g8vLICkgNxA
lsdSSBj5m9Uz8mVok+5TqBsAuErjiASADw0/owsAahWFqPfcQUcb0vtKzYlNfRsSmBCgLxhSFF1M
48nDUApjkXfJC6IDgsq4ZD1BEDMsqY1u/S23ibXpUL0l3h+i2eZb1G2tmFm61Sm5b/C1wluUJ11p
C6iFRJxDr2LV045sVZ89azSCRi23YdXU52HYENtgPze0C2VIENCoy7dgHqpdF6tni7Q+AiCCjR7q
kkxBWrusG+TbezJ5ITzvqyG7ZRVMfvLY6JwXN9kffW8wcRbMMIWBvADR/rBKur46ZzH/Tuby0e0A
zdGTTa5e63M2tfHaG9GYbr6fat2PF3YWLnEvz1HHHtW76fikc8LBDAUXbvDuZBENZzx/jOAnL4AS
BnuDwTVZB1FwM4ak/2P77ZHew51smFtbjsIZmBfe2UIzf1aovLdmb51Gyrjvr8TD4J2llU04h0n+
TLKYAdz3d6rvv6Wrc9MrPOQ5rrusiIdLo8Nqo80UYMrie/T8ieFVRJnkNBZPjeC3Ehb+sKEyd7Gb
/2woyM60oMPL9/99P/jRYvYxYRsznjdwLZuOcVY48Wogo6fvP8KE4jTWJAcDZ/vymRNvenO6GiTH
kuPq4QdcHgrGLqu6rwMsMkgXfMqvCUNRsiEdNLtn9PZu1skEY/gqKOkYR97GzPNuBhDOoQyqRzOz
3ENNBwfn21Q9fn+N6IJmHTa93CN/NThKGwgBpqh5LNNo0YfWt+9nsGzEyVsMf99Pw4OL8WvHbYxX
3svRiEq3wiXU2A9gSOyHKY1peWYNOpEZIUxDt+VY2wB+sJ2OV3PomPiF9RM8SqYh9qMvAAyVE4pm
x+HlNI2oL1Kl9I0H/yKwIEhnwCloVtAdwkg8dqkwHyNPrJ2WFxh0yiHb2aQCsxbVoBxWll4+PrLY
WpV/oNwoL5L1F7muC03VMO4FwUenaUaVALUR6sL3c79yTHDMVb2RpbdKKJDOxkRUl5VnzO5oop0c
I3y0tWz2sz3KM9364dRzsNPIAE/fD2Umdf6X58iAIj5v47y1uM5smZP3JxbtBPXm4PlQBla1+5CR
h3jy+RCdOZf3qyWHJc8rteFvJGA6w2Y/tvXVCoDBg8T8YZjMMOkTFxvODcex8JJtEUvsMGF+sXT2
oym9T7De4RnIJTSyxOOnxZe+ZE4zT+GDOSRXNcdXqEkopaxnTngHgNYwu3ipE1a1VZYLlkgiKDp2
Abnwm5Jp/InxC7iBlbwZGGTEbNprsruevYLSq7GPNme0PiDSFgNBzEdQ/XJn58Of/cMgmf0UkV73
8zuo33njLf378DmqAnD3XVLui9GgAlwSeIZ2WuZYh8TpHjicvEXLDpPBzpvAJ5hWvamIdxfJMcxQ
rESgmL1g3yEEMjGHMj5AqhYMDMayKbwYSKgGH+UYAaZma36U+pFzPpluNVDneeRUIxqfwCg7sNZu
Px56x8Fb1BsCew+fqVrE59hExQkt+I+D9gVLTPoxpvgKTV++oQ3rjgXRWgEndBlm3pFWG4rPbJPQ
UyKkl+Xy+yF3N14TeRDQ1J925vdMMOrUzJGE7Eh0cly0YSPUgQaNZCmqFQAdyXDD3A04FFepbRCC
kViHxDMeDTvCrYxKdUtU9OeoNIf4pb2Ty3WdylfTUsY28CSUZATFG4/AByyp6OvKOGUqlEDZ7imH
ylx8BVzqaoC9Nhvs22j6wG2n9Uf6bidVfgPiBlcT7vgCwVsRWdb9ZuG4ZwVCmWBb6l4ajJGLwa8P
9jLmc1GVBolr7cSo3NfQs6+qdo9l3Ck6oB4Bo1nkUF9F9ounqh+NjrNTXFECk8aUryM1APxG5dXW
lf+QLkAUs2h+xkVZvfGW3BkZkU018bEka30wnGTU5tXzvh1cLM19FqxjJqvIDuxHivb07PiAJGRm
0zBDRX41MrXpYqu5dmmGq7UzXnuWnyKmak+mXm7xrVQ7GSAPxicPMqsJogM+MbWfzUc1XzV6zH2L
duSB+TgcbhDcGkm24/k+Rbln7XuGkYCq80ufVczv9QvGLfNiYipBb4wDl6hcLqIFZLDumnOFjHvj
ZmARhUHogHI7YLzIQQbZnpgiRQwEBeuXa6JwEP4tokFdGN5NJsfemcwPJlVMgEN8zowjp0NiFj/h
0hLl0MsHc/buENnE69QV7l6KiDihXrm7dOi7bfZMJBVYmTjpN3Sp6/uyjp98+J7GHMgL71q/Tlz6
SYEJEl2mtJSTEpWPnr2zk/LpPxJxU+9E7xM5tewboWG9qEW1xUHhgs8J0nfLq8+c5EF6Q/BSJtgd
qunVZy5OxIoFimfSNY1qxOFzTIjGEhcgDKQPBR7UE/xpFyUQyRnIc9sWpgwpbBgzw/q+LxFbGTlp
XAnfTyfOtGQGB5RF9WFoURYGRSCR6ByHLoX8WELbRr5mn4Qu2Tdzv9wF/vzy7dtyaV3jynbxtSHK
IaODYDnUC7jYdRYw5H4uC/IMCeCBM9lKcaryzDpFFTVlhYMpqz/lnH0mNCNOBDqOeEEsV56+nxe4
tscojo7/x//X/HdjoCNmBqr/128HS3z393e/HwZftbtpiJ6kVexFhSG/9979FOFA62QW6jXD2eVT
kWJiytWhWf4AnakT9GGosS5RFKrJNl2EE/L7oU8mIH6/AYIdbWLxOKxdCCKKj5kBUN+71xXTGh33
DwXw9VQl8lTkNqSDKv8gdSFcGXYrue2JZJit+zZXmkrTkFsfWdJKeIQbhmEyPwYEEGI2nhEyDeGD
v2/aIH+K/f6FEGd7/+3vMxdvEhzW1dg01nkS84Yhqhr8J90wVlG9fDPHvHxWwUS4s4/GA7s/iS1H
o/RSMlPkdI2mmPghnySZFF1tqDLBpclOATP7Q9hBkh9aTSdjKo6EQxt0tDskQMZo5CeJaWMBAz+B
+iyqKj2pcv7Nm032S2+QgjAQ9ietpNvE1fTDQm1+HaLZRrXsVRSK6ySe2Y2btqQCnByCLSVt3YzO
is7C8t5N2jtZlsW51sVecSdvDLNQ/KmYBtEYIWVut5acU6BoeXMOCpoNAWzWTcu87JJmxdUWpfFa
KTnsMIHJY9aF/YMyUN0zfuh+jWm09+du38+d80T+V7nnI1DAvouK17IIzmSGGh84iiuk7aK/jnn0
H+yd2ZajSpZtv4gamAEGvKpvXN7Ku3hhRHfoe6P9+poo8p7IjKqRee/7fVEgyR0PSQi27b3WXNk9
l2gWSj5kHIrxr2FFjweoTumO9mcfRk8qiN2feTRset0wejfUQxZY/V0RJjVymelQ2636lgMAZenl
8LkirjpkXfTsjwx0engTaxbU7qYM2/QojQGIcG6TY49RYD8XnDomK7O4tiDP8mlMltUAS74m9y32
21NbtIh4ok7dhzVidpoJYmOozrhzGyPEf+jbGxb7fyEEOrCgVEdkJgkkzOIhFb240mw7hTQUqFF8
4AGs4CYgnC9gHbrtcg/zKdSfXLv3mhkv5pkZ9Aemmi06gWvEGmGddKyCwwYFM4JdHJkojlVA3k5H
Zf404nJOHPeSECO+Mg31vfHa6eh8KUayxeCNi3EEhuWY8lxZFW+ML+zjkIzGrql69zI0+cVLivhO
ZERruuZ4ZjpZHjlnXnqRdE8yV19BFK0jNC6bclG7Jkha1gioN1qMsMNV99y1XIzb0ESq780/2jrv
D3ZggwiiubpiblXslMkAt2ki8Bho9N0RqajlpcMmGTpWCbO5GtKpwVA+fUaRpkQfGnF/a0v5jrVn
bKSehfm1tuxqV5QllzDtfcD3QOxbRdYpi2eHLka166TkGBsbpp7h/BbDzzrIaXjh0yKftPBZA6V4
jwrZYZb2pgGjZCf3aWhiVeUA4xSRLe7p9ZzSHW5Lfj6ymnfoTtm6Z4xUT2Z37jN9R5vTuRvFp9vl
D4XTNk/RXHR0oEN9MdAGkudLMTm0496ZPsmfvfcLaLdhSpoub+9pigtoJN5w7pU6J5IQKIRh72Fh
lI9dHZCchgbMGvABmCMjGwCTDz6YiHUqFTEEYfuwxIKELhMbe+ji3Uw01FnH3fOsUjrpzo/aGreF
g41lCA2K7cQm3RA7Oyt1aMO14VEf59tuQPutFPGB46C/m+i1zzOBYjgWiC6CLNHoeE8mbXeJ6h4M
cUgnzZgvkAcwAk+NBbOa+NZb56DN8wVgRj6VHxZAIofiCGCxW8ceCS5Tytth2/Z9nHvuZ/OK0yF3
Ag32o29O+JFeQgSE9wSIyHOqxUbVNibTCYpmGlXlJTAwebCA9MHyHQw73kUTC8+Iht7Qdaj3W5b/
tIrxTFkU0oO56GOT4ouej1McnzqLXHhlMGumSGrJqGkC8yEOqYRcJk+PUcvp0Gq0cZc0BjuV4ePg
0AzA0Hrx7EAcurZLd4JFyDZkKrFWM+8fha06R6XXYd32Cdfx6z0arABCS4ENwZ42nHj4pUoT8RZ0
PsIlImLOiP5/9lamdlWWGKeie45Hr/voJ/Oj01xhXUws+0jwEeMzQNDazNEx7KJpHTGfn3JGYwIo
wb7EMEySptnfK+Leq4rCL9H2Hcp39+iP5ZuNCeDOaWW9ngqJiL0KrPWUtyEHoZE+eexiEyMrWkkr
CQBw7rs5XPeje4hZ/5/bJeHN8SfSW6kZA03jKO2l3rPCrS/wtbvTGNE1dUpxiSP1Rgpsd+Bc9cao
AnRaUdYt3jZKC9Ew8JUeroVUcvRJr4KONg1Y4/SA4M7n9MrQJKVxEoh9z6X3dENuQG/t95gN7gS1
BNgZbmLJGbkJu3MwUBFWpkfyDmOpU6wYNlexuA5knO6DxEB3Wp/ppObnEL4OZj7jryyoa+YTQXW1
bA+MQEpwjfdpOpNzbY1GXWea/mQgfcZmry9uJhqs7MHBHcAAw5YJTrwjM326+KqnyrkHs8A8z9Mp
CfF5foaxnJ+jkMQJQFH2uhZ1cR4NyQIxHy9GQskXQYDcZI7qRoh58U+V1Nmuixz7BIfIO/r6LQ9L
JgciCdYKn1i+UlzYabdKNpssnE9xivA7oGWxUi0nDP6D46nAnwYFrxW7sQ9p+rnJhAHYCInFoy/U
DCRrHaqurTdB7yDtQkuxcmKuL7MEGcwVsRruI8dDC5kxiO8L/Sqhm2AHIOqMiTYjpqywhgs2p9nn
lIza96HBDAVckpvbaSfjG4wOJT244wNDS2r1WnvFvbuMqe1RtBdnfJChEx28hDN8UiDqmSaRPqC8
JU45Nn6m2PFWhR7UYcgEs1Hwv32T8VhQXEANtHeQBfYeZey5UaNDalGaHaMkZ6UQRUxZXVagvvVa
NBmXSRttq2EHCVfuUF0GjfxvyM1LCs/Gb4v87A8pSSgA9UCTVzP+LdB3E+fmfVbOXyPXApUHiuql
E/Gl0I35SRQK7qdBFVtzFo9dy8I/zzvE3byR6zaui73dlMapMrMvS9zCJh38c1U42L+U7b75aDOp
90+uaYXXRotzPIzTOXQ6SRaV25Fk5H0nwgIZa1AimI/kOWJu9Dma4QbbK9QpStJ7QULFBR0j+EZE
2jYNlFNPqSfcUnxLh3pHbAXTA4rQwqP7l3dGw2xT0tnZ95Z0Vnnd+tekwKQboV+mdr0jPQ+TKzRt
IZr6oTbLB1r02zSV1dexN38Sx/fdKYvyEBB0dUV9fKa1cI0rKz4MmubS7Xi4HRmBWeHHJDm30lm5
kXkeHLNQ8T0PY474Nn21mxr3AO2MfbtkhhesTKdI4qSwpgW941nMob70Ef44wXVjxTC+uQsTcWUA
bm6ygnlOz9ptR2eLZR/jTgw07XNPRh5hNnQqknEG5NGU41vhOz+NduahLDP31Jnyde6oWotZzvvb
SdgqmSrFHjWdM+rvhMLFlxyF5X7qMfNOBZPNJpHGvjNcDHat+xbh8L4Wpm9fIku+pfWTYv7/olIn
vvqNoENdxEjIEx+ZgG82J3uoKpO2AJu3+xaypl9bM8mlp9vdaLKRWcWxz7UOso6OE/9o2UTTrtMu
gya83BTF8C6aFNcZEgx78f92bsXk3lwgHL82U8bax2G60GwuT7cbJ67Kk78su25bZhdz9Sg1DXC+
8gkQMwvAtEMzmXaJC0nk13YREwIO0S5xkChkx9/0ght6wPdirJiqPgtdm8fW6n6kmty85IYiGRY0
iTbq4nTbgioF095X74nr4O/qF+rGr81x2YwXtEftcjaKWodA8oVqIRbKBXZmeBc36MXfNw5BPts6
ZVYbOykUimUHtx3+2tXfjzU2AGuipUkUXmBfWZoFW2cc3m4/lt4eu+0gxf+Q4c/gv/DHDtMKcRZi
xreaHumpVAMfhJFE9enX/eXBMDJmes045pH1tmsvK4o13s2SMFHe8dvW77tBZFCohvCylp/4/fjt
7f/jsd93f/+cxZgHZfDfe85CUv+YD3aU9nyA0e9P8XbfMCo+yrgNTxz8JoPL2D4FdmOfsiECAKqd
HEGGn+6HAdcN69LbDxg2kuS2Oo7uWLVnf4FA3fbrzgVHx20zKPuCyTDP3LYWuu/WTPCb/P3Q7XFv
+bHbVkts4n5yy+Pv3d0e/7XPcqTxZ1fo5/IFKkYHT5+SG1ls2brdvT3RxazAM9Dc67jCClyS0VOB
2pt6lWFM4WuV1Xl7oi4C6mplx9vHjMd6+Wz/PiaydNcvX6rbNwlEKf7S5aZfbmyF7Lqe42hrhMN4
qiuINZL2PE097v6+uT2WRzMrQ4OuOfi+aqUzAuRvLyRcGGu3G5gJ4TbEJIpcxCte/aRH6oReIHMY
IKNzIcUEXRMCeCttdq4C6TzFtPt8c9p6JIxaPqE4qXc1PAD9jJv3SV6MXKLVLq/rHzn+FVEUz1ZK
C3YYtxOj/BWtc/K8AfIQMbGnQJNnz2GJL1K4sqzwQD31r1ksH3KZECE7pT+wegdIkdpXVfIHc71M
FvlOG0X5DoLv2Bct9h3iIfetZV1sDjdMJQj1whr1kTO+ydp50DIJ70I73EXz0myOg7sgVdHJ5T+4
Ik98ar/Ri2NWzmB0hQAsrQI+GXaIigA/MCkFOqD7P9U23U0s4Bko3YpK+xgo6xLY2FOs7jIus2FM
uKtWwW53/bM9tQHsjXOva2ak3YSXsHu3s+aRjtm+Q35vgsmLJu975bxrlat1qf1jG6bfOVtvGALy
esJ4nxgeeq16+j7jMTDsnI+bwaw3kfMaVs6rHNyvxMOYJCXj59LfvSVbGkycASGOeUHQpjNR40xw
Isligcs4IQKryOmKddylNgEO5rajB3QJg/hLHWPKGzpCMYUcjyVii4TJTZ+ztgyCx9hb7MqE4ESF
HUAdweXob6zMBn3M9oaRjNwNNFDtJQcFPcrM0k1opA7eS5aRHWXxzrWsxE6B7I9G2CXLXCHaETzA
/NzHzqH20meZZeWU+FUTQGYOnmJ9X5STtS1hi9p+V6086poN4PqeNW3WehgEi5BBoGI4aIl9gNhm
NdZ1x8SKrqSU8cVvrJdJSxJ3le5w66fPtKguvPYWHxrmRsRUyc6Nefca3BiJM+NPU8Ub386/hMZS
QZ80aRlwU+AfbTw2cAPlIZhtZhhWtJ/7uMbrbH5jAdHylZUYNjm2QZwXYYkbH0niLtDV+6Stgp50
/C2uMPigid6gkAy2M0gIXrB4nlznBxbTjTOciM4hJlHzHneNKbeBzHFuFTmp4qN9sBF5rU2UOzvT
qNOdjjTOQKydu9Ewpi1VstwXxNltsAr3hyQc/bUdafs6TqDY4Y2cZ0IkV16eO9e5EO0TU/XdvCwb
bg+FBEE33SCegSkYXIUgP7T1/CkD6VzyWbtHN4Emkti0C3DluMfQGd2r0QHUsYLA3DFXRNDpBFcc
5uros0jEDlrwBbXAyxXKEch9bLkJeAUtOZlPtirmlwgXVNks8dpTQMVjctj4aPzQtaBXshij0Zlo
++tI+PJ9XyWvXCh6MpS40eNphBz1kpR3ccCektr6UXuWzxorGK6uDQkuMUMuhfPPLI67k4yH+DG2
DNzb+c6qAsm5KvMPrjsvXxMjfg4jl3xs665kMOv1Tn+uZ4cZge4MEILPWPfc51HEuymb+0ezky91
0XyPzBwzkp7oVYPtflC2Jp3DFMORHFqLswZW2abEoiTyptrmPhkzdmvdC1Z2fVnoM8Lvr9Q76S6h
jUjfb4wpF+3hzk3ecoCYVP9Dsw1I7A3kcEXoARu2H4aV8HxKp4qyMCO5UGF3cuRkXwqJXHFE17BT
xqT4JicOXAaV0fZ3gfRE4s4W9lPd90yXFHmZtKsAyhvv1tiri6W9uxHd1QH3eYytNxo3OCWqTRPr
Ra2eQ97r9M8pky8oK6IXTXs+CnT+qqAOz63/4kSK80r6notpuCNwpbokhni+qW7qhq5kXJqncG4O
veLP/3tlsVgcA/8i3CbxGuSvg5tDKFP+abWYe5n4sWvB6cNffxh6ht46D4wVmsFXD9HiC4FJzaaZ
p52ziDtGhSH83/8X5P9we3genBDLJMLRZBBo/SFn9wOADQmC/kOOd9sLOvnghpwBjCGKN1zIPjNJ
fY4goNr5ZR/d2z7+RJkTI3MDZtRWjjKOzJhFbGr2In/oPYIAGS4fWa6a94sK9NaN+g//60Vw/ccb
57mmiXsCHb6N6v1fFe+4GTIrKUfeOB9ERuYI7xj2wb2wZmTvZWbvnd4rN2Mvjr2aoj3LpvRztg7C
Tr/Fw3QXtLb/lfxd4UXflDTfSpo5NH+cnwhUHJvzFyUw3ZjHtgQrnMPnPP2H////MDfwrvsSF4Hn
K17GTXD+TyaCqU3wzAhVcqorKN1to9wAn+FFOHBtEFQfUWUUJEa3PZZ+96NXMacHIoS0r4EcEl+M
tv9u8L45adIcZuV9+EsHpE6qT755BEBV1R4b47Bu88jZ68S+t3XW/X+m+8//KwuYLf99MMpDFJf/
Yv/69Qv/sH955n85YskbkabrEDxk8Y38B8/ds//LE5wKOKAdaEKWwPPyf+xf4r9815GKIBRX8Y8D
Vf4f9i+SUCzCU4RnW1IJd7FK/T/Yv2x29C9fLReQO1YSx2WCiRr5TzNJMNC6igpsHEWUbfCwTYRi
jGR5OPTPgUB8s7qJBdE3rxfPcF7MdeYz+u1bj5BCtJQOELG1HsJg29g9zCkG2rfoRyuZdyn+iKzM
AeqSfn4quYAdCuSdjt88VXwXCMvzipUYcrkAHoCksdwN8fIe5+S+1BLKZCbalWN+pqkZbd3C81bt
FfgJQurokIMYWtOpO4m2k//BiiT/l7dEmrznvCvSUmr5WP7ZX+Mj0YEc7NvHmTTAAxgiax1mxj0o
jmlfGsZeFZKGRFsF25GUMyRFBzmnXwwBOQIFxKaZeKW6QkvW+QwTqej9CnU5ZRchFaXaeT31beir
j4l1yvHfn2kEH98fH6iHkw9vl3IUUhJlW3+YvIJIZpXq4voYhMFHXtN9rqz8KR8R9+XaL/fTLB7o
ehQxCLSpIrOidmtKxsZ7Rzc70L0h/nlEk7IehqzGnCa3akAUrtOtGhMqT9fZyDYmnbD+1leVu7Ek
CN3SA1sVsvxqnexsZWSowLvdCzk/xQJ2WGE0P3MHMWYV6DM+jmxbleN56sN3PPYXxuY9lCjvQ/bh
q1vhzC9jlNozLaoeqUuaxGflPYbRQkGqum4Xo+2aUTuCEDZ6Ceoo8Gk1zUta1JYrUIjPeQS/EZE0
Y38DkYQCU/Xfp+LU1Z69hlM2r4cIHQpI7TZEUCdU76+U/iFhFSAoo2GTBHArMkCdkcwPma3e64Fe
v2jrjo7uAjZ4q2pNyQcPHZWisYpc7TxEWXdwJQwGE+viipUYQTKdeVcPHC1D1NPXNwEZ2epaSAjv
zYgwQbMTg4g/Fjn2k50X35EFk4Q59Hs3KQCxgC5Ip+vYswIiffCrFyH8wd8f1PoxJp3MNuHbzIh1
V8x3zmnu7dD2fs6z2gJEQqzTLMkm9jQt+TiX2gZ8Z0YWmI1Z7t2i+DqnE5ljTm6uqaU2Xd98VE7D
ZznEFUtXvFZEWHeosze6ic65P7NC01jnnUQBB6Ob+CCDDjWK3FiBuAununtKjRePceKB3MAtYgAS
LGnd0eg+wbZGVYYdIZpBTsIYieLiq6HykV2izQugUbAMm59CD5TAVE2fOcP/foLBVBdv1WR/aXT7
zc1oiNndh+sx7ux18aNN4icZERsqyLFuUm3yPvbvquay6KxpSy/S4olFALTq0Os2jh2cqxlE5Gja
HzQGUUJB9icBdV0mBCCDwyLOiBidSoR7txIEGs5dui5LklVq9GBmRPMXLH+q+4ep7/aR1He4J/fa
SBbk5bFNm++ufCIA+NT5+SuSv2wbmuNXQzhQEujlW8l2bvhYvIGbGRDBYhEKy3rlEZwWTcDQjKg7
OsBdV2UZrRn/vnupewUxgHRwvkuqyKTDkeQ0s8mCKmzFrHp66OPyOVHtV8hOn1HG+CbMdg7fJKrK
7ov2DhYTi1WJLwAi26EVokPLgC/eNADssbRzC+Yw+PqZxn1riVdGpvulySZY7tZXo42qtdSc8N02
WaMLeyT74SPh82TG9ZAG8TmtIT029SuGtlPdh4ALnO+Bwwso7K/2NDR7VzCuKYJnL6HQ9g0wa2FC
f8B5zuDCaxvtBgOIaBUCDgVA1e/zUPws+OatAAQCDLOzV9ibTK3B8CfKDfgOxaCZZzwEgI1ox5Fi
0brls6uznUjRg85gBjlrTNBiMuuBKIlNybqIPT/hdXqMx/QpUdO9bwHIcv2NqDxEsE4Xbt2s53Tt
b8uhvZ9IxUG5XdoLhvDYBt0xWVYgWfAN9uodasQXf0L6gCPytcqURBjuYFcZzMdffzfVM7xLCCN9
CGku+Zql7mb5fk8tAQSsZc7IB44B/VMy37cCH+lsh5+0xafVjN48I4V1RaAGb5LF8kA8BpV4Wp5I
fPcjHeaVGv1vUgfPoco27dAgQwpa4k+8L95o3YXeOUiPbuuHu6DuP5jAmqz5auHXnHr3ZTaP29g3
11ENqmgwoBCaADJLSWaGi4UUOZyDnEdF12BwxAF40VEiqGcAqnCHiHAn7AFgTnMstHi3nK2doBVC
3I7drnwP/eacIjDV2bJ0n+16o76abhFv6ni8m2MSiQqfDkoXIseK0PsXbbWqOo/yW7vXtkEI64ho
TYM7OYL4UCggXJibyGC4fr0B+ThkmRi2YyGHnWVbD1nVvAXR+Khc3BEYnN5EC3kK2iMjnXrld9YP
CyFmqRkJLbEJDTPDVZ+T2b48Nfk1wDD/rsCaM1UeeQGR9UWiV5qrrNggjdhE/kzOu20MAK7ANxKh
slLpDMZk7v8arQ7dpQ+PJv+mTCLZUNoOh1ipO39gEsA0ptmVVl/RFXQeQo39ZkKVTqTeFV31sMKl
zPmFa8+EYtNJxfe8JhfYIgbARYy3Yv34mWKO3SQBi24jeG+i7mIxxV7hvCkQTZt7CyfvKjAvuRuX
NI8cogqaiaYeNjmiNO1LJelDT94LIKeN4bkfOW24VZf70eZLUsUos2YcoI711aEQSTTKQUPCbbHH
bl3FmBTTxr23PQzWc8ehWGn1OHu8QIZq5FxUnFmIpo5i3TzaMWtpk1aiG+OG8ipLP0TSLJYg2+qC
UNeEsRT+mD3zSj4AWXWdj26WA95ocQu5YF06s9xAJaDpqsqfsck8LRMlhhur3eYTHCfhYwdf4hy0
FaCpuBJZDU4pQFIIJhdb7aNpD3zY9vBjjsnRqOW0lzixoqZlUEjvjpNLjdvRvQ403tLQO0mNxgl+
WlSdVEnqVkAPy+O8Fcz6K2J3plUcEpedkyUXMKbvs2fjkS5ztTLk3YCCirTnjatTTTZ5xiWeIeHy
eWDz/Ajr7geCWFC9kfkxuHBcjGJBpbrvoYDhSTwsB7ogiUJ8uI2sdi7kI21nP/qC2VtFta1j1OUo
Gc5+ZjwOXQ9jpcQiAQoJre2rKqaRHiV957ou37yQLFAru49UfUQU/mzI4SFBsICu5kr5ecKEfIWV
thD/6XcHs38U/oosJERhofN6e3VcHgGPl+RPTLT3+bOWsncy9V9QKPxsE5Tk0+i+VbhU+yVxzW63
Q2ofvOBeTfWD4Tf8x3GeRiiVgmxRIHsw/GD0PXb9t7nPUcakSJWbdu/jQtqqigmq0w5HnU/uUY8M
TPohf7JKZmic6gVExrqoXgc9fc6126GGF4fRAKNtEa20kjh/YHrH7lo38WksQbLYsYEbRFH5+E25
q6Dt7TAwbO0qp1nlD2BSpdwaJfJYGGUw2SWqzoZJV0P4kNP1aBXt7Io1oN8lkhVMalt0pBNxHvKR
rjw9baa8r9LoqBUMmJSR7V2TlM5RAQCz051eB6n5QkxFUcRIepxk35UhX38aatQl3QGh0c84bIJt
MdPa8xLe+HQY4rtJzhK5a0OvtooLQhma+3HqzOeiYG4owvipzlNjn/qGAcWNLMk+x61bCWTL7XEM
wfwZWbtGbgPj1VPk0ksAR/gP+RAH81gvGBqbGQWqxBkBpA01MMgvbl7TvXRT+kqZ3iwz/I4QjH3L
3BkaFWN/BYEW1mWUHRA7M1IhjR2BGUCllR6aiuE3N6bHaPT33duWQKXSLHbD25MDgkhmHQUR4r9/
wXrMmnmkMmKa+nsXt60JH8LO7Y3HurPJOxhMfzPVJtd2ax+FszoanSvIdogZEKJBSsgxDsH8LQfM
7UYu/6Hbjm53q1E+FgmpgfWCvx/7hU5/28R8yPoiALPteZ/jIiItIitYkytdbV0m0MdKimPeEApi
uW69jzHzH90GDw8LOEwlukDqDP87mYKr7dACvu1+2c1t6/YnQuHx1277zpYZLRwYKMYBJ6bwhtmf
FEYwkZt8XvVwR0/YPfbusCWmBflQAvLEb0zzHPgdEe0Rtt/EX1ZMllPtISPgXYQucHPf44aMHkYv
Ejs4mS7ngbZAXYRiMRRtch8FYbYdid7eVPQO+VbOL4gfDBymWj7T48sYuONkpYKhmstw5oXD5Gxs
BahTGBgJHCliElZSAVEYafS0qJxcrBzbWDJSKjHTlYGHrz8emMmmCZyhyNiqvvxCPVIycfDjuzhq
3vTi7o77Yos5EapbXl9MjRfcyCkevLzYYuhBKC0qxOWCv9868PFohH7SX/g+NzMM75wqtW2CExDO
DOP9EYtvtbKNyn6OBEDiqYO8B7jzTrWcHwoYlfRQIWi2kZN9mbkgeQnK06zqmzMijWpnez0E47B5
ypl/nZl7uFsxNC82o6PLMLOYQpTb7nRXiLOi1RGpJnwQI6IBWThH1vj2kflO8kQnTkHyJXClcItv
PdpDXGYAZbmAtUZenEmahjhdh+1ryOCREBqAzQJXzjqI+uzDdcOnMgD+J9ME7nXch9dhLpCpcv4e
2motxkYf/SGwEOMNn3Waj3uX+fiFQ8QDRA00fBjC8KAkxmnILudBGe4ZISRTzedJVzRPsuKDLgzL
vcqfHmzVP6YwyvZpF35zyBU9VqX9LRvdCOgESbEjaaWbCkHEvQ50fG9YCMOCcGw2nVSnaa6nq6EM
sUkLxqFOJp8BkXjX0GgL1Kjkn5YQGFnVq8cRCeLaSyscRT1pmKsi8eQd8wB515v2I6y4HoeGINd9
EYhgL3xMcRgfAIlfWjLEH30/uB8SkR08S7fncBxewU6XJ+ryYJ7dR29TFB2WQcGsJM4UsKtqFbE0
eQYHAIazcYggq+wPAp0QFeYEeA6O5R0jXGWrQYWSYR1XVbP+CKhGNlzErGPrMPrK+nJrM+aAFE+o
mA3U/ahA+sWO9Yi5kozdFt9K6mca3B9Sz+EqaAtToyvEUVH4AC8IyifO2z36r1NsF8UuyoMfmJ2q
ZzEuaObe3SMyAo8rHN4wMX/2zUgout6T3lseuyI9W71Znh2OXPSQ+O2s1zzuT1GEJ8Id8J+6UYG5
UqTPbtFtCLJvzwMu2drM403lckCAtDMo58JzSFfGXfEOw0YpguHeYUBy9NT4FE/CB68+t8TPps7B
hPO2Ek7lbHQrLeQnkXEO7LPuPXLtG5AdYdf9TDIdPXSj9xnk1lvvU8mM0OkZAzagD9xVVIf5STAq
mDtCxgVmIhJPUGdNM8WRHQCSbuIvVlz2z3UYbg2dnnBShk9oSu8DK++3caELFiB4duZsA1fyXHkT
rw5X59ae30gzhJHHUH4fJ8i6PUnrRbsjDYVVWE4wAsCCn/EiFc2TE+ePMSWNIKPeHvcKwz1Qf6va
R2NhniNjeqCeTnZlU5A9ZOxn0KoPpln1XKszsFHudA8tSJ4a5IMcNtLfYzVS944aOMs0xbQ3zQDG
jSpeHWP40L0wL8173RjxtSOnIqXL8cgMZSVHCsbcdJ7N0MIRFkKmJiVuW4NzS12qc93AVQJ6m25y
q4U37RAH2Y7ejzDPp/08dPV5zOYNBOKdXFSq9Ep3VUgKmwQqinFdHxjssTyiAweJwz9UZtczbC3u
mvS1kQmYuAA5hB4CRE9rT1fnvEQ/M2ftWZat+UTPcuW1HJzMjiHnojf2/ZO73Ny24viuqrkkG7UB
d75ZNsfmjiVwwNUxMk5hj4yPAIIDCVYTdHR6SUaDPWudGchjJqujbWNgy86i+q/CEAibTUInE/rF
K7FY9eOb1+Zmo/m1GS+2Ggqa7JTXhMgPZvAgs0Xl701kklCX0F9MdgMGuZPts4DHqUtMLjCKU9Ta
m8hlCM8Kw1vfHrrdIPV/GztaHakuBxQvS2Bc78r+H5spJqWj2aPdzh2smsvNbQsfJZK6XhM/dbuv
pyzemAmKepjtxclukD/dtgrW4VT4NpooNYYW6x0wqcuPdDH59eWIL7JZCpdaLZqqRPmAXxsomMtj
wa10+f204tq/xe3whdO8AqbkA3D4+3dvO7jd/PHY77umyQSYuMtErpuQNejvX6ld6tmwMOGU/usO
hWfyK7cf/LUpYBLTfQvzze/f/qcfuj3oGaon2wlxxZ+v4Pb0H3/C90TFEhj8ze0JaN9qpeXorn//
gT9+43/by+8fESPf3FiTvLZUi5wIw5WN4Bs0Zwzi0VAOmQtg8re3p2sbJ5YcfF5k0jzHoWseFaZK
FnXcuAFjdJqn6J9u9/HjamQPAa27ICu3sHNYvGGn6Teq7xY7gfGSFd5V+Xm5lssRwPfqu0/LZ+uU
MAe2HOLlibEGT4RLYBbT8nLnSSIU9ExWzQinh7nzdM7AhGFRRjYfLqqyhMC0sZiPTT/8iPJy2Mlo
rdCWdrLCJeXiIesDLpCTg7nAtRBacUwBqtg0Tv9qp9irmrR6iWP3L0DUDz5E0NDyH0sRfmUQX5LA
lN7Tif2r6RDAxY/12JkrshTcTaXiI8vuj36hfzIqWIvc+qaWaHAaPnplNvh9BK8fNR9ZsNXBqMfv
BHlYCyCHjAMDSZgb4gNt9HSxSuMvbLkh15iXYrBfE0DoUT1V2056j7cJAjI3OrwZUODB2YQlKyMl
q/fG/gkwLl05qL5hwxxkfiSah25TM6CEifRPuzDArIz4k9NzboR7KcIvGPNjml7rCuacFN7ZhWxG
gQjxEhaBpv5LunEHeMABIVu8EHhzRvgPoxWja41ww7EfpNO9AYiyIprpWf3WT84zMCpkmLa91yQ8
tkzEN34bP8h6fPHE/JqWeHfFEg/Q+OWdboihM5C+UbulaZCeKh2EB6xCz1Wo+vs++MstJ8qiGghq
NLBADlp8UkiraiRym1hp6k447TjZmlVjz0i2MPN6fvY6Wh5q4mHeIamm2CIZ2fM32KE4L8/W2uWc
BHaF8j806mddv07pNPwlWZqmGz/1rC+TMezqMTiKLrivneHg9/5F4/1caWspz+9NL7naAiy8W/ov
wOITxKoOWjPdXzCKHFQ8bXz9pR9am/amgRgX41gv0j2Y7rcqeSNf8X0MIvLm/5u981puXM2y9KtM
zD1Ow5uImbkAQG/kKHuDkDIleO/x9PMBytPMyq6q6LmfqiwWCIIgBcL9e6/1La9VNmZBDhQ+opXV
9xF3r+G9KRMNZOrFR66kfGUYMB0nko0SKRjgWiVc96Wurdl7eruXS7CmqCpcj2bS3PJy2oImRIrN
ClWiNmwVIgpiJApobLiR9+eBjJ7nnlumPyuhH5xJJnKn3qLXQuEmZLQcYG7ZU8QGLHpUNtbIWJCR
+t7sLGe8t4RQdIBy/DTa5EY1SBiVBy92MBSyM3p3eEIQFGUxtAzuYE1FH1eG5j0CMtxkYv3EoGzH
WAKLOz4mONMEYQJcQXwzZyENKAa9ajqgZ/3MQ+Jn4oc8sb7MXixXXV5A+iBBQUEcD6lIfquRWthq
PbhTXMC2p6LqyEnmTAZw6EhUB9egfi8/50lFUTI1KAQlZLprRJDYIrAmm1NKvI0LrAX0n8BPk9E4
wd2AuoGfJ35B5Lxrh9ChUFTYE5uAOAbNHbK3hIvcWp6PtUJPGbTsC006z//DTwBMn1tXCpzKKm64
vgpadWGH50yjE+RmVaQ6xPCPqpySHbEkFKcnLo5gu7gRwj4ykGI/00OcPCBBN0VyHvZFS/dGRywk
++eUVgFXMyCX5KccFeR8OkEn4ijIq8Tnyk3EFYXiV0IfdEKd42A9gfjhryXRNI/BRE11v6rM+KWi
PLJS0krDBlQ+eImBrExNbuJ6otwkvKSDQYOq57jSDQp2+pucWx7flw0JI4X+F8pbRit0tWCGquNb
rVk/Kuoh/BrSG5mI1YA4LfXsaBo+G/qQRE3dh1a+wiFlIrbzH+eGNN0unCrI1DamnmzQp8GkSAmt
NWKoQNitBsfzuKWX4gk2noaGcYScpJiIZoDtkzHRzH8+YF7XJECirMC2DJaxSUqyUgKV8eCAp9xg
fOLUmnjbCEK/Arv6Qy6DehPJo7+aNd800rBhsAvKKj0/9aszGQ2X2kHrhJthLtg38xGZtSBSc/Js
2pAIdeSegSX8kANIeUn+AzqVivQKkk5BqfBwMpHvaJ3l4bwXyJHQt9bQFDtPHn+Q32xWlJ0F0qG6
kNJNM4av3vA1CGPhxBkxcnl17rFpKgKl75idTqR0KupfMSWDdVHQOqAiQz5FBjRsyraMnConZTCD
SN4EVj8FKTns1GAJ2NBeQ4mucRT/gAqdrLRkoiIYofWy/P5uqswfMefQYmaax9IBpk6BJlS+EdKO
mA9JfW9qvJMc35XT1HynJGejC0qIe1u/QejXOnpWW7Y5NC5HO1sfiIHDHURULj+FeqGxVpAsVaWc
qEZ2CE+s1qkl3JsclnZa4IZoZrR15lmbQbFitxG2ifBZJbO6D4GO3WooAaUU6kE6lE9xcpPkFijH
qZehwzmKUsinti1RtBXGKm7PogiPp2jHVYbYFv0xJ76ImySA5BanBH+7NPz/4x8wtd883x+43ivk
b80fT//PJU/597/m9/znMosk5PrsFP6o8jr/av7tUpvP/PyeftZ/LvQPa+bTf3079715/4cnq0VP
c9d+VuP9Z90mzd/ClHnJ/+6L/+O/pcqhxSGjXfuP3z/h1zvnP+F//8/H5j34XZXz6w2/VDkMQ/4S
NRFZlgjfVUZU9p+qHPK0/xJpKFoo5CDliipc4L9VOTJQZlnXTR3irIQ9Fy3P36oc4y+R/yiIu5D4
oaT5f4IyY8n7Q4SCOM8CFgnnEMUb0ZV/CvXyEgNgTnb7SZcoTiZLHqwx8wd+m9SNlvbWorf/nvxz
ATVBiM6xs+7RV1O4MaZbWnwIaYhc32QQhVK9t566XOvXba7OPfxwg6b2NjCkfsvJ5FhxUd5jITZX
FDK+iCMIbzNAYo40joCCh3geZwtoGOa7HcZJ0HErejCRwdWBQe6+D6JXPB0vVO4M+qd9SCwRpou4
HzZy2pZgF+FKw4PGD1bqDJVbaBx12BMQsPwl9JGy/GaZ5BbcnB6WSTWdku5ABh8OdA9MRiAQT/z9
hnD29Hxvit9Ws7zrt620LLXMFHVzE9akl7RR0IkrYyKIVYoZp7wskx6wQU5iwYVrC3Wp/3yIZ3uL
OHto/tk8tW+ooi+vJFjjfk2qS9T58s7lpeXt16fLvOvHIF3njcvz/zL57z99WdF1vYxENGy41bD7
rSw/F+iXsv4y7/rCUqe/Pl2mfG32Qy2T17dca/nX0j5uAxQ3YQKj7R/XvywsaTr6kT/X+D13WUDz
jdl3NZf1kWF3Uxl8l/f/+E7Xz1vW9cdHLU+R+9ZcnNTOvb63IJaHAdc8sgw8U6Zu3HFRHOec52x5
DGeLVa9G7J3LZDKP9bkFIDK5gpkwv/q9YDa/cF3kex3L0t8LzS9fn/72crwkVLfzMPJ7clnqj9Ut
T//1y8tH/PYtfQYo3ACEdJWtBNJcNPcf4vnLLkuWvsDdpEU8o4sbkpHu8nzpXCwLLYsvTychiPb9
/TJ3mXFdE85IVrI8X9oby9T1nVnaz0a3uS+yzDSFlmQiTDF2FQg3SoFVuJEwi9radbL1smqPhK/c
L68PGT2JQmMAgxiRGxYk6W4Ho9btBaFzY/Uu1dAn4i2o955JTn0GoNegybU2GmHcTuHACGD2U5lz
5PD3pDS7pzS2ZmyLs3Pqe3KZS13xoGKN3SzPlofljcty16e/rXKZuby8LHh93zIP7WKHgCgL1qVP
wDk9u/wD5VIw8wLh24KSETNio3TNoGefNG/mfBJfHhRo7BgHr1Hfs/oevVHVEDADHKyf0+dVw9O3
tBHn0uMZVcUl15LRxbdPz8lKh3Sva8cqhTMRzF4pc7GYzVPL0+u8TIcqlMtU6oV5e0yVMo+tShLw
hEp5VrFGc52QKLJXpbLxAzxa3mzUSnSpXIeTdAnTgTKb6dfE13TeBUXrXY2tGQNMQ5BTOMtQuGl2
l6cpIjIMBozFupY75bmqF8k9MoHQlOC6dRG3bHOBpJgdlUZVWhvfaiEJIkOU2idN6d4VsyW+rPbL
Q5gB1bNqAFeWhfM7FRVvTQoZwwSka0UrbnGF13tLLOu9Jhi/pmqzUpHitY4yn6PNsApW2tyEG2d3
45KBXhdgQuxrHPoyFXawk0C3rJco9+UBpwCmyPmAuj4gtZDWSqqeFzDN8hCjOEBSJ+1ItER6FCAC
x+OG1xckH+2JwhWKnkMADIBECaiuHQhOLizZW8zXSC7nH02ZH66733UeI50RIDvwJ6htB4KBMGfP
R0GBSmKvVRaBgdfny1QptwMfZlWQTylMCAaCrbgw5l9YKTjhZVTRyOrkeWDy0lASlBv3MhVy1YAg
jOCpdAkOmuzW7AUANBO2ve/JptzCj5Z3qPjWXo/5kf4Ubc4CT5rvcwAGmbWPc8n8fihb2DgIw/QW
LhDFFXNfK5OKVBPUbd4o1FfRz9au4UNOAq26IkmKLC44WV24lca7Gq/vA2o98pzrh+ENwjLtfjO3
qcROT8lW+MqDja9QOQAajrbEiX+GePxoPm4K/4U2VTG4lbgd25fVD6WARcqAcItlHDFxN8jOyujC
FW0GzQ9odqJMdkKIy+It1exS/dl67x2lUlxEZNFajkSnlYy4pz5wKwEs/TvMbgYlWbI3hwOB8AmO
PXRDcNPyl4DwzekT+UGk9XYR7EMQ/T6+BIfI5RhTT+x0FPsppunYpLSdosB7fDY+kQKPSDNQoLWr
StpW0SnXnwJyhZOjB+KD/LcRntYxC8gZ3RXi1qzcGnMAcdq4u9B1tEQ/K5uazSkTcs0JR+VrhSdy
mFprJ5CsRQ31CxeqbciZ3bcvjMIRD7BGr7hBqZrSxiJ3rz2O5n2WbPr2OQU31/q3RfNT7zbVnnpc
7DI0M7uNFu6jOarYzQADCJpjmlu13Tc4NWlZJTYFRE88+91ep5Ob0qXZKu89Cgi02/ArCqA/8TEF
u1k6OeR6hGWIf9m+yiVUniZCsG6RR6H6qK0N4r7mS04c8aV6MoX9IG6VL4qkEvdrNyQr1Mghtp62
0oMVsKTcIhjI6Z6iw2Ct+hufgMDH5hS6CgzTxolhvSpIN3ejvhuUTRHskB5CyiXxapqT7U9QSKRw
m3trfTqa8kc0cR/JaRJP0XQUrbtccDH+wW4Mpn1l3NKNisJ9B7cRHiwdGpRnX0C01frksx8dCmve
3hEUIH8T8bfRIvsiRJtBMOcwSGoQv/Zz241xMD9gt5mKg/bFMatqP4MJjadbyq7Z7KWvHBd/vANv
psweEYftJFD385o9e6dsbEkkjYRVmjoKUVQoOdDiv+XtQaOdSZsZQHjjIM7WLCeLTmFLRxR4r0P/
WGy2aBTEY3GvCStJvVjJfhLxXro1UUJbryLjcW3kh2Ra9fiRmqOB7hBnUoH1FI4Mve/RXg1vA0Ir
m7wnICfaXSPv+gAhWnfUmvUYrQc6ebav+zZJzW2z66eDTsHmM3rT4QaDvujrjUySsHzfp0dDX4sX
WXBV4VXMTqFxE77AzlCmjd7tJZ07cCd9tZR9zaHgb1LptqgoJZNyNCBRUymYiLdVtBNRLfuBK6lr
tbVRYdPT6fuD7GPKJ+CVYvqeaWmkfeVQeVx4Mx8NVAufXrJ0ac0b4LlVRLnXnkZH/0nx3Ho0G0db
KWe0WxRaMJKCC/Eq7iBXhbruX6ma6CS3jnabrYt0w7Aof6HMDnoLA6iiuyJNdmy2wgZ6Iho3tvmZ
ndk4WWflkG6ybV7TJ11zHTdbm1guG7SVD6IBmRPVZMFW8lXXPDJwAvJeHNoXTXnBMGoQ9Lxt7+Wf
HlU9mOl8rwltJzRf8wyAme/k1RsTlicSVsW2HP+xeK41BFN4oA/JQWyp1q1zGX+6g17amqnj/bHr
j7q4Dj7a8AyrrG13Amo4MJYNWjykQuG5Q2cl20bkhI/Zc3pCk3OjXoRVM+GcW0/oGso3RbkJQAAT
zKeDSpUwsbtduVESckLAaZ4q74CwNS0egXGCFUarZCV3XWAPsZPeoc2U1K0gkhBij+iQbq1nyvrW
j/zJQNK0HbZw7R+o0hfqzr9DDkPVj6zMZwtGAA3bzO3jFcrJlGNZcKMXUdnrEw1n2e6sbZ1wrQOZ
Bp3cjSfQtXbJ0XcshIuGYnK6qNN+HO96BqX1O3SopuLCgEKVzgk/ssPiWrT2iWOfbDV/uLTBZZz2
pqnZC1l53yYrQ99k7YMfffXja0eNkPEkiN/nlN4AVBvZv+kAaYg8EddKhyd2k5j3NOxgEMbeUQcd
ypklhGjihuV7XxwlYnbjDVuIpj7AfAA64YByG2mQXSN1bOyJaaSTP813vuVN8BKqB9YeHxjQBIqt
UNNFlHnRnXLT3+c1Ckh3alb0XhLIWIyzXaVcUaxqPiSUjZugQiPiXsTS1h19LzvAWteGw6H+Q6PG
/FyMLqKNFbkZdwoO3HXkZofxVq9Wypu3bSKH6rKxYk+j8EUIwk/0m9GTfyF3UHwwkHas+OYA1ZBt
PMMU9bwtoWz+o3pr/iy2/sk/fVbPiLO1M3kDtAXgN42ZI7DH8kRYQRW1tfvapfS6TR22qR04kh2s
tfsf9ic9oR/1Wnd3gWjLt8oZvtjtyEmBG4BH8PkcMdlz9Cwq6K7s6lm77wg4IvBAdQeAPhfAXfx/
kJxYlCjIutvpjRtvlNz1biFsdTLG/jVE7KZ2NM/RcEwQ2zk4gWtxC5W7TUegwGqXsMcFWygv+Vu9
KW6wE1DLFzd+fc9wCTEMNhO/Wo8r1Ptu55AaSOoTYaJddp72tE5Syf2wbJic20imn7aWnkGpu/2b
R03xOK78rYGo6Sz8EJ+knDsiu373OQwQnt1p2/ROfPT38ckiTDCzseR7uI4JbXjMCZK20014Z75S
euU16TmN8XE40wcp7T7UGYhAdpDvsMgjxMab7zvMC6FAh3d0yrTGNtjsz0B62c+YIT5KF+q83YP8
VJ8zN1t3tyDXMObcxgfdoUw82esW9zYbzdGOyrE+d7fVztu8Cbk9HacjQSZr0uf9LSL8I8kHJw7v
FDUkmonjgIb3Qg4G1df1xA3CmD2wBMJ3m5HOUVsHr80OFUT9DsNh7+3f6vfhmJ7x++a2ueHu4wjT
+kgeGGmHbMfYEVaJC+zFbu3o5DmkeLqZm5+StbWWnei22emmU1zic3ERXsL7wW3fo4tlRxfDFr/K
p35V7DS7cPXYbl79Z51uuWtdoAfqZONGLo+4mitXWlcfzTNnMnYdtjBsvYSemMMeS7+ac3h/O91X
RzNwil18FraohY/apXCxuDjgHW/BGayNV4H3Nm5w0itneoVL4EAfdThDiRC+bf1VULYEJXJxeU35
qzb+hpuSXXJgd3iKLs2x/4rP5qY7lu94m5EIGy/i10t6Du+RanwFr9nPdCuyJTjH0Ds4UIMWnAmV
x0P20GK9dtbtm/gY3qH5pDXFbsVBFdoX8TNzWVAcnPFRsuvBvlgf2Edkftn4UN6lW/NdfaxexzMn
Qk6Q6nv1Gv1Qnf5M6vnwEB/ig/yIIeq2vFMf45XosFE38olHB6AlH/BRxA5nn3XtwA0ObO1obGks
7YOXeafbCs8wUTm9tYxpkXG/IX1tT7SgmUmJ/k7aZjdcEvflJ/tq/phk9m46ROv6cTr4nGOa5zxe
5SeuTvHnst83z9ENMBP+DRxF7nBI+b0I+mnsRt+j/oQuXojgrhyO5/ATu0bzzGscTLTkdOlgMkZh
09C25ILFZhLgA9jDx/QRPQieE9FexNreraGUqSMoAJveofgofIgnzsvoO9bDjvRqjpZbaJPbYTfw
g4zn4Wf1ShBBbStr9vfsgppF+QHneXTyJ+EG8OHa385gDgKx6soWn3rlJd6IO38X7oYV1+IO89FK
2Qsn5QQje2Xcp58jt3Y1ToWf8QjElYBoLpnDbfwMoV231sHdeC9ujBsCb8a7+FQduKXQhphjRXzN
HZq4W+/2M7xDptoi56G3haScW+V9dBPeTc/DcgJczhIQsjmplGgLH/NPNKqcVGAmf+AN4F9DO5Pz
B5fBj/6ES0R9gmztDjuJodp7c1PurY80WQmgAu8xRJrvTFWvwYt27G5oI/KtJwhUTn3fNU5bObPk
+cF4Fh+rG5D58bRJ7+b7gzfpo3zjK0aFGxKK+tmNx+mZCyJSc35GOlHZfDKe41nouZ8QALjjCrAI
Mcr7cfUBAxNOlT3cK2fTpcnOuSJw/FV1w7mUy+TblJ7IiakfE4Lb7eSmP7Fd463olCvhQFNeuoHk
yxHKLZAjvYm7pLJReq8grfL7F8wsVqWbben/uPoGqdlGPOfbpnG1i/9crQGOUK+yA05jT/72I3CL
lbahuepthzv9SNuJC150w/ceypXESRLG7prR2DOKBv/D+Dm9Nr2j/ZRetRuTa3e0ts7Zc3HQd80h
qB3rXo5WPSGDEQp7roPcDlKHYad9pNHO6bna9U7lCgfpwdyUG+5QWfPmlrB4zO92/4nJpnzz990h
38Bf/ew4T2zTLZpBB+/POnoI7+I77ZCt+/t1JTvSs8wuQHNacOXHjiPzjmPWe6K2yA+ofip05cKV
+DS+j+/FbXWJ79Nzc8w4Cxo/rJvgYjxINwTaTztvr2/SM9DpFfSR14/IFe7JiudwVrbzf/XBDsi/
wV71JL8nt4K2ikDzJls00U3nCC9iQpKLHXML5Qih/WIGJ6404lPtHc1mzX3xXt/Hq3Az9zx3jBfu
orV05jaTvVZ+BJySYKDB4bgbLv5e3dHHy6K1TE6U8SnOeas+AQQjv+KcLH9pLghB/D2h03hWskt+
bz3zJT78DTf4s9a8XaqtHTdWumzQ/sd3ay8VN2EuROa99Ovhex4yBsUEoLmUmsy5l7BMwR2ipzM3
FJaH0ZTadd5Hd4xCqDqpczl5eVgqUdeny5Q/9iZuUUV1lirU8n1MMdm3AYrX3pAe8IsNu8DvMZT1
xU4B9iw1NdlMPfeCXXiohTf8s6SnzdiBbgViNNyOYu7vTY7q+euHQr+VjDjfEhB6I1OT31QzF3F5
YOiiA7nd+SWa/AVZvUzVtQKiAHS3PNBlqKO5qi/NNDUKQKi1lkmcmmT4BT2nSxQKOM91m0RnKpjm
o2+SZDj5ChUSgExYPdDoZgoD3imin0RE3C1AXmkd6lQcpHnWgLUW7axUu80Yf0iNTvVFxgkWcEdd
DD4NqmGYb8pTZ4iT01jo3AbN35iqFh0BMRJnDQNyb8BTIfEZ+VlWALfqhJFRo91WfpVw4uQ7Kb5S
2Vr+PHSG4eBJJN93xsU1Cy5umWwHnZJGCAIjXUq6S40X5/+vaq+xNOv6sjyknp9uIoXy9/Iwzrws
uaJQfp1XCG24rQhW88nrpqSCZH3flCQCdfPD8nR5EAsKV13PCGypgy4PBXhO/DRzXRQe0l3TpmhL
5zLtd60WC0rCeC3kEXKZsIVmPqcSgDwb5sow5PtfU9giqX3O85aHP54uyy1vixcyGkiNN8nMKXTX
n7FYf4qD6dBb5QQQtxyq0OftRiJir5HlvVUROljwd8GY/YXtKyVl2ET5hKpk17d+hL4BAtwi81sE
f0NNZ2+ZQjt1mDIELAg6biH4ZNKcylCiLG2N7iAp7U1bVtIanBiCWBlVbElVnRqp/mTIZrv7fra8
YJFl4iLnRCi5LLLMXN73/XyZRIRgZUZxUCZqrhon/G+F4CIErLUZiPYtClxmLw+LXDChYcmPSr15
eXp9taw9Kq5dsvlj/vdalHam611f0vvszmyNhuQGY4ZJhZIDr1Y7hRZdUFuuR+KgqGx6g4r4UqKc
7i0OGbXDfy0Nr3migfKBZHB9bZnyZ3ghgd2zmHF+g6KXtYjZlBUsDyXWJzRpdQLmrIBwvCy0vInq
NeZ1aW7TLUsORsKS36u6zv1+vrxheeuyaGTEXIaXyev6vpdcZl7ffn3P9+r/XHzQ/Iy4g+7hj7cs
H9gbVeX0FTXt62quy/35zX57/k+/2fWjSy1ONrIV0Xmet9uyyt++/W9/3ffk8k6MDH9v498+6Xty
WeD7D7Raxpl6QtX2+p3/5TZZPtmoZ+jksvRvn3z9O//4Y5YF/8s3uH7E9AbYaWa6vtZzJ29BUk6z
zWl5+GPeH0//2SL0AKhr/bEaaWlaXRdfpq7LLKvNS50R2HWZ68v/bN6fH7Os4o/Vfi9jKNN9Q79t
3c5/n7n0Yv1ozDdlHX2jNdv5eru82szX9etTY+lwcn7+xeA0ly7q8vr35LJ8Tq1JNrV2889WsSyx
PFxX8/0p12/zL993/Sb/fjXLctdFlvVd5w1zF+z/a4/+W0QgRZIQBf1r7dEcCr//rOrP8XcFEpEB
89t+KZAM5S8LBBgCFxVgi6UYMKN+cYEM7S9NY74pq+ic5xf+1h9Jfykgfwx4PZZsGItq6W/9kfmX
xdpE3NKyqEoiiKm/pVG33yStfxsKLxt/Ircs5FFoYCQLHqKhYgX4RwgO8EaSPFqt2tYDcs85TG9q
8NH7FoOXqKpgTfmMkInsalZlGlzAeXt0Nsgehf7mtrFXXnyruW/9EktUE9G4qvvCCXvG2XFFE2Ew
UYBGSc4ofigIlWv1N5iR3sELxTOEYW0tjZOy9zT4LyI5ESVZGhvlJerJwLDmNME8BTyYpy1dHjj6
lPytFBINJUArVMaH8t2Too/KzKO7WpXjFenT5wxF0hGPxpOMtsrpBSzPCQp8gvmswgEIL6wDwnQ3
bVLcmhmBDSYheGYxnUatw8iM+xYiDIEgovgEOUhYBbGFCnwgqTqrcJc5bclYUeaOk3qBum9Uqhll
SyneH4CkhZZ3aTP1B5lzb6UChCcXgSOVCLzhyOS7JqF6jYR1asd4b6C+JJIK0uOpQg2ay0pEogR4
9VqsatesyZaIh5nSnPvCrlKzSzRJxhqfV7rSuEX11BJmuh+lm8rvH8e2InWx35hen23knjXD2ett
Pw2JAg7Rtubg7jrBf/ELBof4Fy6VDq4mMC55SWMjxbOcBtyxUIaGexFu9ALtZKti8gglRr45peUI
OQCiOCQ3fVnAdyDwRJJ5VgGRDkbuVyyL2WxEt+qIr0j8rHPLWn5TZySEqGRgC6Jt06tMlBBb6wb8
pYnNOY8QpRrkSIHwnOEb8YFgptfGIiZFURx41Pk9oWRst7RDVltB7exoQaupONr6/I6efOYV2eiz
IxTQghUxLx1yxglafds041aU2RyVRa+uxuTtdCoU8OpJFAZ+lGA3NnxPBYy1O1jqFtPbUxZwG6lN
CQFHCJGn0ageGnhxfeidJHTeRzOmNtdL+Vod5d4dNaQ5ioRKPY77vRwPK2EwMvjXbN4Ob7kx3FtV
pa8xyDFmj/cjRgGq91KzmnoOjYKdLpSUIwO7EGzlNp5K0221PVrsJxnjEwaDZMM+PKzlRPYcGN/N
RJM9jZqVTyqlEvRONJDz6JOhssYwP2Z4Psi3gvJHpCfxTAywe0W4gXXykk03uWrSaYHU4UBSAY45
Ddj1DbsfQHDFFi3Hsg/Z57v+Q9dfMC13D63wrAHpn39UTFstQp1Sp9NVReAZGzZSPAUvbU3OgtLT
nq5GX9+pSh6tiGCG4y3nT6URrw2/1jcDluLtLC2kIInnNpeqB59d4WjCO3fExlxLXlTdyZ7opJXU
bfS0ucsr8kI82SM6SaVrZqTNdEoSuusoL1w0i8XGqwRw7+h2Q0IHci9XNlYJ0qpg50lXatcNGMql
aVulxVHArkHEIu4yBT/JmEIDbFrdJYx1q+BV1E35TWo0TJCcSMIqeRj7yT/yVcCO3I6pgAbGzGq4
R/R3x4oakdFhWmppc8EEpAxbt596DqEqMknHRgJOmVjusT8LurXx6ClOQ39JfKpZ4UBhEG4TdZ3Q
4rRYK3YuddmmUIu7weiBQ0Bod7o0+Qi7QMd5Gf3M/Zjai19eMElwN6gljTOJ/LxRhf6dX6EF3BNr
1FEJmUF83gkSxNkv38TP4PX8zqZFTO4gQQavENCHVnIcG9w3BbactWl0AHEpbCcK5P6umrMUcvNJ
0Ht2UcwzdwSd9j1xAmL86E+jiY2cxFKcFKDRGExkxGCX+aeZZ9vCy7SDTGo8evkPYSDrSZ9hA3Eh
7/Sa5oacxx9VLazC3ie4LiTVxKDvJqJYc7SCA6iS45u8ITdIDejjdUMKobI113E4HJLKSKl9sdDg
m1T8s2zrT3iZzDLB/axJrpnpAI37SF1F2w5b/ZusyDV94pa2PZxkO/HTi9lm07pXxqOlsCtk+UrY
IQaHmB+qpl0ZZXuKJetsplQre3IaXDUvvDWp7CGG1D5ykhzVRR/6n5FQzMk5nFTDn37QnfyCmGxh
lvowGFzVeB2xkqUjsJMQWcGAJ6lThVXsU/VWBfqxWe6fY1EB8QOPb62H5ldowB3RcxmFQKa/1oWo
H0uplgmjxws9KJ5I7iI9VjXFSpwqkLP0RDp64RQ4rdIl61RuyluZulaN9XXrVwUReWpxA3UhPAJZ
2gR1qtA/qxvXmow7HGQd5PJOOBI2gjyviu+qujDsiKsKIbUlZCnBu+uaGZ8UlQf0bPGa6Mifg6Ds
fUH2TmMTDJuylb8mOdKOHqq9dSajjZDDsj5BK6j2U8ypqeHwzGS8qVoYYs0nxKXOh1fRt8Z1PKFH
IA4jDehND5GHMScDqDxft+bkZiuqzwQfNSvBY7mx5FwH60SgjRXkOjAUbKLKIFISDj642pNLN69u
SLuHoXrvxArjJwkaKFhwXk0iWOK2GiQIdyFpffiV/fbUjn614daMPxgkeF2Sk5Q2OAx8ERDQcjBO
mMO7osGqAaB7yGf6rOnjSSTBSu0oNJGR4OhEEiWyb230xDob3jCurepJrgUDFxKt2tFHiV1xqhFZ
LXsxw51wOLe4OLeS7v0wiXhAlIqJQelNjzEUaSSSamwttict7ggRTBfeN4Lp6kqL3cvYqHpC3H0f
Ihu0tPdJNi9chtCXLaYUsyesGXvLylQzWiVxh6KyFFq3zHp5ZdbSFxdmVZLGM+Rvkqj09pzSghhr
0mHDppFpoFavioKAw+BsG5PyVksAuVSz6pxplD5SL37OVUtGpOQslzIlyBoYxnS0Cm6QtL403IGr
uSEl4CVFsM+K7u2lANlGT/qrN1pIikJhHUavdYizKosGCRpDcLHU+gyJJFj3wLYcMJMDGh54NVMu
jG5SqM+FQJxsL+DND03koYN5U01NdcolbU3oxV4MAkgpfcK9CQViTgyrwJJbgBk7OuLwYgSQ5uKB
ayFRXrpvEOSj50dwxPygLT40keSwlWpa/Y6LIlgiuMA3VU2WRgLA4n40IZhP6oNeeN2thEKgqiPz
Ps0eYC3AiJJDaHwSGeg9CEPG9seca3PKtfE+mxR69HFjbSsxUTaE4IL1pmcZGuFtoZYtEqqJMyrM
GBUutDwToisT/kFcKj+jmR4d58dxpkm3A1h/6NLLQw9wepzJ00SWdhd1plFzwaXB4+Nhweowrf3J
E0k0gl8dArLWZqJ1M7OtBawt2ky7zmfudT8TsIuZhe3NVGy8r1y0AWVzSSRbZmZnwwotV8HM0xZn
snY8M7bNmbadTXC3SUPVTg0obnJjrJU007lrUD733CujVQXmLc4Mbw+Yt7hQvZdZM+kbRzjCAuDf
2kwBj2ceeD2TwWG7i0DOoIWPMzdcmQnibQBLXJqp4tLMF9dm0ngwqD+0kZpg0PPjyg34nPIHKAz8
9IOcnTKx8FAp6uHZIoal0uyIAORjXO/DCTmePuDn7EVSs32NlNOSuoW4M418AiBER+hYmgGB7tLU
23A1HpMkQTihVKOjFGQAyXDdjPjGaHvPESZhj84Tj5Yv+dta07FB9c2F7AEHpEv9pA8gjIiEJwGt
W/UE3nHDX3jg8cInDHPVVpWRoaRCGWy5xGGrJJ7HDnPpuRdJYA36cpPIjAC8Nn/RMTKvBIVLSdDJ
BEBtKkKKUBsMdtSWFPwOWVpuBq5acJ+yR7rNwyZGiuUXwVZrab/obCGJ24VtVsntmQHHXea361Qy
uOhZ8KhaLnbEMNgi9BT6L60B98VU1xF+bLowxiUdMkKrwwrBTZOXGw26SxVaI/Eo0kfCicJN1Uay
IR/kBK6qh5bjpsnMAXjKRHAcdhGTLSJhTZym6CVsEcpVeUuLrWhmBqwo2AO9+nFA0xj1IyKEofsZ
vdX6BDKqoNbdsTObMWlRykXXrPpgYBV2m/kOpROKYyUblyy1ypuSPC8t0D64OW+ATNBe1wcwjFb/
UceFcsfp5lCVcAdjWiiObtLKtCS/OjKaGsB3c98jK6hz5AaXDONKI/4i9LDG4M0hoJfxA5FiG9BU
O5N7E5vAcAbHivmp6RwbIqPJtB5kl1zarSmYayHt74ZQTLeDzKFL4ywM8EKqL76mnkhPqDdk0CEs
qaud5I8TqCaxdrUsglYuvZgFv0gax/qqSxGDmf+XvfNYimRNt+yrtPXcy1yLQU/CVWhBEEAwcQMS
XGvtT39X5K2qrspqu2J8e8JJcUggxP9/Yu+1EawFQ3goFvQTwZBdSf/YC03wbuo0K/HUXocCBV87
d79C7t1lNEy7gylpg0d4M2sa1JT8XHeZ8Mq1UQSZZDDeZ3g5DrLYftMNuDE1NTzrQtc7VpaP8CVS
3Y51ughys8S9TCHBTxciupCTfh8vgxOOgrFpTS8LQwX+R/W4BuUV2ylq2TD+qcLSk9tl8OsYP26N
k7SKfhn4If0uK2FPmfJERrE6rA2+Y0eCsQdfiy0guFFxBQCDNk2NaG9hCLujNRJlRiwFODfDHtJm
M5FOQAc1WrtmSvgrYrFlLonnYTH9QEQAbVqGtA5QTI6VhZg8rPa6lHensVTvJuIlPSZzQi1LY52W
4WnOMmHTtt0heCA3dH0mOVyVQbVaRn4aF/1UTzR9llR+UB58ETnM5pz+wdLXBmSytYGUUzTa5zCN
R1TuqHRH2EWPpJXODuFDI1gUXrRCE/yRNxdbX44LCEvc+HnONdcg4UxqyU1SiUOyzWRHAByBXSVO
fQmvI8nfEaJkozMOiywf2iVO91rzieUJRkrUH5Ta3MYJOukCj++RgMXRpTqsNxbx3PTXi7npR+LQ
GC2NIKIoqc1aWJcEYyCNPehCfYi4jza8ImFrRhLJfwbxnJK+6aXARMv1ML0LFe/R3rpJqlI7FFjf
RVJ9LsKUbjiAdVvmHetgpsLMAU4MPQNrntwSn7X6C1U+2lWCotaErjg6xl2KBL45rFB+2eqNP/Q4
A2hkCIDkzbSId7mQrC18KWLXR0XGg81VHvZUjVjSlF2htudQ7slxZW5dxn41I2oRmrL0dPyx5tPc
t/paFY3SzRokllXEalmM0lUPigmHUYscRKXOXsIGYphbwXhFn7HLwIXZVGGS+DxXJKhB1IqHsXNq
MAhGhiqZbIqQOgU9b9lKhxTn9OXYzpNP4/rCzfUzzPwIVmpdCOoGTyEiR2p5cwdhz4gKZAXZnMUj
1ZLcBbLSWI2p17xB9WWQCeMvYiThYUfdgJSs7ybMAUzQIL9QMCzfqgw3gRyp94ACvBBIGaMc+Ri6
EqGawsV+ScrgXRtSUsUfceYEqSICatGDoLv/GujD+6RHvKdXrS1Gn6qUSyvZZKHfP7hyZgltQ2nR
c3aUhrR+pJmEuTf0J83orwBtdnCSkPtSCjmJivg8l7TzgqEY8bOKmKxOgC/Qy/SUBkhi02CrpYg2
SuN9McTmnp4KVSTooWwiJ9P7zluEr6hjLNWG75LCPwDGsWArVhLwXIWuBTXMKMhgIJZjtQx0rxhC
aQ7IC0ZQVtCWMM5yGzKliklTPTpKlEwLRZPSivZIzIgLC/mTJTOuW5FRDNyAXaF3lp33JK4wX2OM
VgXPM0HzNsC7199dXFLjhxeUY8Bl5i8hgCKtczKVx/l3K2G2Af8qFWNU37pGhEZRGmjNw2kbLZdR
ZmwjQJu1W8Qo8xiv8hY5O6m4ICYNOMFqp0NHp7SpkoVXUR3saM80Yld4+9ZUhY8ZGjBiZZUzqsmN
olqXIoiBkKvfbevHsjzXh03bqZ+JMNDew7BRI3rkQi5x5uQbI7uCGn5r5gjKrkFLXNRkgMGnJS8l
Jqq4eVj6oYgtuQ65JBUIzxtkUFbkg4J8e55NI9z1SX4OZozvoH2wJrU5ipsqOGU0ToehJFQnDMKv
kTTfbdBmV7Wfs52cQEfTx30/RPK+acPe7mi8XaYkSP4nhi5WGs1PuRK/9mwqmZHPx6ytdi3hm7tS
73FflDX2U6nfEhGY2VEuPVAR0zVeTHfkNQJEosCZioLNlLTd/99g/Nc2GISx/2cbjPVHXrVR3Hz/
8xLj92f+bYkh/kWXJFPSsSnjeP77AkNmgWHqFLYyxmVDIqLg7ysM7S/Kw3JtWYYiqervOIS/rjBU
+S+wcQwT37Mh/Q5E+O+sMLQ/DNQMLEmIV3RTNUV83jh5/3mBoQr4kWsTFL8Vtn4akxxDNoxJ+Omt
3mdrQwc14tUGKU9uCfz8uftQv8Ln7oXGFMb5zGxu9ujlDeEVulYf+ARXSsziLFtr4pW4thInFxyw
G9GN07YuNlXwlPmYMrziA9EoYBZ4GnngRDfpF0hXx9iQAZ6s/uE5+eva5n8VfX4GbNa1/+d/S/8S
KPP4GYEhW5qmGPznj6SCBpKDJOfmAuHNeOklOq1+QTuunJNR/eqb/kcANbGq0viuxdLTf/zF8cL/
mTTAV1d5pgyNS1TUlD++evlAHyWhAqbjZo078ad8ak5qZIvvnZf/RNQgREP9GFf1Cb6LuouYhF8F
zzyAmKVvOLEsUC9Sc5D2qF8+8uOySS9o0dtjTDTRhczP1o2P8wdAC9RX2tUgYzRxyvWEKSDaK2fa
WfM7JDGGJMTlJf1OR1c/q3cmcSVnPTS6Fa0o/hBj9dDp9u/1Lb8NGO8UAOucri6UQS5HEFZUb1S2
IZuHfb4fPfEXfYiy7gxmiE5hOBiCQaRc66OEQWiHtWKrOPl7eUMDGX0lz/w43vRa/Cy+8LTEXnwI
1iBdUmb8H6G55lQ8Ja5oesn3vM6d3lmQg0Prr1Y/8q5uKSpDnLUbEe/HJ/1lb6wEJ/9k8D6pDsud
d66/XHabG6NNtAF4ymBxhs+UQ9aN1VKWXObzwhj6ENLwm8/lJf2mOcAVA6zzWfOXJ3Rc2DXGZ3Fc
lXRIBBLs57fiQ/doe4N4pf0kJDwcdH0zSNv0UdSgCl8PJq0nD4iDUg7RPGYLfX4bqCaUw8LNRF1Q
iBdV9GZsNpfmfdzpn+U5OHVIp64jo1dqq3IdUxB0CBRjXzjm2/GIzHBZ01TswPtgKsjsx5j5I9vW
5oqJWnQpHaxdbujJtKHIX/PV+NklLlBH6rVEd6gb3jDrVeWZMODoQPTB7BijzaAjcZmq7hafSAHW
fLaFtZHJ4l36FYDBXumH5a0FX+Xkp8DO3qODTLvFQ9tiycRGSI+KOWhZJb5Bjjj8Sn/ema8WAwnV
mUsn+24uGcLOowwS50Q5OrjaU7gxqPcpqWJAmPYo2dbzwCOB86CzDWMPrVpeJx/9BhzKSX5i84So
7VM/9u2Opjt+DW7mZSFt8whnZWBTqq2UjX6ktdiwL8NWaLCxdAUCMtbF5+jRtiXrep29QROlB11D
XEwO1tl6IdSi7H3WB5NLf8q7Y5V9D1C7Vz0X8jNznvpUbvRTm3mLtqIEBa1lpNvxTX48aYTC9cOK
VIrAwU30oa+J86pXkmvBz3dbwS4960LMfb+KDsBJdfwPOHNdgNVE2tvz4wfUvcIFY4thCXk3guDR
Tw7zOqjW8LIBwh2xpPWb6MB2QoLfd1OAEov2MOA9slmtDLALiXj+ld0iFznnPWXA5tMvrlEvQyYD
n2lrm+TWvc/Oel5HN5UqmUgBDHMno3PgezJE+mh/hHbbNyv5MAyb+RWEoQszyrrQ/ExMH/25wRK2
mnwa3lZemSelv1mX4dDdoy0eQuM+P4mv9NWwnVfiE9rU8T85nLn+/ilYB4iVrDEhNCRJ4prT/kja
komW10ZdrtctGaUFQbhybryacev8x8fwvxzCjy/zkANYEKbQj/6xp2fZBUA6kOq1Jo3Pjy8B924z
h9P30uKqmmkqxaXmiv+7muH/ce+AkP+X25WIGVk0NRWCOagS8ZEz9g+JVkpYq/pkte1aEvJX5rSP
NNgiWbP/ZoOiK8K7pLG0tTIvqF6SkKBIyfwolZGJr94yiUA3qlbzcxkEA3meMm81AqG9nhlKFyvi
Pu2n00Q0i12bTetJysxgToxV15xkEy2yVHmkTI5w39pjx9DCy9jTWSVGKCVDTL0o9R7jsekoibFN
dZIQGL7JFZtp3UAdPYgYVrKiFFzFRBREjLLHq9wQwnktY5+azfLWPTqeUGvlA1iFR84WE62UrMpG
DauN1bV7VrmxPz8mECwp79ZQEuV1YpdkeJn21YejXRd9xjRdwDgAZpt1fVl3ICdTyVfEZYMUdPH0
FGWzWjS+oONeHlGtVeDMHrE7vDeK4RyzBHB42ll30FAUVuuhaxS2pZgDPI2sV7liiN1YCwDnJv7p
my49ymPTMjIUr6keqAdmmSg0FkYKpSyTKaIJ29Sc11rdXPQsho055x77I8ptjQWLUJo/8nMkBZyp
BXsNXnIMTbOOZVsoPaCxi+qrNRkzk1h4gpxCzEY8e0BPfEhUUrsNceTiM9TT3Cizjwjic7Qm9UiC
mZrhTAApma2HQUbi3mntJm0x8I3JGcLglyXznRXa8qzJH0wIdRJSoMGVarDWKp37bJFPCVY6rMa5
3TGo9uRYfwErhX0Zl+AYgFjKdIqEoaVGA7y3WnT9qi3hVawa7BoSgLxoLczaWZp+Mb15WipBYZk1
v0569VJN2QfcW5H5EivXpykqrkkQPjPC/5WYQMEWXsCLSg6M1r4+fq2OrjTGKMYh0DN8VpxwWiRH
EwV+RAD52KDGAgQqVDkohgzWVUA3bp4kig3n7BgRhQqq9MBWsGdbwzNtytuSRFZfyFRh/YDGJoD6
bAUJLUzP8aWosLebY2lP4GE9YfqeeamLQvY8VVhAAaSOc9Fw8KX0tKkvpD0dX9g3XBT6WTSg5iGJ
ybrjwDMw0wVnPDrZcpDmyqmq0OvHK9tlm+hfvg/EKH3mqOTnFWLvPJ4zMRC8Kfu2sLcb5KcqkeaM
heECkrc7s16rZ73CfaaR00KWc1ESh5rWjsm+TMP+MU706M2mb2IbGYkdSAwmBNtoxFVK4VVo30n0
sUxXWnuHYMeb2Y7sXyMG76KnVrFtYNZsCclpKdFg1um73Gj0nRKGqo/K6DRHGh67MDBYYhmPS6Pp
lX0g9Mx5QuO4kJ5RzuNGI540W1XaQOS4VG9kUhTWSd6v2zRAyatJU78r6uaJCKbAV8sQKxMBe7ga
I2kbggXakhEiwk4z0d0McrieB/zIfUuURDARS1IVrimJ8XZmWG+0EHB/f9BnFM5Z3FCzyVYX+XVn
noNuKFD14tZJJNw96ky0yxiJ6W4CbLw19I/k927r9x/F5msxwIIo4zzb/f4TLbLSf//VIH/xjkh2
CxNEKJ0SkohaBeXesK2LOrKQV5OVBduol7/rUBY8WQZycEZ0A3fvtDy1I0BCmxKAobTTHsrLw//k
k59CyRjcyXBfy/ekclHqHLLDdJCIrlm12FFt8LbWeWGz1drpfb7y3q8xAdrTT+NLLlPSfI+35r4q
L6xixTseaPUUfbR71ZsOPevYY/mZ7yjZsQ0hPX/jOdLfzF17jdY4reBlIicyT0blMwDhpMcYiVEz
ATzRMTx1GpaHR/EM30WiPAWPqm8pZ0khQXpt4mW4MLEJ2VSsmrvUgnLYY/nk0wwKRJu5vfZp4jc1
N/V3PNyjxUnZ3z/4Knzi8MOOT3sZ95BCinklMDF5bIHtlJnP0fKNl/KZQj48M6Z9MXzDF0+xbxBc
wiXGquCi/ACcT3ymO5/LOysMAy2pW8pU2kx/KJsZZDvdDtd3TaviDTt52mKtyAYOUJjNyRFnWqP5
+M1wL4fA8sf1ZHoK1RUz23YnqRssuDPvtm4H71A8NBiQOlcTV2jsEZcxhWXJWpmP+lxwR/2sSfbE
j3fBOrzscnd0Y9OLhJWBjxATE0zFwp5qhxynsHLDV5Jd2QNSnB5NvnOmTxtiJJo3GZWd5BUsu2fA
7qRr28DHNBxQZrzhA/5BhkKkMUN2ZQq30p3xjcc45f01+5jFG2Ut83jo+6n3ZBRIEQt8l40oqr/Y
jS8ljxbV5TdiZ6XZNZ/Y6nh6AC9OLskPuEqzk4V9B6JIuNaLp3EgmOQuHB+qvqOmbXFGVtjWeFnk
woaH2MDzFmI0Vn8hOhFTl5asq7YNbh+Yfgs1o/mM7K/BV380iZD7pbnCZXkJTvRP7b3J6dqfumeo
93zt8J3S963YV5vhFz1Z0T4cTV581A/5R884TcFkON6QRwFdtNgirlK3K9cmI/7CLm+V11wjWi3G
rnfeAconSEgZ+zve59+WbYzp9a0OXdXRjulNo1RdHJm8gcRFGhc4zeuA22tcV3z/W75fsT+AT+I9
SQmFfgFLrrh6hoCDCM+o/frGgGyGKMJqucM7eyZRhiUKFnHT3IeaE6dsD2weRING8pg22HKl2jV2
wZZEasabaJ6BLPNv1FgoohXEzuClT19CzHZ4wFM/63fCp1q4BA1La7T9muXXFGJH6zQTtkru33SY
NgPb01UZerxy2UZh2PWbXZ9607bDlYwllMomI2XJxoxv7bFhFWt6Wx2JC8V2sSk/IQQBUSjRXREb
uDLeeF3Niw2adOgJIl4Ja5kzo/+EDb8uYOzuozXiBcN00rfM73SbYoAGjDSol7hapafOD3JbGB1i
u4CJCJGNxg7kCeYoGMeh7o77moYc4+nB4lVDi8pcwM3ekYhJ5DtpdnShIweclT4TvIdu7NmEW/sK
ehVPCjbNDZPlN8mTff2W+Qxz7mBwF66PTXaIPeVWMFdwjf2ulFwyN3J3Otfiqj5nF/qZe+clmxjl
0iHlGAudymEZbJBRtQIsfFT5d4c31Tff+RkudLosBqLt4JOVFBLovgdhsbjWpsTCegqJnW+Y63pF
6YnH4ImdI5ZJurrKHh3a8u6pPQl3ZDnXnt+8mRdgtu+Qc3YBgxTKhEuAkaWn2ban4ZrMHqHNHPob
qPufspuDtVx1Z2yI0h5wyDE8Nl/ETc+AHQ4sx60TWGaVcutWfTISP3DCqs/KMb6lOzzp8jZUtirm
43kls0ER11m6rzoYNWf9oh6Ma/mSP/JM4PY4ZKAHvOq0dfOL1gA//46F5xvYpuVES3fkhmEUQo8Y
f3Y4smTQt27Em9VAr2hnUEByp2KrsOFxUd9YgMSrCjDEm6S4qCrSk3nUOhvrjyH4Q7COhDVSEp6n
APIsUrr0Ik77Ut3IKOZYITNR6L3iwFhlZJ1R7ukqpV9t/UlVYdVO2e3VC6pm1q0ryTMvsm9dpch5
zMRBHYk2Wz+0rOQJ9atmE5GA2K+mfbwmDMi0jvWRlD9RPTL7lnhX/rBaJdlBWYWvyxf+9ccxp2K0
zd+Zrozk/rznIdudleXO59yHDncJY3BQnxHOUPMSjof4Hbb2mO0WPGARgV07s+qpeA8c/v2MYmSH
SqSXeKULPyuQG6bhlsmZ88ci+TGzntPtcJ3d6Et6FSyHjmA8ZHcmEMqbdGIAMsBIOGWbxasvUvfw
0OaX8J17icNAUT4sXI6H4VQ+xUSxfnVe2Nr5qyja8Kt16CE8AOMq4SrjfAxpBcOVLrnwrit8fFTh
dqr5FndL6XGpSJx29+Qd4E56IkBkvkxvQXDFw4nTt9sovGIT2dHIIHGXfhW8g1vF7I25q/qsb+V7
GeyBVcdPydlkhauttXVyfxSeKIc+pnKlPjCYDiLGFP8yyc8LF8WrtCb+xSewANAVA5G16Hcb2lOc
5QhFGr9GS/JN5AJ7f45NLP3QI/q7eRWXY3At1mCN7/032y2YAfIz6Sa4F5WGnIBVeBTd/AaVODiX
F9UOn6p9vtjpB8aV+kfBX8/6KvyZt/mHrFxy1Hc0dQsP+7Ab4fRRhF+58+ILWtPzIEJT2nTb2J3f
oT/UN051BTUN/yqzsWO6a67kC3CLKGvzBXshSz3rxEDpgyjPb34jaf4YbibmzIxYJ/9h1a7djGiM
Z5np5U57qh6Zm16UXfJvZaGKdfNvDVh6elksJEoemszCU4wjhJnhPOibgGtxFt9/r6zVz2ERaU6w
OYdvi06wLXRO+GBlC1qICRaN7YhUrR5lO+0bJ6MEqvHtxnA0q5FLF+QyCbAr9TDToL8VhR0cGuWn
bb5YADZnfiZ81qAEgk34TQ1TnBqKhAthFaxCM6qErdG5TePiGq/uSU+Nu1K/MXXhwtFS2o9Vf0Mt
w+s4eh72wy/jC3KGTsYbpIv6m67Rap2ysYMfElaIxl6N9MwkM6201xAZyuMWsiUfwNNhdvJ97j/8
7+gyV+MxpcxoEKyrRP16qOgqYlLgUcQuVvMZbPkvPPm9HfukJYY79VCvGfhxvLATP2b3YpMQQ2K3
nz3pUow1n2sUZjaCe24KDNz10YS95E/fw7d55FUphHb+vByiQ/FlPYen7gCTSv20NvFLsx94FZDc
+IJ6cC5+pOU8a/DGgFXZc7IpoKA13vRlmCy9PYIyNbDrKGZgdjlTnKP0NUPQDRMKt0VWeZynWgu3
jzTTSAMiN4aZtEO6xF9IYncYcjB1YjsTyJlx25KqIWF858Pv/+/3r35/mjGi+SjSlGyWspd21kS2
77//34Blib2Yz1nYrcc8iS4taVehNimOYoooCThnupokD1NsZNeQebwqJZz8vCLELJlyankTgGty
IkGYN3beDnZeIVXXjPQSW9EOEy3fm9UxuUXfj7WTG4SdMjCmolZBagG1k4c0Z34kc3jApybHjIpK
wDcZzKLbGmaD60RkGEWMAsIn9vdd0t2lFHIYYO3xKuXIr3M0TbXMhF0kmMjuWGw5dZBMdMLNFVez
6RCA9SFHKhfXw/Q+o4zISIrEISw7skWg45g1DM3lIPeUeIpe4tjTathVQmJgWA5JDB3QF3u1hnGv
LrgK8aF0Tw++G5m+jvXIy8VmQrM2IUQQ23GH0ZnmNV0YpJjjLkqyixDUIM5EKThErXLXVXCOC+dD
0qfRppiZZKpC8kQQ/NasjJ3B5RRE9W5QRFBvSMPrmgp5BIufxcG7qqB/62DBDaz9V3rC+dcumpel
3hiWzVY2yk0a7uivz10lZo6sQu6byQdzWZbTicwUFXkHjmm0blFuIP6Mey8azG1rhCDlJiRqhbwZ
RlJm804/B8SgYm3dBpb0rVZogrXBnNxhThJfDGLuX6wDvZrdVZNmJUhZXi9mJZAfDI9JCKanJbzk
RaG95f1bK5Rog8XuXvQL4+XRiZPgudZ+JKEiFDbMXoYIhd5YpxMzNesHqcBOapFwCkLA5AQRcpDP
BPVMqjvKJvlo+fIqdOaw7iaEBrUY/RDnyhiJbsgkNI2ch2gdMMur++VWG0D1+kTAmCyYD7oZCHA9
HF/nxxeTZbpT+GKyhb5gmjJk94sFm67zyGZAtZHgSm8jeS1WjKdjBQVAqsJdLAgTauRdv7yOtfA6
FNGRRHJ3IKF21QwlXBKasd+fmyfaj2huUomA62qkf2eeFhtIyabMPGU6CKdmFp87UX0riJvq0aj1
CO0o72tunXmxXjiVI2TUId+B8SUF7SvY5y2Y9sSpCkpUpexuRS1kXD4KtfZofTaTI8XBp6pTGsdD
vzNKCuYqZ4OgQttT71YmvTU9E0fkH/h2EDyl47wvh95D+d7YcsQKJaljw42zzJeaPNw8IR1FNjPT
0aURQkUppplpkaDXxsWajRchIR9kMBrqaXLfq/EzmbhpzCLwZ4t5UA4PKO6ADfSgWxK4bmpyw8uP
yEbhSMlEuuUIz7ITxYvb5Qokx1nuSNCr9ZVVxPp2kLgAjJAkJ6CJhuIP9KVJN4i2JIgXghi9tkX2
L8RkZyYfmioBuYB+4Jpdt5EzBUBUW9HXyMTrIcGm7Q6VYtPWTPRiNogcka4y1xYcq94Rsbo4YV+d
TKu4xGNzk2oiWAdjRhnSQrGSuidrhBBWi+MNrSTxRjIEj9SYISG0rC2Czk7GknWyaIRrKFxaqAte
JZUXhYeWV6eMHkilpNUaFbJY2r8mJeDlgHwmZJtFvrfqF8WkRZOK5G50FusrIs2PaoF2LDSfhzHZ
LzpSUlnF51GIPuI3AEYIOFwNnS2k/lk+VewBBQi3nm6RqpdhP08t1PNqOl0TEyuElFkfdUbnWkbw
RnpupIHnSrEUcBk4gGw1rY8VY4auC74jXXWUoX8lyBHYy4wMTM8SonxmFmtQ+LftgCVXfo+wwvRV
dxf1XShVR/Ya68qoeQF07bc1sbgH+Si2NQV+cShnhdlMHh7sp9LUCEqor6JlHqcKGdkIsockoZFg
x+ZXlREaKH6EIRkQTOUF5OYLyJg2Y9hkZPdU8NqU7W+jRYesRBDDLoGChxZnvn/oszXbWk1h30a1
XQzMSRUcGV3PVKQhC4+t6/gEz5TCgyhykTgALdPytVKz9p3K3l4IZAmbJPeyHvJPn1brtl02HVhD
LE2ozxsCsRMxe5qG7j5UCZbBfKE8kdGj69REeTEAnhQ+pqF350g5hUOxQzpxGidyHVJIrASj0Eri
0TIFYyIuEVuQqvFbPZebNRGlfmTQExchSfbElRhOSS55OY38UcVYrRmHXRaFNxGUZwtJNG01ya/H
h1B/HJn+DrLfcpqtdDNl3DEoR2mRX7Jh1v1YTfvVQlCbViwfixbvpHARNokoXXKTGhS4w22cMppo
vbtOChPcYDQuPa9Te1Y54GULz0qbOmYPO4XETSInaasGQ/PboPLQujtBXK0VRfDjikGfkhH2FkvF
Rsmq3WDGV4Gf/wXS+Cot07fUSCNu4ohqkYtMKpSUbdsobtRB3IkkjpMomjNCThTOqUaNPdJEYSZi
dQT5oXPtC325SRL6DjKqsWQkWKOKYTjhsdwOCYAIfQwHnhLLiZYR7i97HZuANto/mdZQnz/UFHDU
OOWZXcI2XURpnZfmRk263jUFSVhFfYqAs9QRPE7OiGID0fYM2wgbUivy/OvB4ikRfRke3AfITTjP
apdvtApiVWMWtOw5xMQS72Ayyj9jPTDGRes2Pg+CqLmmDsRnTmgd2v7QygSSoMNyF7VY41G4tiQ/
gxoDyNZDgzXIRjIa7TLmXLnV0m/iyToSNospIDD2lR4IZIdy2bC0yrL4Ws8ga+pWe5WnSrPFNL+n
gXgb8QL7mg4AMbZeDRHZuDxMmMsQTcZWS85TqL+p4G0I/xEcTVIw3+ao9XCweDzdo1dKMql6obbS
dWYC5mNmrcnZ0yIIu6hark3KBoKDXVNdqeJtnKvjs1nAGQxN6Vef981BTVqfOT5QQbWqPRIAnrDm
lpnxie0Cs0ABdCuff5IyjDxTx1cb8AiVqur2E/M1SaBii9VItvUWaNbEu9qov4y65mbTeUngdc2d
bmp1B3tBnta2PEAwLGTphhyY6OmeRkFFHVEGiIOzJL6medJ7LGj6FVESa6tmlU2IN/ZQL84Cy5nY
aKCEI8UQxa6sUBlwsB0McQIaal2CoC3tDhG8HxfDaVA8wZTZy2NOAyZaqFipRxUGLb/647dTVgL8
Lmlc6/QzZjPkSkqtbUcz+scPv//MfEgkYzF8Dx9U8N8f6oF3AAeW5OYVVVsgyXfxwSlv9eJLK8XW
Q7wqO4MIj1Osw26rRQMTviikKZVoZBNTgfA14FyL0ZGrGZ1bWHXbIQzJgWXqpGX9Y4ib/fVDP1cX
IVcMb7EEHSDQDNVNRsq9lSMF5OTjQ1GgP+nuEEuwc/39Q4y8QF20epO0erfNHh9yYhe3Wo141NDE
p3w0mYopWnEWg1FGPayl+6xOVf/3tvuvISZ/XXf/kanyx2//R0asyMSPIGr4uzDgEeLyTxErx+/h
49fHH+rAx6f8LWTlkaSCBM/QeXerZKb8Q8iKjE7hb1QDUlVEU9EhHmho9QhP+b+pKhp/pekPBZ8q
Q8/4b1INtEd2yz+KMlAeGoaBgx1loAWU609RBu6iaSiaSjlEHOrJ0Giu0SDXC62SMz7iaId4VdgJ
A94q+ugfDUaXRgD269FYLXJzC8qajkkLJ08XAr/oZHavhC0hOvc6nbzqrqEyKrHpYOefPqQI/VIw
tm7fA34fH5tpEd4V8dzrrJcK0FTGrSFGy7UShp6WVJw5EDRfMrdNGrYHblqcDJrhLE0147CKE+YW
CxD1CDBV0l2Vfqr3jaYSbBZycfdB50kN3jFxHAw3kQcURYK4JWu59KR+al9ADD1rSv/SZGL5qlgj
l9l0tMyg3Vg9nGdlePjehAQykFqfIgPTzqw15DWF0pchMIoNAkyqMVyxHYXjNhMRLgqM0g0pGlEL
9Oau12vKhkefCge3S/PGKWTxtTcML5EWpnYZfO2wupdle47F+bBUUeSMQ40IvaBljVh6xA2lyiRi
Lh7vGjGODDb01q2xxK/GRXqywmFc/f4MPQS2iSJysWWziB1D65lIRsTLGm3C155QmDXJ8PCRnAmL
rvyuxCOreKzufSknmrqsVR7s6qfvpW1TsowndonQ+rhgVlwEnqX+0gW20K2JbIwjih0dYcVwI1nX
LXNLCSZ2uVukJ7XuesrKeXJUa/wx2pGQ8bxeC4941oQ0RqugQe0nw0mSmLFX8vB5F6S5L4HqaSlN
m1awmDMe226NEgz/msqkG4FKKSJBVDuvaFNXpj/dcvckfoxDZqV0YgT9SukdDN3nqhnTgzI3iWs2
1kHPZnElUPWRwcaqgYV1cA4TIT5kKWPox2NTLonw3BFwl6HqWMq88jICuF2DOF4/LIsUWKmcZeeq
JpOc7Oi9cUUaEK7Dtsxtvf/RmiE41FL5WVAE+q1YDJ6cWDQIZjRug0p8DVXSuEJzJBA3DXYLoXqb
akSRKTB1GwaqSIX8g5Fk652CgaQk2e01ZT9Khuc6bjRW4gyVMmSvu0RJHjMwdYHpzXpWjcObpY8D
zjGFl20nVk6Qi0c5mlqMzHLuBtK/sXcey3Er27b9l9vHDfgEGrdT3tJIJEWqg6AcXMIm/NffAXDH
oTbPedrv9V+EoqKKhYJQKJjMteYcc+iuOJYhMrT+PopNCi5aOmzcypIHlEFHt6d7Gqjau2OrD57L
vTbspbMdZ3CETPMvRZyoi1cUJJxbD5aM2peqzT9DrHjE0dVtik46BzI51GYazkPXh+eaogO2l1pg
hguov3F7fHLjGO1pSMymZsHf71W/kbqPdtHgGuKhdzI0DeOkBeckbvt9MGmMjDAgmCIrrpnpYY4q
AAEIkTh7GUQ01jPvEiEjOcyXq7xaZ1a9DRlvv+jSuDa61/6s2rK4CD24TB7zNShbDjPMIDornX0w
mlGBYqQprrHmMSMIihfTKWcadzxsiZtmzqLSimSVBivUyEQNL4+8DfxUHZBLBce4tOXVwhWDp6Pz
MBmqDleEhhRSKROnD3kFmOhghNVIQ7QOU5puMI+oiZ3bJFmPryUInprGTh4YyK6LygMTa8b2Os1c
DzETeHGkFnd8z2ZkkOCZNC3izpxoo2eXSDru2wPTxWvuBEdF7aHK+ck1l3mOAU/mFszDTzBKzuc0
jO3NQsAox+7c5lh5HRrCle4SoVnSZguzM9d+plx2UK81qjKbJVRmebDmeJk2YmzNHIKny+vlGY5l
PExL8szb++NMrVteL++/v3xbcvmjWII5lrd+e7q8NWAMBe9g3C2rWBZZ/v5hja1F9IiVmo8UHWfc
WjvT2fyFJxbhVf7rqTbj25bXy7NloeXh/TNMkOCuLW+TCU3x8f2t98+8/2359PIG6EaauzOajIny
DPGb/6//vAXasl3LAm//3bKW356+fWz5X96eWpDUON3l/n3jf1v1+4b9x+/6tuSH77l8ZpjBb8OM
gHtf7/tyqqYVNsPjPv5Xb1/w/au/f2R59nHx5Y+/fbvlv/5tS98//vbJ31a/7AK4J1RI3rewLIHs
OTNur17Ie8vnlwd7IfMt6/9tI5a33vdRCeGvnFF/XAJfQgf43/t72owGTPHuZw0zYzdtyHWpzcC5
JgUzGzRPNmJCZgHVUN5nM7RQjKBJk1Iq+vH5nJKz/PX9raY25Z654unD35eXzvzhZQ3v776tRS3E
xN/WSGkaoC8ZNkOVknQKDlZP6lPceVB2lqfaTHV8ez3GJDZHwCY2v/0xp058TIsvb4ssbyyfC6AO
obHpbwO4nlwHZhBkmPm054mu49KPTVzCkKzmMLBxxkouz2obUKfVAp20Gwl+MiPDZroB3DTs30/R
crkUlOaNOWMsW3iW6C+5Xc2IS8bA+XGmWinV/RTqJ1dyulpQMeXCxzRmruY0P4wLZnN+cGfC5n96
+b7c8jF+DYqDSMhKIKKHYSjPgwLjioF/FevDtzzya3CIM17VnyI69Vb/EmDyKgJu87Gr6lU5Jy0t
mUtMvf8KXqoGZFAuxsKx31vzLMyb521UTNyTLxK1DgbcmG0Y9qflQc3PPMKqcE9kHW3/gpSWse1Y
WHYnfX62vCwb4vQ6rzhqGKXPy0NfpORQjNzNi26GMXAHzs9KumDc55/0HWorqOKafSAO3d8Tl9pY
+1UaDoj2opzND4EFiWpw7+pexefRmsz1qA0VEkkPZ0FAfOeQrjRSSY+27c/KRM2BH0Jq9qabGGw2
FtUenOrWSQgFURudMaCrRN9EC5K1NlFc9rhC3K56oQZxBRKCvGXeb8nwKTNsZt5lJM2tldpUMaom
WMNRDY46WrIRzaCvoR407LOw+5KxMRWkZA6RSmbE7/Ksd51NDVmK4NQ5XMqk5SsNvdjmzFtOWdia
3LEQEy7PfJJ698wJrl1pdaflN+DIrppD2BLTzgBgXC/7X8w/Qt94xrGSnxa4sC5oDMHRoV8dSOug
VwqN/rwN4xyClYqZXNrPT5fXcqIKHDHMWxjC5kwddqrAywh3gUcaxxZRrzOqcEkce38Ix8gDhEAW
Vq/lCC8chKjcaTi0HQAmE8FMY3dIcP7Yc97X+wG4PPvwt7FBfRoN5ABgeDc3vkBHp4U7xShwBmPZ
5L3PX+m3166IQDWlVEDzeM5ld2eo8tvX+RdPefnKfonMAvxbsFlSvJavtxx12TQnAL79DvMh5wVH
OxL6UXdAXy5feHn2/rD8De+kue096zn4V9oa88f8pDUmmrn3CLahLrtV16iKxAiOnuUQWp69Pyz7
YHnJ3YThamIfFpawNbOFw5lTvDy8vxyl/tKHIV2aUb+j5eIAX50Rw29PLZtecIdqH0vrv0OFPzCG
C2XvMgvlKy7UmotZ//vDqEUMh+a/haZX7TksTl5vUWAlKOxno9MrXqjMy0MUqXI7kPiNLrEKDraN
TVS1v/CsEyY2YzOX/bcgqpdny9/eX9KwOCmzNo4BboN967i7LsVYp02WuRmhuZ7d1jVXQwn9nQoo
Ehx89IqGEFKems2yOaWdAv5zr8+AJ8UkkDQRk5alRoqUNOrhZGo27AoAB7p56wXCJj5PuEQk2mRH
jGa7SSNdngcruYRxAjunibehKuUWLTniwQUGmnrhhHWZC/qM8F6+xdtZoOmbjr4AXQMoSn0VYqEV
A7nAo3ZYjo7GIgd5iOQDQe7wQ+fjYHn2fjCIykpO9uccRM0aG7i+oR9en235OhjU5PwadpaYHzQm
g1rVIEQvFEKg5a7m9/GJcOM89P2Ty9D6EOvRrovapxYrAbE1MkSyZFHF7SKEHabhXMg+Hfa4opNz
Y+cYiFR5X6UYLexJ0KOMJRkBjl1sxqptSU/TJSJKriCdKPKtmsz0EOlks5XqaCXIiNsZSJbOF4tm
jrW0Ax233PLaCODyYPwlZtxtAwp8OpkRhletfQ+Msj4PsBf2szBxSspWe7IS+PFmdyMz9MxC+Xde
UnMu1fVD7+7B0oTrt7XbEBy53wZIAef/t58Ka13pF0rMm5AoQdSJqMoaUrZmnkamkJOhWuGq0QMj
jwwkHXFjXEpDBx+//G15ly4KjEvVPEQt15ppCh+DQAa7pAmLs7K/gWwYT6YKCaeGNRezOvLW+1Nc
dY+OhrcozGano6SLp6eT2i4blnuUqdvUvBQ+4CDqAkgnyUbTfkWKlUZV92yokFwTYGoELZq7zqMX
MfhIX+cr5fKQa1pIZqn+01aci94MXAL840FtONSnpADoLeeH5RngyGZurjcnwOjuUXS3whuSbRJh
GMu5lmxB+zYE1c8LcPYeU/dVdDWhi0nvYIgJNl0Tewc9UP3bd4tKVOH6gIKSMFx23/yAKJ0Hiiwb
2XKZGacvxQjxQGsmJtsTiluBRU246VMTuXI7puRrWCIerwnol41F3LfXcHdY9k62ZK7SQiFmRivw
5PfA5plsZqflmefFAhLOv/7oz+9oajxnmh7tl7+b86V3efb+sCzmvn92eb2sNY3zaF8a/IDzOn9b
bnmqm266xUn66+2zy9+ypD/GuU7nxvme6lg4CikrvKVoUOzR1jbKST4TW4qidDLST2MdEOPTf0pq
H1eRiZq1FnMJTRt3VkDjKdSHlTP638I+e5roem4nSQe/HTqIABPF9WlCK4gb5UsI3TLzkCdYEmUj
rSPYfdAUKgtQKXifc5/J+nswKORkpf8VB65HN52aUtBVAl53268opCKZ0NPh1HcTnlQT4V+yHzzL
/oqGBQFX2Ae3Igrra2AQ7pin8fgq6vgyDYX7aFL7miEsLconp/uaaufl/d6SuGuNXp66oA4+V0b7
6A7T8GpHKlrHWSBuYL4QeKLoy88ll9fILD7lEBsvIVH1q1LFzrGZeme7vEm/H+NF+qpoSe7aieDD
JBT5Yx1NN8ta2Wsc6jFknDnY9tahLrxa3mg87SVK7OxzX9YmLPYg3WYjUkgdyjEkeCj/gz+9VDQQ
dmhF2kOlcAaD4DouX2JselRlKrYupaqMO2Y/nBCM1+88t+YyP9K8Jhk+uBdTjPxpiEaqa3yViZrC
5Lvpc6bV014MjbE34B88O3R3lq1qR8xSUeKa515I795JPXySy94hyp02dGzddeFoXHJrJItuXuUo
8AkNjvk05klzKMbC36Wq6V8yyDXLJ6PCw9aqLFoySKA+t93wdfk7OAgQcGEw3JpjhhvXJRzEnv8r
IypuPKlDpdCj4ojaJdsZmhu+Olhk5x/Yrjic4lph9O319iFOp0/LCvsSS1XneM1NRDLCTVF40dsP
6Hj5o6lHWM5ITQDi1aYnMGcodubt19XZj8z+6wQzaZfS1TogU3AeyRUgz4ytmSIBVm8+xNrADW6X
w275oF3p36lGm59swjbOkZf6iBb5QI54tUFx9BQTyGJkgDXGiqi3SBT+fRJSYPVHK/+et/bJTiLz
y+BNFS5ALaSdVQ/34TCH7s1LtGF+dFwtedZiOwHDWhMZwAXpXmmzPk7Piu8x1MXAicfnNs79bWRV
E0G5VEeNwj34Fgfasp4MKchgy+iF0RY5nmCdToYfqLux8Shtzutx4mKb9Fr3Ih0qYZpwMsYPeXRX
1wi4liVCKJWh3gUvyhflNi2z/szEwLilTAy/aN7aeqADXIzN13AkxqWBnXYWcLdu9SCq39bhilnz
4nhfpwq7Opzk5JIX1KFlBCFp+V9a2uNwXdSrpxw8T9JuLtkIQtkJoKAs/8vANQBp2SvsTvKwYDVe
lBuVNzTA6anOX8XvDi60v8uygF62aiOaOr42jfCv3CKCt6UEGIFkFN+6FiGo7wp1TT2gq5NrJJTw
lfwu/9qgApk0ribratk94Vv8X5u07o1v1DXftqfSvXULtPEmAFp1ieOG3rVly2+Zdl62x5hKa51z
a7uBSaVf2iDSN8EkzdfO/rIsAGtnXNd6Zd80+Ngutsrw2YQNsTstP0+HcJLSPQLzuYqq943+SYRR
yb1tUiSP5d2nyYOJ0Blu9UNJHx11a79WVqatJZKRm4rjE0+Y7m27JNaetCb89LY2P/pceoXzFGgS
0azlpigxNPuGg8nnWPeCV1ATq2XR1GogJ7dx9QmyHgw7WG0HqyicT8XM/VwWyYthnVOcfbUFgidc
c/WNadj9OXWUtTW7svqiy+puWZSz56HV6+aJ0kq6azglTmCcIuhVvs3IJ1ffLAB6CHbrHxaT2pXb
uNq9MY4mCbG1tseGmHwWISXpnFH+j4yjUvc77WsyS8PCjdQUpkQx2OcmRJAXZ5xeKP1ult3jmt5T
p9cxsaZNRW4OoFgT2vXtoDQU8HY5j4y+LEtObWCv2s4w7ocADn4/NrNgpD4PULE/9wKezLLYGMot
sMjxq5aUiojvxrn2ehjhFtLpkQUiep7a9Lp8F7DMz3rXWo8i0kinyUlDTXVdvzUEJM6Yss13owNY
xbeumMlhQ5/q+0716TGOOqxIaeh8jjuUPMsigRvuPNpVXwOda7Vn+v1VmFpxCZB4bZ1YNc+QkM7L
olTqXmOog6sm64uzCGS2N7QBK33ue/cA6MZVVFqwNbJ6a/q19pK2VrCBRa0uuWNEN06SosDIZPMt
8+7HNnO+D5rkpugLstAz3TyVlR3tILa1X+p+vC7rgnX6S0vC5IH+gtiroR2w3XDrFiGiKrba+Q4/
/DCMgfHsO1O3ndxoOCdTHt5mCink2zrmjVpetqGv3Xg6B5MxX5qWj82fXxazwtP/743/3wB0DN/0
sMT/n3vjl6KNVfya/609/ten/mqPe95/Q85BLWhbni1cx4Wf8lcCgE/j3PZM/vmg/HmHpvpf3XLL
+m/d9Ezdd2lQCR9h8b+65SYr9G0PQA8Nbl23fOP/BaBj6DO/5S0r4Pjjf/7LMQywW6YF4UU4FC8d
c44I+M3jH4913xaxUR8XenscwT5DTfJQTekunfm0C5CLcqoPawGM6JD1wMi9cl11hGxX6NpTXI0i
MlYMny7Am8Z9Xl2HpoWlHWSPRoJnn3iPDexxbevLBjJ744HsKyv0aUN0zAxmnnZDY7toT65Zv0js
5ztVm906LjWYPTVO4/qLd4s2L90jGiVjLWtWZfEs3Xja5YkFG6s1jkmHs3OA6opvUVwmv+fmDvTL
K1ETpjPwy2vBSXJjXfk1G1FlyBrt9gAj9qGuFOrckO9KOxb2NjXilW2Y+xDtaVDVMK9zDY+I6PRj
G5YHGcXhVrRIUUtG/klGlGaUy9cyYwW08Kl047hHIgoCZaiGs4EsnQpPibr7th7VQTdmZTPK3y3A
OYCIww+Fn9CAacblgwlwQnSyRx7ALi0GZrpxAtDcAGcClHXl2y5kfoNZWx5jTiKihEg3N9h6oVAo
duyvY+pYh9+O6L90MX/DD/37AWLbrokWy7Q45qyPaopkZFJadGV5LC3/QW9gkS0P0lMkALtzP32k
kw2G/FZv2Sgbxd4E6fZtZ/55W/x/O1ap5SJYsSFRecLQP9CeTM3QhzBNy2OvQVCLy/zFMsApEqnY
wgjMHjU//xnb8p/2wIeUDE4RW1imgWbFc3zDtD5APjAbGBOqS3lUILVBSnPjfzSCCfhNgmMBeQjg
WiobCcj4VVlXs+4UyF3Qw4Lg/D5WxfT05/1gzuCNv5+0aG18oRsuJyzCGa4cv5+0iW6qPsuVpJDJ
jkhyzV4jap5hnM1+KMhA11q07a4t3a2bYCvP5bTTZMoweGrXg+WiYu/9n90A6cp1KeX7hdwvq3KZ
bg0WKncVJJ//vNGzRujfNho9NbAuw7NdMfPCft/okDMgzrOEjabcvIvVSLiwNzKE0MDJJJhEmF+Q
5N5XL65BJakKOQ/jQHdX+POLbW3+qFzYdJYPYafVinsXqW8UV4+SjOxqwJRYRGidaULIKvnWFDid
pamwxQEG2Qza+A0l7Q1Bc+wIMwZnPmAbccCLOJH5ieJns21x0f3DN54PjA8/ky+AnXnCQhdl2B++
8ZBC/M9SPT7mTX+0gD+s6irO9mH/GHmTeQH6RewY0iLdtBO6CbObWQOqICcX02Mvwl2JSL9msLsT
LgQPvXZ2cWuBfzX7lTn4D13lArYOblqaZFu35CLgl225yWXw6pcGupq2Sk9Oaug7ZsqvVTGQhaDV
2Bv1fFsFYh2H9tbGRfnnr2180F9xvjhouYQAGObzKD6cL9JQYsxaKzk2RI0UyI7Y5dNtHchvWhu0
++pXjmcAuSW2ZzWqTVg49ZZEbhVOO18h3Rzcc6OgXYGetG/+vG3Wf9o2tm/WmXmebc8Ktd8Pwrry
pdXUbnKsyAapU8xhsnguPJDLlXIfSlCoFKuc7XI7MDudokRJPTh0FQJl1KA988BmPs1b86sS0DWn
kUFw6N5zWM68pcpbFw2WfiCVvxxbh+hiPkwwk538TJ74XRUa9UEz6YMWSZ1tPJndqaQDA8aEssR1
AdY1/hrbgXv989c2/v0SRtCPaxi+4bq+cPUPd3m072QXuGVynNwA1otM7mw1Aad3G7SxU3yfI8e2
82bfNxYgAl5MIwQ8o4o+JZlNuAz45n8gJxkf7itQ6tkMn6EPQxnH0O0Pm2QjwjO6yI+PUQCLS+rT
rY6DAMtdfsyloDDQeOkhRN9t+rN/U9Q3saC4o8CZ/sPOmU/D307TZUscw+RwgDuCdP7D8ZrgXdJq
jdO0iQkCt3+oaNCOmUT1HCfIgE2uQ+kYYa0zwW+TOFkUTDWbrBxOYy9x0DbiEbpxsIXL5+4c09kW
tDL+vI3WRwjgvLcc2E++y52Pq8m8N38bprVkaNZuMXApUQ66KIi5tYaK2idX2PTU15nSy7z5DPoI
O0X0TXR4op3epEgQk8OK0i1NFB6L8kfq+MnnwXDXOq5etO/ZnanRQQhiAsCZbeJtnjKCWk3tsW0R
Thejqa5yYLTn4XvTBDFOf/5mxofbwrz3yZ/inm64ArLVxzOyG400rpwmPuo2EImKUF0K5+M59rwQ
VnZOW7AZOI0AlTcGLONCEoQbWGN2chRWJVP0J5JlUL9o/3DOOB9GG/OGmdxlXdfyLMbi3ocDFI17
V0yBiI99Aiekwc6kEuAWozY+ODqRIEOSMkulyuYFljHvQLygPO5sTJtmmzEIDbmxidzZqCHQjrT8
NkVp0dGH53iYpGLCa6xd0ctbvcvwu3QAjbvYIydLcw+xjNsHci6MFfpU7RUF39GxQBtKiN9Dapeg
zo12HdjtpafB1RdOdt9WRbQDU0OiUpFq6wpr1tov+voSec0PyNjTOW1bcNGpcUszixZ5eqicsnn1
puQ6mCd29bZoyGzxCXNt/dAHNASMERbTtArm2nzAhtz/+ccX82H74dRzOJgBhTJD8vWPYDOGqwG5
ppp2sBl+HMiF4e6NTXPCYbGSdAnvyJq5D3ygEojq8l1VebDusqrcuZguCjqAe1VDDvfTwTkK0PBO
lCV3o6dvxq4oj3WR/ywsu9q5dvglkL6ifN+jbvNrMgMYZq7gjMdHr4FLHKSBv6v0EkdUbb/ADBaE
hjFzuhSOhPE1+c9JGLlk7mBmon4eHMfOKk6TwiQX4fmT2ojHI52vD9TvU31dtv2vXgGyc3qnwYtM
PxLtNM7Mymb+pOrXSI23NAgocnnMFywB50j54aFJLWzjGljFMKijg4UKgMDViUQvtIm99L86pLDc
58WI8CWASYommeYKvcVpwA/q+Os//0Af7+WcBJ7O8a8zc2Os6n78gXQ/p+wh2UsaNbx1k6tbWj46
CLiW5pAx7hOn2RY9HcHKm1tjQ/7gSiz9wgMT5MBskAK4hFZIYFeY2HKY69t/2MIPg6xlC7mPM94w
PR4/TgpiDa5doKn4bSxc9d1nonfDbaFzbwcZi6Q4J2EhHnd9AH1O1ox/yCz6OsYMk8VI36YoEbpM
YlyJiQnYP2wd9YIPB7inC7L8mDo4voc95O/X7ZGSrbKHhKOsNoFaxVCBwrb/Ksnz3AUmTpxy6Me5
7TsS5xBbayehfpmYuKfmm15UhZs/b5D1NqP/+znnWRYsV99hKsWmfRiVyrrUzK4yg8NgYWp2LEWK
98Cwy/COeZdrz7y1a6IYHnMc04grQYOZ5atVvBDFDJjIsurvrTcPVaPs0FOlPNvFT4YzLT5i0H9x
4OKdph8S4HKDf1V5O2dOdIIuDRzSmLCty6ewRcTR4ebq0iG8q2kgojeqyiM/5TUZ1A8UQMnVTQqs
dM10F5gF53nYBSfBntxFIS74ye+svVvH32ran5fBqUx8YnWHyJ5RsANgCCzgHbEkxEb7bCey6FHZ
3ncdfAmx5jaNYpsgsEOV08uXrCrxIR5gNUCupoeffBeIfhFx889CqBO4veNTmQQ9/tlp2Eed+sXP
jUE4wc5jjt4PqwYTJmXNl8pwE8whYDnlewTJ1FAzzzkXYWxsRIQ+1vRe2NnR1cr7T4FuBzvRA6wK
G/xjLhNobnKecXHLxtkGMuyfAkH7TClSzEkgRBAVmpQ2y/o8t/o00U/31oCRSlCScKZR0mPFHCTn
ygVSLFTwhXyhgj2cY7pZSKYBoTJtQqLW2S9ZbjuM9eJN6guq0xoU1cEbzhkGLhAPnnfwW5c7FlKC
lR8F0b6oA/d5Mvepbe5r6q/HJjN/jVNqfmpl8iqmsacONGp7T+FsR5rPPcT19m5v2ZtnLoI3maH5
VyNxjqpv6G5MqGhI35tIsOv5JT0U5n5iHnBPlZs6CpptKXzYPw2SL5ICorvSzKqNheUNW4JBm7c1
943JWT3h9jxONroRSwuQdxXiCWSauxnL/EaBiCdF3EqoodOHwYTyQj9DYo/N0RDFfovvz/uO2Z+8
EtGnF2pAyEoqiVQsGRAl5DLbuW1Kk9wBTY6qzdsFHcdylBfN0a37H73o0NOjUkafU9aMoOn+qQJD
sDCutqNwoQl1toY0O/hj/2hPwJ0YVIW4BJH1V/QmFZOpbYeHhbQj92z7S0AaxrRaib1p11d8FgBW
XVrqZkKUlZujZjaQh4R0sld2mQ0HN7bvIVpilsoHxqktprMJPj3EBdqIMsjC05BVd1M7/xeuuAhZ
6Pd6ZZyjjmljY27fBt01dojEb6dNZWRwVF0BEjg39kxxTGx3ZYbw29iG2kTlrXYYI4oWYrGAnCSC
FFm/Lb8EBspwpQKoVJ0f30nZOKtJcfuyvKeiq+J7ZPQIKFJpUBnXu6tvjMYT4WbU2s1H2nwD4Vmk
ldPomSOvgZ1oUYQgqAOaVriwvYMwuLSAZNzSc3fSqpjXDoSgjO6VMVCZZMHBRw2IYtC+Rd0YXvXs
e6cD+5jswIH454dXZJXmNlb+rSGFt44KuAsKrit+B2KGwBXSFY3CauNjOeSqvK+sKLwxx+8uqLoR
qsI1pdWOxRqHRG3jV9aS3LnoOVj+Ei7PnoSUBzszDxHu50s3WPZW17iV+3p0aBSxg7mrXzpjuAYu
ahAzj/R7bWiJ0+OLF3XW740O/IWdtMOTV9JYCZLpMTVg7YtcO0QZDRnPZONQvwdfomZ60vBcrDDs
GNfJqzC2kOrWmjFEn36ynkqRRAi5ow4sBLNc7oZxlOKViYJdqZz84lqYmEl2s7/kZuhuLCshmMkM
CdzUlP5SBTaO+dS9o7Nu75m6s5886hOGrQ5xilPHMMC+GYP3vegtEshCW2NnkOVG0edTHRr+Z7ig
lDrGxKQ9kXzFHx7uGak1DCVvRhFvGWgw9a+mZ7vm0lO1HWDYOaYx+EnKZ8I8wP9BfCttaXxMR0tp
3W081ezCzL/vUuVy9IFXYprNDCdHzOgPxiYfbcz5+cER0UPWD/WtXhTNxo5JHi0aq9ynNIOCW35K
eUTu9k34AMEK3SiPsuU61Gk4ViiTPBsMZDKnUac+iqMrrJCzjM39JKv7Gc+4KmpL2wDEH7jWgy+p
E6VOsh8gxbR7q+5f88J+IrEhB4lc4q1EHrIrbeTNKe4xKuM3y1oHJZI1mabBNh36Gm64FQGP+GoP
Ndeq3snXkdT35oi7rCPS6jop82ghvtw0WOE1081OpemfpM0BrXcDpnCjz3dldJ6wN99XcG1XHnrX
yQiMfdN2n2tijUjssXCU+ASRjgask6lwP5VjbdxGlMMFNM01XQqJzKqZYFbUOnlShX4IQ5R2mt5v
tV4y/HbBpUhXnse4XLcORVeEcni/82q89kX9KEGUBanVPcv2tcko3jBjIdHHS0FhYW9Oan7gmCCU
PnNc4ltkveN60a9q7LWMKpPbonYuuesmlz4CDR7HqKUCy2Y1acRdjZtglRXW5+gXw0jjrPm46fSq
PiZase1zrDOqO+SGJQ52VQQrjtijjMznyRfGJRI6AI7opAtip4yMIaDlc48u/QJRltU2Bz9Pz6X3
4EfMHkihQ/EOu4HcWpCBukuKWALJkimo2HYoVpHBtvVZBwjoxrW2DSKasdiUrYOh4GL1KRAYf/Ie
08H/Idoov/p2dKKfSGmIgK11i04mBAJ6xuoGEbiDGp9GLbNwx2Ue064LNxxulyQSuBHrrPulGj25
S2kTSptgb4zeBCLC1NjIdEQm3qWnWjkmcjgsjCKZjrYkdVjQwyH9psUZnRUQj/QemnFSP3lx/7XX
vgwZkQkrYA9aizfaC3DUzA0PruNHzgJvFfuMDJ06eCz7dW3A/RbioCyWNUPbuODAQrf1OW4pM3LK
KW66BGQSdji3daa91Zd7N21e9RjNM3fiYcxuNerfK2Z+lJ3qXaHJajfCUqAKTYNEuU8h6r5tpQKH
mhm6nMo/pZkT0eHWNNTpCHfHAYRtU95YxB+tasZOu9qwcfc4nxlSb8zYhb+f472OoRaP3dRShpHf
ANXl7bcyJLysoxgzAtIJRcmcnTa9Z6cPNaWRla61z20PT7zjNnDsJSDdrqlyhsQwmNQIB1ULGLaZ
ALr0Mt5kkyBiYiKudgLiUI+5vxrSNkD9GjsHy9TB2RpbfZjIjiQNtPzSd2XK/ZRecSm5Nceh+dBP
z2aLp5A40HhDUm63MjCJYWXJmm1fjT9K1LeUb90fhg1RGxc+DTfiaAIoxJrHcCLAFD2mRB15+ksc
WbsqRXMoa7VPYofre4CDoIeCFpnDRYelsZ567dluoHaAMGBujz6m8vDRMd2Ww9FDirmK0lRu2twk
U9pSjxETOIYVYstyu64jpgdVxTfDtc7Che83cpOjABNdu5ySXeLuEwvMqqrAKteJf8p991zjb4wn
9N3JoN0SHgu5WkBtBP8ogKSlomK3t6kDkSe46wnHa7omWSeNhOs4gatMqPyD2Y9urXAPWjgYEYLC
sNq3kbjIuRjkl+Zr3JbXagRi0xCUWGvyu5mPZ5/UA5e80XxEVWjoCL0Yud3ghoUWaNd00INvqSc/
uSL7XLr1Aa3jY0O9AfQzRY7KZ5Ju5zd1ii8lz/D4h1z4fMoy6Oo5Xfoq+Z425ibrc2oT7WPUFDHA
TtvYWAHS/VDzj24aGpuv+Cdz8Bh04rkUYMQpuPTN1UC9I961LpGXkNwDpNmpr7QAOSUqgpnGqf7K
4IhbduegaY38RzfWuXUSRbIo9d+l1EByRrR4OUOVWaj/JluetcvLy7eHWeIeC4qnq8VgEfdBt208
53VZlZv13MeWBX3ah38ts7weKz2er0Ln5dXbgoavw44c9Mvby2UV7/9LvwimqygIsDt2XHP6ZF9W
GT/F39dsNqVJuPC8xX+tdsRUSCEel/X8x2U7l2dvn3xb6Le1hL75OZ8SuStAHU8Iixa5eawzkE/C
9fvHP2zfb6v8sMyHHfdx17ytZ96RSDUffThnsFivocN03W50sB24f27pCh+QD73mvRhefYllpwvb
/YADdl160XTSatGSBE5lf9IB7Tpc0XaJspFQGV1/Z3kM8HFOPmcRSK00fkUOf5U1ZVBVOhCfm11t
pxaZYNFT3wzAUNPW2+oNMTQxtIYtLtgvYZT7V5HJDXwhPJNNBOSPDjGMMwzaWHxxTlrdnT6lNUMr
LTvWQXRSXplfCnrvriAgz8uyO8s/ksOYovRnCsYEhPicKEBhZOq/VOSHnxL9W93PROcU7XAOjwiB
sT3svOOUMz7XhukVV8Z9OkTbENuuoZcDWXsQ/Kj2bSwyvNCrDVfpoLSVRjGu6l4/J7V1X+Mh2zgB
4DxvuDT/y955LEeubFn2X2qOMjjcoQY1CS0YZFCTOYElyUxo7ZBfXwtxq/pZlVkPet5m74XdzKQI
AbgfP2fvtaNoVYF6OZQ96Op6yjhKebrbO26zj5TzEnCtXMyJ3HJ44NtW9dHeM66d1WG6iACOSqyb
A3nWhIEfQuBGT+G24cS2DsHLQ/FyXaZdvGltYDDd7AipUNk1M59jWt2kMLrfXt+RrSshPrWoOZ3h
6HDprFzrJ6Nms+Sit4qGnbDBMSduFjJy0xeEE3KNwCjej0XXXGhMUPcg4C1zslDGGpoqOOp8uNDX
+G2Kfo/9nIwubyQwjHNQNNjTytWviQzw/fr5Lm5496Q/fVbCv9pMk/ZNIujk5sauH1DPUSo2BI4n
MT3a9LGSQQn21ncPI0A+lbGgkit3RpG7653mfijsjHRrtLiNfLd6bHVOTyFCGHvJs6WdLrFAN5yo
H7xy2IX1Pbbi+A5gOUw0rvrVWOIGCXKYTSEAn3GeEr7XP1osoLu4goouJ/M1tXLw0bMRH2bYNVFR
M8lBl35K4ZALeg+BGLw9GIb1DLb/6HW0PCImmZNPikBBOEfesQdOBhklHjyC1a1edAwHtO+EzyOz
yBMC7x8fYAT+pPgmdrkpf4IpifbjNIiD0I53H0nyenqeMToTaMvIwFdTV115ae0lZ5pQMFe+NxL4
lbH7p81IQTZIC15ZMXmCiY16uIuSLbLnooKFAlied6auj4LM8cLnwoKAha5u/FFmax75JpjTY55u
8q7cTqXzq+/r4dy4XwlEm3nODkj2aODL9jJ566qPm+0cgh1V1gxmjEqyiIeHrAhIvlU/TJFUg2st
cpHpE4wQoA+DC5UFh96FVxcpnE4QXxjoBoTiFTMIaTa7j7FD4u7JmLDPwkEsruuHxaOxdI5WTJrT
u4AM8qhhImDaLhtx47Ny1c3ZUhgjk/nLM2mdgVvFr8KtaKXFzszcd6ttcwI4aSQxpntp2/RxGQ9M
3QAhznWgH8ftS9qGd7b9ZUoin+jyXJsZXUuUh9EatyPOmGmBPpukdsdh/9BkcHfIFij4aCtxqGv7
V4FjZucpgK/Cxl3o4t5fWwOSe1khzEujs3bFuO/k/GMm44qS+dmqhj2JFwH0l3F0ICNgryeG7C8X
4LAGPEUNkag34Q4AH12xD7TKt53hksMtca3omaQaSRI1zUVOVFipJA1+jskgsSdBe87K8m32RY0x
6jA+lxn4HQciaazR4C7D59BqnvwCUDALxltmy5wQ7zffBGpp4ZBozQBOQyIupTtCcrZOlvLpoqr+
aE/xixFjtmGmGG7cGm62B9By3/zYMfp6RN+LTGneFIlFjiXInG2Xk/BM20LWyd/c8B499N1gq9S4
nmcE3U8t2LNdVrfcI1P2mKf5ZbItc8uwQLriR0tpbVuNJDisiYXJy1USogbohvylms1gn+QJhtqB
HrgfaGc7ks07uEa2I/qYeoZIgUbRTBB66wh+TTq15RXFWngxzHtSQt+qqmU6IYffAbKJlZURkDV1
E6PrOXwjEfKPVU8kqyytp3l2TklBSUGgqfskdbSDJoe7pN7atbsIkuEVNMZXm7A+DO6H0RQcWBqr
vADog5Bhv7mkA5r1r8k067W0MDPrfDqGrXE16xjgsTBJlg9ozc1uvQ5cZmdR0HR7o/DeonCMz7WZ
fzoUerU2LRKmyKxuA9plw+i8zPNwEIF0gF9iKZprVC9GsibiUq0jf+A8C2LCLpPxYCY95lINIaYL
fkcqAj4mdX/oMrgKnf2ro4G7I1WR0Ye7pyn60Qsdn+Eo/XFGvraT8OWhy0HawiAM6Y36e4mPiLky
I9/GCGQVcP2ErA65tXMKzhtePJm7oWuLXe+edECK5BxAcqDMrz0whOTGT3dDMA9AEErYLLV+shx6
GshhX9puZzgG4GVWT46qMfDsvjlmCcz5BoflKobccNKlfql8zvVeB72yq+yeYFB4xLGi4merOpmt
T550DITGaOIYKRFhaGafHWwd/g3c+YhQxd1TirAsD0y257bhEKHJCTHpJq6WDtWgYKH6JRunGU3n
MckPZdgfq6JfqTHH2XR0sBwToocQz07j14BGJqyt0Vtb8XgFT/sCGIqmsIzBhpl081i+B6dfG3Wf
rt1QYgnCxNqP5aFxlmiEHD9u2kebfrlJTZ+IbH7jFCQ5ka0hmb2kiinwl2kS5byxSbHuhEFNA4Rw
a4rQ3uY4HDY0KxrGMBDyOrDx4Z8izjCANK4HUaeKt/SEnpKu8PadAMvokl9SyuKHvnhWR+RLC1Gd
Zga072EavndL4meStBRHosYKzRi9qI7BbFMDNdkeB8n8kEH0rh0DPL9h/dglJK8hSuVpKnAM1dK6
NwZSC8lxZ2norY9QxDvvFM65OnDaoVHXVr/ImR63VlnhVbeT+9p1jgTNYPdngLlrXWj78E92XnLQ
VZ+cMKBAovNy0z37FpFdUe4fJnN6GoM96jni2ptm7yQNcUcki6/jXxZnhFW+jauJt0d0hAgZjIS0
3+NgJqIvq9Rb7Q9PU9m+1RHj7Dpy3rtqtHbG/NCpQKJf0hcT5shK5fqChO9shvJqtAQKNAOUVh09
ONz+awbu94ndE3mA7XjjLf3Otn0POmdkZSOBeVRYlQC4bWrOY1wjYlzrkZzqFtGaS1jSSYR35ahf
mBMka88gZJe+/9MsrrrJF8kmiqd6CdtTE1a3hKfTVe5hNpo79IFqC7SEksufl1K8vifRKbrY+fDU
iZ7eZ0k/ksm7MB5G7T/nC4asIGIZe7BHUxqsaEhCOt2Uf/6yI+OmbhAHYWdhsJSNpFgbRsUWW8nX
0GJG1YWGsWrbxGIiM0zsRmWx6Yif5gDLYf7gRODbySo/3R7ckOh2FVE6JXr45wFeIIRTd0n27czu
5C4PLb5udzbloSUUmGC4jkQIbJ9V4VqnIcPuoHUlNnqxyw/Oq44j5gRGNn+izt2msnMPIvXHU4Vv
aB9KdPGGCeBkeTDMBXWy/BfblcPRgeT229+Bg7HHOjmlFtAGHbm0Mpf/CvTAEFUMod6Xwj6qFoRD
SFvqNNxe4b/+LLvc3RCgxcQ1d2V3tjt44X2lJZ0fTOk3K/c/rm45aPAl2gvfrTQLtrSEpqQKjrff
WUh4r6t//fqY7lubBz4MaWc40bJO4KUXc4PNzHhW3Tic2k8Gzc0pWv799kUjcVbb0QLoOcuABVq3
JEcg38hXDhk7DogqAoXMCqg6RmKvIOajUXQjmh5OjYFznBxAon3qRG2KmIsRo6teTwVlBVcApsmb
DT8FzXCaSVphtJmrgJczw8kjWDc++mQ47WkHHf75x+X8zgfJoHD8mj3C7qlFcdbWGrAxmx6vhGE3
qFrOn7eHhK2CPGlwWzcv9M31TdjUBrXvfeJgUtCVBmbR0rfEekzO9fKQGi2SGcbl+tAk8ybXk4UZ
mmp7gD/4mdqzPnpxekDLbZ/cNPxdOzWuxoLrV2sg24vV9PZAP3sjOogU3YD7cMowIyaLI/X2j7f/
uhlUG69ikqIJFyw6hp6RMbGJL701tx/f2qxilIPtVSwdHCuqKC5fS0dOtNL0J3vcJyvgdzGsEEAh
ooHAROFpIRdIycrszb8hljUY2MNj5p3BU76pTDHNDHq6vObbzLl2hWT1ao3yXVjize5BYOoAhlTu
PAVxv5vmMaJ13h2pif+QArWBk2h3H3XOOFSCtGKMUDxgOXlEgfnWAh9DrvM6OlQgbv/b7H1+t6g1
VJIvV6nfiC8fxwYjr1+Z4xrN0jGHdGHQ5F97mKRWliXJQdII2CnNZgZajPoWUy2rUnkq3ekujWYO
dTef7f95aOlHMXToFsI3eS/L32cAK/dGwpl9+bd/ff3tj3G2XHy3H3n7s9lpFzQqTp3/+SN7f2FD
3P7y9nVzS6aPWatLmeZMhYq8OMA4z9aMGv7W9nBRGWqX2o8/cPgQtUC3Ka8m49WlAli5uQ8AsjE3
noFHOvDOTYf3xMnMywiIZM1c8NFovYegcVaILCw4AVKvhpAPhGgwcE/Bk5LLJMzGtJ76nGHJmbEl
/9R6jDb6uGZsrCv3mVtOmH+7vtQPFVk8xThs7bK5CBaPO8c9qSHONh442MnvkyeZQySoJ4qbokyT
kzMmYFPy8d6GM7pult5duODujUp/1cg89yWSzxrMFo0E62CU9QvHfpeart5jiWe5IzXHQqO8yeNi
Bq4tnkVSjwfVhRTdS3y7R40xsV3vpXMvGxw7Ud1ex5nImNbUpyiwjjCG3Y3t+c2eaLlDxJGFUhHF
dYTIfE8nkrO+Fn9dd+QeJeC0TZkkJTL5qDAgNYDQQOeH62l4NwU8OLdMf4s40zvLcb7bzLu4Tvuo
6+zq6PCHRD/ot5GxCcM7sN89WQnW3gTwe4TeuR5Mit+p3WMt7I8cZ1/zxgOFUDKoE/n0U7beW23J
cFcvg4C2dO+5O14B8aM3EOSk5NLbeTr6Strhg9Welwj4U1qcJaLoRfnj1bUROTHvnzMSlHPY4Ts9
VLuenG9mLnO3R/L1x/jhnDXcJZ7zImCobxGhLjEv8gXHCYxPRRyQobNo7YTuX4j2wb6dLwG5TD6T
thNzzByntds2ARS9+VlxWMltC2suYZSO+nbB63PrMvtgrjbBJ2OSxDR2dHk+MogXLRVwv44hUtcH
1T5u8iutXqpcDucy2g6Gdeja7q4Y53JnG8TiGAp+gRlfDSl+uTK6DmF/TRAD2BkHykFF/iYISKgY
/JrWdbqxDXNrqOWkua1T54y3llAShlcpShLLJqHUtcaXUDAELprox4BgQ3cBs3VNEo7XXcZ8/FS4
zleRHK5p6T42Dr0KbT+ZQ/8eZf1HEUUX1x4PCT17O6n8VTLlvzwX/RlxACtpcFvgvrwri+I3n36K
OyR8dLLom1qLQKciOlpTesdCbzJX+nHa8q5zhj+jUH86RvIs0L/HDEFbaw/MTrrrXOQNUIVWr7EH
3Ln59JW33l8yPiiIccw2jcndKa6y/UED84XT75f1ojuSxlAUE1BQl9+T6fDuR39GL6V5FmBLDsfk
PsqJfp2XVoDFzKLt3ybfGjkTJYgFvJBbVNOhICMHgfsn12UMIcqlyV7K+yk03zTEBFLiOLUHmbmr
l5+DXqShqIfmPY3pWXrNs/BwPbRME2md5OvFFbtCq7PIAF1qPSyyJl59huwo6635TrqSIT1PPG2h
C+Khe0lqXe2LuWDUX5+jTn/qzCwY/b/HCxMbqucqF8RtuH3gn5uRIJSmWmnDfohGWe9FseRQwSUa
0ZALWBmbQYz3snfogsG4mrp03zc1nmkGGxyuH6LQYld/qBbbkKpfG5q8Tmjf6YnelbusWZYNSiCI
jiZJDw4zKVpr6nswkeFYSb2ZPKy3VthR++Lx9trkCfYg6A/m8XDLkw5ccGHQ+sXJw2rFBZgIClhe
2MFovAN36aITPiZD+9hJ43fge0+8wxOVCHt7f51Clp682hqTs+mi4GR0+qFLAyLt7ENJdmQ+EKSe
D280mKRr/kX8XHQ+EwI3fSrL6bnX83s1VJRjAopAnN81GQMQg4+nt9E/ChpYIv5GGJJm8lGmWFTA
1n/hJmjXRA9EgDHlro1NFDV2vyavoN0XEsB60CIl+R2ipVv5ffBrhgGzFTwPuOJDZFztoF6l5oyg
hnllJ79oTZCdiE9JBdW31uO7oq+DF5XI0elP1SFDa5yA2RUkckO3b1HsvDK1oInW0UGOs+GPLuHP
9MJ7NONw39WfgRkQ9+Ka92ZuXICcfnux/zaGjEKZFCKI2wbanikaijejYbct/eo7jIg4oPZj42ng
V3uBIHYAwPYNKq7aD4ZJaj0kXnXAqoDNq+/RtVkm1cM4HS2r/4HqVaLmma+NY4IwiHL80RjHvLH4
a9IWZXPtH8Mm4KZETTAl9Y5j8svcfhsxtqMubbhatD6LHssuk3v6R/lz3giMY/UCto4ysmjhPCZ5
/3sK3fgS+817WCxQ+db0H0K6qStmyV+CocAB9xO5fnmZHyPWEkX8JtngSIIMnG6b2eD9TAIxowal
BTpb8q6c6bOa7lRv+si89xcZvUmiV+jZ997oqOd6epZ9ilKvRF4hUOPZgU6YUzhbXiW6n6W91LnO
d0BRc67nlrd4wCvSBcN+7sL6IDmIbd00hqgFEncVVMjXS4fzJdZhwfi5/ZuK4ZD5yJ7iNGd9tSxw
p2gZyYtHWlV0OVFM2iO30qvqtS38l8DLqmedQK7PVNsDSPViYtQ6GtA6jc+FPT3WzPPufKXdOycm
UgpvCSlqtV2SQ+kTEyOsi29lXyERqfiNC01YU3AYfLe+65YHr4z1dhR8vHj3wGEvvpNpzM5Q+r29
Wc3FOZYcENN06Syhljw1WefvFhvmlOXiQP/swUlQz90evG6mmM03eW37+9QmHTZuJZog2voh8FNK
azZRoToCMtOW/hhbyf3tQUwo9wwfpbmarx6DewIzhsWViOhzJbR/Bw4HrYgz4ixM8ujQo/q16lKR
g0xjqwqI4VYlrvyxg1BDrdo/u8cqMudnz04LDBy2BcSJaMxAM/3q86F50WLMd7giqBKTxNp7yYIW
1bbxKMtXfM/u9fYHJxQT7GKeRAk3rlf2QLAitxepuii6U8IU7qM5Yl91qGYqU7LTad4exyrUXdQX
f1ql4720Gucum3FWkZN8cJjQrZ0auqEZIf5xA3nvuyOyuS4wtk6KLSKjE0xEHADbebD03rI47umE
WOKhb8jA8Q2G67nmp5E6qeaSKf9k0nPR/v3o7QdZkY9qmRsLtMfEpv6QJrXYqF6UyPD6ce0MDj9z
H8SxuAsntrjWShEzWkQKpelIxKrqODJE83Em1/sQ9PJo+FiMIsqJLBEJZJKeDcs5JH79pGcJyD0W
u2jxWWKiY4gxG5exsbuNF1G7Ox3KO+QxesNtRtCqDg7GmMxcpDURzaQg1exMccs3SzPcObxl+8qh
EW9U9BXbVnuwHVBfIB7ARKlOAJkN2nEgj2b3FGbqWvbJUdD4o4IyWtxLb57J2eNm6O0qAvJM8uKG
mZPfIAHbSDbQrQJtIghfPmI/uIRj7V6iZMz2s24eqlndzW1e7OB3fqa98eOrQaElzVdduMhbyowD
Qc4bgV6Ho2uQnrMC8zFFYL7yRlaYuftS03Q/98VzWfQpM88xWJVt6G0iajhZsm0WmFpi19jagDq2
Xj6Rxtarv2kwNAdNNw+J03jvJsF5+f9ss/sm7rAOar9+jxCJMdaMGpL4vMB6qaZ4evAG4D09678k
jG+cok8jK5/K1liNIgwQsqQovCagaTFlimJ2tolJ516rUllkO9CDmQqCUnSnNgR2fWVJi6BWwkqO
p3K+JPF3Vtj+kcM+DVSnJe2jmaq9KpBhQhuO14ZjX1KwDiu3wZId+jTBmvRE45UMcJnopdcMGi0w
mZE577hkkivwn4+anEYRdd2hCDmwzUTB+Embb/tcnaexWyzT/ojheCDKj4jTMJUh1YyODpLQnBVk
dOyQebiz6iE4SQdiaW9m+kkK65ConyD1I2pwFNcjo9VzkETXzu6NY8BMWoeiJgqvwKcUiXObjARq
eSECrKzPtzk9wuUaN7edpDU8+yBBJy12dcGGMY3eMeqq5mhivkpsxbCnnx8zkV2jOncOJKOTEeKK
GAQDmVHp6D6wH76aY/XJLWQeIwOtpzc3/tEVJI2VdPIsq3yzmELtnU5/FUkC49KOn1AVL26T8W5K
1MXpCPmOsVSt2mJ4a8h1mJ0B1Qkzj9GhOeuQ0BmVmvDjhAnJPP+qgaXQVrTvWhP7gKo4UVlAwUiB
cgOslMmJ6yuml1ddbZCKY91h/nEhVnqFOnYzUprwsah6hX/cJuDRWNuIlpdIrvcMRYQkLwuHSY+h
u1BfYhbGrkhhr7dMJLbxCArb1183a/ztHcsL3RPP8AAZpA1abKHza2UfTJOuXeW555a3dlM0JRF5
ihIxE0RKpVRWKMxxf6IQoQ9Mk8JTyV3r2499B5Dp5gG+mf3MQdtnhwt8HdhkALq2PR9sFP33lXq6
fVWjGxSaPp5WMAWIvQtqkD4i8B0qgM+HHsQcphEiWN7eHRx/jw2DqiDx7oVsocTUEJ5VkZCSwdyk
dhCOpJ5Y+4jjLqXfSr4XvABAkps10wyNr3DKXzjrMzObowOzF4INU4pN3DRl+hUNoXkQDs3gdhbb
1I6/CoWIFUkLSaiL1170ajcMDHCLHAnTkutRxairnFkX+2jL6hCt8wUlgAEckyYyPUPZeBZ+yQq2
dYRsdFtOKVHpDDi9AvNc6H6SGGesOWG+JIofmckKWk8dHDPJO44uihiLVEBB9V86B81snL2oelxQ
9ViN6ZkcFFmMnaTigsELEj5ALRkQSdj6Qbe6faWbcqC9LampXZNDqILPpA9eQj2x0jFDQr7Gabeb
ss3gG39lT5xaXpP91M9MaFIM1A3WEHRW6xmJkVFbP6yni4UtvYqKXpw1kMwiPH5HWiebKEIKMVgl
OWv9XWzL365gPUrN5r6MqKhNSC6hxTofMT9Gzsi9YD8Yg+JDsuynmotk4ll5rfEyZnjKgQh9Ep8E
o6di6mPEfNiqMrcRoYZLay0y23azvDMMI8kI8yju2tGI1yMKD2CPexdxocwz2GkiAnzDfjLX7hFC
+3FKrr1lf0cVRwfgh/H61r5rJJogvpTUB4KG+o+IsKI1GEADp2aBHRoRSszHd28lD0rIYu9UY35O
/EQcGgwEbafHXR5xyPUgoxFWMxivTqRBqwl1qE3zfm6d9tKQR3IpmbnnzEyPblqMx6UGdrKBEGDJ
oglo8rMLB3VdApDM0Wow/GVbQ1r9NdXLhGfeMGsrNsMwJoeicz5hJWfn2wMZU7+iCNIVAHN7m5Xx
nRESiwVNF3m14BByLmb3PRoA8iAbsS7TCJ8xmHGCs44+MWzv97NlPlW2dnasJfZZdsEZMQr1EBj7
iiP+ofbqXyS5Weu6FY9RxyWqpyVQnE1yuajMBesQderDcBkmJnp5/2ivAXjFmaaC06xogvIq70b/
yLDHBw3NaXYkvACBk3nU3sGtM39Pk99ZoUVgcFebm2wwm+OU4ni6yW5F18u1IP7B6Pj0KAwIGKRM
GJaTmtVY4bZlAKNLRn/ciOGxNOOPpEcJmrq4Gagfga5BtBpDLGUzGQvutc1d1KZNzLU0GPcllQwS
B4qmzEmflbYLZDh/bgg+RyLAFpzWVy7aIZ4bQRtlU2/rwXnTlddwDKJcInNtW7T1W0NlvK5H1qDb
QkR7pQSuIH0Id2zHpK/Z3Oxfc7GcRjuXs38cP+iau99lLsHsnuKWiK8x5nBLclzuMvWnswbvMn/I
TZAlQzCRUgslgkoRvYhFSh1TYOo9n9W4a/t3YWC4DijLFFwYSn1Gxpr03Kw54XpBbduzqd7eJ8f5
MAa0aUrgmbdwDN2ecDWPJEtTbZlD+DpTCG4oXdnrYaAQirGKGaLvIEYyrLPEn2mClcQ9uTFKhRur
QyzhDQFF60gjE1cdHQXu1di0sScWCT0DFixLsNSkyH207juqHoYOUcXM1D2WKWO8uIpOjRt9LeZ/
3YL8KriaENIi9hbGxiKkcG16/XMo9NvEZYVHCZLKf12CZsPQO8HzHaruRWz6lBUrnVgfi11TkJTr
E1vXeMdYRB+46NtNMWBEgwpBWcIXldrdT7nN0TdooBGn5h8TAzvdMm9jNiz5wT0oYNZkZ7jQup7W
LjiYdYzy0w4RmaAPaEEs+rwDWF1E/sQ5/p70P3opAsHcsl717a5HFIFmn5W8nTjwpXy5aij5MIjQ
qrSSL7+dLreWOjYSuco5xSOTIBLBSSaCTZ07d+lTsrTPO3I0oFyk+bVySStmkVkZ+ZcWZOZGAa+m
MvPtTEZwreZDHrTRxqZ9TuoHn+M/a2I3nAyRDjt/SL7ApEbrWmKWycQmtnp5zhIEFPbgkzTK3e5N
D5xJovuaKdQqp2/73vdRjVuEePfMDaf3HM+hOXhLO6P7E9PQOdSjbV690vwzjs+hX1q/aFSgeC7m
+S5WTnKw5QzBDrP6xqBBVYKRPZF1eoxtq7vIsT/mPYc/Xyjr0lPj5NmMzrqcgr3v+NwnAYSUAvkm
2n4u5wrkwaomaRUuSbaBYUiQr1F82YUA4JFxPy5XSCO6b+1Pr5ZVXGAK3A8lOJCgIUAK0/vRbNSR
3jeHnE4w1qPPPCxXj23WLFJUieYC4xx9kvICFhWZGZJbijtOhZD3SNh2M3zOjkrfl/WQ+wTVgbut
ovgrcoOXMq0fi1l96Cn6yTLnEA0Fq1pid2Sg2GtEM+TqOe5zTXktBzqEMl46+xnlrlpuohr+Ny12
GnszeTcYWaqHsIrWWH25vCvKDny3BAxPNN9MVmQ/a+JN5h5uG3bA2da0zpjmSDAK7YwYVRKsk3N/
thrvq1rCQpWPO9A6RiLGnqWr76D1uGa5uMzOfhk95uSKyJyAxDzIZgU5mSQekqpcsPl6PZe2YpDC
5pd8OZipoaz5h+XetZJ23uU8ndHwXkbNcteYJMsYhiazkVqxW8qJUQY7VeNW9sqHoOJmMMnXbVpa
3Xao7kt0eKvbM296XNqJMz3UngHqUhmM47G/UUVUs39vLd7gaWYjkC72Te2zyEV4rUaYoymX/w1E
dbtdwgSYnyouBtppeot8viEmhK4jcdKuWJYCxPEYNt6c5a+5H8ZV38gNxhJWB/y1mxzwRykI5Z7U
vVFnvAvKbVjAzOBvrOYC2L26NyekVpSu3ibrkQohGWqCmk9SMTGdLmog+fP2u5avbVngwCOtyrCC
mbMcdyrXtNaW5E7q4guOqKVLz6YTEfGz8qRGQ0U7pAB3pwleYYLCReHhacockrGplpaDV/Zl5ZJ0
KA/72MLJSuKCXD86ikG4COwcXja0x4ls3rPtwaeKlrN9bsyXtLS/7YqTSpCzP0e0oN2o8veZYTpb
Kp+33g+2RsPhjquf9D8sAzdrrqcDBuhgeh1/LLZBGhIIyFE8zygRXELgXeBHDHcwZBiDfK4tO14h
b3PYxZulXREhcOMosGybXBwlnvR5j0XDoGrDfZbi2ijqXyWf3DZJ/dcWY42Ijce4BaAU58Qqeqrj
yAh5K2iUuRd1zAtt22c1dG96OWVljXvWvSQxJmSb9oA6J9FwTfB2b7I5/hosbvpmgYr7xGqSSExO
Ny4ODEjNIUTij8ZyRlIy+7SMl+txuPGRyp7MZuPvbe3GS0ejQaBgH8tDr4uJupGPbJSSDPeK4PtJ
/cnyLzBm4wdjUBJo73DRIcQnHWuDk/kowa+eakGsYRwof2O7SbUGVp8+JPQeSBAkKp5PG3RRDllU
lN4z45x1MZCnw4/YYRRGHoT7TnAHkSmZbQd/fE27Kdr4TYoIZ2oZ8Zs6XtM8XEK42IAG0qGNmRXL
cieSwdBEcfPj1ugZrdT+fOjb9ip4jufERchGwtdRxQM81emhpeM1o1vykuDNL0RzrLDloMNx9n2I
a3Cu4GnAjBBxnGI1JXNCy449NqQAwtxQkiNSzLux1lewR5hapjR7EhLlTcnyjZGmR9Rndcml5QS/
ljTxCsMsriOnxacZAWeHnuQfpM//T+57mao///Fvv38YNdOeA8f6rf9HDB9AMpAl/3c64aUs9P9i
Ey4QM77nv6P7TAiElnRcZWLZlOYSpPdfbEIhnH83gQO6plQgz4TJd/13kp9PXB+oCoDZmNyVs3C8
2rLT0X/8m1L/Lh1l+9DSoOM7jvp/YhMipP9ftCaT6ZwjJP+Ttgefx/tfCJZqLlMrCCb0Y1P7GIgG
qVlaFoei5k4HE44HoSR2LpPnvOMokfXxL68FIipHR6xwDq7tOjp3JullYg4TbE5/vQULhrn+0/L0
k+IYyVSPC3XqbWsncBQxjyoOXe2+tXb5mA/2Awxk2iak5Zkv6aS/kHlvS6x2WxFHE1Gz8jNKx+/C
4lCJ9u0BX575GBE5VQAGSY3Uw4HdeSvbmQ8iU+O210riVMA2lF7rGRevzSh7wkNQ/g0HrIxTswcH
wmihU8UuatJ5X2fYS8MgAxqGJltEiyMxDj+yjFzi2J1+6NclK969tdeo8ECpS9QyaikijU9h/3uc
zfQx1+W28xtmRnOT3LmWezb6SIEfDUhO6HCsz+i28P3FPzXxfkWflTvfZi7N2dNqzb3plftyJA4b
v/w2Vy0JFlk57i2GW7WdOifaNPE+8jV6T6EQPvDK1dh1dwkMM2zqO8fIiFoAj7jpBlLubDBtiTVd
0RkUSM4faFlsrCoFdkElto6l/8yBigFwY141YoJVZxR6PadRifP7ueUa2BqCaRuG1Q/RtOO2trLf
onPwaMZRuEMeOQBvZQAeeN4Om8OnnyBFcWZJ9Epnniy/HO6qOtqBqNsmgkBsWOsljACUxCHvAM3n
jka9+0tk/ZMzK9pLdENJSw8naiUL1deMT7yknK6HqAFSlP1NUqR+Y+4pmPHHSPvqMPX8DGw3b25V
EKSDbmZDlMxvOGfjQaLAHZMI6VKKwcDMyuCQ2ZzwIme8xy/O4XceNmOM71EWpr0rRk+QB5jvuFMu
+cywNEzwxaTur4LWFYO8ELL/pJuVeR9hVqBfVP3OiWHbGLoAEN+iFV22JaeCTDXKO2k5JyNkqO83
CRT5DJ5SZv3Fo14do7z7MONsRkVEuiWTze1YAjWUjaVX2gnP2jm05Xdq6ByVN5xHh2TavZL2f7J3
XktuI9u2/SKcgDev9CyyvMqoXhAlqQWb8EAC+PozkOxuauvqXPN+I7opgARNkTCZa8055nQm7RNA
fGw+BmVWbGLaSU9x/BrGQX7CIWqsu8SRfJ54o6Wwu2inI3pFczwmTwuTwcWBUdvfnXpfxPhc9GZR
YhW7yKDW3qHxFhzfWOkcz2esvFQpkCIdsTm/BRagoArDnEgIL2uw8TK/8j5FE/7oOIEhLTO0dTOZ
u2QxsE8j8eiT8xeUhFtLL3jtVOL1JgFjNSaSXR3/FaY6g/gldJ94fVBhBVV1wL26oSfB7JfxL2lC
sZG+144/Hr3KojlL+g+ejG7TDDUpucLfNgnleCTcmD8KweggB+dCkHQ1etEexzKDPV//gIe9KVE5
TL614wyMmt35oXrJeYd6O5MPWOWPDUgZ/KjesNMiHbWhfUQCuG1Q/YcYCgu9NE9ZIj9zF0BC248H
p6fkMLtYOVyC6Rl9igxFeCmPqRm/V0F8p1NL3cQ+vpChZJdLssWEklNF8ot5E5SUQHPcVRPovZ1u
F+O+CsQaYB8TTC2AkpO/R6XBHlaM1hJDeo+TM9bSbd+003E0mFHZNvYvQBSmrX36lnjK8vjTKZL7
QlgUCz2cnDIkP6WOpse0n27jlyTBR29MGyPtuvWoQ0xHUVrLttzpbuLvzZh60NSHh8ae1rIa6Qwf
eydvKHib2U2H2HBV9AOq7ILyCdrsmRybpCTlJg+I0pCkmu6xcZ6ud6ktmOPrZo26d3nO5bHlib+s
m3GMqHfGyJb62nCTzSUq0mXJkNbDrLk/rAxbRWwZezMnJsQgAejGcXyii5ZVdZM1riBS1f7ZDbOc
17XXEjC2kCdsSuUYefRVO0Kr730Z3bdze3RNBPZDyGy9jpf22NxgA/VMfPmedhcv0vqZ6VxCaggB
smRi+CqESC2qm7ZqMtIUlkgFh1AjdcNwVdy0i7/yep/RLayEGMsDxj3v0eAyCmaypZ7MmZDi2ZOF
cbti8rCLzPlLySSGfEL/bqb4H7dJfphsKK/Io27UTeWgZbGj+NhDZ8dpw2S9dk7sV4BGHfeBHuNb
F4rHdow6WuS0Pcvo1oeuf7Q8HRdWU0Xi0GTmtgPJcJM4BuPTLnoe3bLQ1+q+dsksyptJHmX3IhDz
oc1F+gc5NBI0ec0i2o2j/9lhlupSqz7l0vlZTqjYNZ+OAiSge2dR444qDGtJi9K9u6KoGKJaWlEe
TJZvPBM4vksgxlTuIjeCgNLF0HMY+d6om2DRRfdiiYxUi0bH6bGJoAfU1uShqsm3defqK28MuIBn
wltVNiFkrvLA9svX3y12VYvm/o39iJ7r2dbFcCMIdHQJEUqIWsEqR4hG5g5HDs4PnZiwnejcIwN2
gT+LqPkCybKQrbERNgrhIcyM7WUPsPQejbw9UK5VAT3LO6m3Uze/3YdqiHBYiZZNyE7oOLX4RgST
Vgb9JdaD5VtqkqraiqT+S30315t5kTlfVy9LqWhURPdgN/2Nupk7UAdTQmk3nUsqbDZe1RXsB74T
6Y7VXgQwB5f3SRbBs7pBqUcuLXnxRUZ3d9kd5iWVKrKtalvr5k9zonYy0bjXi3Av/SmJv8WI3LQx
9uEXLN/vuOzy/kKou66KbCjEQT2CHrCZIQywpahdlyk/YA6mcfjo/95CPdYQH2UPbZxS2KPu/+8L
E/xEmd8ExKpezVoOP7V0eZnLWyyfQC398jZqnTD7F1/W7Kf/bqKW1MtcPs71ra7bqPvK0NkiL/aj
vUi9j98e/B9X1QO/veblo17eTj1+uUN9Z7/8Gb8sqq3IKoWwPY7ZeM4brbx8ndeX/mXzP/4lf378
j5v+6UN7wqbv6Pc75Fs5tc02Po0kg5zKyYAIUSP1CZu5OagHwokMv8s2Ikoy6jHL5uohR7xwkHDI
x86zRxDkLpqJl/cBdi6lrj8tthVDPK3Gu1EYIPaMADiBNXaoT70SX4hm5p6+Vk9V6+rGiIthqSFs
RmMA8VrlfrepWhqndn2iSM0fYQPkrFo0IzqXUVrFAzFQuQtfaomCmkChI+fmQrQhFereEzWoZnZo
hE/s2ssup1bHRGfPva6rO7Vlz1dLvz2llHlHOYNhkcqtW26aJZpMrZpZSpp1yjhARZypF2F6H0xr
tTiEMdpv9fakSXCvWvzlXkkyXuEwIHEX98cUBNbWLxdyM8aoVUyvvk+1/NgNVUq5xkfGO2bmCwKJ
z8h0mQcth5e6UVl7KYNhNAxBujUpqhc4FYIUw6U+jydQlyjJg/6So2jAqewo81V+BSZ0ccQt343V
/RASg7t6QRXbppZCmlww+Y9uIn/Mkr6uClJavtEwc5/DWmY7iqGcENTfpr4Gzr3ekeddP5+5XDGH
qSTa+t9vsRLQUuhbkvUmfOFsQgf1SmMuyb1agCeQkEiqmktK2rKJSv9rrByBt+Fsddp188X+oiOg
20+0TabQehob8pscY9x0CeBjPPNkQeD/wOKOeCQxIpoknmlsLnl0NBQbKwMRv7y++lyhm4zHzkSA
XHSM3qzHy4ZiJFJr2T/UatH331NrSlYgwuGqlGmGRGF5l365bihEAipC/jS1nqnYREMckNtNVG9b
qMWGoMc1OV0hb3udgKO8J1kV0jLehYQoQvaFn1Us0Jksv6/6JVr10v+uqgcS3/orHwj7JmIZYiei
N7vGK5rq6BKZZYX1JuZaWvGVqV9G7daRTvfQYXoBduiyy6rH1M20nFuvq+pvvezQy4/9p1W18fWL
uT73t5cCUDcy9rhVh5za19SHUauizDG7XtfV0uXOGT3QSo88sg+WXyDSeuIEZ/yvyzGt3pa5Jkey
WhzVoXZZVMe3+jSM/P45ADP1RtePHFWFvx4ZJ2pB/0UlXCr7UKyF2rzFrASWtCTWlvax/VE2RbUP
4iE7lG0c61u1+WUxXL41GppOz5hCZRaqPVUtXW+u902zsOFHmVsM+bTI/jknqb9J3XSDwSVfLcKi
/+e7uXx6mpL3DpjZsst3A8ttOc07dwwEg+O8JXnF/uarD2I3NyZK8aP6slXgplq6fvfX+7ySwmQB
72F13Vi9+3X1+ly1dP0Zrw9cX++35ybFS4+JinMY50x14kQf3BQHta6OPL7xrKM0zeOXDz9XNDPh
WoMh/PeXvu5bARpmTUPEoL54E4UshxK/ATIthjJqT/nzonqJy6lqLImQIDx5ky+Dt2vUq1pFl/H3
fddVdd9vman/F9upTWT4XRpNgYjvn8OI7ie7rfqo6k4EaqxfdmZ1b2AW/QwQ9p8n/LKVWvx9XT3p
8qqX1/qfn/rL4xoaz3WHp2Qx0anTjLqMqCX1in+677qJetRUo0C1eL1Rv8d1VS2p5/2Pr1oZPt/A
9Slqw9/e6k/3/faqv71TtJzwR33b9HF/iU7uqCRYQz3v1bF+vbn4B6X65ZdD//rI9b5ZCA5xtV4r
j+FlI3W6VSeE66a/PKIWQxuXsUFk8mWPdueCzuH1QPll/bKojqtf7lXrant1nP39zMBbj0m+7kE+
UdJjcFx/JxsK5Iz9kM+Zy+Sp2zkwOfZ04bBvyBf4H7AE2h7qSLnwSMfKe6QuDANl7uuXKmuPdm2R
O2K409cCRqhLN+rFNMIAuVBZb4AJPIPkS3ZlMwZbupjxERfQCN7tqRhpfBsW8CUwx9V5nijGe1GX
HsHen2cPiIdGnWQdT2209gdR7yWIWGMY3d0lCPj3P/hyOpmLCZUgk6pZjBixFXPp3wuturqqG2g7
/1xtf7nkqkV1Nb5u+af71KVbbXd5hz9tc3kHmQVnGJo6XIlrkCYcN/bc67pKxBwpnf99p1qXywnq
cucfH//t6a7T4ZeHLbTSuuWkpp4ufA/An9pyyMA6mmP9qB6Y1CH458UkgrPj5OV3I2mICyyTkRqe
XOewcLhsAuxOZYwDDCRoxQ9dvsrU9g5J8Z6J3CZbhNZf0Xo3UkcfzTzqZgDy/dpWyYOBTNwfgzur
GD4TP60+fI0wtlY4X53eeQpHsgtNWHQJp+dtwtD/IMFvr9sZawhMQEnXfKbfbBBXR6T4EhrRgwF2
gDCJFAF+TZ1x32n9qflwo9jZmREjwxoDDG/xEOV6dCAVJtvmUwnjcAZ1D62NKJS8PZA8iC/PyU4A
eMSBS/x75pozujW4rZoWvrp9/zWKQbpFuVigzSaKH7ibfTJQBaMQvqr9pQIPMG1F/gMHxojcaQin
O5imVCmQQFEyhNNDdxcpP0WLqWLJ6en+Q+Ajypmet91CUyjs8odmBPc2YhWmyh1qOQ0syThtBQQQ
FBF88tx5zV0ovx6FubpCxz/EKV1GAuMJd19THNi2ZfjWu/WjL9KNnyY16Ei+1SFP1uY3C6b4XT91
8zqo9Z2TOjsPtPA2F8WPyQdzryFRKeNx3DFJ7rdTVjzUpR7cM+/77gUxyIrSQ29WluvZpH5NYKl9
zIe4Wnuo0tui2tU25bUZ7KUZIofEfY5QS8u3TNuonLe0WssCkVhj32jp4O7EqDc7wusZftJECIjk
2BkVeYaAC9BnafssomxhkCttdVQ8tcJ6lmQwn5yptuEYFRvSo16CObQ2HjwmhO/Bczp20zrT2+QR
gch7HKf7TIwaQSh1vZp944tWIh7xzMBecYJC608rF/d6ATMAU3FlyfUUg38rGmfeFoPhrEEU7v2g
/kTaVG4qgMubarT91QSR7+wZJL67WvG19++KqYXSSMQWiiONQrnhvYjJ+GT2yazShrtbQMkcyXbl
zx0pOheUmQjSIWZl+OZCP1wHNvzqXHPPtSXR/VUZ4hhkBNZy1qPetBkLMLagdaa8ODd9BJrL6I+d
7DAjHukualutSr7aYzTuMgqsdd8cxL2NGp15Lr2KwGi+ztgHReC0GO3dL3ZIm6ctfngV2s3J0r+l
1Vg8NwM23sLBzeCW4CfNxLjrJmrl9FtQWslTMCf+s8yNs4cHcxXa1a6U0XlsivYgHa4rJR223iyj
/dT/hbOpeMhk9gNI6iGBfbZNm5LmXAeHFvWv6cpns9e/zW5h3nKmyKgg9BgedftrNk794nwkmKau
33P06FssUpAMUeYMbXp0Jna2rI8/586tkPPnN0GZp1v8u+8limTonYByP1xJKyGd3iMJXX7uzLMr
zQ/N74NtiV8cM9tWb5+m6jvy/vgx1fGOVlUx7qK2odgUa+vBapqz54MwNFz51URguOupEU9JErFL
e9+NEGHGoIns3oXQBuiaFJ3SqPB5eF+myBYbA2bEtgxHEr4ncx20nDFMnX02RTU4LL3EvBL1uqqC
H8QW/hSj3FfhNJ/zuHj0arCXXTRuPY8gaeaaRv4WJFwN4XUVDbsfkSnPPg1+KqV4A6l7Fo6zt63s
0fRzHODJHZc/10FS7yLejfgdt1P9XOqN+T0qVtVQvskiDuG8xQBwAMy2OV+kZuQnmWKgaXi7TTS9
ms7wRpaqtsunCf8MJ38GmA+CJFY5ciK1tBkdY4VZyV8wLEbNUdvbpI17nvM6OKV+U4dv80z7CDGX
JdpXm/EOgnWMD+FsnnyVoZKGj2YIV63B/eT3xPjIuTo1+VIkJ+ocoqVx6/fJAWb8eGePWrhJ7JYr
xMR1CebSjPOymc6MZ3BhNj9xfbiHGkEHBH1YPpW/H6xMMIO3qdPOBZFI5OoI2RdHdH3Q2E27p6HJ
UR4hS8KfOsk9ydrkx0l5G1aAkXyazLtqgXkFVXNIyCxGkymoryQDR2Avl5grLHZNmXJ2QatLbw1Z
th98rTp6pmZDKyjSo59a1H2PZnDrnfU4SFJIgI8KDihzN9qg52P8GIUTR7e4lF8cvcKzPGXZqdew
YU+fdVtpd3hn2V3i/BYhUL+2RQrryiOZ2hmAuab2Pq85WXJqgBMwhOthEMkKi8CJbDpn1VPvf+P8
eHIDEZEhy44KsRlgEicr09CqrYWDlGr8phNlssfiJTaZFaR7K4s/UqO8S/3SWME6BRnfQJPNIvPW
1IaHuUtPQcPpjQjib8yY97giCa5Fd0WLaO2gN1vR1qMRGka3pmsCeqp9yC+LbrwB09oPBt0qd3x0
EofkcPIAMe3MB6sogtONUdELHjkcT7r2kkMBwJRr6OBbXHttJW96K/1t/hmC6dpqc5/vxpQxdhL1
h2R6HXS3ImL5EYFZcmM6LiwPa09jLosjC0ldaKG2m84B5lUIvAHWsqV7M/YfdLc5QENeqLSFdghz
Y+0I44Xwoe6ROJBmtQQh+LE89jnfUMHJpQkAHhg6wkwt3DbVWY5t8BQlkTw2JJMkYt6aLihUDz+Z
FGWJg4TMQX2CsbtzclzRaeQ8TG4ycBq3MlwZ9Y0J5WEtc8bjwEi3hQnLserEuIWEy6lvTp57c6pX
k4ALV9ZwaMDgYjUiYXZraoB82rp+CY0Hb87vMjkgr/iwghlmmDVQ2jLrrRWTCqG741L4cRx6USkU
72RadlvMf30CJGYwiU/JTrb2PgFUhlUjOepziGpwPb5i/kVgZs1fRiB0SVvzNRQYXthJAG7n2r4w
sR9L3/k6odQYRXWSWm5s8xEVpjWK/EDo4qvfxgfDK+pjR7I0CTzZzEXuGHo10eF+3B8DdwIFHTFg
TmL4cNpD3BerjnFTFUQby6jmp9TaURnOF78eduo7TwvHuxB9VZDRfDJT5kjN9EmlDdqNE/+oivk8
WhiE6NfyTSxWvmPpwcgtk+F+xtlbWc+oJPwVEeraZgTjwxWzwcSxpJJV8w1XJTrBfc0hmEyrULTv
A+qLDTzSr74zHFGhGyu99TdBEP8UU/YVpQmUXeoS56YAGDZZgO+cwTmMkf8NSuAXR5DyhyCG/FuP
cO82xyQSGc5z7L1hwC9oR5Pj3BBIsDWq5CycW0/7IF653ie9uAGreNLkLM9y6VVNGpaDknFLhDwN
evqmLLL4KRnaE3w57+iF2PSzGNHixEm5Nut8MxkeXV9keWjGMvLPTOjzR6w5r/7k/2xqohQq4Vrr
YKi5Qk23AzKArKmx6vjdtCfOmrQM5AtZXx0T7SEw3Xo9uVyLfQwXJsYRJqc9MOjRPSILdM5MLpgz
iIHq8s3IT3XI/dLeae+FNBmol0F5MhOa6QLvmevYzwlnB88/ckZ/Eeg+gSZMJ715yEYwuLmQ3+fe
/hkWaCsTJEBJinxI2LcALNLNXA2HVBvIEErLjduD3CyhiR9lGN7p7WACXj56S68wWRpcSS/3+KUg
jMeaC31BT7bCWs5AnPysVj7043gDuCVlVIVpEiPXhi+S/Z5ADIHfek9ywLCyOv0Abc1+xFmC6IVG
KL4oLf5aTM1d60TNHUJGpCQw9+7zyNiRUIL3s6ruOibQhg/gIEvGnd0tUxNZr4n5/BDCpEFoZd26
cgGAwqh/iV2QA4wAxrB6SoEYlYa9t4cOZLSFHy0O25RUCXnOgaVEtCU3qWu+TrXxw5ujfFM5KZMF
4pV3lWMJZM/pnmnDe12igu3RHOT4HddaJj08B1w+jbkGxt7sxx4lQeBtRz7/jTn3LxLRwk2RPvS6
tYzQ3XjtF+KzEKRZoMZfO0GdrYPFWd8bDrLosXRR9EL2Zy/E2zvfBZjfx97/7viOfC/94A0wW7Mi
Dv1HkmouUG0DtY1XHUaL/Su3oUA75iuq07cWZQ8NUmNJ+IPtVJhYTKHvQQ2QO0jZHZ7R6GAUUBKB
Tz63nXQ2IgelOSN2ShPtpUinZAcXZhWWk8A1QBW9MOY3N8Z8oo/E5Pj8li6RP6mGRj9qpnkbjoDb
XcYDzVRWyPZx5pb0h4A+DJp1Jy0J7MHKq301DQMBumtPG8q1NHNjH3nBdHBnxOH5CL/KxQCe2Ax0
zBFeZuTo/sZrUnTX0SPhAtmO8Bj6MDmX3AzNl+GA5fZixCoGIEcz2pUOPrQkQhk8IgYmm4oMeiDc
2VZS7cy5+t80cjrIrCLcqqtg4nQUn3P/nOk1XihCv98E0yWCVqCPoEpbOyCB1iEStnmoEcHonThY
iaNjnERB0wABctMWIF2Eeoxx8D08K3fMmXxwJsuz9gabu7OL4aMyTYTu1swSvFaMXdsFr4qvtt2L
hLOmENMB9fajcD04qMF45KBGEB4mfJTOuy/QRe/80dIWwf3aq5rhMQWY6YSIt2LPpnPSoE4jOCnF
TNlxwLEH7oyEs39E8DdJQkQ1hFP+qqcWp3kuWjJ2NUA3Md0RqMk3Tfk0yhbS/lNsd69pV0IfjDLc
r8DUi9Q98ms0ERyKMF1rQcSPZ/szBvcRgVVfc0ATPmmVeo7GNniNK1DM9L0fDSI69ijKir1nw8k0
0oxQZAxn+EONe8MUyOlCBjNGY5obGW2hvf3EY4yzRJuCfZVkfyXS/Ub/fr98xGPq9h8OVa4VMU0v
DWglPZ26hfa4JxUBh3WIPFv272aI1cULzkmwi0jhIEIZO+jPutayGxg4/AWe/2QyBVlZUVrtbIiu
URjh2pz5SStn2DGvwK3Qxne4/KE8jUMKdwGqW9H0XAb6l9ns3wXxbXcl3959Nzd3+oglxiU0gCpI
0W6zPi92QWM9p/7Sg3W9aGN0Sw1iuifnrtm1hqVvkhruaGEZSx5zimEbR4ESzP5/bfH/UVvs6ET1
/W+0xdBDl/+qKvlPTbJ63jX7HGCwYaA/9/iFMPb8qy8OjP9ybdvBMU4c5D+h584iLMbh4Tq8yn+E
nlv6fxkeFN8ggKNrup7j/7+EngNv+F8jPx2iR/lkrgUTHTTFf8aykU+NdrVqMypHZXIIZPfR2+5d
APRybRdjSM8dQL02zHsxZv4BA8YxGqds7XSxfuBAW6zfKQ6+6YHZWXcKYHxC16WNpVWf+K0ATRj9
X0QcYGSJ5pLRdsagNJI/h9Iszu1U3eceTmYvymbYuYzDSKiaomk/eRwesTbcgQPT0SNlWNg3eDgX
/5qX7yVJVavO+tmYpBiPTnSypchPzkMfceHAovsh6oiBAPLl3ZSi62OgFPegaKB30Ah/dgtca01i
ZxsrirNNOOc7qYeYyyjyjX2V7QO9IVfHTzSQL2Vwn2ZMxGcN8jYs1XWghQzpNSd7GJ2WiRKQl30y
ctKdc+YThoi+a40R3KCCtr50nZXgXgq/xlaa3FESj+8YwCSbDjPrxgNZDnBhlluSjXUSzsXRFpad
YL6sCJVKNdzAQWVRxmS4lo3g8xoK1fug5nzoWMz0wz7Dd5B3t+aCQg66du1kw+3U5tQhMop1WA0f
8hgsCe5WmElZ9uzr38ahPA6INP5qsArNbfhV2nQPBZaRNZHLgPoXgEctN3WyWDTL1lslo88slPFM
sVweTGP6YlTFtA/ahhdaLJ7a5FFbBvkO0/TkSzk+zEwlyGyOGSeNWXmca1ijs5afA6MG58ELW0u1
OSmbT4uUDrX11MWgh+fgNCZPIlygEwQGaZWGjpsXTIG8rH09yDYyxOc6wcxZWZUGzhUGRBiQPO5b
/JE6irwpd+MTeLpoJ7vk+xA76QkhWwofTv5908ZJ9suqelRtpzb506p6ILRTHWmCfVZr2gLawdpX
kn7UYyL97T3U61XqEbVIz5ghceQ+/fYx7NTHKTT3b2h0xM31U1w/Ct1g5jodUcTX+67bXd9W3adW
7cxCF8ecDRAxf/P1AbVKUgQ+LbX4y+e7bKnNr45L5SKK6Nv/suEvi2pD9TZzCx8rdKr1aGKHiXFI
ErDKTWuYHYYkv4P+MulnCYV7ZQ9ov4eFpekEDqiSaPxSiLObDdkvN9pkZ8jyc+5DbUyBn2JzsNw3
StvYWeHeq+VX9Rx1b+/P08ryl0SNyL5xZPvWICPnqmpGFKnTukV/fo61+jYZy4JBELuSAbjqDLVV
O6slK0aoPId6s+rMsTvlHl73QM7gbUwJLUaHuwlZQDcOrpitc+D71llbbgInMc82LXfTqjZtn785
nm7t1eNmZ7oHrx3OoaeRZKnhF9ZdhpEDhIZzFLn2WS118O/p40xPAebvFktXqLFjzWbqnCM8cWuk
uR0c/n/u82L48D36y3HZYmrC700QY8vLrEMipXuqROGeULMyd4izcmcv3zusT6vcpNi6zwzLyKnZ
hWkDJbd15vVMbs5ZbaVudJcyslqyfKr0lczeTdcqOXnmnzKsxd4SzOTDYEJCCwDV9APn1Jr8P+n1
QcQ1+nTqOfCevmchtWjcnGJX6EZ1K7zstag6d9/UUuzaOqBMUgqy9qiDQe8rxzM9soVAEvsMu8ov
ophGOH7cjCkOtcpogq2zbGE2D3KYsbdwpr+RTnwXPyTSdkkx6JjyD6VzHJPyGIOiPafLzTCm1k2L
8UVHS7TNSSvz24U/6PGCBBKg2kccR/Tkh8vM8jyHeMRt1KwtFjBZaPOZ6IX5rKOrO7epyI4z2K54
5i51/yyjGneJTxbRshk1Of3ywLfavrECvzxP+RG6bLxLCFjl6+AnKAKJ/y+rzPvCJqKOShLQbp/w
L6Rg1Aib/BxCDzlHM1BkZsmF0z0jJF0BDLTP0zgbx0nIg11SZKcik1kENUBTtrTI2VeW86p2LPz6
IzPbHAmWH+a3tV0KQtMGjKf21NAMYtXW2nY32cDjB30St13QlPR3FjRdAyaKDjTz+egxj8RDA8wF
g49PjkfGBCuLFh5iWuXHHpPvmipSQMxNZNx7jtiThJq/JVpBYz5M7003Ng7QdBd1aIr2SwlxVItW
tdghlDMLa+SwgwmvIxleWL+qxX5tvl/uvK6rJ15UUZe+/NLgvz6s7jP5eUg86O/VW3smSIYqQUL2
2xN+eenLYiHylzY04x3xeP98EvV+6vUvioFGhtU6Anj2tzRLveYv29NzMYgFK5aKrgFsWKuBLqsb
X2Gl/11V/Ojf7lPb4QSO90Q/5zlyfw08BUQ7d1dE3p3V11AI85HuRcoB534jqfVbByN9o4v6mzvj
0Bmb4Rbjb7fJhiTfp/O7A1lo5K855qPLAWRTdyc9mL4V1WlgB4tAMyPqdHR5xhK+0NmUCOekogKW
T0dRGW9a0KDFZwLbzhsCtmkVxBBwHK96GtziEBfTE7r0cRXKgb9Zi++pXBt9Zm/IsSblq6SkZYE3
1+Cwbd1IGGsb8htniRk5Qe6cnSTsDkuT0iP7xjAQObaSQZpfH7G4Q6Ic3A01BGDoNGZcKBU4CMx3
SQYFzNXUo3C8FY3Qbz0TV3LdtV8MPGZF+BYP5JZwXe4ObmlNGwk9ZpvN/l3KNCnLYomHRvsQFUWw
PnGIHx79Azg7c9M6htiU7Zxs/CHpz73gUsuJcEXsHZOtEq9Nqh+hRvY0QtvgCGwLMKs3J2unDI9Z
Fy9DFCchlGA8kvcbwfOP841Zk9XNpBDgpm8dKTsi89P1cWvU8LLKGbCi3y6N8mCsMT3KN4IfR6Aa
zogb3nvU+B0AeqQH8h1ok2QUvVIH47SMCUUgh/CzGtojNdZ9H8XtKrN+JNjJCIZ5do0xpclZ3U6a
RXoiJVI3asONG9oDtUeUmChUb8JcYHdtCDxLNC0gbSv7UpneSL2GOWw3ux80SAjR0QEbSXZPxmLu
w+T04lxkzUfx6vXwUmdqL5JqzVro/XtL5PcmGL1v0tObrUlFLMPGua+og1tBS+iCLOTGlBqDijHa
e3pGOweYv6mnWHtvPV8+VF5FvFsfEEtJg26W2WGgpoIRx7FhidC6Cv+K+4Bud1tTA0QDk/TuMZgt
TGOjddsU0bgiKWwe8tuO3bFLCF2SMmDSsJCPy0U16kCepuv2Erc7coYiCCs/PbuBkRX2+gmLsZTF
Z1kQAwzR6tDA3Ywn0UELc896RWZPQQUyaPgGLRenQYE4JIAhSmMyOFm0DWwTD3JtWB+EBE2PLoCK
Js6a20SyL/mLqyJAEed07KB+pd832vAsoNkPCWkkXOAoDTngdcOAX8pezsnBCw1+KgQ28ZwprHg/
tPJ9kuNwtNhQd0i3jFNBB5eTDlmo45ni4cIVCPaxw7+Bv6Na8mLg37RTOrV6GB0AVluwywlm7d0E
njLMrcKD0FGQ9Krf4G7D0GmU997EZ3QG2PoOETU+xj+B0+7QWxJs/rYnYXyl5zboDf1AtMD0SmDc
i2slnyOF+9WYZ9FGYBLY5/1dbSGc0DpOK04CbaLwY/J+3ZyYt8nxCIUNXmDLkJ2CFWqo8mAbNXW2
J+rDBa4QzAU0GlPuncKiQy+YA7ZRZJ9SOrxGBiIjjvFI6kiCq0JbEzdDnT5JOSyj97DP9aNsx3dZ
l/XWl91dnHj+uQd94XfFPfU/fdsRRLExZGcekF5qn9SGMWECjSACjyyYic8NJhWZbS0oSAeEX6c0
Z50oe6V9qm3NuES+UdG0Qrtgg4iHQGCl1L/AVezQFlWbxI/MbRG2t8sQh/Rq+r95vi88AGll17o3
mF3WZRTlSK+medNX2u3sYJnntI9gYQeJTiO+IHoK3cA/lf2wrXL6npTI/fUwOToAWa9cFZH/QM2T
2qeXrcdPPyqKlav5wcHhHKKlZsJACliRoTOUpxl0g9glOPr6TzP0wkPiCaxdEQ1oO6v52/v0HsBj
ziScrxaydNEi/5iwbeJVzDj1AP+ykurHQgjsvvkWPkAbfRQhAOMHM1bikQYccZCDk5UPcm4Z2oWH
ecFg2GHJHmwNtw14ViykULBsl1dtdQuQOSHTAW6fLpiJp8/kUzx7X4uB4nNi+z6Ma8541FvLm65O
342igdcQ5jiQh+McUeomcDcGPN0JTuzUVAPf2jqN7yEEsH9E/Q0ZA+Fzy5e+ih6Qa4enkAQG8uvs
nzEljJXZJf3BSuG/xu4NZyoJyP4rOoNjk8dM0zX7w9SalIrzlglyzKm5/toUXJToFPys6G+uBV80
uouBYvgyHY1NeRtrMVzhPPnSeB0ziyVVbqAxnZDBHCLdQh+hU59EOoJSKj3IAhiH72+91HmMAg16
grWxc9kQltdvyoBwpn5qirVobahNhX7HXnC2fHFPP+KpkNltpD9Fsr/VN2NeF8QzgHhvulORczpB
uRGZ+at0+BlcI0UomGzSPHp15gGDmiuHPebUamFUwGFhtFkhqCEsgFy2XWrQopdemG6nwv2wRd+t
y4GMCaOl5xB/N1O6p70tO0RLCUn3ACbAedERJeYlA7beE5dM0ZWGObERqe8hbjeq3UPlgwf2a/e5
8PXHrFhMsHFM1mXR/sjJLqbtYe+70fnuzrH+ZGt/+WI49G0UPI01lI2Z2ZA7OnurNg5UVd9JM5Nb
f3qQZsTIX0SfpGpRSs7q/2bvPJYjR7K0+ypjsx60QTjUYjahNWUyk9zAmMqhtUM9/RyPspmqbmvr
tn//b9KKZczIIANwuN/73XMwwcSSLfICA6kmtyJ2/NohdNktnOg6+TU24t3rqZuwiEywkHX/L+Xb
o+icQ0ZbkxfmQzT8QxjA6uHBWG68gWW3dqvPvggm8EUqWVdp/O4n7qdT0th0wKafAKa9xiVFG/ml
Lpaf8VJnW6D2ClN58G3xautQxfSx7eWhqvhcYzBLkmMD0KXpoy8LkobBnB46Jozj6TlpyLlIKNy0
hpiGAL3BqxqYa8qPnsIzMF6YPdHA3Fja3gZSZccuHjBbZMKHJTgvtyEiWwEg4KOkRlOa2fM8lh+G
W6eHpEdXOzBd38+tSyVOfglAc6zvWy5bIxZFywPaSjmd5vrsu9BTYpY8OPmN3Asr2JWje3XCwdQp
Bz0eP+yYHKHfKxN6vlqAZbZA67NkC/vma1XS1BgI4TkTZOu8r8OHOZhXHRax8wBZKXEyby3GkKZ3
Gy77Ca74Br7pY5hPD/P423X6djcVRrkmKyh2wdKk26KIvyolmTFvxQuD7G9z3DpEATjCp+pq5ZVz
ls7Jdczx+JFlCzwXDxVW0grEgAEtsbE8T7ZbrHD2fgPfkO8L1/8FrOWXtFk2GSgGbxYnjFt3VbqN
CzyCeURtXowPpM4IwiB/9pgQfkziIDmK4Aj5MjgE+I9WUZCCG/PG/tI+QQyiKI8WbUObdXlUi7j1
zPOu/CaAqcIM+rmp4y8Hx6w+aC7LJXeOxpg+EucEG1mE07qA8FCGvrtn5EhgCMxrKO19xP46Oti+
kA+jAxG4BqZUtB4WYvHbLuCqTwlj8HY/T8QzE7wfqUkyjos2s77HbJpUNGXb2m/dXdr4IBk4lO7o
jU3LVdGzaLj7T0R6qDvwo8/ptB+V/zXDcrlCcThs1AJlIHMuVs6oeeC6OHvaaVvitDgGFlpKQ34p
tVHT1Ua8NsxjArDFu+HOLz3TLjxpG3Prhu07xXDvSMMz7Xcis38oKjMb117AqDn22zg353aZw43V
OjTLzIfcEij4IHXasTqHqeKhaMhrL+vb0A2gy4yWjbVbCfx5zcUO3AN2DJI+SwhI1UNYW5Ffc8k8
r4aGDHT8bIbEwYIUcVI59a+mvHgWQiWh1UodjqXCRrZU2LDt/FCZG1mEHF6gGUVGyIiwUF8hjG6t
ftQfBSecCJOTr5VOY51iVTd9qsBE3giTuNif3KK/WloHxabqyu8Jlm/0YMcC51kffJ2nzt3AJHur
cUpltXgj3sCOV+umSrxTuaWb+FpFlQPZQEwVf+R3TZWfDxswy/sKnjmljf08jc8JGpJDbcRXM2j8
86JSb8OoKc3JLtjPmb0zna48AukjzmhxjvFa99hYQ3pTqrzlWqmlV4u6BtIjncg5dFT5492IgyvU
Mq5Ia7lq/FyTFnUNWtkltLwrNOyftdZ5cQgickvxv9az5lr5VdTHduLl4C6djYzWQRHVdPjdkDSa
E9P57Wvi1AG8Sh4/lNZ/OvmLarKZkrwM9j3esUQLyObWDxjDRUpWy1/g2rSkjGRiiUKckCRw9cLd
BjWUcpK8yXa0SoxIU1nsqjI5TDgSDA/6BtVESlj9IaBOvuXU460z9sRCC9QarVJT0I4iLVcD7nOK
tG5tiDUQLXqQvkBhjw+WK9mF6zsCAxseW9gqgD4x5+Wh8eoTkNlg9eYw3R0rGoDhwrTj1B9HfGwL
JrhAK+EGLYdDQXBZtC7O6IhYQTOCkKBlco3WykktmONYeSQp+jvS6rkEBx0rOZ4LMJkrk5FpJiPD
U6MWAOQea/DAsxA+O86XRqvtFI67tEN212ntHSA761wM7ZFeA20KLceTPrirXu2aOUVDQgM/bPrn
yU/kVg700zvlUYuzippoDU1PRsw7LeJTPs5JxHy+VvS5WtaXc0FpeZ9vo/GTIUI/P0HtN49I/lqt
+0MRsx7CxV6jNmWuKTeZ1QQ5YdrJGY7se5IeAi0P7GM0gjE+wR6voGnkA0eMaCEp4QPjr2n/5op9
sD8eVDvfQurNa9mlYs3AHk+sPES66nO0AbU5L+OBUYTXNkJ0aGnlYa3lhy5LP/TAdynRIkb4EcmO
aR8LykR6tniZFIdnnBgnUjQN0e/4qbZAkecgGictX1yaD0IgJ6t7a3Myy0J11XVJjJmP6BtZNE6z
eBxbihSWOTnUvRvAmQvtdLkLisZ/NnKEWVTfT73WQjpaEJlhigwxRjJWBLg+hsTOPQQKDa9kVQNb
jjFNLs1Npr28tnFZPSZ51uwAwvV0jN9KRm95nlDI8RFX9qIhuwbRTE5ILTOtt2y06HLAeOnISG2n
nm0pMdevnUMNeJkI3GTLT46Ci4s2ExHhtcajGfOJUeOGWpw8OiNb6B6bUzYRr1Sh9yRwcWY4OQfc
nK0x+luf1jR6lJpIfi5SDlzD1vnsoqnYG5j9qKtyIF0cr0UIlbzmnMyOFkZQtdinEkNoEtjXVitD
6f/V7OQ10+2NohGARGGSHiGEAF7uudc3KfXIDZEmY13iJB21nJRQa/adaWp9qYlkZY0QgjC/hQwO
5GviTkhuYoF5ejkEDtP9/V2CSiJlG2oxqokhlemItxHNCFdox6ksXn4vo9NtewPcewNCs/kRyQF0
+/gSDCMg9umnu6hpH8/GqQ2ab9Ek1basIPvGTkj9Kgp/Fwqfa43YdXEgFPDYLNnfkD+ny/LAZdFv
C4glAO9wwybaEtvpp2NAZs+kMbsKm+85QlmkYa/OYCa7JCIEoUiHtMhnTVO8jncbbUdmckFQ22hT
bSoYqimsra8dtsny3dJO2wm5bawtt4vLUVG2iEkABWxzAJWXOWZ+3AKfNI4VmEHUErxxnziYJGrF
cGnrgBiIa8tZ87BFzWBTtaXGQiazDMNDoWpCdAXeCn8+OtrVW5mbFHWva/ivba4ecsN2gUxNnyVO
7ZU1B82W3Jqf9t2V8iTjIV1+MIqXofueNvHIMLrzUQDlqSd6r2RKYFCaWo45/WSPiWXYo9voquG8
BNVRDfg7+HVzKB+3zFZAtHY5tGlrsaQKtuq1yZiu6C8CvSsfIteNaVHutK6j8lI+2iGN51gYMzCe
kbfGil0HQ3ALnQqZRMqPn6NSznCb76w2/wmPJDnEIF02vuvRZFTk2+6Ib5/Fk/gjWbOcBQ2ED/Bw
TxIfXypsuIu8mtrsXKF4NrTruYZUwA2Ei3lUpzBPkqOBkjxIRHLI8oRLo5m/QJeJ1vTr890Mx7VP
kAtCTWdMFtf0WBE6iwm6EJ0jGj2UwN6Fce3Sga5KyyhB2l3mkuIh+IZqD7crPjkD1RfsF5V2XU/a
ej167S1h++qiwxbKIHVtjI9GYvkH7hiqBsizQ23RhnHXIsmFOIRsgNAerm2hrduksB/R/7x7LsAV
K8anPVThxfG+5Ak511y7uw28XgzTqA3r074wy09OVtcFQfRiBA9jgyFiJp0ZTsZHX1MLG6gUMOaN
QMjJu6vhxRIkedpsZ9cbdlVMEh9U8VD+TGZiVO5IbpHnZoeM3NdW8iEUPyA+Fky7vzj546jt5YB5
2c9qo3mt3ebgV7Gca985GF+B/TxwDmNHQqi1IIG5JIUpAlE3h+ZKtXRfGmHJBTWyqceqngjv1Uez
7mrfejtjXq/vDnZtY1cxtYHp4mlL+6AYPnFq66kM5rOrHb4gjYZjgtzd1pb3WvveXcLCpjbAGwNb
9CnZOkn5xMDKJ70pe+Uf7WqedoV2yFvaJt9or3yCXz7GM8/a/NvX5nkqp/EWXQghIg5K29Y6JoGf
PyKguVSWvcp6WV5KJU/Y3Au8FNjtbWd4pPOPECGFt5WmFruGCLTCDF3rODQAEGQZXk30BDCygIn3
Gb/gDI3N0E9QI/r4jZ2Is7G5qG3AUXGTJ8elo6Q6Gx+R3+2iTgzf/NnbG+YwEjoW+Vp4vbGbzQob
yiAZom6ZLSI7vJxGQ1JGGKTa8xSn/NlNnz5XAg2JQ2/GA9dHR95BMNyGZQv7Haz2ufqi9HDgndly
J8a494nBP7++/1f7f3CX+/fc/0rwJ2Xm/vWfvJk/vwdqpgQLlMDU0a9Q2kOCr21J8x0iyJe/vMwf
/+o/fUmSi+UKLiqTZ/e3dn91noY0of/8h/74m35anvtqTNml4SGI8eAMWSDZ8N7nHzUI4P42/nid
srcuoAbD3V9etm3VmTNTsv/HV75//cc33l+iC9zPGAvk9v7SMaUnyAX/96/cv/vPX9z9y/hu3iwZ
rL9/+edvFBRiuU8c64zi5EtE8J1uI7XKhPlAjfnfxKZXbQjXaAshsx0EzTm5DDwxJ+RfJGp46NoW
eJ6BQzF75qeb53h4Eic7PKL223umsJC1UwmbibPmrHAp41TCkj848mtbBdMFPGLHLRMLLPPQh8eQ
9j3kNSNS6WaaO3bzZfklVA26GfIsbvqcD9+HnHSluxQ9c3zZzTR1y2RmpnM2fDj28mLB/xya9Idu
YbQzEJVU1VewZZ9Zh4dTNcSjbbEPyZJAgULxsDNK4+YUzArkC1RXJ5Xjphv6dE2BgvGB6NF0WFBT
2O4QBxmgjUZAcUvtr7lhUdQ/eJIlsgRMuFTuuUnDE7lttMKOwFICnpVe/KrM4ytBP008Lmh0F/YZ
FNF3qO3VpqLF5dT+VpKspWLYfelLW4fgadf4XLQAxiZEquHBYKaGQpql+bafDrW8eTT0sCSjkfZ0
IZqzdqjZrgYsNWs3aRFLdOM2jp2d283vxHI4OfS7KOgkAa90J6Yu2iYj02CmqN+K3PtZjc60GZr5
5+gXPQdEwcLNsAxZVp6BluqhWyzfsLi9MokM0oWVbDMMNcn3r8qkCjqRxfSsrW2bybo1EpeMrIq2
pQW4OGhpoKfJUpM7CvaNWfN62TlisgLGK5UB4ZQMRcOuZZKB4waxfou5DBGuFgNb6WgDmRLZ6xix
r/DqlIEg830Bbkghzacd1X6fN1Ll32cealuDiMeu116nhHi230KaFe5LQ4mzmVrELj5d+WIpbyxj
23AivOD24H3TAjS214Qnc4me6o6JTSJwqJE77210qvUUlAjfDBg6PdqEiAfCErYLFPyKBGf41i1w
0LL+s5iSx2Wmayli9W5Oytu6wC/J8vj+7p558mogz39JHz5W+Syr8j8wcz1WSdl3//2ftg7s/fG/
jz//+z+pKrie7ToOiFCHrRK5vr8P9MWRmPNEUZyaZ5ouxWCEJz+js5AgkMlN0h2JiF7dunG2RsHc
CzhCksCSqnChKmttOEdkKHt6KBaJXanOVmGET2Ka8RnC7c+4ECq/e2EpkP/mjVvmP3njnsnl4ASu
41H3//s3viRl6wGb44kzBtmRNDhxDcp5eN3onCmEU5suDejp5zEAjTg5Mc1R/bv38E9+edQ/PMfS
UciAXd7fv4cE5DIC+yI5EtZATZjbx8xK4yM7P5Qsi28cKuDpu4jTgdGwZYCjieoyLuv3f/0hOmQ/
//FDJCoqQmHZZmB5nk5t/vh85uzER279Vwa7TeBGk0fFGCLpeJDuqqc9b7IIjl36bVgkLNIc8EMg
m2uQWRPTVnI91OJYR51xHfC4XtjQr9oyGK+SwAzPq5wnuhWPWyFZpkmEWtfIl+dIuFD0xu5aG529
rn364S08nk2ZR0xMJtanFwxMy1bNPgsr/3L/I9H/1efLt3/9Y/+Ta5dpX0dYvm8FJmpn/fH85cdW
Zh/EPXPaR8+yi/XY1UTWmSTaWtJnckKbY5f2MjQjZ8sBC49dH4uppL+fQ+VrpktZyOFQmKM4WG4x
HCMR35UMIYC9aNjnS2wflD2+AKp2dvd3/v/j0f82Hn2/T/9VPPpHnNB++fts9P0v/W822v4bVznn
bxF6sI1JaP6ZjTb/Jrj8w/uiZkJY/gt7OfibFYSEo72QDYTjWtyp/8teJlEdusSnAy6k0OMu/n+J
SFv6H/nrvWhzI7CcspiKwBTC/McFlXG8Cc9wZ52NyHrp26a6IqWg+O24u2oMv0/Eb06mYlyC7q65
rexkeWibOWY+27rdv1JWFZyKPHziUMGQUlww+LOM5/tX7pRbDPsCd8VK9UMU5q/S7p4w9mD0K1tn
vTB9SZMsSk726LG/i4szfEQsXfS2sWRALZgZjDw4Tdk8T9PwXucIeH1veO7aTj7Ybel8idLFWRk0
YE62D661GmkguuKx643pufSZXvT0uWZ1zzy3qkCYk8JQje3uQdjMh0fmvrClfLI4k9O5p3eZuPSp
QIjGnPeI/00DReV4MKm3W+VLk6Xxao4CG08XpFaeLrRgfEc8LSalQJ8gyRDZxkuR0j1zO/NpIuV2
ZtqPN9388Co5voC7w2+ZUvrTIylVY88fkrPUOlQJZQkixitReJDa7enc28gR8hxrwJyaJCpkfZDM
kV4CPRycx1lxjAaKQXx8Oi7u+DfGiPqNhUZ1LVjXL4EYHmo6Q0wHzkerJ29eKYo5Qpa/ZqqIFzV2
4Uuw4E0mf74fBizsXZaaD5UdeRu2SowzD4hxJTbfi9d7Lx5et71N2Z25Mat8KKt8nfmFd5n6GexU
ElyIJZzK2AFl4A7BruLbb6nPQJNsHxP7dwmoN6FpI9yNbTjdmp/uaAYSgOjCxxK78ikYzYxQ5fBM
aNV/dsd+P3t2fxMN4+kGCiiiQa77hN9oP7hpeo174yOfl3Tb92FD+5tzQd68STjYCFGXZR2b9TPn
9JFgV4UkjPPJecrQWduTbx+HQEJYskkSQ5llxTWtxy5kgophVkxmJVul2XlQFpj8f/0UsJx/vOEE
91nAkmAGtuuCZf/7p0DQKcbgIRqe71amIaKyDoj14vQTx2WVXHkKxkdyZi89bdQjctx3EaWgW0U6
rixZRNt//X5sy9b/4l/2VADXBWB4X0B5DzyoIf9AXzcSpGYGccdzKJk5ZuQ43bku0rq8Hp9VVuBb
GZhr6BqQ4IHyPgrLNJ6i2j23g0XAy2m/cq7xmJFjfi4vgkcMUaDsikh+jGK8kExYwdgZ330+N+od
qXwNf9QU1TfCCDm3qLRgEigAJk7PmmnJINoislqpfoCLQPq1q6r46pHIaugV7nrFX5RePWxkGHJq
YKbx6NQuHQnfgCLsqoWET3odFDi7efaPzYAUqKwf2JiSIB6cZKsTjOu0lcz4I7RyouI7e1+XOrvh
A9iIr61Y0lepejoFsX/2GYAimE99Osss5ygs75oZlrx65E7IyETs4+u4vxZt+WJTRRhDOT8HrQ5q
mG+kIcUFQOWJM4t4XNpoT9kDVn3KHiukC9antf3KpgWa9lqkk3m05Pg81XZ6gC7OpG0K8ETE09Ey
/IK42O8icsAmp+oLbBtu7sSCSOMYw6aD+TyXJrexb1ZnKdMLFq1w6xTvRdFLDj0lfNE87Dd9YX2G
QQfjuVy8fabUV6rd5GT6LDumY7NBw54fDeaJV37NGHSsUwxFt2wh1ZxFRxApkFULutUZnkpfbTu7
PPKWKqrCYLADNjJpygHWbcbpMi3K3t7DfbVq1CH1Leb/h59+OFactgln4Y5dW5YUW4gSNOgN/xK7
aXUmKczJuuvOcRZwJnWzo+Vygai+ffcDS09RAlbOpeftOXQ0m75fyHkxWrqpFS+a6nukdY3DYqJL
6aL56xDT7BjmdNfjoiGiOTMJ3AhMOVNnR7SooCqEdbgltET/IxbibC/zKz/TA57HF5pQuExEMlw7
y7vlS0MkXU3WLRcJb4mQkB8G5qGHi79OQ5HAoSEUaNlvHCrddc/dsTbnyId6g1ej5XhtV2FP7NA8
EJkML27kP8WEwXYpI/kw2iFrNIR8LtJNHpiwMVZ98KVxNfQmnNH2ONEng8YJ9Hpk6rWFT2tMvFUW
vRjKiNZ57DdXZpVWiij7s1uuYw9NSBlW4T6cBtx4TsuJRwXDfhINfpTutUPa+xz4DDfhF0G9bczX
WaZggabySIYJXHrtvjho5B8WtaNvxMnJsX/gF2QgYuHnzJLolU3+W+VSizOw7QHWTbZMRRMPp7hI
m9nqmumRLB3ahay81Sn1lcg2w21UJm+2Behr8JAj8SjONmk6AyCJF/JQ8+Cs6hbaS2+F27grCG8P
CQR6ZrGgBpVMOEXZrmD6fN3xlOKU674g2IMPa3SM9edP7Ek6juGmgA8Bq32eIYEFHR7iYf4ualg1
wpGPaRsyFK+LT0k7P094TPeNyD9CAx3MfeVplvYjNoOKqrwBYcJt34YSp40CQggXoNhPpSHgh/B7
qFr3bKbGtNHCCrbq9t6NXn31rUW2tHatx54kIFugyV9JBSR5chC+hR4KO4/t+mgSY4upjsbo5vZj
LX5wABQ350ex2BV7Bkq6zbgTrvV7RKHDwhit3S7+mXSJtw31zVhG0WPstXo4mT7qMFJNSyhx6DWu
zgQ3g2CT0fnOpZ6GHglrcsgn8AeF5TYnMbYf1TimdC8QOHbJHmPQR13AUWsDSrdLAz0/HWxgH6nB
3LXrHFN959piPs3EQbf1mBILgeHvFs9u5Pg7ZTJOtUzurR9LTjT6jiychKBpXN2oPZ/qjg1V2/kt
YU11q5aqfhpa9If62FPP9bxq+rnZ8uAAitD0vwo76G6FAtKPGZBwUX2LWit4DE0ZPgbB3K5rSeZE
jJyfB0ddZrVpeG+EHJEqeY33ASa90snS7NmDZSDquTvnki1slcRE8nAD+qRtGO8Cus22+TXKHfSz
dbFz8sW/oANomsTe+CmNZWKo9jWaUwFvKjaAeRnxOQsIewcLAKdsdHez8n+PhCRWcZ8RKQ8AOw2l
8ws0espsGy0jYU1i7YWc9NyR72BXEqFTd8tTrs1ijpI/szArnxoE0EyRV+8m41in1lFPlQ97smQx
ubU55u1ELQZGZ11PpegIAcI99iYd2q4PtyUT2jv8uLeKoX8zSY+dCdi9yE9dbkfbUczVuRckOj0n
/4RlMu+Ex9CIWnz5CLPlOicmG7Lc6y5owkYihD0Po4eSNCHmKTvYMA3DbaKIFUCfXdYlqVUitfVt
xAR7DYJArDs5fqoeHXLTcxMOfW8TbRcz+oz+4rGm7eg6ovLiN7Y2B0auuwgKTwGK45BqlEWjZ9wg
ZyLWNRr36OtRciMlclOiHL4Y6fhkVIm/uX81guxcC79O9jxqSpAjhnjJ7fjgLkieGndI9iW1z6Eg
OM01lm3MgbXcktMxVXb0hOHUNc29EwTRV2IXDmIYGOz9ZD4wuQr8LbXD7eIGn7lf59uB6ewthTta
VR0wM2KZX+b2o0bSuwUsEe4TvdQq5qO3HmPR65Bb6Wip+ZtTLDGRHSD7orZ2Y0cJWaYdyPhG8Yhv
Yxiq8XPfB7+ynOd2xlzEazdYJ0Ua65KzpWXf0v60MEgFgW/dasd65e3gFM2SX5M0+8fBc8lUMp6k
Jq/YS9l86WrLowDWE+6Yon5PD4KZef2xJ6Od3JZxestGnKssRSa2Slm4Ibkt41jNzQNAp9+JSegh
ZqrR5FoVjHY8TURFB1ooK0Z0fsBGOLvIyugf21TXnBM34YY3Om1hFIScUZDK+6XxzKNLeLN1K1G7
mCy7B0GTZQMabSE0nvv4Uot3P6eh2yTe0xI3JDXbjCcgPIhtVSgYcsghmWAgKWjapJFSFgsnVyGi
HYQYgWx3diidL51vb8N23FCt6R+LCWrOQBpmx8hmeb7/oUrzZ5WmfLsRcwBr5XyOERRkA1JYFdIj
5xXW9jJQe2ratTGJiHWYn+QwoUTc9x3x1d5zq8sfB0jasMsz0rsE8eGaqXVKUckC9G9Z1CZhN7iB
W4/crnXENoqL6RAvJE/TwCaZHiEMIu2wq0dIgODWdHJzAikyM8qxFPmvKPL0lMJAyCMiKQNRUBzx
Ni8r3RkIE4XUUF+VhZTz4zDGsBfcB4RxNcZsWdB/c+sd6b7vMSckUmdobqqWdMgYsvOuxVzvar/5
anO6W49kyFfsrokmJFRDh9ITn7wz3l5fjxvJnn6jvKzYpwNDClM+x7vFGU8gGRzUr125leRICFtn
xyocwStyKcXTCK2/dqpzVToLBfy632NF0Vf6AqWk+B6ZYXej7aF8jxUsOM4MR2wd/KHHbvCeccml
28DIz9IIf0zKNk+iTX6JpPrOEVecp67xDxbQC6r8wTatm2w1tSki5Gz0dmHsZB/jQkppRoskATny
kONW5v8zkNfP4FkgfqxKh9Zx48Jik/bRGQbrQrv1uzWzy5ECi+Rs21tFamAF9XFBMRJC+EtAU6NO
ClaAwXjiBnGyqTxvxFZoY4GIg6dI4NEg2VnsCQNHF/cjYGW7jaX1TLP/ZFgY/fIIawUqlmPuVtWb
C9gSEh+jmEvrOw/T9KEHEpwnJt6Cw1yohUli+xa2bDUAQlkGs3EklcistGw/eFY4px9EHMxbPsh4
I8LGw3XI2m6r5Qiql0eGJ98xGbYvWW+/9MG8V6ph3G4eiVTzy6JNATfJTiUQ37RsV75MrX0nxG8+
leTU1BBdisqJQZMcGYcad5XCrmd3AJvduHhSTfoWJZW3toeetLun74IQ9RKB2ZmWfvM9yjrn4pLm
XnXCP1tZOt/6w1CWwTUfmderAGoczNboLpZrXysVZWfe2Gc0oSZxI8TtaoE/UtiueTXZc0MVZG8t
xWNfEaKC8ck8eMPt7RQJIcIr6zy4Lx8OEGSWG3uA7ALvxeEbH2YLcAcDefOjSSHHwlV8Au3nIGVM
LSywNef//OoWLbQopgw3JFHPbiPcq5W5mgbHbq5kfAC0tbzmkU8azOPkYLQUD3r27tvCdJK9j9/l
YmbGekwDC4gdfyzEgYXIHqLYAuWb6mZpj0DPr8yDV3KoZdDjZ0YG6jQO/BM2eytN/XseS1Wdxxar
c6fLbkmtC18LMul78UZTCDlQWEejmgfgdIJMXgBjxJiY/06mNDnf/6thtitiLu4UAsZjNK02Vkwp
Nxd2aMHBgRySgM55pj7JaIgq7v12qAVpNWMUtEDgTuqTqcbskXuFiX8zZrRYcXis7WznS7t+aLIx
ukR2T0d+sCb2okacn9nqA5MJeNi1AVMpFm2kU5tbIYCanuxgH6Q/4HIKOH9l8UwB1DpYs6JX1hsS
wcA6aQp/J8roPaLLdgGDx51VeuFGqDQ4KZdjxOA3k4bWGa9jVn5lp6v2STZHSLaaY8UlSTKxirZN
ncwPVrG0W5mjWx2Wpjhn1B6kM2XPRkXTPmfmYG2GpGzK0DoHsV08jLroZUzObZiIvKrSk+CuZPJK
ysw9QYwcwc6a8Sur9HKZK/nzQhTLfzEb33+JG3iIhlV6TOK67ZohCHvPYzx90tH6hHTC2axyTioa
PTunG8q6+DAXBgUSl3mr2huqvZEU9qMKopeBE/vOccP0kMfKWM9TZRzJkR7vP3TqZLtKos+dW/vq
BK11vV8rPX1CTsNPI3vhx7rOiRLqImRte9l5oZSxEZH9M/IGtJ1WkB+aCOpYtCVXz/wZhCa5ANix
0glWE34V9st+SpyDDGvRmde4+bL4zAO3VAOureE9Rz67tMbFOl0Z5s5qQnFprn3/K13i6pKMLEu+
MBltMmjeEllLYXYtAKqSxD/DFGrXc3hUwNWIxZiovQs9+Y6BJguyaD2RU9lISKPs4PmRrIQwEaF6
Z90F3WvJhuLQTll/6Nrl5vkM5sZ5NCJFU9FaQIK9Gd1C2r50RgRfab2BiEY7ZxkLsUqSbr0M0XOh
KEZmQrSHnAWdp61Jxm2xfpVFWJ+7Mc83ccIxKQdkTy8Qb2waFud86nHc2mTu8Gn45/sforL7/TKO
L8Dq/PMwEugbiokRcb0BCYz2tEgmL7pusk6OBaACBOWxsl25ZlAg3zQenC92KU5BUn5Zxl91WJJH
bc7MYDPhkFSfWKcrdg94Q22eULuwDxTp6kNH0QOmgBMcDZfaj5lOPlf3kOyE4zaHiFxzl3VvYd58
aWvzqizm6coC8mEM/8xK5a0oLevqGkxrTcx68MigETqzgjZZFwBTzKGQDMGT8kN8YP6SXUJ62W6Q
OOemrR/a2K0IZnTfSAFxf4fj1UtInJINFEdXLCfS6K9Rke3uB8mqKzg3quIbra1l3XUcbo2i0pTO
kmkbfvxuppJaedUno7a/Klp9u7D7ipRqtXgecEonuUI8a3ZzwHYH8xMSkdRb9ktleOs5V/GB4ZNE
drATA46tzsRouWE6l8oYnvoyTq6uLL/FkPjZeYafrj7iMSqV6630VILUipKCjgK8Vi8C/wVirzx3
7khNIdUq8cam3hRx0RbSw05LOVvRf96x0HS7nGWcxEdPuizBn+u7drPnHGfvgPJzAsyNLamp+Qto
OJiEcPEYyTVfpVtjX6zLjgpNxfC3/vzZus3E65dw7Yn6q4F2dg/TgaNQPqQ7y2vZNztvc8EmbC7y
20AV9BISCg+l1GFq2gvznAgm5DrnOpfMPSoowSS7kBjVHPJBmFEzsbr6YgiTGYo2fojn7Zgh7uP3
6BzZCU6PoGc2tdHWiHS8nvnF+fcIT+/asTJ1Kqh2FpXO/SANSf5ldE80HbcCoPOBWlK6AbvAqqB8
lkonWKkWbpRBSpoaATxQAiOgjBPn1Rs5zky1X25SBp/WUvkNE0B2xGD1nmMCMLO2oFKXpaBNZ94c
SHdlhgPhrpLfgqSKyU4nOW0dy5THcXC+BZm53FrhPTM91FLPk2+aI8lHGzJ7zbDypq96eRBd9DNL
hw3nYZ5ZAMUOE47wdegiHoR7TFSMYruxzlKf565HeSmgMvybgHRzMXKpDdXjzqvm8I9iioqab7Q9
nuspG7bM2tJtXZYV9it7PXtleirevJhquOS3tHLa/6HsvHojR9Is+osIkIwImtf0TlLKldELoXL0
Pmh//R5mA7vTqkEVFgMI6pruUiqTDH7m3nMpraRT/hANu3qyq3adoLsoMFedVI362YqqA74/ugG3
MA9RGCSUWNZ1qv1o4+Qe5X8MS3XEPew6jG0cyXyH+TvRm3UEebwawJk6b+nQAnooOXcG2y0ee9iT
YaVOVF4S504CWLjPB1TKjIISSxbbocayVb6zZh7efK1eSk6OuWARlQR3YuqLR3MON52H0FqktU+b
aWEbtQecG34xbItsYX/2mGVi+0VXln8MpY7PY9fWDHpm58R1+mVknBUzBb1N7gXXtSvr+p7E66d/
bNIz4g5Nm0uUfLSO4gBLhO/B2pvpHYKKA7QZjHOHH319m0h0YBeYslBtYTCCYodB8DCw/yJULolb
YCNmgipcjky852rGJuDHh16KYAEnXjyOL2ZcTvRchLj4BUngtDFhtXLQvj8T8AUzD5s0wpSqOrvL
FxW7d/DZ9f5WtET2+Ijn2tj5GVoBm0tHW94M+TjQOdGUxGo2NLznBKvGMhNAve076VHxj4Zv5xcw
VpjGHeOTU5YuyFokn5Y/mPdl7e+6iKNaa+sxtdII2uIvz9DiUADTFGHjMc2QdE+1O2+x6S6C09A9
Lwj0YJCQJVLMPq2NvHGqwtOcOG+4j3DElBW4vHoMHtsh/szz/1tZa/855eRiX1K7G0lFeUhn2a6Z
2mQvzlwDP0gIC0yKZXzk2/uKvekKchEzZLcXn6NZf09bmm+qIutkJwABZJOP+zFFpEZIOL69DqOq
tlqe40QdymaqN8lY5i+zSQyb7eVHbcQAUsaO/W8AViqtSvVKCXToXfg5Q98HW8BRwV3SNcxn7Bgv
woBTy/fml9aj6E981ga+2y9Qb++qk/ytqYYFmGi/1PJH65kOMQ2ueZ2T+uJjo9zVdox+s0SmhEnT
uohZvzqqCHaiQbPfE914tuzy1fS4nH0xs9HsArCG4/wlq512K9QXUaYOj1Swz26AvQbOA6F7EwWK
3+cksBE5aeLESJhrClK8nFKzjmRLe5l9eQ0d3mr8HuPnoQ5+BSnsWXgV+uL1487kKP1SVPYT7gaf
pXYVbSGpLLpT39jH2E+vvQQoGqsLd4d1l8RGtwkCne6igqoW2nmH/Npeh0XkPY2h74BGNcPdnHrV
LhmnCb1r9MXQE3wBMkg3VgbGHBO3AcndbRjGcUqSzVvuwQB7uzGoq69Vl3lnPyBn9vb/8sxkL0rC
KAJ7CERkF5YsH9fVTD8hO1i6AuReTpOWdOUemfE16KL+CP3CvuszYNTONFy5DyGXsu9gLWbiOFTd
axC9Q8jSa1I45DHwGJrQE5E/yoT1TqqJObVPLd8VWFFcMKKfVfljikK0kgbRikkgwVbEpDeHXQR+
JMnH8zjQMRq190j7xhCWFeDcTN0WRpG8Kxy9y4YgIXUDlCZLP9PdjE1+mSYrZWUzcXDNCQUJAawP
Q56Li2n9shcnw7LWThMqfIiyL4GOm2dv+Ay56IrfldUmxwhxht73PtNMv+PZW0WN0ERU1v6ZYc7V
mOYfsLz1Uyi2DPCJfpf1sNIz2XK9lfwaOag2TS3eC9t8cULHXylYXrvNuAATp8WKM4Xol/QoHmQb
7wDJmntINA/kBjxLuz8mNB/bvoNbg2CceZOBi6UFVWkALGWSmGxqRU9utHea3pb3st1ZxgF8h3sa
W24ftOVn+puYtw2HSinTHdzUdo+xqAn6RzdNNBIAoI9Tn/+wTCiKCeUOqxRC3MBeFt64sXLzTRuU
5izfyZwCErvKISivGiPLmYnj1KMhibPqzahim1uG0kWSpFApf+UM9cXM0+AuihzE18t3YWhcEGP6
R+2MmAxFJvoD+o4vQ+i9DiFTAiUCVmJ1FLLa58vtu9sXY27NU28bhwL14n1YAHwfdfQDT0VK1kNW
R/dVMBzbsp8QqCx/Ri5ZdD8gXt0ThgyLV7TA6B10mUPp4usQVGD3ty+mLcJdhx7nnz8L5glUrmZD
4soxucdqktxT+s/HEDgQKTTJ/f/9+e07wjodaoLGWeHAN2ODcUpXeclJOeVF+h4dWln/5EHOEVu7
01JDpuiwsWtBuTd3/P3uOiTD9iAYCG/qQGAJ6FLz5Pv48Cefu8dKazT12aE30oTyqyg39lw3W8un
+DVjwH+Ghw/GtFHnIevtL31cbSzTf3KcOVxPEs8ZZLF1oJn3MYu/5ryza4NDsPWy+5gEvzVxwm8D
ndeqKuPX0qx+FUP8SQzRgc7/xDyZxF5/onmuGeVoOOaNILrHaOTZIiNhkwuNN0sD1shZTw8/iuKr
4/TvFsu/Lmysw1DvbQumBS6ezFKs1eCQNKFz8SeGxfR2VG1O16yiInxq2aOmyu2w1mG+nJmcrSy6
OHdBLjnoNAygYZGCIJGa78VIJHH01lnf4EyXdFKSALjR3Ra1ydamD/E+Jem9sElKk70D0azLFhag
gmOIP3A19gcpy/EBEIrJUPrrbGWnycUHPlugGiLPfcycjBVv1dyrud/RtnZ9sGpMZmsYGllHgy0I
ggqv2DKJjlT3GDASh9gSwKuAAWIcxmyMPgtVuehWqA8SikZ4Q8zxdHbB5gDMXFtfF1OhORXtAn4D
2cNuLsb44rX8nWa2dIXtIQWCtCrKb1mvoJwr0Gb9TN60EYB4cre8DgWRPIVEMV1H/1tKotoqLKOl
kIaC7FvgtAkfYmyzY2tFPZyTSWd3QPfZ59HkiB/zELxS5xGo3qtnv3IB38Y/Rgv+0HJfNBAgkhg9
oazc73Ncw5TP0mwfecNTVqX3ZR48sjuu17ZGnGymY71zmuBsC5e7gDSUVnpknC0KgLpWLx5rIt/V
jHgia8Ahq3766Y+0c9maQjxgTofHgNlxvFGlc8hDUEYiKPZOBWd5IhR6a3b6xL/9PEAQJpi6PtvJ
5JP40kKszeRztJC8Lac1t1WCWtw2JeO05rNdptALB+gFRv1TueaBsn1np+Tb464/csIzjI92ZNbw
CRT4rfO5frIbVe/yWe28gEWSMNxH3x3YKIRuxfwX4nEfVlv6zB/WKK5dw/SRLJONIMB8ayqN8Cr+
6WLf9tq427Cs9HYudKLOR3KuAxNqNH4bWxUPLQMe4WBByW5q7dR8Yyn5lfeVCFABawyFOxdVqT3K
eRCd2Jm2bK15xpSMUSpIySBWqOoNPp/Fs7DtCFQZbey4kW4P9JwFWzbFEqZiaJ9CV5uL4VAaJdjP
Kbm2ztKTpgreeu37GyZoPHDskogF0TbPjk3Z3GK8SqTe9nHJ3hCHfNF2aL5zhEkZj8MB3iBdOZSI
kUdF6NaXsInTbQ2COsVkAi9nTdirtUFTt42RN20Tr1oY8Y+lh5s1UBlAPsPHQ8taZ1qsWmFfsCsr
mG/5FqzrdMZTCBR8NTg4owbf/KYzyJ9WTWmfglLPcfqtjeoHUnOB8Zqh/exgW8+D19K3D1nOLKWx
GmT+ffLcWaBCml1eyu9kobFdmd5RNr2nnGgYH0h0jhDUZG3j7IbAfKsnRj5MMFb1KD51A14I9yXv
CIuYi11ge+PBdfVdmbOqhZxwJ+SUExVbbtRSb8pB6WPs9Ct7pog3vSHFCfPWwLMC5xB5vD3t8zQQ
4CIKlJRlHp5UzIfqwD2T8Ghp7D4nSfoNxTLgJA7jopm2fjxEe9PzX6YRH2Hw1eYk2mjWUcCs5ZPJ
uD7yGC5Lj843Tr+A2Yq2YWV/r8rwU8ddl/hYFZN0pFAv57fcz3+6fQtDvDwHvXcMq+Zr7nSLf7Vn
1TBfyoZ8DoZDDCOacdPlWu16o79a7cKaNoL4DsvOtzyAvJZBXKP5KC/MS3+gDngLy3444vL/1c/+
TygB1rbOjN3QeObfNOu/i9NcV/A/y3cJlwUy+W+5XF3mwksyAIVdmm7iyftcOZVeoxnN1tEQir0t
ooKxhC05+0leyMaBPeFdSqO/6YCYbWXqtIglnWgfUh39WTtnub8p5wiYIfPddhD5Imj/oOiWALnd
iF3CKWk9cWyW8Zfjx3rnRnLLiJ55fubfQe2Ll4lWtu69CGtEvM4dFrOGRV02zAEtSm5dNMHXe3t6
+ssLRF38QdoHZtnl5cG/4yg0P0j7cMk4XeuHwUnS5kEKa6gmighTZ2zsseVh9G1h/hBNisgP7T+Q
/7WwRXn/55fxm8ZYuq5rmhafoyU8X374DC2c5UaI9PCEmoYlBTkhZexsyly9lQ5FJ7BQHokRYpIy
y/4ib1z+6n9rG8HmenwynjCJaPxoeahD361QBzsnsaykW9aFSRx7WzX4GZZjfmOQJgMKmdLb/Pl3
/qj2tz2J6Z/zkyvXxJrrLYaQ/1D7EyeXlEWWK1ZQcf2A7OsEmHVD/pt1wOy9n4acY6sFFDt7v4Cn
NxtPXqdbtZd3C5AjJqcJFMnk98zfihGnyNydswQYooLWkzsU8Wgd/iZP/ejNWF62gBHmubaQXDIf
5alTzsjHpzI+ia5hvmJgdVwUBCVLh00qZH8VFkTjpjkg0JOzqNdQf7ILAtwGBWg/7VAlJoNdknPP
zt3QetV07XRI7eax0pU+d2a17Rr0e64w9uyNEZHPpDp73R7jBwsHVhOrHMHFpbIjtHIumUN1m6Ce
SOw9q+k7Cm/r5c+f1O9Xp6ew+aLVw5LBkvHDB1UWsiakIXVOHXPjVcsNvDJFva377ksrqATjhgGw
5SafGyc1d3/+2b+fbvxs18Jl6LD7RBL874skC+wB9TvINAvQQQECfIdIs9tWLibtZWz655/2+3Hl
KUh8nlKO73NsffhpDgSaGrUkgDbb+DmU1Ssab5AGTPdTK/81VsHPP/88ezlePtx9ypdi8TxxWTET
+Pevl9Z5zeSjVCfAueQsYlCnJN5brcT73S3DjmVFEJeM/UPjqapI3Q1swdO29BgCLuvRunHlUYQV
BJhFTVb5cG0EXRWAGqNUcreAFGYdqoewrU/U0P5fjg/79wPUcxTHF2+YFHz34S0DMxRMA2kmJK8b
xMKVjO+TtrlanReeRtcfD5ZlfBEswhzscWcEVVDEcrye2I1YEXsoRKpi3wZgYDI5+awznDvPqD7Z
cRW+zMVroIh6/fOb/l8uZ5j6rHZ523nef3zPfXuIzRk70YlRAwN+xbZD4dw+oAA8WgFZe8VidGAU
Hubm+c8/2lqedx8+b65k1xEMoF3pfHweugxv+dm5fRoX9wCR5kRGeSh3+obAS8E2P2j66c7SXrWS
iWbXtWhqmxHqDhq//i9X+0fL3XKUYZDhGJamAlcullf7HycwwIlCRL5jnTKn5rxa1EPzovm5cv1F
+7l6pSvnhqM+NFxoX39+L9zfb20fl45CUOeysPn9WGHXRfpOZJ4q0/zKTLBCOSKmL8rb5yJ7mmNW
0IKEplUeLCscMyFBCTKxgXL3zY1tQsEM61sDz2DuSvXQC7yaIS7HpgLLgJohdMAlxCwuH0ZpXeeI
EqMK5Cn0O+uc9nV/Ugpijg1FR6vCWbhrM42/tu5DcDjE6RGTxYvf5XXD028CoxuXmb9JZP7UgxLq
QFmfWUosR4OabIg5nGAHWaGatSYoH05kI/1qKdP9xuJZZhVviRk+2bPX7hKfReFgBYdQr0mMsDax
C8ATUqyzH8a6WoUVeHLRT2/jIA5GgiqJYMMnTHmQGeL00vbDzF7MZ9nZ0lElnTmvJFSLC6TDZx2m
166NLLozmDB//sD+ywPbNzFCkUghbBqI22H2H5dLEdM9ThDfT+EAS21O1R6lwbckar3HXpsE3CHD
SGGPdYlFI9MqvSqS4qUbA3U054blMiPYEM+0tjsoURY5lh5aRpYlVXPEhP2qZny6OBTsv7xw9fsd
75supyzlMRBIjOf/vs7DrEe2Qg14uslEFRqT2Zh+4W9V3/K8efOM6ZRlyr1LwcxifcrYSROuqH24
i3QP1gsSmpz6izMrNi8B2a1MnwXqQULTWHaKYxqWzBWTTyHbqm3Plm8PYhvLUcWugWCo3PK/iGRA
Xm8ZuTyTrynWWMTDkzVW11tlpen7L/kVsQIHoz/aWwLOmCGzWz4TCfE4GuxCsuZ7EyB6hvYYsynk
yDzUTPCaYfJ3xpsnKkwpeSxArLItm6nuBe/wQw6ZZ9XgBjuUGp2Xsoevf74q/otdxzd5RnOKWIKb
2P7wCDOJoyDXiEdY5h1w8Uf3ravrLXI2/EU+QU+hzicGcawE05Jc1ax2rfUYIYpI/SrcN+lfTnfr
t0eqI3j3pYWFiLNNfnw9ddyyuCRB6sTHOxxdaGw4Tbcj6N97AGzI/h9TXZA5UqF7HM1qF80o1QuX
xVscle2li4mY+stbtJyj/zr1eUke1kHTAdhKJfXhLfJmG002w8OTDR8amamzYkbPwpB9QxpZjGds
5HWuY053zPuno5NpbOy9fRaWK9Z/eS2/1fvLa0FrbJliKV7VhzM/x52DoZ2kEhXiD6ZGKI6tJtGO
NeAKeOdMuUr4Qcjec6Mdw9q4Ha/NGKqHMCUYYqrzK3v9gP+mk5uabpdmMk7OuP3f/vJCf386ORQU
S1OCuYkG4WNrlokoHnHIDyejgcqId9I85qF5QR1LmgxrxwMDWFBwaP4fggWH4O/JQ2KyFufRxYif
xIwJZXDVaxQuUFfI3qum8fJLNsFp3Y0IfZ+qeswhgdn32tfVMydEToINNuNyqLZ2xzFcpi28TJk2
27n0vwaF/mnOyD/LSQQ7w9Q5Oquq8AlDQxCuErh+N2F1VC/8NE+hLCRsXKDUl62rjqoWIHsm6OXa
JvoLSlB5VhGjbZRpO9l5LqAPKAY9iYwHhgUCeZDj72ZQdpsumacH7umCqeRwYjYaIG80vHUpFTxL
wVr49qXSk971Uyn3twakZKGH+lXoy4xbEndIgVudCOFNv4VaZb9aE+V8koavuV19zVpa3DDOtgB1
SRsIyCA00YP0YvbWzF7uwkgR6NF1/sPtEE0YGp5Nr3+eatgG5Yw3wtgOKK0usWU8tcB19+GIlgJW
5V1YfWbhn+A5gD3uNNPh1knHQfNrLFCwJz4ZBRVPAgDCoXVvZTHPuDw4tFKNf6k5fr/4lUWnj9/Y
BwH6W7MbFzhkUHO1J4DUdGvN+lZDV7Bk8QDvCB1hLzL9/+9+ZXHb4+dnSeGKj/WmDk1b92PUnLw0
1TujlHck8vnnhMCEY9I78Wb2xF7rmCkNqqwcM88/egUFO/by55vK/tDgSMp017N5EmIGU+Zv91SB
9cOqGyVZTRsvMEDJrxYABg3FwBbZ7x77hjw6UXBnyA6CPn6NGWbgUZWuD6nb2EXNwKoMpkAcF98o
RBgcwxupEDqORk7t5LPKn6NHwfoPgjHcwRn2vkrbbTmO9t9Oeu/jeEnyuwCQgdegWE/Roy5W0v+o
SGTGplIi2j5FYw2934is05wr80RWIXPt2z9jWbROt+9SoCJtNQF3cIP5RCgde9Tbt16A5GmVeTkw
LmF8Gsd0Pt2+xFTxSNxHCs8GVOfy58ooGR4yuiDIUs8ne0xZKGh9EAjhWIKQ0pOmGCgeOvj99cwy
JXHEKVaJkcPyHP/3WxNlihEyeMY5Lk7En0xbkGO/ch/QXFySBKBasqWafEGP5GMJgybokS1lIj9I
lR4So2KvncjgRHBLH3gVvzZQkpVevp0wC7GQOBXLl9t3fhvTUJqFyVfcyRSrwnwkYgSzTJM8a0AJ
qLFJcKQXzQ6jI/c2jPS8HqPnuuOhxSmGYq5+yUG+qFvUbWTPezd6jXLyR9waOxu7BPTihgPKsIle
bs7Mf+xX6AWx3EHLViN+oG4Jp6wyWV+N+N3SzSkgU/1+lhEFeEMKp8CmtTLbMgQXmkJHR0tis9x4
SqzeeikiGGVoWbZgWlgVZCxYLTAZZ1Iv433GKb2ecs+7uMQ3MHsOdhWhQbfyDC7lVS6pxNXCt86k
jg4Lfe32KtmB3xXs3o9d3MRr0y3Us07teOOnXA20L2zmkQhtwBDqiyHK7gJ2FH2wA6Kvt+W8bvRC
hi76axDU5ksSmv4+RDvcSD94xvO/TuuFrggthOdSWwFQAkuE2k/eAe7PHuoEwWyZosByBsc53uw6
PLbIbR1YXRlNj5hCF9jbJ+zyuLUOXIPhaiwixKvCKPbR2NAvtLTTvgrLXdt+xzt70NC0XgZIXqu0
DiHJa0byU6nyCyqXRe1EAEeK8izER7HXiFz3OLesVazpnwgXY/cYOC8IxuxtgrpmX+b4IdMl4YpA
NPY/4SdmRA9YrRhDWfLgZZF1tHN5CGn20ajP9lYHzWki4ZfVR1rU1pciV59kkX/xWrJQoy7CV4or
/mh3zc7oXXUQoYWVLyQ1zsTiX0W4+pre/oxwltoZ+ON2aEDnwVYa+KFJ14xXXuZKO9jj/5lQmhBu
Pa95KmtU6hjJnm7G1GmR5Y61/2Kj72IJwywTKg/MtLF7KC14v4WRFAQEIK/qs/gzSth633tcRjd3
MahkfZU9GyYjduLvTfRuhrND6pm15M+h75vMzF4XCWQ8m7sOfJvL9TrbjzPKmJcBjfgqhVWDOIl/
zGrAeFFtcdqaDroRpgtuNyBqicR4BU7NEqRP2l0ee0DAa5OAKaM4COjj7IsxL44Y/rZgDCNc2IF4
Qi/Aj5+b58nOAKAqc0vODmYvxyNJhyfv2iMhwS+PcnKqZ8gMBDY3dcfyBF6bmNmwFrC8Dj3W2w3c
3szEcoqAIDvIsCT1bwiXR+8UIrY1kUA20YVhSXSUCadQa3JDFKIzdo1IWxJTE3PTs8C6c+yWYY5L
/TR4PPBdNtR+KVDo4Sw4DyCIf1bw6s5o+6qLGceLMgXDSYaw8uIXj3Qq+sKoN9sygCTSxU3Ejnhi
EJVGGR69vqXKdML6hboWYH4hH6mYsKz47V2hOwucI/yqtH7CuAP1ruk4Y9p2zja9hrBJLvlw5veP
Tk4BBcn0CJNTxXRFQRVxBcyrfnDhqMrIu0KqtB4qbqaadnYdIsY8xfjglwHucOprg6Qn/MQhS7LO
/FJWIzO5YnhJoUzypJymja7CBwTE3nOafufBwIa1Fd5J53Q9dJJ1aGPbRMwL6B6TRR/0CKGu/mi1
L4zlrZ1ZT2KdRkV2GkE25uNpSmMXa4l+zybCgOOcZJmwSkkBRJZ0LkvvqSXcirf0PerCo49P5pRC
a95PiN93MWvtFale4Uo1ff6ap69dK+BW2eE5Rk1+6PvqxJYxORuKR1zjw+uNigpdoyspKyuOlCcj
DXeVgf5jiUAstenuxsZs9kGaPMqCUZ+uuPHLqpAbw8STRo7xcIzzwjyGU/7KI5+DCo0q77bJoM9v
OwxJ6NvW1MQ+FqSx3xC3luxDyMZjWBL/wzY1qVARSa89V3hwST/w90ZdcTeb6t5PxK80dDaTIG4H
XQAuaTWqbYxqqgjZdyOcLc9TTrlck6FSyLegniCCdcreaU9RN2fpA6p7PoakMkn8UZIN8IDzy9iH
GUYB3GLzPStJBm0m7HALN/EC4zW2uGLyfTCTYJj5QMoa887uTHFP24JWDT7Nw9AInPzIWtEm2WQc
MLPfj7rZlK7tXRDQddtyyeZBumWCGOat19lEYnw6HhVxButu+atZCpMavtBakO543Bzj88AptCUg
BkVu2TzXdpiQJtSNiCeuUgkQZhyVudsWEMbKYj/0eljPDWG+TZ9i8Qk6b10HprXlnUy2ylV4Kad2
sYzEFx0PqPLmMXk3/U9Oei/jzv3qwNtoVZ3h1yrlKhmH/hmVGqx7Jsbg/FmzROo9dx1UhUkWHX1D
b+vAkHd5ISfyK5srLeUPO64PHtxnkNMbSSlFYzT+QM6B+zBvH6E+QVsuLXWQnXtPUsy9zYz7wYZG
N0lAoVmYXezW9A+ENZjrWSC1DbEnwiEbrD0l2raLZ+fQYp4gboT8zETSdUQyXjsTYwbdEqSWm84x
TwmwLGv5fFvLdFqkpJE25AwkxZswUXDo3rnooj7LRWw9hgKYTXopE0luetqxTg5CjNa9lgjzhvEg
+ClWXg1npyj3cRhZF9U7wGmzH7VO/PsAWZBgwLMnuvdajyLl1wCrWAZzd4qtYBPN52Lyq3v0ZUiK
ZWUc2TwDeTEJokt5O2IgDYyCIAhMyVPpe9Gdwj5hTZZ3qRtn481CbZpgeL85yzURNV4Ni72Z20vt
aW+lfAgyvtbr2zJEV8JYdX26qWsgjCPS1i3BpCYFh29v2eejaSUXARh+tPFy67FiOpJ03021I1Xi
UTaBf4zRlKyioIKDZ2K4l5BkV06F9X1YLIw4RPEJN4JFXfQNafF4qLS4omgtNlMC/TZwuuBEk4dO
Hmv02lqC7wLsmfvYVu9xIMSdmglLxS9/tM0MmvJAPofwIBjmmBdcvD6xWehz4zrP/pJ4IBPjFOSQ
t52SDjSthudCtOa5k+GGJeq01pMsGBa3Bwvbr01p/sRs7yWfbPOczehVhoBc2zhTrLf7fju5IrpH
TrIbZuzNAErci9VpjCdDH5+YPxL0ojl9GQvmNMzq6hjxJ47x5jQwPHqYeRgL5K1HksE4QHR6383K
f2B04sQIKGM2gggsWfvVbf/G9K96dB5vgJMwdcfrrQ5FNL3LfEFEYeQJjnEk3Uatm63Bnb8xmpkY
Vpfc2qbj4pxJuJC6OyLyIBBdeP2j4Q9HcwzNO90ZLUp4BWVIOem+iNyHxJTN3sgzTDMzwjuYBQhV
2vib26fzcRw6HKt+/tRYKQ+03Hg2Q1ntE0GGnysTxCdqwAweB0d/rKunYgaUYBlEW8sxPAQVP2vs
08+9aJ/rfPzkWEPwxLQIPVSV2g89JmvGQwBmpqRFzEeGyKFN6VrwNmHN6+dz3Jrzg90BHmjywXib
RPaAE6lzDPdXECX8to35Tj9sbBpbX2JyCJN6ZgqqU+vYpBDwTcm1AbwN6q1xbCucR73TDheBP/Tg
1N436AA2zrFzrdmSzcGUn9KSyDipfIFxA7rTPyLgFjgB4lHWqZiLVk49DSc4Pq+1sokGrYpH1Njl
MY48Msij7tETufs+cIP5M7agLmuLU4g48qki5avhNDnG4PpX49glGNSD5ZlBqzXm0SmRX5zaoB4s
SPdcVW1lbTSStVNb1fExyqdrWM8EdMo5+AIAeRWNDhEVSX8Ne8k9l7Ti3p15KjdIv6c4sq+BkA++
GvGADCK7QE2F2pH5L57A44i8766rJUj9qXlUbdU+9j2KyL6aIe/SP9yu2wFN+HpoYLi04J73nSvG
p3ForPukE/4nnj7+Vk3o4TH67KYKIEGPPnYDxpfs1WE6zgZ9Hh32J+kP8mzkJgZL0y72fDKfx6ZQ
7Og4bYME0L6POrRo8vBxQcpUDeL4CXI8gCYxPgP85gxJ+4OTYexmbOg9Z97XYFYAUCz/eQC/8g9X
hNu6gZEe81hf1gWdje2Jqw3zYhmwRiTfIWpltU1IolsxOENzVYzH3NQ8JxtS4WXfj+AA+m3ZUQ9k
tQBwkaUz0VwDdIOsJEwTzgV8CBsBUlX8YpThb9mq2Ou2ybu1YY/T0bRwRQSjErsEkd6dgBaImCc9
5yybjtrVF3uM6tPIksVTzZW/DvFvMiFhTgld1j5SjdHUBgzpCYp2YD4X7ADOEwPp23hrbqPvRc8O
18f5usq7ILlgseZotp0XVvAvQzHdNwauLkkFNxVtguNRYRRtI1KdG7ye1t7ISNPRC8uoTdQncppJ
nmuzdhssrias+u1DVRNKXYQ+PivLO3OQ9Hv81R64U1Sdcde+27oTIMlIDRozlDurPlzOsGIyXk3k
y6GiM3Amk/Qa+55l2fg1U1hQpl2eZQ6l7bh1ggF5e0g+GHaM9n7QOj1ZOjjlJDmcvTr9Fura2Gfh
iKNDsgUrBfuwGyJJo5/dItuKViRArGNGUPcwcXaFaptH0riQSyQAXCN/otRGl+XFPZj9HO+nzd7F
icdsAyBFn/tQi1MeKwZmpepOlMPxReXnKoDGPoKZ32ECAPzIqgQJOJgThyWringPC1RUa+YW2M3G
4di5jXOIg/E+RHB5AGL8y20mdZeb3mXy8EW0Ek8KcRnDIUKWuTEN8SZRHG8dOgqapn5e97x/B7f5
NHgcDbbgsd4Nw9MNBEVtZHLj+ysLMtsNM4HU3LoPJrCUddTcGap7qVEtrltNpEFFTCANe9xt+9DK
7hghBwPpcYMa4XMi661AgHUo67YoflOoWk5zdhP7wRq89on+nMtzMcjmMYlQ+clLffmAL5f0uGxE
dCvDK/P7TZ/49dYNQ3OjXWSVkxHVl6auunXW1A9W1U2fux2a8lVlhs1DixBd4lpz+7m9dzt1DvuI
Tx48xC5Q5dvQ8C/erIdqmIvN2BUPKVahjRWivqxxVaxST3+qO/HSY0PGZjQBO5HkAgRgwmAQrTn5
v+VGhActs+u7gZ959Af1ySj9N2qVVS29bI+tljKXocY+awoMNFlyV7dErCxdZlNM/wxKs8oRx8K1
dq3F6nVWPLvMZWrp99l9bUcUvF32HIifFjAu7OH1RFmlDmZd2p+94B2K4rdwxDMj3SHYRjZREplF
2z/awttis7Q2QavDHc62Q4g7Jp3JiwDVT+aWH93hHPwhOwo5AOdoha1agffFEYRgGrea/ZIKRmKW
1Tk/5rVDBtcswrsyKuh2POvFz5xVGzpfRa/6BzvOjo3pZuekzp/ChsZLCgn3JRgfh0kaKLBg3euU
CMA2rrxjrO1zSzL4th2Eeu+tWJESq45OWogHetELl3zptOORPZW9MWI8xrcKruR0tWK2FzGqY34l
H0EbEEa3L9CU6HA/m+6v/2HvvJbbSLZ0/SoTc187ypsTM+cCngABgSAFUX1TAbHF8t5kZT39+RLq
iZHpacW5n92x2SLZQsFkZa71r9/EBngUqkyE3gO0ACG5VzsYq7FH/1oJtp2gs1471voijmT/YM3j
hLJKK9eBLtdsE8RY9OJgSkago9GcvhlBKgIZ5k/TKg11MqIsUIkptbG0xsx4E0rW5jjAMy5JD6TU
InAifQ5cJa/sIA7C9iUGzdZW8N/qpUXqM5Vz6CKYSY+oxsQiCucS6x0kQvM8ffVczPlmPQ1ABKdY
aQXVht79WadJu8NLBOn5OH/RtvjyoPgJTsIcxN4VplhOFgF+d/suXAXwTpqg7UcmWUXCBKy9kyYZ
FGd7F/BykTkYujjRtLU9bGlD2jq/rLutLSi7g5x2iiPIHeHzlgjLF/2YrU3cnfdjn92G3k2OlPLN
onUtzi7qpoe46p9EH1gPVudxpEj9DpqC5Kmf6a18NAojWllOOW4iMX4WdttvBEHiyyxzwT49r10H
vqDRm5REpRcqrq8jvECd+EOPk0RVjZuWbqux0IWxJpGhYmo35YV4dTvzISFZZ/T0EyJa3Znqh3Ji
ZCYxHMJ0ZYm56XSG4ok9esuklJTXaTCth5BNdvDd7jDr+tOMEfFJtBiEDPhDr00huHdoRH3V7OR9
+KUVuCb47cBqbjDZ8J2OdPRAEH2B9ddy9t0t+b/pQUebRxsloNNjO8z8xHqokQctZhwzduGMsMoI
mz/4HeIXc1j3SWI8dqI5mWJyHzSJABws/Rzsqw9LHFtc0KIadAqly0Oa6d2qM2p/Zbrdc52b3SVv
U/uhsHugRK04tydXOPaTk6lMlupN93N/XY92s/UhJwBU+MMGxNd4aTiqHjCdn6q2OqvQXszmUPOF
HAgIzB+gNMuLSo5wM+kr/kZyxKi+8Z2DO+TGiu3j7LkSuwDREBecskUTFOU+UomO8gMY8spq8fBI
cTt9grPKkK5x5cJxRcfdmMkPFio3hMPEvaODtJ40n83WNjt/F2Iys6wHFI30yg6jCLVyG1xhkPoO
xEr2GHQ5ZcQgvLOXFUcuOmwRr4vJ9DaZMXCuaSZwdZC4n4X8k8BWnOvqkBbTnPIT0SO3MCj/GBxA
E5m/dIVpfjQxYr4fbdh61AfTGf+k5ydbtURDYsH+/cBptbJds3zsMCrZkO5lLoC18VSI7EvrOOuZ
jfO5YjOSsb93KJo28WR/qRuZXOEbvPoGydJe0H51wDuj7KNf+tbjQCDn0WZDNuCUPZoD4wMfuGXn
lPNXkVQx0gYyG2Fx29cw/ExH9FKAGF2qiHCLJM4+9ETEMslI5GaOYwSmIiGLMMKetQRO10i1fW5r
ndunlw4a72ZYhKFwls0MJhUTp/yExutqUgIdrfpRMxN9S8BAOexlnJGt1TQEGg3dqsna5rOvpAih
qKcPTVPpT8IoX9HT1WdZde+lsvQ2RZpvM6F5n2ZJEBT7knaqJNqPTMz2xqT12nUDeQGVpXWnaDoP
uCCR+ZKHK8tLIQUDsS1xIGGvcpVRgdM32WMLe3ofJjMAoDT3MxIZ9DzQZEmutgG6AuK4YrN8Fun0
KazIjCd1vHsMDXGwFDTiSjJLRjS/q6IidgsenTyZbGUrbSIQIRjkx4z8xfMoeeCFzVNrGkG1m/cM
oYdmfI6RbO5IJ+PmUN8SATM868GD7eaE+RG7UnmV8THCh9wzieZqma6QwkPudFsZ/UevKR4o/Fej
i9p9sQ7RKrMecajBKlK7GbX8LDA9ucYBMnA/ILiErKC8zx6LGRpZQEab1+M+RRfvu/2higfMh7k2
CpB73ivZ6IXEvg4n/u2Ff75+PY+LcYH+nX84r9dwLbf4hRzIETr7L/kn90/QYLNedGIhLAT+OLkw
Nlr1VBDJinBbJDrrgF0YdwC5w964fRT+h0Q8w2Ov8SpuV7Bmt/ZqvT6tT59PKMsWN39hLMPFtJ7W
5JPtm4fknJzHq/9qvWN7Q9VLSh6qZGWqSgPGHnBpCKhzGH2ss2LjfyHsutzpD/mB8NOz+dJ9biGt
ozNBE+Xh/bQEuA67FUowrd8MYguWj3oVJggKEv1EorVcOnX8Eg+YyWOIpoIJJSbzfr3DCHHchulg
I8Vvg2VqSe2B2O4Tsrvq5A/xZ1EVEzeqS8xObn3JKAQWlLMa1qCZt4vK6jHPRpVihhnAMGnVkdSp
5DwI/TpH5aYTY/6JP6Qwk6qIGjPJP4EkL50WCkLmxA3actv+ZJH8Hs8p5SbhKRaCj5In8fypXRMd
iA/r5tyLFYrM/TnDuCp8PntPqCmbWrgrp5PN/v6lsetm32D3+e1bL07BEWtUP2Q+tnsP1zaivrp2
f//2/qesg60wFMWjwThtz+TrUYsfC5DbTWNO1T6o3Yp5OX/66duW6chudsZVSrzXvio8nDziqOGr
wbxsM+X+5f6bOSQgMnFaEGKjKPdhaj16DAg391+G1VjuGxVyrJ6BEKb23c/rkghQGw1OKYxif/8S
pWHBzc2X//7Z/U/Y2qhtnzMb535OSK5J+LGH3WPYzMv7U3eSmr6Sme4yMmpkOEO9DzuSBGSft91B
r02ye7B3mx3nr0fvVEzN/dF/+lnaYOBEZla7ZE76cS6beNN6JkKmLk76FQcajlAqZIfOp9x3yDrz
Mp238BhNth6TNAKHQbWZ699/uf8s8loyWcEaNfWu378wjwU7TYKMr5M7YXejQZGwdHb90SHChzqo
2mfqQoLx/jfu4P86+//O2d9zlc31/+zsf4mrP7/+20OX38o/f3D3//YX/3L394x/EWFhEibpBq6J
Yz/US/G16//z3zV+BUhr6wHH992l/9/Kqu3j//x32/wXfwP+nkv0Bcwv0/ne2x/ETscRyzL48f/9
j7fp/0Rfq/M3sl330/ff56S4niLdfUfKI0CcdBT4rDwHnhe01h+5I00bDW0RBNVOY4qyMKP4D7mP
Xf0Fpx1zq4fVue30nmD3ltOw7KGKBJNLrmj6QMqesRly76RGE8XZb8YXQhkPYNyvfkSvZCWPfpdm
FILICrMbTIYjTmcboREDiCd7UaHPhtmcPDWldxJpUC8dMW1HA3F7MDLXJBJ8C0PlAvvN3xv1Uw9K
jlNmxq6OKNEgvzHCCCfHc3vV+1UP6JBDJc+oAXPykIf56CFAWyUoy5eNZu8zK5e4hOJQolsFDZnz
jq/vodT+qLJ4AhnXr1rqnoISoK2Zoez2EIdThkvVmMHIMtN3rIcFEk6P/PGRY3Qyzlme73rb+3OU
3qoNCgZhnTCXbmfvAgubJXjNmWmvLE1sm3Z46W2ujUF74BVfhZQXDYxyjqOvEkzJ6imPnAbWL4PG
RHv2XNDU0ByPWYhTd8e7SWjYqizHJ6Hnx4TBKTXMbiBnGE3gCl0KucmSCbp3gpp7gNd/qAL9HIT6
NdYgFjDnDSnfhLlpC+OKwR5cpHbddRJP0vzY9sm7UXPqasmnsKNg94cXM3ZehyxaFzjvdGua1hPt
07aYsqObpTfDmXHm42Vm5VEY4yXWwwcT2AJeF1M0zLGyI8FbkE3kIXXFNmizvQiSfZtqi3FOjwmt
i2MkR3yjAMWAqIZNb/erpPLQpouto0C0QrWj+rLy3NdGdhtPk2d9do+9/KTn+PMEdvxuFawDRhEH
XPIeQtc4hI2NGgQv57SIFvgc9QuGKruBK1cdear5BMe8Rw3fW6/ZmN8iB+dD3D9841zHDjMcYOtS
5T5Ge73NjuoTNkJxHTrGqnP2xc7ydyeK3wHYL+ptrLX52vgsant+MRoYvPobvWoMyrXE+GNLavyi
9Um+LrOHJhswmxOXoGxRnVbiQBQ6xBMTQMEK9pMhzhMjvUEm+wKyiuGgdaL0inkH6+lgxJBK8CRN
4vzdjxBKEaG0RBWw0e3saDnzVa3JuQHJoda0nWTPRPjNr02sdtdTNr24sbyI2n7FBnM/C2Np1dmx
bdLb/RqSDPhJWucOc5ZIID0cGlJ3Ox9qbjlBXcxvnj4dXBush08lhjSZjUugzGPV4zEK4pDoyasz
pO8t5DZp9ZvCS/e6zCHOZXsEmcdCJrRjeIi08jpR0RGJtprS+ZzM2TET/aZJWasafpRYaBO13Tbj
xc6Hl1YrjqPaDij14vlKlvCFyrOKpgvGBtfWzW/d+DmQPSO4+eo181V9goMuD1qeqZbopt4YtR6V
V76XCFRA87XDn2A0MIUU5kK9pNAaVpODYaRn7xxCQhZaM59Fp597U2wpz8ypeIislsejBuX1ZIGH
ZhnPY+G8dhMDIeCzxPa/IDKeY/aE0B6eB41TnbWdZdNBPbc8Yi9jLP2S4HSezuY2TUs8XdgKBmai
rkNqZMi9PhTDpujy98m210nyKkb8bJPpxURjrBYTRJ8NLtPXsI9WZnHteaes0XslxpH1os9X3X7o
tOA5qjFTcNK9hpltZQ1s0/PZgycUO9NLoTsrFTeqXEoGefVSsfVRwqKlTG4k9X0ag+jpEY/Yk93q
bzFTzCSMVqNJmCFcnRMMsDfYER9LXAcCJ33viZIziR9tWMxalKx7jDYi92QgM9bwJqoerWpcucLY
SLPfNXMGK9492c74Mjf6ubYXzaT+6Owcaz5YX3C3f9KrdN+3oMxmfqTX3OBzSoJKzJLgnaZpWrZ/
UGd+GIb5ENT9C8yWzZwj1g8nhoTZUf1fSxIYBXvNYnlNLg7aEKpwdH0jlvcM/XfT2gDNJrcYRg64
z87rFtaV2qySjttqNgaYg1G+N7zxRW3Y9tSqyfuHgJOtT+erkRa3vmk+muF1KKYXi5AGnN+mNzP+
2iVYYE3uSd2Sak+AeHqKCXZXN1Fnco8ZBkKGMfJfB2WNizXkCR3ZazM4O85EAgT1/nKPbWWjWmTj
Oe7TW8818pLdLRiO8eQxILNcbrXilgaC+yN+bOOTulZheqf7HWdMJ8NsoyV8BExatJNRhsVa1+IP
YwLhw00Jio2l9XE2nUTpOdI9k3HcW6WF13sULnEq+OSnzU1iD0QqrPGWRm700ATOwuvD+tEarGlp
CncPkSt6zGKZrxMp9bU7YRHmuXuOOzJRZ7lLyaItYiwZ8iF7LSZYalUmD7IqDthD/WFpjg0i4qug
DI1DrxSS9MOkJ97YwTEM7vD8kOsvExHveyMlODZx7eHbn+4/k3Mit6LoGVm4T0mcmhtsrxiBhImt
DLCsb1/wxf3rW9tSTxvSZ9HtA3/o9pMM2j30vU/ANeT6wQr3oOLt9SAkQ0fLw6XnoE5Yons39vcv
QjbGvsD3YMOc7pOy7J2JxN1jYbSZqvxTnGBnEPWh2PsIOR4KYtOHfMSpUAe58Yz4QZLZ68fodoMB
x/He3Ri+tp4R141zRowCdPGhW3AGYNwANfDdxXMggwImSyx0Zb+aFo3XrKTHT3rzUatBDIquZLTA
+PtQy6r/9mUwp/7Ak5t3s0ffGLd4AVR9uugxd46BonMtPpcIT9bUX1fmublzm51gF3MKoDfzb21p
MAocRn+flMMfDMkULTBeG1DHBlzxGFRPnMa5fXUnr1/V2M4tC83N2G6QevVonKKShY352VuuZfux
dE6+Xff4ZIPLtP6uquXrUGMkOHObpy2bB7dAKYdLEczA/HLJzbaWIYUOCunPuV70H/R0HbDZGFW3
9tn+JlzXmKR6r57mnkj9fDFb+YKl2SlnXtSE/nZ2klti7zTRHmw3+10az69lcmAS0+EqOY3neCpo
63uKdZKyDFORVeDI2XuTIVzLX0pPvIT+dCIsEiEVk/fkHdfO3yhLjZ+UpRTogYnKTLcceOqG7/6k
msHlnTkxcoVdGBlnaZEtLXP3IccckP2FQifBWXfKiSEO3JMqlb7rZv5qGL5vEH7WEanLW5bjezwD
kgJQ5//4woXnTVbKCHJngtervaaMYe839TbQL5khLuD2N/yf++kpYfCIv/FrQ2Ebp/K3NHcu9GOj
whPxTUSjPjoC/v3jE4msMoh9fCB36sN3pvHiUJnk2sH39A8SepyZ9xdPBZ02sC6MFnbncCnJiSih
e0BtO8jA3iUlFpnep39+izwasV+fGbFt6MINx/B+1v7WWYS9OLKSXTDQQulANjFodIfuZhKCIhSw
iEjYL/flXUPcSXL5RiX2EnXnylH0s+nNitkA7uUhCPs52pqupoz7rj1Hl5VKuF2UIdR2biG3eB5v
VQniBmKbpc4u5gZQVbrec6fk06WI071fYIVnOTscztbYaa3yqiFFYLxAG14b9mvu65uGwy9ET18O
ctsyPIUKssvx7c5siBw5EO8I3kLCmB51jHgZdBTRVYvkWzbrn9zJPgXwND2rPfvGcAnr4r0JBh4+
vbUY63OGLU3bGxceqwZqLWSAnP6vqCYiecX4ErdV+Q2h+KGz/X6h/qRpua9T1FwmGXiG7pCf+ePy
YCweFJVplzvsZTZ2pZ+HICdu7su9sp6uDKoe/vljB2b/m8/dNizVtfs46v4skw+E4dObcmdGrjx0
efqcFhsXl9a0EpeOg28Di/omJzY1hRHrw/hCu7tv7GJvUddDhyGu+jnuyoeyOs7FeAmCgXFr+QGT
ExaDTkGaj/IMfYtGwvzQEerRw7ZxS2jTA0eHKB9n9sOBUkw9rsAAEN6bMyLApQBVXUHOSgjiYm+Y
E4xkLP28+TrSVRUOM7I0Ziz4h9uRdgpCSn+/hdJ4RMi+SbovfiwoU2DZBi4eR5ORrUyvVpasyA6E
7zykhqOtoPEtokURmcqqIScu3A+PoR8OSJWzN6MfGD+PLyYkpGKIPpTZdEVm8gIytxxpwajArVcz
pzpuq3XuWJ8ZyZHlmdxU0UrMwDZ18lMhu0/tIN9Gk3KsTGjZ40vTPiDVcSD7jrzH8L+OmDcdY99+
NSvSdcd9YcvHSUvfNbPemZGz8qEVyjq/GXm4x4gKqt5UW4RROTvJrj32/qs7GmfV7lGxHORa43Z1
vG99Es5TeOez7cb7pnyaTA4tXofKTgnc6KRCcBGkrzxjPAhffwt9++Thfv6bpf2Tbvfb0vYgEhrK
buMXpT7SI3icRCftVPumWrqJj924emH9Sb3k0q135W92WzCuX7Y0R1d2JKhC8YRRv/9OUdSaEkm3
LdlsMxqyjsa0+v2R+je3rOein0aOZSAv9H+6SBI3WQ/tvtyh2y4XwukAcfL5pZ2yLX4sSw8o6CnT
m8uMc7v0u/Vk6Icuzt5Vld0G8yHt3XViMbDAtAqkhRwJaDq0PaNpv3pshB4DEEwPDx00hi5Nv/gu
l2nGjImzsbcJQ1QbcQaZb4jM64iUD2UkdG18+WtZHDs3WEzecLH4/IkiuJmk0PU945SSp0lf5lkz
Axj7lNX2brIoybvy6HiXGbKsQ6OjniS8xH3juidpuS8VoIUbrUe//liDMPikOCfTObPSYyCGF8Nz
XiNMLX03PRJ4eYzNaK118qDaph7/an32VpnTYo7uHObogx8CfXTgBWZLlwS6h4Nd9YmsRqxz43KN
ex8wgZm8OxwXmqQnSbLjOGV7UylI+STJb98pXEFdTm/ZaMbUeS3d4aXo2nXWeK+IpJaqKQkmvP14
Lkz+XtQObtOv/WYb1f+mwGGJ4fZDV6TbtvMTAlmaNZGGsih3BvxC+G7jskIQhBCHvglbD3ehZfqh
Qnm0xASLCHSsRUG4H+JJe0YlkeMuM55a2ryR1nCw3dNg+/uuJ0oDuJ8OXbVu43juiukSa9Fj55uP
jZ9+RuoKaa4HktNPqZV8wpbulpo8Pt4vWLuXw4OdhJsK4K+E1TmY7HkNEMDInU81qooKFDiXIXRO
aldt5vGtItdF07tDEoo3grlvBZuZZ1XErXEl6e8126H4mLYG4ALoXUjwaOCPF2PAgQqJZ1H9oZpU
hkn7Vpu2ztxvasCRzhq2hUO1A/7i1tO1ifUzDR6c4aUFWKaqMcJgVhHN3CJyTmWPH/FAPEp3KUbx
Jodpq4ogp1OQhfUapNPCRX/rhshsK3F1HV7xEHFLWCR8A9H1/pfM0S7U7v3qnz/ov9nFKNzU/wyL
yNq7J8h3W4qIGsgTYix3wi9XHcoYPATBNYXYqkVOrOXZdvdhHf1mfZl39eNPhaNP+cwJbRgmKuqf
KoPGtqRl2kO562Pnykj8qM45v1uM+bAWOh9GXhxD0a8UfqZMwuGa7loKnloCvIBwmtwoloqanM0V
w+qNKrIzYM1WJyyEWsxwv0D4Jv+gXah6yQcoheqs0I0y81/HoNuIJt2rLUMkx0HTtiTabGFqeoJ+
KA+owgr5FoXuKTaR7AHupTDOmlolkOhXte+ijj2lJRBiCSsaK+KhWXdpcZQBIphMXCKKHuqJqpnf
THUYlXyaJEq6AhOGPjvCFV8V6Xwhp+dQeOwb6h6OrOymXrM1M5g09Gs660dk7Ksu+6J5+VESMj/w
d7OkX8cQaqCJrKc236tCx5v0Q8+y7+hcoWcPTX5C5uE74St4IHfs6L8qhCIacbiIY45b+0QS3ruC
Q7A/Rja9Lv+smmA7FhMOL9XKEO/QFDa9KI6uTdUh5/mt0NdWyE5EfIqLp18ynWZCbnmLqWqd8jbD
BekEFJEY8pNui3KBqGwx58Gmo91NM/SmuD0ibTrWOUhs6p2GCbKR9E4KtTbA6xTaJJtoo0l7rUA4
eq839aIDi4olM87obvY6pi9tOlzUCY870V6MzglRw1l9X5vyADUiAS5qh+RYAiePk3uMO+jG8Twt
EoRoVQhrsM9t9KTZUSFrFf0iHFS4iut7EyuHF7yb3owqfZ4BZ4xBf0bOyq47AJLrcLpMRgfGnN5w
bT0a5UCzGd9sm2elOezQoK/FiJ9mmJJFEB3wn3tVSFuB7W/L3VvqzitH+CHNOT6oLuv4Gf4MsZE8
Vi6vdm6/plG8rkKYrtn8NsYcdVQTY1nstREpcQCOGGAOgRdC5O0TP9oorK3vc+DFZh2p8IZsX9fy
cF/wDD1UGZlwDEO0X6ndywYVsEsyAjgF89o7BXm/UgorsxAP6vAp7Z4O0iE4bCQ5703XwPXVglPo
a8qhWk/0Dl0DWoNRoVcBL3TeeM1nJjzxzEnasPnP43ZsQJ3ZjhVOOP/WmgrvuV9LIbpNxwl0x2UT
+cV6S1ppY9oOfH5PvpUdbyQKLyv8CM4F4DEgGlbNqD8UxKlmzGggfHIjKexZLSzokbByEGkueozo
4Q3mlxzHGLVt3x/AM780KQVum7yTW/uW+hojnenE4f0cZMFKd/1okYusfQQPwqT3KdPMcaFXyXJK
NKybRs6cstVs/GGJAJsGubOaulhaw3AuPJr0SPmwOjUlsz8fyyp5NRSK5M7cJoTBtRvDbG51S9RA
hB4MjVv+QooRQ+sKbJOUN7E4kd5M+xkT7Ub2s0hjkPDhOe3lNUAhM47vsFLqZcUNrvaXWEVJoFWC
xbpUu7pr94e1yeak9pznSNNPegN5UqlIfaqQUVwtHR5+au96tDYo1BF5rdUZnjM+D61ug9HvqhGU
eurcHfIjYb4bdf91XvBsWM8jc4081c/q0VSZFJmqNcY8/oPWemsSM3dqVWSefVIPgsEi6gp6HJAB
jXFCZk571WnY3fhCqPDOqeSbLHgC4PaFxJInMDa7tqYKqoaL/pg0nr4ypNiiJmFbqtdR073n/fCC
Z+tZ3dC991+l///O3X83dyd7HReD/3nufrx13e0tHrqvfd/9MHj/9jf/Gry7wb8C/G8MnF48F5dF
Wvj/mrtb/6LBcS3APE5/7GvpTv578s5Q3POYvGMMwz3Pr7pquA/ljX/Bdw7wUfIZ5WMY5v7/TN9/
3VoMj6KXwsTBN0j/2QYtsKSrZbVW7/RWnCpbX4UtCRtxjQeHX4UL5qS/ayX/7orK3hPXD9cyjZ+t
zvLSLu15Muodewnm4ouZdgSzEmFjri3CePiNzY7C5H4svQws8awAgoFHn+crBOW7mi/qtXBuicii
tN/YecVR7skrvp43l5Hddx//+duDfo///M2l8LQyEcFyQZ2r/Xip0UNAU7VzvZNd9p7l2btyxkwQ
ombRl3++0q+wj8GVgHwMjzXwy6fGXo54BWYwFTyqmcBHmNfFLt6IEIV/8/797CpF6w/ia9Ab0SHh
VfIz7BzVOrLpmFdlZRDKRku/+g2pyb57mHTaI7fRxwXZgUbLUUk8J7N072RFzXo2y+M/v+pfy3ee
Cf2hyacJH+XnZt0bC1/rA0FYTaBtdPhm7iAvMgJZ05jsgr8S6fc1TKLfvQN/97kqcxNXmZzgV6N+
/90S0gynAg+rWEIa6eN6/2ACKyqErVFz+AF6JOOotJyvqc+AoMJQo7VbZKSgZokNR3vy3ZfUzV7+
+d24v/E/rWyGAZZjBR4t6C8Ohm5bDWaOVhwCCGVAlDs71+NqvSqBdb//cyBvi6SHRZ+Cfepuv+yr
/ElmMN3rYXz2HUmdO2yEG93++Yn97cfkoKm2oProbC8/vl3zkEIjqIqaagzRAny/atUOysgR91oS
6t4TD5Gs2X+u4Y3/Bqb6m0kFS+S7a6tG/7uPikmCPWpDjoDIsT4IPSVlHKrxgtZ0YbbTddLx0iWj
bCdc90uSfCzbsP/NavnbxfLdM/gJSsCfLoZHyDOYSQsnuRCdJvruWXkqp2wJ//xWmxCueEU/rgIM
zXwciTGdts1fZhIVuna/qOpiR07Cxmu8g1tl7wJzrIXUR2NjN8W2wWcqTz4OtEyMswExcl9cHAbd
93pQURZ8/o6keAoUqGNpEEJEsGFOcK0ZvgfZeIr04WJbw6VKN5NTfZrY4IIkvblGZ+HJPl3nfBNA
PMWkZHDx4rrzo9R/P7ggxaPF1LZSXl3PUobLujJhJ5IeX86HxlX0gYz/yOkHQjCGUzm3kGEd4GeI
3lWIIZW6oaZRXGzbfRhNdxkb8Y70J2x8rBGBX1AevZhBh2ZjrtLIm+gw8mjspRZZ+7CaCIDlOZY6
5qtkFt3rIz0uMWgtBgDgOHsosNuRobXpAGngYxHURQJASp6yfsisiOj3YJPYWb+oxbg2g/S9cPJ3
hcmo9WQGLGGj5DUkeGc43ZuvtmL1zugZPCw1B6gF/OOJOHqPuAZ9jN/dmIAvzzt2HYN2wesyJncn
ICNQx60d0j1b3s/75tG70yFuwYcIRNOWkyxuBte0W94gkx1PBC0PAI3LSHw+7OEmlDGljzDVTEFU
RhxFQpjoC1Qr/bIymHvce++KABdZQHIN2cDU2x9CphAZkphKe3F6YnoxVnrH8GgTtPF770VHwhNo
fCWGnwrKDMf6LSBxwJ54qZpg63Ho4KG8In//OmG6sHB8cY0F5wRuHfQc7It1sG9iHD0qyGWImeGp
+PPTZJFCwCGsEKggmHfwfA9xNvL3lbX0U9aBV5IIcAug0pOrTXJi8mczUsjr+U1dApuLSywUmgDh
S10vkc0fHUHvgZbfQBUOjnqnFA9iqt2Tl0GvE/lKs7X3rMpuikoxeojqLQAtBk+LMUa6ED1hHyUW
sjUgDLcrCFysqQi/tTAanrKi4sGtrlhKPDMXJLoV67x6HEsd5pofM/MlgyCkvJh5RuRagdPUGER2
MJ3SLNaWKrzajcavfsLlTIsPq3UDuW1IrfhaGGvj7EBzWOIytOe+erw/e5ItYUfBb1Pnbtqg0klu
Zu0v5qa5iYJ7RNqPQY/16WQgP7JN604jVEtZqMNZ8WY0JpGLOSxIXeOzSTjtt7bSuoTj1Wph+3dt
1eFEID8aSdk+2hPPbSDoky8LVcO4YVtvGj2EJY90dBFZKY0Ny7FxovdU3bizsgUgfefVMqMnr8fa
JfS49H0r8ZP8XbjTFTfKq1nt2G7xSKLjijmnDI29uAlx1dVmuYlQLi/cIL71AEYLm9Qsvsu2Uj5j
hDYs79vWqI76GC9mgfkSFlL2cpoQ7qlO0FAf1LKKGIDgI5N4T/o8kTQGdr4csvj93rrnOltf30Zr
cq0/em120yDrNUn/B5OrUXIPjCwXI8puuB6DXcN5cgeOLKZW6Cl8A95po1nb+38QDNuoUbAlaMAd
CO81ntbk8tQtS7FruErIObRqNet0z4P05WGS/SOxcBioK0zZ3sztdNDbRFtlQXjUB96bYNYwF9d3
TjCCdTEoKi2suETOvq0FUbJx2unoOwReyMm8urm6u9yq5oHwZejhkjs1d/rdz7hFAoxyn6jBpA/x
4AjzVXicyd54zDTemFoJs3vC4ypb7GuzK5d6LPaW1aDaYBdFKcsxWU1M9HUu6+raC/cWoQ2utpEa
tjRm3x0biW7VJxEMLxwbcyPkldqEuD2v049TNBYLp7TJvMl543LChlON+yqPWc6ukNe7B9R9Qd6L
Fxf6njoO9EIRHN2dxlxdZ4vrcQdZyF7/EweV5zQuGQgYZMoGBzkg+MO1cxW6fr/89hHJ/hOGQ1uG
xPv74h8KUa38PR5JROEmLCg8cG+GQfQL8nOCtmS2kQ0kEodlHTO8WFdy+DqE5MOT9vLclIF8IL/r
wQiscpMga1nkEknINBC5SS7ex0bFWERkZCEexFReg4DbGMCwnbMKZ/KeDPAX3CnMZumC3qx0wZq3
IrIMkL/xAQ7j0jG1NU5N3JT1TMCsmtK2VrT3BLePo3Ef2iGptRGWKrhOVioxeWXKeZfOxsTy7OSq
MXxIYyVmISUh2HHfTNg8xshKuQlbtzqWNcpCf6Rs9+VXXEpO8OXY3DgzSWf56uoF2TINb9KYDXjB
WfFy8CcmuA4XQ5/8tUmtZoHse+1kDdYs6rO7z0DGuX8v7WvXDqSDs1z6ovVWGHzfoGThWUbkFBzb
ZmW2PsEXOR87pIUbw5OTyRhvC2VlZ9uRBg+Hmgg7zLeAEKG1H6TBSiIYDjK0wRAPUFo5+DI4Mf1F
LIClCxhag6plSXuD8P110osJq6tlVfKiUru6EIl8JYUJWQJCp7kUTySJC8R6p1l3kqXTKRd3Yb16
JfDSfQuCykbwvVGsY7iwA3bbCWdb3TnXyfO/3kNj8ZD86AlAl7lMnYU1AypV/4+981huHNnS8Kvc
mD064M1iNiRAJ+9KqtogVEbw3uPp58tUdbNa3ff2zH4WQgAECFIgkHnMbxJv3OaivMSvkvu9O182
pAc7sy5OJJoUtM1Ixxp3Qq57uIxcHdBjVD72OMYEDpRk304p8OBcsPrrYleHlYaQo2s84QQGA8+y
XzazhX0Jkujlg47VzkPZIJqjV92VvrqUh6Y7zXGnr2nkbmMU8kHm2l+iYEAXquuV6TFFW2EcDTrP
moE2z5SA6RrVCxxSp0sF4iNiaOHeqFKIPuO+wU7oKmpmlTZ7Um97PULuJKdqbMTVt8RbqC82KdIm
Cs5e2icPDpi9JCilzvlTwlTqqwlOQmtzXJqWSVDN92qzNgE3dILTIkoTXeFWm6ZVsCdMoHsv+oKI
kX1sY+NK7fSHcsIJy/kic3KT234qoVYPzh6UjbajG9luc+OyTITWh6XfWuhc+FpV3WQ2PCFLcQ91
XMPNGssgxrAINKD7SUsWoEBZ7dPZpWxcDLeqNnIwfUmoh3jkFs1FYw7NbrA1FHX6ZQxKjwonPJrv
oqk+lKmAQPS7xEi8/VwXF/QNGx6K7N5D98AqPrkTZExokUzfdPEBv6KqVYdIOuNgggMQ6GKNMM9y
vvVgb8BcAEHtJ+DXeXXTGtpl6JjlNsGqfaulvuoSb42z+WIqCKAtESO5gh3FNo1ITGAH8+jbPP8C
ODQWmbtBgHLvGELGC9G1zVpb4LAzpgDQCfNmSlxk6hzuyyWwvBby2eJBYFiSWqgb+RH4cB+794mc
D3m2NlUB7sztbnKW5jLWulOFmQUz0rwbFpzeXa+9ySawhBbIOb/sTV/rMyegBG0Rx46fAZz22HpM
IxAR+OWGm/ulm2R7Ty8Pjou0lwMEEDBEGnRqtm06XCw93Jj2E4jTSgnDbcsMg+xduPh2Ta9EgX8m
RQw0Jfw6dhm3Exd1a4pPt3tc86CJBpYN6L6lF4CiwF7OdKWBoWyN9lQvcCTS+nlt12wfUSdgOPP2
YVneQ2nT9yuiMPQQDOD4hh8zK+xnfIQjQL5Xno3pWxg9ob1Z7Jax+5o3CiIsEe5ChZ59qXIUwIz8
pbERrFEx0M20jqCoT6K9qSCu1tuPrpPhYa159i5Mxit76Z48N62AtwgVJ+SsfSecfVUXAMXBPbgz
OpxlSZiuDQZGTdwEqwgpXU2nmzB4Fxbpw8b1tE+lnoUbdyFMVwiTrYSOiwCSiAnzvboEWSSqtjQt
Kj+tuH141k0aUs8jtgpLpUeE0PxOmbOOG21VALo3zO86cZatkpmhVKpOGYNgEnt7GbZmsQGCeuGb
dc95vzDDks2kIwRZRINuZw8hY9VBDk6b+aYGP9CkwHm08UsX12Q13MeqrG4Zk54rN7qWoS6+rng4
6P286ZCvwayKJkvU32vAbvQf/cL/3arNq1fvRaRMM+hTCS/WhOZPiVsd91DccTZRPluMHQyCtA3C
qAwEtEz8eTr/dNamb2tLB3SMEZKM8vBGyVGn8wS6HMkB1xdwbp3QDvGvt6iwMh9FrOSg+DjWt5dY
YJkkprs6wRUQ+97taA6cn+jCHcjvilAJwrjgwQUboGhNkCv8jKlItgZRaxnEVRAWCv6QOE8Yh35d
K/WTlbYKjAtAGybXf8IHvkBUcqOgeXBq+MX6FGJ0Tkay10subpXfOiM9Rsd6KOhaQIR5q02EDlK8
ztzmuhIq9oJQYDFP48mHpm8KlX4Zmgf054tgmrPHWi2bg9LkOfBeTJvsrrowxvJScUwMght3DsKk
RN/t2tLJLx0LbFVIrke6Ermkpoa4sohXAseXIVWPEBNGnBKfsDSqUFBCKWdlQhVpqd17X4DVK2bC
byp85cQdGuH1vpGomCL33TpEYxu6jvzag2vXm0qLwF2RLYyYR+qGemODXvKBr+XIySzqBtjrA5JK
h6xmptboFxqFR4Mx1pD7mO6NCQJKS3A8OFx4InsSNHQ6kzfF8+YgHcb7rCHuKfLoFBXVlV0NZKbd
eLHq+if5G0D3DgOjXA/xIL6DGFdLiMnbReTHarw8m/byCguiQjIpWQI39LSNY4hGuMiSjXw9zI5y
rVqEWrZKsXoVgK4RQRn5JfSuoi/Fv1vaBT1f+upUaYutSFYFhmKwnpzUa5F5X06lTv8LEBAKAMsd
Kr6XjgPMJutvdMoQi7ae0Bct8A3jCHFqUf+wovHrVD2ZdouoABIdKfcIjiEA2/M7LCIO1eB+qeFg
bmptvtRWgt3FSV4NkaJPESFZ+CzLb/LLa2LOqU3uV72gUJEySWmJ/tbbSAhVvFPJCuq83nCk8izy
3QorEm74LLGvw4JaigZGCM26WUtsSjDzlZEyYyrWjQIFnCv/JAaMoaxfIEwAnWLkmzV7k4BmkGkb
nDMGNGjuBBoEweR6g0tk1TzIanKDJhFT/RfFtSme6aSXGf1jMS/rfYSLbfmjxXxWJvVjRcg+oNnv
OJV3CaiHGaCPt32I6G8TuQEhhhcI5A0IG94RGUlQRHhpoyMsntpVVMcaNf8OzMRCL480wjUaZIvk
g4aL3akcui/4q4JnEg/jM7DE74IbJIYS8avG63CwK+t1zuNXQVUoESPukP/I85JhRrkB8QEJo1p8
QFbk8JQgxo6nJ5rne8t5zIb4W6Ph3kdVpbV1rJKR8ECsY7uKazKGd/M6v4jaha2ImjKDYt0DOncp
Zoo+nyxcCloYYgtiInnSeToam0LFZJoZQFlmLtkbMPoG4nE/81+EOGApGkAhpXub6/y+8aodUDHf
A2a7mQnUN1FcHmd0kLaigZFqSFu0nX5KVYpeY/my2CjUmTl5hyj4CB7aYlLVsCe+ddwpR1o9e40g
0RG3tlwkrShObZKiGjaNmiCyuMTojtnX88wt2DU0mGhYBPZE8xKFhEAWFuLH3ELIC1PDbttM3HhR
QgLee0W3rbnBNSQ7UQYirI/fhgH+p2FRZ88gTxZ5+17xMLzitWyH6zHXdyO1E9sSuTV3JWyqfafY
e0mSnGX5LN0nnkHfF9zo1Nf844zqHhcnRSVL/ItzO32leBg07RTkQ4iFLO3XTaEVL/2oIQ3F84Bq
Nz9hS2aP6GqwKBjrFfZ34AfkQs3CJ9OHj3CjtNxnw9YPbr9yi8vHr3Og8IzkhiLVDuG/zQbcH2qM
9KD17TIjgKRzQ4v0nvkeL+03O2LgxqaSBjFpke1mx3Ya7nNoakuN5KlU4Fk0M9rG47ypRURtUYWV
mVYkSmX5zMhQIlfS94XrS/YVDZeNrJEWCrNuQtENWepJIVtFUZmhLiJ6Kz1zO9YwdPqYH8TKuSWb
VWcgpXJXxAsRTn0gPVW2oYZHJFMoCkAjOajXexv0Qx46G7RNegRtVO5aRLZ9jQRZNaq72CaaLPtR
2YTdtZ5y7obhdUyf+qgCHtUxxORW/l0aHcjcs1wBXGKPiqUPl6h3iqe2Xy6nVKB2wgF5wr4AEmU5
r45WEDFcR2B/zLl4k1UaReGfRonMb2qb2F+F3mslEEFjpraS0qSc7AgVcQxtuG0tUmPP0r0gRbFQ
WZzveFp2/JxcxyI0uWlS9wdOspyyQFS+jhENFgWxuqYa3SJWh69K3mwkWqT0bqu0cHZiKFlE3ltj
JA/aoHw2Z/ttmFFEdPHkragiJEb8lta3BYDfTbpSUVqrl27tb2qF8hU8RpKo3GJAZXozIkSBSPIu
ZM4MGoeSs5jbMpsCau/YP5oO9SpRrF5FaUq3eDBLqFJEjDdUGTY0qzFV64AkRDjXAB/nkJQ5C4YX
Lh0UDXax4g5X8lnuFJ0ctV5vZDQn/1FCr8WvLZOxmSSPymzhiR/dgKJtm8p+jPTkLtKaeySrvsI1
QzmsudIW9TOiQNQbaAKEUY6BFBpAsBVCSg4AqMS1sU0iSTS5K4TZt+Kun7P7JkOKSnFznsoGl7Jy
+ayExCq1k1yv3t3kRBo/QNhfGDl5aI/KzWm46phLGUpbHdJFcUr5107mfFTdmqSgXb6HhvOsmGW9
Iz3fW9HA4OYtw7bxipe66U9RXezyln8LutVilfmuwDA+br4hIGrvYusmHKujotafV2GYDTkm2Yd9
d9khxXcsM0fZMFyOvrXkF5Oe6FezOg4PiyoEoJE5Kaz5gKq+VSvYiljzPYqN6BtTvkMWW6k3w1JD
IIGT+klQDGfrBK7T9avVaLCjytObsDIvCmoPw6wPO3VsrscsRyMsH+sdNrfuzh5cI6ijAaWcJu92
uUbYkA7zTYf62CW+wqBm4nWnunTm0BQaD1EKdngwUOxFDG4i3CY9ei0nw/RD98nCpN0q0FVDNP9L
X4G50aIoPay16wW1mj0XTWbup8HKLqEq63t8UG5LROG0LUZj93YDWrGEGIYRhN2fMrGwVqvBbgPf
Bn12TnIRaqwNn6ty1E7cC/bPBWYXpx4oIkmKp1DoKA1nNy71Xd7kNvZFLGwUZE4WT84UoVrfRTWn
z8ubPAHnvIxKkKEH4kNsoX4QUy+2Y0YarYl6KoSMdmHm6b5dqd2uy/NvnQqcaSjUz2VNQyFPEy0o
4jIGMIXih1wkWfjZa9Fh1o3GOs1u/OtCvpbWRB6Ayr8msEuWvELDsi1NlMcnE0Y3ax82jXgw9pHV
YjXRlBemOSDr52EtrJSpejov6gnPBM2rUyBnISWcZk66Y4pwVxXWgaWMw8FQsoqnv5maYuMwCiB9
kEXGQzHF7m7yht1szHOgxsll0aNEJBdDnBmnthPPFQX/4LwDrlUa5BkVDU0xtJNcUO7X39cwt0W9
YBV7HGwwUGDXTZ7WpLn1FLRHq1q97zJNvQdBHe2yktIgEMljXJbOJXYOT4bdNpdm3+P4oiTFAQXN
6MSvdI/m3baY1fpBtdtLds/XtjbEiJTn6dHLx4FCJL40tosVsws8/c7SFB32JR6ddhonKESXpd9r
FsQbIgIGHfxJaf66PTeU2KTQ3txOfIbcmic0hqnw487ole5+GPg60bTU96tR1PcLdAFK49Qp5GsO
aVjvDfatqdzMmVrdrRhlgJjb4dn72VSr/CbxZ1JD26AENFLdhwhsMhFxnbtBQfFJrlrSmzvSA9vp
DFIAzTjJtVH8Cr+8ptrdbozMF3daY6EnNfiT7nxWVKffzV6GVnbpoElvbWYvmU+jWMi1eYwfKJyt
G8Rzib4QpAcpm7+lNNqDjLbhSb4kF2rm/dysW+iZTl4jQu4V+VGnz6BTkzxZ8Re+4F02cpfrFSh1
KzevlzsPL3m6TSzcZfnGdGRubGcNMT/YV1P7YAH/DttqAZVpBLp4ih3xdPaLp+4HM71sii7i9gsD
vOb6HRX3S2vReEVHiIznSQ36GXFL7BdhZKNO33otJoIRCtaNiE/hX/RadGrFI94lLcLBfY24bqJq
oOTviiQdTiOajDCLxGiTi4GmCtEJz9CuN8xG+BBmYQxqFrEalZxyn8/6dewiye5OWBiCdHewJAHw
d8GxNgHdiG2EOJWtWtYuLdybIe3jiyzX1m2yztUWfTCVIKL81jR89rI3B5WvYLZIoIovE2HWkhMS
sqq6JtKpbpQGlCJwbRBEYWdVMcETa3IRmrCF5Vpi1fqu8FxmzuG4OPWyz8tmRA8FDvIiKMlyTb5m
RU9YRKxHqsf4VoYz5fE4EQ7l+JhusMLoA11QnTs4zwuC+VbiMEUvI1ITyUsu6NEG9PK4bpeDBnNa
FxRqa4aqC6U642am8DBFqIa7J10Qr9EDqS9rz6JIBynbJOUpc9CmqJp/hXS0T50LrH5g885fvKb+
tELlzgSnW4PcPQmWt0Icclok8xsKuCW44Di9IA4HPVwVPPEOwrgHr0AVDPJx7L43BOW9YHXlgt/1
ZsD1SgTpaxL0r3iBCKbBCJtghrmCIlZlIcItTveSWsXXzna/kphsLM3pBFPr69yEr4uJmKjT3ZeR
xbAuBC6GeRcpSHfwD6hgfoWMG4/EHBv7NSPWSxeC28HFOAbkxWMfTz5Flm09Rjtg11RQZ8Y2MMAg
eiG6Mdq19pckh0e2cpJ2jd/cmWluwlEggffha1bxHNURJuqx+6h70VfD6b8apUbd6y7JYLGjtKhv
kXzSt2vRvkxKdrnCJkeOYKsCkp0EWhbxQ5JZgaAtgNIyCkE9i9ujotGeEmhbHdgtfLdi6wok7gok
FzVaMzAESncSeN0V4C69uHHT3s0Cz0s0216uAuNLK+ot1VFtllUeUxn8slIvxL8Ri0QgTx9Hpy02
ABKJqHPZrwu9Xt+mFR5B7Z2mjjDiSZ9kRQ9rzTdRCpplQqVSYXGLctvrIchuLBxTa/rUemq5sdR6
Iyibah+SQBpbIeShK+QtJlwX0NbtbdZMgWFnr4mnPhgEi9QOyZndokeyGKrtSF0A7jBRI1CCgbIQ
MvOveuMqm4PZeP/AwTYFhO9PaBtPJSsA1oTukW5o5gd8UbeuEQ7hlK8ETh2pQYOCiwpHfW3xAiKE
q4uvRHohaUzOdFZQnxClJo+G2qAjlhunVtARdVOgSLRNIXDk8lJGlBlNKLLGdIx00llCHlEW7q7n
1KbLbJFcDiH5dm2BGFnebIObYEiJCVXngGdxvZmo9lSpjfBu89l29dfZSpWtMonSQb5bGa4J+bHw
GRQ4GWPwn0FImgB0/eWigCGFd2wJ/OMH3KMT6dGCcWB+aNGkGYATtQguyq8Eif9Kcy7W6RB5LbZd
uIX/58/W/+azNYSp+FANABT+l3y3XwBfnTlaBaX+/FCLjncRkn/xQVr8yaLMoOgwHvTl3gYtssza
J6iNCBtPJ5GF0Ra9Dz0MJlpTxW9SpaXcX7W5d5xNSj7/+VvafwGFeSomBhZ2jzifQiH/AIkrkWDP
4CBw27h8y7gnQXS7btowDJNMLqK8Bp1rWwtt7MgDVwVkrJmyN6EJhSU7/1hJd2TI3R1u9IRr+qsh
cjlXaKk7VfmaIgiaUyrknkD6iKAsSuMvVZcQ3N5KCGKkirxdlAP7BiT6S4pILSKqJIUSp0Ga8EYj
2PadPN7oI4m8nuUYEzDhRuuMNSbfEqF7tNlHWnHQcK4EYH5acBsXxLCliH8k5XTz2bPze5GwUed5
tdsJSddu3Jrzsy6KjIndHBHNFiCPaqX12BrLAy6lh/98rbW/cqK52BgLwml3HNX+C2C1npNKcSl9
HBI7s/D3gF7T0OvQBd6kFSOZ2QlUVFEfqdGMGGMtBTp5tn6tjeYOjYmK6YCKsuvgA6jkdXdR4tNy
6EZU1MV8vUzUc9Yid4pTHFGLbD3oqSEN4FqrLtfOw3BSXd+KVRkZ3PpqZzfLThabo5iKhYEudhG/
Rp0CEE6jXo0NxKtoKJYJRbJ0YuxvyVFUMCoboyDq0kXtOdUPtUP1jTJD1VJus6PFCNL+VlrTIIGQ
bIoqf3FWMmIhz4KLJEAhfLXqhZGnDZ0vee8QFYr9cc5C9lsH5UeeTvWOmoOi4fmclv03DD1Fl6Eo
dCIFI8gxsI3V8hUfPYxQDXXvxj0tL7UISshVSFM6ojWSRLupVJ8I9KhXUfExKc1lenuJBAr62+Tf
W8vr72WtvVaqa9PJjnGt/Kh0bp+yjIRrgfVZGwn3Qnzc+jQjwVLBlXWYg7S0e3FwmFAs1G0sg5p6
R7skRRu2PtavOsIEpwnY1DbLrU8WO+kQnDAx+mpOcUtwtkMQCW1Y51gLkIA0iW6xhzZa5UuEkZ78
qs0xquIfygSVMqvGm8XOUQZFsi0Zh/mTEVqANfCCRimqPeVV9/QPt+vfzCiapdvY7tq25f2FwR8N
YExMpcsOhviXxWzg8BoxnPdd6S9KJyVpjaku0XxGKEk070TDrBJIOlPAqJo+/wf87l8R357hMUlA
N+IpYmz9MKb2iz0BVtCSA5Lan+sivSV8PorSdz5h2NAux1Agzqpp/CSgV4Wbv4Zq82y41j9cm78Z
3LGJpsIGRcIEEvkRej4kwxhi9pNAm5xrkDc8VTD6067egmzpsWvVv7WkauNqfbNb+i8RkPNO1Dds
gR8DT7HtFgTxi9B9VIfkUUdDP6ASFm6Tev4HJK5n/GUSNFXGHBDyiA4a5kdtEAJskzb4FB/mLA19
hS46yApfHbt062IWzThLWr/mthNY/GwXpXoRoyN2go4Mt5E3UqC+xGdMeCu5WBCsibPVRTUqKXKG
XvRtqbMaG7UDmFcN3ifkNgA8qFNB8lhWyqaG5HmcsvmpWNLKxzgL0miBIm2Ymb6nWN4nj1xIV+/1
9kHJcmRcRU08UhJmn3Y96MgxU+nzgnGisJY/11B9D3lTDkE9JPGOx2Lbg6x8sgt9Z6OLh6DbeuWN
GIJg5XNUjMmPzBpdppbHBvZXudU1bd0lnvLc1l2OAuJIcdVTX5YcsK5iHETNUUJF0RPcup6CGkf6
pjJHxHp8O9oMyGtZPqAbwUxmYFpdGMoRctxtOURvVqUOe9s4hGmODwea9JulwpWlsdHAsdfmsvHq
+h6jNpLTjNGqWPr50CbJjx496vfo4/+pUf9EjTLo5fwyzvmv/eu/fjAN9sv1a/Hjv//r+sf0r6sf
c/Kt+hMv6v1tP3lR2F7/Bg3Ihr8ADFXIi/5BjIKH9Jtq8dATz1Fr0UU89ZMYZTjiTXB5eBdiSK4Y
nH4SowztNwOZIts1CAVhdyOC80GG9D/JksKo+vMTrRJNmprlWqaFoIsH/fbPoWWDJ8I6IZR82TX4
zDd2WG2Melj3WT7jP2jjCErBqz3FuteoW1ugzGMHJROlYJJFXQ9NK+ubWVDYNaxL6iPzCYrO9L7g
eZ5PdLjMQCmWLwUUSPRYlObkldjH8Cmslq43aoFcRbm8fd8vNzMnpJEHaBTkPWLFldBDro3mtimG
aSeVjOVC6zol28hVmg0ljoDfXaFwLJWP5YIWya+bA76GwaIpwMaFqPFZZ7jSQLdspPhwv5oYKhUO
FotCVBiJTRZCmvi8Kdc8bQKFB1gxsbLqhIFjdTKELvB5YUFbpSwEHC3Sq9PcoRwsF4nYnBRL2WE9
dClfqpGT3C6Rm2ybcaH1N+K6SuWFRJL1qrrPNfTsw9Eoc1yHTJSU5aoz6Dis0WytW/pdhlClfhek
FqrUcjNNAItoifLWMvZNF1GCrMYKwddfLCWdLxy38vMY6xkrDP21Hr/3xYJwIYMd5FWqLF5x1cfD
DTiqaCcBU2UJ1F+hngofu6e+ND5iq7XXQkALmls8DhAXaFK011QsrP2CTJdap9Eto1bTtxcrPkoX
pljDpLdChFZ7DQHlO4aSBC3kuJ0BFZ3e/FoE1bTmCaDVNEf1SqpQy98mtZunfKXZDc1WN6nAoB0d
rWuyyzrTbftbs0KdW7N7l+AXHCVA/AXrAdX+0Vcl+obYw524n4eTXEP75+fa+TXIuGa+OW/LY86b
5/fJ15CzoyDa5GPQLgNkoD9O+A+n+bhbnhahUuF/J77j+378H1dExM+fackvd94+f97//bWWMhf4
izV8/0R5gqKlvCfXzgv52pgLPW3L21XO7sNHvV+CD5fpw+ZcpgIk2PW+fHM8afW+7bCTFo9LIp4v
uSj/2My6OORp/GNb7gbXBCNYvkfueT/o/E4zWdEWBxsc65Ap/u60H147fzweNnzeh91y83zM+dsA
tkAfhbqpLw+RO/7uuPP5lGjwaAp7l+eXzm89v3b+386vZZ1+09r2wh0urgn4oSeMuaJdLBXLMXc+
1V3VqlRhGCJxK6DF93FVd5MavE10kwosgW43nRqoGt0rW4kimDCc43y2D5vyXBlqKTwU4kCPh40W
gPhwFBEglINVlsf83fvka+9vlsfIL/J+hvP2+d0fXsMBQD9mICiP+P+Npzr8gjdzUdan3sZPFhvE
WX3fTnIbMz6565dVawkr7jAxjH7cVQ+Hwkj2vRjUYeoxWCzlRF8S3bpNJ8Z8mvLlqZVTwi8HRfJQ
uU8VA8/5ULk52FiAL5mF113enHKxgN5avy86LWGE1pR22K1Ldyd3yOPkmtWhcUmN8Pe3yDefN8+n
mWiJv58wVgHHeqVubVdxdUj0xpNckwurAsDduCvykecdPbB97DAr8B0Z3cE/L/7utR70HN2IzSCu
ySznQbGmi+dSvpat4rmReyJtBqI6anvkJIS7m6zlw//eaWVy/fHg9/fJV7Ga4xT96u5SmJ6HtCB+
kAvyIr59HRGWC3sFW0xucpEIZwW5JndoGXjATV09g+odjwixdie50B2V8nuZ4r1nedHLLC6VAdFm
Kx0aI5WS6+x2OLRqxoJIDIOTJbobGB39upCvxZX1VS1nLDsTfT3NyKWfRrEoLf7fcuzem7Ky8Svb
sykFsBFQ73EB93WaxEKb+wWujX2K1QKJOBAx7S4y1/uWPjdmluCR5G8uf99F/Mh5CPYOjXVuiUHe
O5awYsgv1hys0DY0dMwQkCTbhv0EmkteCXlhQtNFmK509qHovniDZ57kWmzRfZFriz1UAZYRFFSK
clm3hsfwoNPQyzdEgNVJnfGl0OMKEy9TTX1gj91Bnzvfms11euBCVScLfdlNWzsOlfzWWAOvTaMg
KVCaBaTUB7MCwBBbRe+UU44NElfB68oFL6CX68adlQkPX6I6U0Zvon19ktv9+UW5LffIRbl6xHm1
jge6IXBE79vn/b8cJE8it3MBYtD1/ur9c1YiQ98L0070dR9cbSp2s9KvK1BfhhODwOZ9MScNRk6T
cdCKg61FlmBCcz3kQSLykmudkZKzGmJbvvN8TE/lKN98OPx8TGs3Jg1INQQOij2GXKz4aDDxi23u
spibWYS7f7t/AapEYcRNafL96Rh59P/iNXnI+6fIt4TJ9B1HYJLlP76OXJP/mvwvRhrJG5iRECLE
NZBX6/zvftiU/2imIKt114sJ6bzQxCR03ozEDBKKGYWa9s5oZ5sbVkwtlZzNzgfKtZkuK0SHP95z
3v1+WhpS6E798YHyRacTV/XDx8pj/u1rNjE8cl/GzlbpYOnC6UMuejD9/KZi+5dVuU3N+udBH3fj
+s1P+e/3/3Kmj4f+sv2++su5ZwAlW0sZ7PdT/2W/PHRNKpAi2vdfPuPvV//+k85fOlu0Rwyl090v
30Cung/55RRyz8dt+eIvb3/f/8vXMfK92QE/SZUMIOYfCwSOf24WVRqYjYLmtXjp/Pr5WMdUQ+pJ
+ZfzS6HZ6yeqrwUuxWJV7qG7oL2vCSU8HD33C6HqSS6kYjVskvaUpSbEULkqX5S7874mGz4fKddg
5GhA1SiypufdNDhIluX+X06nC2lsfarhVMlVuf/9k+R22q6PKxXQXTcMnhac3y7Xfjnn+SvJs8vd
/Nz3igbiQCtmJYAM90k+K+cnQm6aka3BW5HPhT2iRAQJggdQHqUWtQMNgiiE6RRvm7ElHY5lBDSJ
WOe8cEsQyLAO1K0zNyZTkaf1pxQ5o/cFJsw6oYzYLtbMooAuVr0f7QAFdUaciUlNPDOmCM9mEc6d
N4t5l6Yn6sflflEQEe/c+AuxDxUE7N0Dtxt+LIP5PWQiz7Hqm7MqwgTgATx2e6qG8QUGd3GRUDve
9Zr5JUZoLJC5dcZpKu/C640iaMV/J9P380Jm+GvSxgGUvYzWU4kr4KCj+hYR4ErsisFkbvfONhOS
iQrFucm0n3L+F8uaL7Bt3akqQRj3jtYWeeDaA1LVlp+22c05d5WlCJnFFjNN6cY2QZ5PoMFkFer/
C3b/ULCjii86o/9ey+gZJ6B/fUpaahwJ7YL3Wt7x+3//1893/m4i5PzmoG6oYdPj/tQe+l3MyNV/
o5RHF9b0TPunv9DvYkbqb+jh0ABFQgbpbNuhdvh7zc75DSVtW0ULiGqb7tne/6Vmh9LyX9SFEB3R
XMRxHXyLhEzMn4t20WJOGFxF8ZESUroD4fgDBla31afkpnMorkwGwJa8JoBrhuEVg9jiuCiX2aQB
F98tMRIT0wBmo4z2CRJ427LMQpT5Cnwyp2hX285rkoY3w6yWQWUTbGHd5nHj1+E+T4GKAMe5Smzk
8FfbX9STbizeFmwtwBy9zYJwWp+nV9u06mAdGscf1oM71JPvRKBYVAGdrbJmp9qU4XvDh+J/bN25
OpqmUvjjArpKL6dXJ4KKZLpU+uwywlxsvoAhvF5O67JZHeTaori5KcAmARdssM91N3GGlmiua0c8
SON9GZZXSqU1vomeWaDpD0NcJL6RDSNmLuNVruJcMduVEhSLbQZNh3tt1/Ncawse0XUPv3s2AGZZ
WlzsTRfYQhUpapADsxKR2UM2WO7OSoSGBdYZJYVTfXhtl9wEWd4vN6mnJn6uO5FPCw9h0Cmwl/qq
neYBzyFH8e0GcLKmzGBD877xo6YZ+Z0SVCvhe8dxnfqwwnbxusyPxujeF1AEuiqvjrPVF75udVeC
pq8dilp/rPtxulRj5VHTmTH67pMdT3cWAKBxsmkWYBHcLujWQaRKnlf8HuG6Bo2qXEy1d2NX69U4
eE90YV9NoBZjvQybzGh3fba0vtK7R7HXyCPcOmLQ1GX3BfeoaouhZ7TtQUFvVM287pOWyo7dowGC
FTf4Sw08G9p8CoSmrLdPU9QzaRoj/Uorv3DV8Uof1Zek6oD9LDrsHLjVO2B0m7IB65/oSoiGOsoE
XmZq+3Rca5+W2+CHlPT2KZKMFVDCTdHpWK5zg296QLtbFYn1iyHJm5fV2LZ9edE7TssNFyFr4aq4
KGjrhCNdgTYFHBS0/EF9z9/6InpU9aLeaSR8/oQ2q97G6Qa74Pta0y+z0LrTc+8G26oIisYXM8qd
oNXSl4bq5k0LeW9OgHwoeGwgROhsLGAgwVC0HXrCiKm00IFmJYsvO2vcoFAb0z3W9pmqw2Qsm1M3
IpJgTqD2cESExWvHQSQMrIYoRMV7eIb8gSdOSNwzxCh0WA6P2VxvVczDIG6Fl2Gr3I261fhO097E
xnQVdu1e68bJrxBT2lQFWt+F41L4jR+ojBKNrNQD+k5D8NS57uEHXzkokI99Pz3Fj9AQ75P23i10
ZV+ZJdTXev2e9gUqwZX+3YKaF4YL2jeYKGtmV+yHvMVSdazx612hjFRuH79M1m2Y2/3BQzARy43O
CPrQOcSwyJPsJU3vG4ve7jDV/ujoSWCgR+m0aQPELN62y3OpzT8WZXT2MeKfjT0fB63Vd47WbCsL
hP6awcAHTHm7LDGI8MpCJAGuJTVoxce8BNkzr9nbYXTX9vHOU8O7brwJ9Q7nGS/mDPm1U1YWA4CN
SE+NwaZjOg3YRgvCSmUUW88CkhIn6kHtXr1ltbZa9wqOp/Ad1fGXSH3FEosfKKJ2oIEDdsJh74wA
Rdq0iw6KS3vPitpvg67mflGYJubh67GhcXuJesMCBSS8nxsvfIqL/NTkD5i2VLgIl6/LEJt+ZcTR
qStBQLU06IkO8QKZDFw9OwQpDefmf9g7j+XImTXJPhGuAQERwDaB1ElmJouquIEVWSxoDQTE089B
9T99p8esrW32s6GVlaJIZAj/3I+bUahOUzy+SsrOTjEVs5AWNg58CzXSy53F7l0BGs5qRQ2CWvDc
eG0UeFFVb/M4psmz7i+FS+Ft+ifRHLCeEHELumcCOxPfVF6gjZE8mh3cU5qtP8ui6LZj9xURwqU1
rsooI9H1jSqqHRE8g1a1T7d0sH3NxFM8kwWrN31zxci4NStTUy37qVIoRnTA3509DMn2oddmsnhJ
zavbJsU+tNesc0vyRfO0jdXol0yOmzIzz1M9QMfxEhws1ktR6ykEg7oJuvQ4Mww4haAi3SoXW1Pr
61NkaCQHDX0Hw5ufsRwemiJ6gW0EiuQKcohYe+3SRFdSr8QuGbahuBcecT2Lag/Mg0ypMJUHhr21
bTug1klslJi20Ui23c6mettkhb5xDAcBpPxB9+Ts56AB8Ex6Hw7BlkPxB9Lqewqelbrq5t5RjnE0
DtNCBS+BmWuuP1q547DCsbz09RDElsBI05tukOgoNnTe700HE2PoNXGQ5BEdSqEOG58oDr68S568
shcgRWR6tpdaZDyq2Dyqlm1tLJqbmXXurTIs6mGwAliyfJ8Y/Z+dGLDpIpPj0Jd1kHNjvSRO/dAd
StPRrhY+wjR21KPEMaJVABMoTPyRdJp5qpSWMfjR+ZCPxZGSvkNcdwc7lVujhzQhG0IS3nMWrja7
7C2uSoL67vgGhZrig6nZjWQ2j5VsJr9xzH0RaUswmt6xAZNwQCFjXaWsR+tOydJcXRTLe+aea8gW
ZiPbR2+ciflBScSgyd9rF4+EundfTG2+hxDWuC0sv4c5RFecGnfHW+2jxno19NTGdhHPP+VRaIU8
mJw5xkMSCmL7s8ncciMgTm55fq/2aAdVBTRhoOEkqLiJgcb+rmyL4tWp+m6G2WFKRdJpxW61mJx3
hKOMXTWCOc/mVROOfxaT+dwObrZTlvUUcQBJ8lRtBo+CYCaB1BVXrq8X+jEEg9O1QMJMtiOM3HOg
SJixKagHqd4TQVnbMq2J7XnjFNHBJst41VtSFYmIPhoJETmBw3fQVbN6eOMXhXuInL34iEPgAovH
Bp/6ntdNb06b1VvRFJBV5ZuN1Zf/2HeIcujhwayNeNtAKzo4Xo/uHPGCVoahdhNhW20Z31s9+qoI
aFEpke3xgp6dhtLvzuUnppN92DCKflElrOvEdS7CscTOi2hZd6THNmYL0oicuxxa4tJeB55CJko2
0YAxtHKYERMjnfvXfFALcJ44CiooPXLFaERef6Hzjiu2VC+NZ9K1TlWy32EGfqhSghdSLvVDNVnd
hkiEqD/1sDEfTbgEQCmpakqm9LTMPUme+J4YNePV2v5Vq4TOlXa5J4SLEptc/RK9z7Q0+27z4bTa
c5aCdzDjEIQ449cNVvLuMMv4obOyDsfYcs8Tmwinmdr30DX+kC6NsE4pzK+Le2w5PvntKNNj3cXb
3MUVXYVv2fqgtiKlpKAvj5xW8otL/5xdstYlY0h0u2uibQ8WYutGdgXGQs27Zp54vtqHKJTYVuVn
mtWwl0asiMjVeSY+NW2iBFTUI5UA+mcXiQ+4KA7Nc8mVnGByNgrPCooFs6N2BctFcnFcaq7I5VPY
NFe84Jivh/QpXR6bKr4T4iu2vYN/Lc7XubbHiBkrL26rqniWI33OnXWfy5aE5tD6c6Obu7Yj2TKp
kkqEyJcxR3TPZR8baxjMYl3cU6vZM8sNg+HJ1kfKMqr2LnEAYFh+CLPFos1zGg7Ir2wvYZNu8H51
7LKLiT1WaXgWa9gD3dL+LKzmjSMvZ7tODT40AgPXU3ejawUSFfAsyBjxsbbM5jnre3dTqnSAqq1I
Gpiay7ubnzcEDtKI3S3ypmlvqeFlkobiWL7yFNwp3C1MtM9Ko5aZjrJNNpnRsV+mMQhTMSA9/GGN
STmTD8WHrY6SxgrqCl9b4lJaKjmkWuKRPjnTt/ieN+NSiY0B5nlWpgomT0J7WD1GLuuqNDzOZhpz
jG7Gr9NrMrumoU44rx6aj6aeyIBirTgsIdQfUwMJ7hQQ/BQ9i1Yi94ssH2YJy7EiR/VOOOlLUYEY
phmJtlh9D2Znwm1woqAp7Bs9dNbFHlhRkjSABeUC9nCMI9CHm87zV4VWd3TG5LMz1Vl3eUYz3gAB
6efPOL8QzONTaVWyo3zmbbbnb9FkT+QacJ+tg30Cd5fuwdKgZzflQ2lYfE1dZwXAHjCrw5mSevwZ
ZQMVOWnzQZPF0XVm9r1bmyaEgepf3KLujoLdp9FqpJVLIDBa5s0H3J5+H5UGs9nFozYh2tshEgiY
vVhPrWCJcuUvT6A8nuwp+uW6ET/hdtvSHJkLHYtn9Avc2NFrDd9m0IaWxTlufMDEKzahQYWOwieS
uyc9l/hA4gSPr7O3rThwOufghPGnZ7xMy7JduL2pqf5Z41rDE/NiyQnAw9abvOdw9r44ff6UijXE
CnVfq38K44FSyoAuTDrPx4Or59wNyhug/FcquG9LJM5lXL8mmtrWBFEXt7tZXqQ2fS6f7HTBXbGQ
CTfKlChtRvoZq1zPfTNSp/W/SvPiXlPKqqjUMwpyr0WIh15o05Xs96Ue2xtllu9lWx1wF/u26gnQ
sEJrIV0+1Vkvo8fK7ihDnQSRxcIj2cLoyXWa3RSJe6UbryZ40tyCAhRl9icFFmFFCZLmYgdvsmfP
Mh/Sur3OUruJMMe2/3OoKXPPKphOVPR1WlC3Frj3Orm8t0mZ7gxTf45L/TCkrMrGMawwrC6pdZ1a
66Op6md4R5CWwkeKk4SmcSiU22jKPjCFct5r7M+h8C6cf2FHxRMOVGv4mhqHEr9sT3AJs3BOnHxi
K+AgQFakWdEuafkoxUAbX0w15nTPwwlFIOXaJ+TNdp3ArBVtR8JvCkSD9aUp6eu2sSgX7cGLubyD
ENRE8yOtIpAomLzlJL2NcEe/1orTVIlT79FTBF7dtcWbuwwjkmX4NrIjrT9zbXSBtVt7L4qfw5q2
1PqX1PfQx2b4Yo4DwEuuDKIbTpzXSNVMF9WWKVPNEkTI137hWPGKepFzjOL2rMXhLXPULkoxXmPk
sX88wS9rKUg2hi2TU3KxRXbLJi05wgI5ViguD/Sy6JfE7vZ6tXTHXq0xdfgt48I9qipA6PAy5bpz
jEhzpU6Hpd3SGt90AV/1JSEts39IIv06DSgAbFwpvls6IEbtR1KJnRYn7UELrVvZdy0gIB58SEDT
NpvDcxlNa/UV666HcFo135XDFxDOioChS2ZX5teukW9UMivIrBgb6cLAwdrhMEq9gTHb8pjjwcm0
8CCGmuurHpO59u4JTskwr7B2Gu7FjAj0jAnHuMh8tON02MGDcKnO5ViQxoLLfPzA2fFTKvNTG49d
yzEuHdktnN5LfZ6ex3k2weZzRdtMeUJmt/qsE+UeC6tWWNYwaRnFuIu97lZHDewMrXpznPQ8SWI2
Yad/tnQ6P+vJlSQWemxYVoxU7WcrckGuNjdlpsTwdLmXs/bsKO2KN+pVMK5gUUSt0mtC5Ym4Atlk
X6yWDyNryKybsbXr3Zl323DguWR6ojd+XXjRCv96SIjfPCa0pmahiHduHW/bJYlPeFZ3KszA/Dcj
chPPnW10wz6uxYdZVRyi6y9LYeydWgcMUm4fTZ2iXBgzfpVVMIUYF1M1ki9kUD1RPUI17J/LJDuG
XrqN47Y/5yiega3HOKb2OqHZTbImHYhqMnzMIpI59bk0QoBgkcW93Rh/F6sNOZc48inWPHQ1y4aB
1LktsvFiolxvJynOwubKUU2gC1XAcSvEcdB/GK6gFJODzZi3wWhp89Gm+9qHMnqeYwS2fgjfIzqH
mlZL/DHTd6XXwfKCHXYwVkg7zmzuo4iTyVLV3CiAc/AGpXiJm6St3kn6c18YfzDiBc3YtlSEVCmr
OEFXPqM0z1SKMvuttfuQCzKzGbiDWHDxK2y5p/4nOwgRcrtbKKYFN7HJXRCGxPG4JXA481I221H2
+TGzaS+bnFMbk5JvCrm1rFBDR0HeKIxZPU3D78oELzIytGTnHlGrTApeLFDhkT7Cyum2lRg4FxTT
pa8RKolaUMLe3uRU7Q2k2M04qWnbaNC2mi87RApMnfT3MjmMGrjQ+ZxEv2RofxfSKFdIprYZXJme
Va3/aL3uQJC+C6whuvU6VNdEewxdxVNN97lvgbWrueVwFpwG33B1h1BZeqtz6yvpPMb6qbokVfSw
GOGOIMP6FjWLoJVN6lc1dgQIbcdSPIcLGCpo5yE4G/C8axM88iVUr3temc+DViEOzNpHqVGqU0j9
1CuJK72ByRjp2kNIriPUSCzoDojIhHObbmZ7uyBXIfdwqV+rLkKPjZxt7aXF1qLPEL5r55cFymhJ
GnvotvHYEhPQxYuzoEg5aZSteZxlj6B6CFVxCCX3Do2OsY0kgnSKoObVUVpxICtopZQcfolkwQrx
/EUcm/CCk3LTt80XkUGxDXmU1yvT3cuJMsv1Q9TV4hSnub2DUHszp944JCRrtSzlbFE58jTG3T+/
aqN22Y4U9a4YN+3EG4UbIXedwAaXxhyLD0VMgn+2hHMSM6ZxYnz8Zu8lsy9M3up/7bJDRBbfRLA6
piYu2WgwHhFkbEqWGRnWpR4HSDN0aa8Temv9YEYRo+W/Tof5r2HAjDz4Zi5E1j41Dta8lveuJpJ6
UYexoJ3s71z+33aFsedQ487HvGYDy534OFT3wmgSOHY4NMPR4yry97PHBjOt2goDDPgeHWAuN/a/
n/fvF/P3V38dBf/X73EKpX68FodujdSrogFe4MkwGNsFsGqM7oMMLU4lwYz/+BCXXFuZrLyZq193
WieOcUFTi//3l9JNmEY2qynLXW27Sc/+g5/n0iQ6f9DhsFWkkAGy4MfoKbzDz0ZA0UgGyzfWuevf
DwPvmu0o9F///i1huydOufW+ISWLWeA//249m//8q7+/l84Fc15aqWkY+99/MFYMMMyGwxz0viMK
YLfnKlmd/v3Bg3QKg3X9zYTCnaYVlZ96vAvcziOzKgZtLwftVHZRDz5TEPEtmh8yD4uHCnDUoqAl
TiMCdlOEVEqV+tEFRZbratkaGPnIXRRm0JLqzweQL1C+KwMaQDFQiVRyWUk9jchEgRmDneBelGz8
4zzoT3nYPtKzBEWRvZS6mUWwn47JRabRQlwTkdeBx7cFdvu9CK0/1KU6cieA1jkn+7ZfgxuoUtr0
Q0QNgSlOt6iQziay3GdoB3lgMD/dzEnxMqdEmixIQpKH8pxa5he1RdDMbRSIbE6fjTCvaVrOEOhl
vGWNPtFzsG4CEb2TYhR0Jg03K/e6s74QP61m+gbKkqTnmvikLRfv4cCuKqPTQtbHZ5mr/EUNAhkG
AFaR6YdSn0mqh+pnoxUv+tSJLSHn1XMyjMWde6Lpxza5qTyEAza20meRNJkH7bV04AP0uY2IPrn7
5rdaM2AEhznRRfyOpTUGbVn/bkR17fTHyBKHtbqVsN8+l+iehf2aGWvsrjW/qW/+0XKpzpv6nOdz
fjQx4CnNCsFMpQ+mKV6yxpuZI29gXx5xzTFfjhN7E6npuZvlKc2e1WqbAg93DQfryWvr4+ilj3oC
l6apXhHjue+X88RVsnyZLVbchUo+NaiPuPBu66etXYNRSQHexAFZGSfpb/JGG4WCzyBufg8bHaQn
JB6cSz9sS75ZGhMchShLNPO9HFhZq6X9Pbbme893aKcIIz0GCXMQ3U+m7Khq4kfbX6phzW1GhsQt
1L2t351vITc8ZI6z7L2l/yVVBD+Dw3ll81XGNYCSDT+mRyCv3NysTaHbz3W41hzx9oDYUO7DWn9p
+mmvxMItMRl+d2PP8Yp7Lgo4e6U41rqlnbv+WaRTuLUptGY9c48CbHEiKNONGdQ4TdGSCy++M8vK
mZjAPCxnaJDUVcZRy24JEGAOiR+bxvxcC+/LiWwKAWs0KGOAnZzNXX/VZof40gh5pOptbvdxi+Kw
twdkeleTOAszVx2aOHFuJSpmZS8FAFH7kTIW+MNtDwlz4VsomeytPzoGReavBkqzMrWPx6LilipC
hhBysN81h6RR7/wwhnTPlNJ6EIzgUgUYOBRo3qGB4Bs2D61jgp/l9WirBOBU3HoYdDvYQ+6bavVf
rJUm2XbzJ5itNaDI99y0K8aUKs4W9JiWbyMYBPt+JJZFfvHZsTIEhBm6q2FeaRmHTjQ27Q69BmN0
agPcQ/N2ZKWf8j79nEuXWUh3T5zuj8wQQpe1jKGoFLogZr/EWyhqYRCh8yoG5hRtytj8AKfDy+O5
fmN5l8VrnsLB/D0WqiXoheZawRep+zXgwC/WP0oSgLZZ1v0WHaY313p1Et6ksEd5O1avrTSuYHHH
Hd2pGAqBMeXNK5csz2fe7/pRbgEUHlvIKmHkdxlXSuD7z0zU4VxFiL8endvBYmqojc3WTLN0k3SK
o3MCOuunPgB3tqm75znhJXHbsy1xmGr2o0VYLUBGSOPlrVPNUVjjFWjHLukdPjNxFzilw1EDvnJQ
Tvycxnazc512PaYyvHM1aw83lLOx1rBwpuvZnduWJ/Zz5yCMCMK27gE1+12LzWgX4uWcz5k0Li3Y
BThHfreiGUcvC8LahW7nfLqSyQ2PTWkO36Ja7nVzk6LazhYy4BTyLK5/kNoZg+AmfF8f+DYGrZZ4
W82KjqalEUmpECcG655lpGTn9BeRm4PnVDu+tCUYSKqtfPjbHKLEcFgQAJ+ml7iq4S1l2lOR5Zda
fWoRYApABcfF1gElp3CI2ogYssHw0Ha3ZocjBkTFVtQugQnpUTumHTJnfkSnujvSuZl5fy8HbVOW
TlDl5vXv5517eF16lpEf6fNdK6unuKOIQOBKAADZbiydcF/iSCLBOq4jRte7wcpfZDx5TF2jDjfB
/K15/b5yRczOs94RbUQ2WzTQNJ86yXtJ6bLy3bZ88MrwyQG0Yc5juy8sOhnIuji2/QUL4zbiPu7a
5iVt0n3Xxme71B5NT52SmFVx8m4uapLZIxRF4ON8prC/unzGdC8/etf94+afeoXNmdnZc4n3oUvB
IpfS2GTw2DdkZ1hcIcS2KKyTTv9w+4GMy2XRpbDR7fclC61WNr/SqHjCTHFtiW7ktbUcegX0XhVy
2XIGucRghnTPerZ1662u+JnhroIsOBxJMOYgpOXHvEIY1nhRjZWiZgxDSnptoMtA+inoYQ6Gesad
A5LxkNd074HfSZ50u//SI844IvP7sdvnvE/YaPc5JYs6m4ERM7Kx5mNdIRMbC7qkWxuF3xhM21vY
wenMTKxOxb7VFyTmSjy4SbKddTrsF32dXoXnCgo8MPrtIOecWyKzFN32YX38hHn61mU9prkkuQI0
rzd9mtzHvvztuihImTW8uzlFnX332czWR9GUkHU5FgzJS+Oon+SwIU2W052zRrnj/ijZAJIJtnn2
K+7Nncd0gpAQg4ay/aSS4BS6E6R8BvpTZVDzbmQHd/4RpVp/Tyv9Uk+B0JvGZ9ZnXvPQIAveJGXA
vW3xbd5KlRkkkle0HiBRlSOw8coGE1Ek9TuCfoAxac2O9swljexX3+AICNkoGIthOe2bB/ojZzZP
QNF2ksZMeJnfiugnOMedPjdk9Dn5WC47JRaSM8rrzdZ0ul3jYzpZv8BYW/yon93Z+IVolvvGqPYA
11Gbi/JrfX+HVdT4Xe/4SGy1XwjY4ZPlPFu6PKoYhnPiMIUbzfliSyZtbgvWyRFyZikdDmQf7Gs3
ZFxAhfZVNfwvtvZasmoS6YayV3BuwWH+hjXgYNHPuoVaMB9jJOO/x33Z/xYrbaiPNPg1mrFuzddS
hRxUGpZMEkCkEb40i6+i04zPDjrOoo3B4hU8PvAUMPL4orU9bB3GMePfHbRTYyQvmSgHejUygJHu
Tc/S5DwwKTGLdWy2MJGpGJBW4bOXOO96zFwgCqeHOQtfe12dnc7NtkbTnWHtg8Ep6++5KVkyxHIv
iTvJJCs2XZGdK65DqAqMQnowedJMcTXJX2aXLJtM2oGcYPqFXbp1sulQ0nFCHrLxjSpaW3xcgKOu
Oe4rzX5rlmQ8Nh34gdRgPimTt0Ys14FD5D50hb7xRHbnCIRHYZbvGG8O7dJ6Pset1g+BTWwqkxn3
QLMDDGQ4nY8z4qoamoklw/mYkCu2C6WQAS+utSu1+KkBNLs1QgCkY7pzquhaxd27WFIDSK25BLjw
QSiaKKESZKwJB4LpycmLcGsyvfElE1eGQee641ZRdfajESq5N93phUeBCt7mJuxxPGL7uWsyfRn1
vES3ZqtNSjayJuy36QRbEntYE3BYMzg1852zRB1LvEPhjO7TdTlvFd4rm7nJOORJDcOUA8htTKE8
19FxWaA+wDA46Q1RQDUyLjV6a0QncG7ejDGkspOHHN1qz8xZ3ysjIwlpftZRll50++hljy2X7Ptg
wOiJI/PIyKzXF14S2hx2ExtWsVK77chdjlYNp6bW7c1Sp3ilUPPqoeAcGevAL6aXHlloFOVTX42X
RlHQxAz/te+qIjDtd6/+whvaBVqXwC0SyVORLE+liUwHIxfySTQ+hdmd4p3zgiYiNWSxCvXeGfJx
ly9EM2leP87J6LAsT55fCXW07eGP8AonyEOoW6n+YmkfeeZ868AjxlKUZ7PEOWOq5LIYEfmLCN6O
ppvbZCwfxZK/WjaPdenVTDDwEyxUE7t5udOc2NkNdXQgxPGoDAoRrFkgDvaUW8dGskWPdjcia8C7
QWoA0QhX0GQP4VXjbJMeO/pXEEVjf85D+q+8vTORNqkIm7jTK/IMGqGjyZ3bq8+SrMamqMMf4yTf
DWjcyBEvQ0m7MF6YFtIFgNxyQIuefxstimw+cKRpmdpEuZP4xRBSMaUdlxqrbUZwdWOMkQ1Dlo1E
y7tb6tAHG5ODC2Smdn1pHxuYN37k0kKWc2sbivcxx/4UDh9d7EHTaJnL12HDgWp8YCD+MNNXF+hN
5NyZzUqz/HZK5fpZyNRjGKYU/JbYRgtltIu8ugkBsWJRhj+zZR+cRVztyOKghdRpm7uYvg810oNW
T8bnOJcrp8MICvCR7H3RvjJeyOAASxUc9rK8KHcm6WM3L26pHdN+Yao7Ka4fSv6mbDrw6FjyOa1/
1v3w7qQEUdriIbdJ38FS55DNVcWTeb4Pw+Vi6gPXXNFRTSusE+PuA/jqLZ0baOmdfuDWp6H7bUcu
Yu20dariJUmGTVyYy6amsi/w6A+im4CqkfJPU2bV1hvglLiJ82nNoCiyInW2KjGeYkvvj9OIyb2b
nffh061EfMgapklIjIM09A0EUOSenisXpNE45EqbjS+u3TzEwkn2FLuR7ypXqulLEnbN3iuWH47Q
MoCQwI5LEGvbXtR0XE8xncr5ILa4ZPaiBw0SU1dv9qSHGOAsUSh4s17tFmXdCJNfjiuSoxLq2ml0
n7SQtoN8KlI/TiaI1Ja990olnzSbYl1Hv6QgHGjZ5sntaMgcqpZaicnCrpgfGOaENOOM6mBrB1Gr
4Z5FfGUiVTj0IN1sonpLg+7vv+7j/2/U/h+M2niWXSzN/71R+1iN/8Wf/c8/+Mef7en/Mlbrs+Va
tMr+J0/Bc/6FAQU/lmDSDk7B/jdPwfrbQUtWwaJT1uHfwaf5x5tt6f/CTA2SRnfc/+iu/X/xZhvU
EeK9/j84YSv6ikpdR5hwHYSEg/Vfvdlz0feqxC9zaszsDe0YqRkXXkcZ3wCL3Kdu/NUVc3Jxte7C
CaI7x8wz2GzFLy2F3q41M2/uunqI0kVdavcjpoPlaAZplyUvCWfFoc7/zPOQHObZ+z1xu2g142zl
FKKAgj1Q0CGeTX3ZTrXL1q23l0TN+uMwvhDQpwaQ/P1uGPNnoevmHfDiReum01yPxGCjBPJoiQfV
KUPvlI3uD6t2F/y00gyyYi+i1r1whYV+qaajXWfRzhwYFjLCh/zdguWuGDqg5CUrGbgL8tx5o9tc
v1aiEDgZ8y0cgOXRlkaQOiHzP1wd96Z0voGie8jg6jux1xNMa1/oXJmOltu9NNMS7WQODsYMOdFZ
lamBj50Pw9j/HBNTe0yGNmDpjX3w6HSgGNNLpqV+baKZWEPxiSp4BhB2iKplvk8hAqox9EfXzBtf
FtnCdE6k+3B2iaApfRcpWW1aWx7dps6DXGM+ZNTXcdmWiZX6DcbWQLnxxpzt5Ez0cQlgajKEwgcP
C848WPlx7rEsNEa3n6jsiGW3NZN462Ugctx4/nS0XFzmwdO3cqTvxJzKRw5c5GXptKXz58Nqu5dZ
gIofQmvfUfUDVcH+3ZTF4He5053whFBEwtlw4ylZ7EF0OccquzG2ZUzisLYZy9OAiH/qqm26nuTh
fqT7PJFnM94KbNe+N43uViLVs/5bf0yTU0Q4sshq7SWdNO8SjmCVX7OeYMDiTQ/5pEl/yWM4U40K
WqGfLIVI20eIIHZV7Eo8z4ek+gaqjfoKQn2XTQVqczr8pP9qDJJlLnD5j4FRhqQohXEeG708djLK
t6nZlj7qXB8sNpefxLEZv0l0STvdSosKAT0KfxsOTDKMjkgqgDGCLJmToDcSmrM0ebdLBUFzJIlP
45uBxKI+mJRMmB36hyxaqnMI6dWsRmxiWnW0ZeTRkuFssS+6FeP9ar7WUYdWmx5M5QVG3FYngEpU
lxlYXWr33dboUp8pkFCaCI/Qxu5tq8wHVY3qkhp/rHbKH2JtQHQsY91vNRS2jttDLa327BhjeeYd
N5EAopTKqodj7XFY6fvkbXAY3nOAtfxYFs5Fr760CfO2p4qf0dwjlrs5jpnWjE8diUtP2pTUh5dW
IxcQQcnjqZt/mm4BaLxntA1D5DoWluSt3XOoIEkc68fCpQNJWT/K3CofCoMrlOs446GkuMepueva
Mz0OltvLnQG81Mvobernzj7YPb4RmX+WjsLEPHDjSbj27L00e++5dIaSjtSJNqYZAGji7boSsl7s
PrUjC5cxzzhBGgpO3ORMXQsTHm7FQVp+GIudHMY0wpvCvKIQIt/qVXfPxfIHi03gZgVUErUdPAyR
ia1/u5BXCWfYtDfWYRDOzWFKiy++bjeIMonIkKxSVtduXZQwVLnqvNgLpK4ZS95A+qNPfk4OTq+w
07ZdgZtXLe520uOXgkWbZq++8O28QtzugVW1XT37T/g7cM2GHEFtZ8oetScmGztZlslR1PnV6ka1
G2znS8Ux/AmDqHPoNOXOHmq6ZrNBHIlEw3TLOdw66a3tHBwgObZMa4z29LU1AfW1/uhQ5YVTxvHa
HuHMwMFBlaM/hFmK+IJtvVmoHgDLvrTZTjp24xerR0Sf1MZqlgvIr5FoBMKjNv+mPjALJk6rzCei
XWFhWp2d9sOZeH6sie+y6SWzxUW+Fd8Ts7w9iOrl2JIfyXB5xUk1XzwM3nT5lF/V5F30UGaP2aDN
m97o6TtTIXwcZCPI+IdK4RG02so7loWQWHLsegdVb/GEs0um1V8z6W1gjt+4uD36HHDBdYkZvbLn
7vopuXGHBRHWG22QzvMlTaHF5GXxaTnai6aHZ2PsAkLWmMkiQUJBU2/NNGw1nUyRkUIIaQ1Jd5k4
x3kX/cBp8tSo0sZ7wrjFtOxsvQCbuwkkNbly+WMOMe65FY4+2eniSlGJep1NNzzBNZZ+JySj+pmW
nq425n3YWcUjzOkS2ba2t6TEdT+SYGIqa7mFWdtzIAZGD5Z+O9m6ialFzrfMIFthzOgTSbpceszF
mzCS3onRXMG8hw7dqbbNQHh5i36lGb7lNWIPkeRgLfWhWqVhKrcC3XOXoOmQvssY26XXpdy6UVsd
ZS+P2MIbHGGFoA5xOCfhyJ6wlhbS+frizhQOaqp50fWZw3qEG1WqaT2aTyoYwJQj2Wgh521+bu1i
cLtVVf5oVTOLLwDo0WkfkqG+FE5knc22BQkuuovTrab3qUqvY97vHYw4JFHHk9C6oIuT7FwmBcpt
clBYVmES9Rg/PHR6dvbmxMVgb9UTcxRcAzti9dwERsShcel9B/8pE9oy6KwyIFfanJnVo24nzB3/
F3vntRs5lnXpJ+IPenNLF14KI39DSCmJ3ns+/XyM6u7qbmBmMPeDAlgRkZkSg+bwnL3X+hZuJ89s
DGsj9fFGyCgHWGgNoR9W3Q7jtJuRqOJMlsqFYJJCGsnmqa9otDU3Ia4E9FoKEqs4fAoM4vF4wq8G
EAQ/YzSV24aVgIlRiAwJ6YiqgjCAJNFOCILgexBqVgnTkYhjcMKDtgOIqHm0/4Z1L3PyA5gGWKnm
CjWV+ky4mXEU7sTONGxB0NGj9Ut27Nt5M9dwu7VsFimn1QYDEBbmaGU0mFmW9LeOUiemN3kbLgY4
7SFrGpvKP8GZld66QUSmWbNSmvrG/JbRsbuDvAtTWtf3T++v1BV5gfbNMUTyjKm63u7oCbOfkcaV
xshVRmJAJevAJxEXwtyUQXlXygeZtQ0FLeJRFML7GgaxrdiRKiX28/6+WbJe8tDzf6b52HqhNvwR
lqBmDFsJDGK+nu1MBI2xig1yjRCgACS1PkmVq0Y0QI3Yoh7Sp8UBukYFR8Wk+F6rHUKi1OA5kGok
awgpiVOhQL2q67465uBIENGV3HdyKsaG2xG+YbniRqdeozo/kJeitM9NTr4cC9g9pcLnIO1S/28Q
ChrbY0KE3+ZORAkr8yjTJvfvsol5FTzcX8mYfP96dX973+QqU64qtrakgzYQNdi0/3o1y7D34hAq
RRAfIvyI+9K6KoGYHOogSHeoh92iN9GdUu90ioTchZJWo90xf8U+Vp3vuzsaLFqjNKRAsIJn0Jj/
tVHGden+93s9jBBFBvrrHZuiriwVYmeyYhust/0U06X7izxjNcMuaYpmc+fMqHdH9v1lq3J4UzGb
nPv1JkqvEpFjO3yB/KhBEmbn/jLTiCqrF8KH76f1zsTATIck4a/t/QNJLc+LLgIplaf3O/6D6xOa
Wf0fmzsipFmJE6qYu7q8kJe1jGhY6CHv77ISbfgnGqOZ0x+xgg3390dpRR1YhUXCVHA1fK/HRrsf
lvuxahEXaHIc+PJT0XTL/h+oEuRh5pIUPKXkCH8fm/a+MX9rHNrkpZI7lYpo2tOQNUq5cm4QUzmU
G/RtAJdi//fGatJxFQaXfmotz7lQCfsqioQ9bQCuuZj7k8AoBIt4zu8bczDWCnb7k4kLtJZlrJdN
1Bokz7UNZGXxHxvz71fFigygtqgCP+necUzW+/sG3RbD5arIZeLI2Ne3NaM6/gmyOBcYH/1D0NCG
Ba3S51SRm6tljLN//8M7Ykapyerr6kl21HCBm9dnE6rDMmdCvo4e+jpENOtvu7+i+4sK8P4eZvhL
DNzev5+j+7m4n6iBZAtfL4zbXwiTIGHIqXXLN2JJ39zPzH9dv+2I16RqE2wl/7qwDXyyTJt3cl8X
NBFWMhAWFq4sVGfttmFCYN4PCM/xfz9e1rQyFPKkj3YsJ/46BPdvef++d7jO39+cYbvwzSbagfN3
q6FJ3EhUvunukyk0FeqWFOeLxIrYUM3c1WQMZRUNOc6B+o6W1DGRf3tdl/jzXD4LBXz6xCwk0CsL
JTSz+xE5K/Cp0YyO81tD8g6ujtBaq1Exz3HSM5u5S09/b9CiE7okxYdWw+ijZkR6LRYg7nJL/3Ci
PaVdhwhTXG+daqF+kMPgTAOF0LiIBz25BmGyShplfae26rXsylut+jwxKYCrVKTJZUB+lKf+CjWd
hlNSFH8kQ3oRQ5oWEC9Y+Y3xa04+ekQnNzOrt5C0MtkIdCdRuAWkPHlooiLblup0EfEuk0zij1N+
jENSo3IRdZ4+KK99y8oTlglDe9vSDsMMKC5a6q8dnjGYmfoYwxO6reoQNt2pU0ZzG2bRcy3NwCGY
qIpqKjliGhs7iPCpHVIYRI9Y0D4gzHCezlZuPmHgQd2XxgfzS6BO4M15voWDNF41yOjjbA77VlVP
WfNnki/mcq2yLKb6TCO2ztNjpE1fLEhyJyYoQehD2kdqniAuYrVumjWViBz3Y2CE1BwEzlhzS0Lt
scjOs5l+BzMtmWqOGECz8LPtmawIM1Ig+plHU5tMZ0LCoCXV1Wx21rrUkyFMSaaOqbnszqmBvDCi
M2KrIByCMT/1JZ2tJRlO4vQSGEZH90o/zUwyuqbhlpBmFKeESzBndo2qeia4yZMUurxiwrzKTOPd
0tEgmBzawp/4gJ/Ia/gYOAhLhJCsH0UuRF3DWpjuzVy81rjBqS4QatQsf1KZNTX51Cg/xvYCehtd
6BqdnWFTDLEG9hNemkF+ngOInaGFYCLXfppGadxeqXe9jGN7bvtzXg1eRAKeOh1QS29gFv22cVfY
ZJYRE9Ku4R+I6BKU/7iTSvyoDiJARMUaISuV2F7zirDqeSsnS+iARv1a5PSaWLPiTKl+ymYVe1ZK
tGMwbZVi3q9OGxqyfjqkoT2o058CJWOUN89LY9xSyQKd3ge08SR6B4u2o+1MDGVtnrMq3xRi9jCm
49oEbzaN3r+VZX5lL21pQB0VSom5KSIWXirRnxMBl6AHiAeAfA0VnJW7EdPQ4jSExLdmKhPH1ANI
OSzUawbd8OOxsRV1ID1e1QxHQRcVT+0b8LK9Qa/ZCdr2rQkjGmVtuutk4l9z00Sw0CAN7qZ0OMgx
gqJiEd6bAvxAIJU8CnYowX+MsiXwzMSrQILLpyj3DH5C72kyVgyYZphPeuSmRtad+9Y0kc2h08P8
GYXMlQW8XHohPbWrg9isx8yN6AAkRIo7SgMpnKOGX4SyXJMP46FvCSXEaLSdNUyBIEcmpxnFemPS
l+iT4jerqYEPevVmqjIuBBLesfr9wCtv3agcHrDWRjbYqdbOMhDmPbhUJxzwksKLRrFynck1h8o5
0IAZNgqpJkgHI2srpni4DEPYJ2MtHEU5RGRAXFQ4ikiJ+3R20DhuWs24WhGe8JJivEuGgq1mk+En
s/7LzCL0lH6oHe5RQw4lnhMvcxtfWBcvR0mNj6WVM7PW+18FbA6RzxQk0EZNWiNulkZ8L+Kk9JZF
PfSGLDlJLeA6jVqu8m81awwP4yAU+3B0U8S0pBqQwWmetCpH+pJzIy+67BOygaKbn02sCWIfRHJx
PJ/bgmpsnirDRuxUac8E9oWnBj2vgELgXBxp2rFUM0ZUbeLVSpYvXVTATSNMdZY1nLLLtEcCNNBj
CmuMHmFFTTdsh3QId3lEWaAD6xwE5m+SZJPHMkRz8O/1bmLEa5yA5CE8fGupWB8Z1mBHczZRkP5S
9pj9ZoJ6oKbVVgyCW80YtC+s+jfKRqdT6MvnefMTUUWx6/HXTAgvJlwVK1HnhWpGWNSQuikoflvL
xWPX9I9qTfynSgGBgcyHusqco3vrB/OHRzpGjmkG5qOpewnXapJ8p5o+eyMeGDI0eDYmzMl6lY50
a7ZUr/ykBY6a8UjjRmp1jEIEMBooFVIEgpQlhXCfB25pWmdp6GNXQ33gMquNbUUk9KVTzZj5qPCF
KVxzK1xyjggoR27ia5Nq+YNejMQ95vraghsN5JG2lBnnjIW105lV5QrqqLiD6jX9qVxNQKr60UxG
wTyzp8Gea1tx+WlMbvlcsnxrtf0oUqc5JrtWdggrZOrnztj2e2yR76VYF87SuWSMow0fi0dlafEa
awFKVtq3Hpo10SPVFO2c8qj2RL0PtcEXxp2FrQqjhqzjmasMNDppsq21raLURM+TyBNZ2klgFebq
ao76Sn0q0iVm1ZCuMSYMaGE/nKH3On0DESUOEkfOp4c5HNSTsmrelnGzJON8VBWwa8JM+F20T4n9
JH4rO8SMEo4AuoNDg1dgKcPXWCPVrFUPFLwBpPW2qkk4k7kDSQ3NDF8zxj+pkj6V/aktCKEd6CS4
WR9hIe4R3MYWQfD5QgVOl+0CqVFMbsh5HjaTtKD0K8dVH0UbGcCl5caNfsFpdY7yuXcz9TWlvv0X
nxnFWLk30GjUaRFspaJ6UhnYRnc0ELsaHWqHhOJQ1YelRy043iRN4M1xysM//M2noEJyroobI5Bx
CPT6OhhOoDWyE485nGK99RBbxEFmU3FLhq+4OwRyrXkdUyLbAJwMDVF5bkjqMqo5cUiB+LQILrTp
RTTbORveF2n6Yt7kSUQxiilajjQzLwEIeWVg3tLEFwIVA0Lfx+8pUndUKvFIAp1CVpWhDfrUiGrd
Y6fXWSjv6ODPTtxlP71qXMmzw+i3kiOV5KuS1a+FiodbdYRYTipLzZ6rzjSFkxyTEN+VIK3RKIcO
54RhOC1yCgTM3leWm5ThBRGIzB5nXCKUTK8KkVtOU+eelsPSkKxdoJNqL2dAM5ZlLSWN+UsjofTr
DaSNWafsdCUnh03rD/NUwJnU1UcDZZaXm4mACc7S3TYuq8cuS30xxR3LaqCzjSFjhtKk9THSyQIT
88qloIL9XPsshqFwRfFPXeHbtjiPeRXJfq9LE5GI1udYFWSGhszaHKpOUCTh9BORTcG8l+ajUT+M
C0ULqymfiBFpWF8B+o8kxPPdnIkI0NaMs/t7uvAdpSaWXi9ZS6JZc68j3MPO7u//3sRVxHChMdIL
hQGPFIowsYeKXa4WiTswDAkEhIH7ms3kekPqDL6UX1RMxYWeyITThbSz+0d/b4ZxJKbTMDG+rElm
yaRl7XaACrMXkxPG9HeTUoZXZVa/N42MRebcD/uiK1azsrloThITZmKURDYxQQzHfU/XYU/q98ga
867PKDb3z0X9PZGRycU5iFMFMNDe7JkILrMmwZ+BYTbVqCQR9BfO/S1edws6LxYNimX1Hho2vgax
zomhZToT4tbY0e5CRVos8JVW0qy2bqjc/Psm68ARLfKyBpuypldX2OcUKFepy5ipxdmTNoIi1SZy
Gu4bTCrTfhlSvpYubIN14Zwk3Uhpi8391d+fYfo7d6NK28yQKMqvK/AQe+De0iUL9OH6/u8Piwbq
gpZJW9K4cV4vndekOsxsAAz7Zaoinu4BzaJGS3q7bFAhZWs5qy6QUOEhTyi1JZrs9XS3gFNUW4Qm
mGPqpd3fX6nr2/ur9W/UstltFctQ3bZTGwBGZ1MxIMt1/cCF369OHpksokRviDUWcaLkqxOlWl8N
SR3uDDqfQwsrMEhHNbe10RJ8A5jb/bMkZOS8v5ImVYZrTah4W/Q/kqIg+tOwkJvgj/ZqMCBVq7/u
b+4fq13R7VLOWCcWOKXWTfOvV//1lglv66UVJsj7/gkYHrhuXanlC4t9qfy1uX88d+SKTeWlb5c1
6laP0k2VJQ+SGvE2W3f2vscpkwTH0BUJBx37CFFD2uvr5v72vgHSjn6suUIkWKlFnCbSx+6//992
Yj1IuqkZ6BbX/bj/ycyFEAdMmQlR0jyiSFS4RBYxpqT1ITfSUJDV4msO0QjmA7TeOGp0OyFgUJsN
ogonJdiaoa00lfqw5ETS5yUlbWGgmt0G3VGSNZyeaHvSKftiDuRkSHTtWUYeJZXxj6YVz2XHVQKl
w4ngfjlLKiJJxOxiLymHayrKA9N81hICzcMhbnNPolDhK7N66FjRdITEbdKBH9cIkfsruhggl80S
qDGTk/BA0bfhk10TS8+lNPwIpLLa+kB0HrpQjoKBWJSZotsMJL12OgbjQbwJArI58jpi5/+LRlg5
dvP/VTRiSGgp/g+ike/P6D+SOCT1/i/+mcQhSf8jqgr/Saoi6qC4/6UckSTjf2RFkTQVNp+5Skr+
yfQjoUMULdEwiV1TLVkiPeOfuhHpfwjtsXQKJ8x8NENU/l90I4Ykgwf8D93I+iPWeCSLZA+I0+Z/
BXGkUlD3yG71B2lOhm2KC3kkc4qV/ErTrODbMu9ex8P7poq7waeOfL0PeJkU42y6v7xvcK8adpu0
JpITjVr3uiGAst1P6+b+ljCZkQE6i/yM5OatshbM7xtmaOT0rk+af/tMKPIN8v5DkYYrH3RFUsfr
5v5KvqPL1cYERb2GdkgrPbpKEKlBJeBlUENeGwdQ0Wr5unBH2JHQ5F4dNtmBh9aWGdM5UMkis7r6
gWZlvCESx2LapNKwM6gOUTjmkaVDnkELn5+iNneKaUptycoTX+l6et2FLtosaHftnH5ZBe2Ve3To
33GiAkkTfi235/vDBkRcv+d5oa28a5JwQ2XwBVIfvTAxsetbZI0SPV7DnVfWx2bawvq7P1kn5Mgr
8ZOHbNu0K+V5fdQqeB3TWGi29/38+yEbx6VBipRPSuIC94uNtNQRxuv4ccJpvI3JJL3DQVOsxSy4
93UYxNsJtB2uzMGX9J3ZfSZ036KUqmbXGjSjYRYEY7VjlmFzfFDJhOotz2PqYl3+j3iS1STJpEh1
BNQe9t9ZJPdX/xVSMq+FW7cYk8tkSswG1rr8fSOuZfr7K7Jv//GZbMo66orAvueq3Pf8vrljTe+f
CYuONSOnbp8MKHuxuIBaTVh2hulGFrbZjaq3ZDO1MKArh2hqLspRov1r2vWzrN2M1Jm+GzSp6IFR
wZKpLfqY6OjvSO6AIcwPNpFDAwlQw/zZddtauNUyvJL+yiur31iKk7/wfMfQ2K5MiUfoiFR0/EA/
tMYhlU4M28Vb+iu5tN5eyxOJykRVksdJ0WdgbkKNvV0elQnh03ep+Wa6bVCZNmnvIhqpIhfMLaVF
UIKHaXRwJFGwp+q5nYfd8iU+R6AbSFfHjnIliM8YbMTOhWjnxkEXd2nMUtcniFto3CU9suwPCxe1
tYq0/Sc5WxZTHBuER60yV7Gp8Be34gZdTX/Rewhi62FDlKulzqLic3RpmWUj1Ty+a+dRpUEDnmHN
wPtOY9CAxvlQWV/VN+obDt/j8ITD5kWwbAt78LG7DSQDZLbhUu1Y+o1aozLxUiSxlKdUOz6Ulyp1
2iufV++TbXif6S6xq4PwkE8O3qnqHXq8UtqZ6rD4MTFE4KVTHeJ0AXRzs+5b5qvDZo7PFT5uAJk/
LG/G5k/Casey+Z06RlUe0X9E9LYdwmibo8vTm38GYlz8ZAmL+6+mJPkwRRvmZxMVT1RH0AOvynQo
zvKz8po3DuC2GnhMYieh214UkeaqU92CPap/WjeFp2AOCYk6dFllmltYkdA4gXjTvlrhCjf9SLxN
91p8Gc/Fi+VljwnReaNn9KAD3jFTG9sZWgdnkTJgsGHB3RuuyYg0/DFkJDPP5gbl+exgi0LesXpX
XPNJOQpvGN/5Mly26qf6Mz2tRs4DPdodujOmlAj8ZBq9bvZdtj6r9CTYJH+oaKMugOSTn2SFkWKr
vqR061kO2ghRy9twrF+ms/xh5tsGCgvuL4eLjYDq6oGT2v/q2Z7119q1bj0uKC3zZTJAVpfVoVs5
Kk740Ry8eCfqXvmkr8Uqx2A6RV+NtoEned0F++HyC6yfOa8t+0w8oQ/s9V/rT/SkHNof9VvZa5/x
t3Vh3KFJoN9CDwOdhsB7eQ6y7TTY8og4+1CdW2UzdY70CsaTYt5eo5iUA+Gw1Uf6m7vhcS48kHco
3WdSvD/lT8QUZbY1uR5yv4q96LtufRY3lfs9nHqqPacK5fKreiTmriZ08mS5uifnLtK6lBxPO3hD
cU+O+2msHB1xyqFzm6f61C2H2GLMAAOzNX+LxZ9f0EQWnad0b63yztgRsDDP7En/VnN3BfWAfgZ+
cBSTnfxJJAKGbW4pHrn8uKlkZ73mXaJTuE1Aqm90h1ZOui2vEgzE1ms/l6fEl77KH0BLoY1mZtbp
vfD7tzUeubf5WTuGaGi4DTahp+5Gf+L7A418jt+X2hn9ErGVPX4Mib/sqnPSUbi2m2DDuaTSGQQP
orirnoK9FKAm2mZngTTu9fyOgsep594rnqbI5ReCKOP3TMf+hcDsqXHF2Z6BUKDK4HuUtojPko7I
dEDCJafIwXbckIG0z54SLsrGDQUP7BLUb8vGnxORBNZtxGSLF1y/cHtf8lPyFYGd+xNeu2CvPRpI
yRblx5RTX9bsCBPe9FYOOOROqbSxbgLNbMHnx+DoTRCNCUdD+GjngmmBX7bH5o90696CE7P9VVYz
20Pohi+juMnLF41JdEXwXYO/yy/zTSe9sJQQxUs7PRriL1WAPgMCDBuRi5mewEHPvDz7yROIeS7l
Z/kyvVF1RErP1zZuyy0YPuT2p2WQ5e6tZ1c2fOQjA3WTFjfOavPLz/wMNbRYjJCN4TNYrFwxOk8d
wGO89HZrcWawY3xEw6s6uHmyDya7/M12/DfYcPcmjy/G+I8Pxaf88iecHcl+Ejz1EmZvKZLUB/Ry
rD+W07hzgrdmj6Q15tF3EGs/o0JTbKfwz6CDhHLSfFcQLtT7BYc23y6iT51His5lcyApS+qgEG3Y
PQoF9ATifCeVp9Swl0d2lkB1gAF2H9rPdcGq0E8Yxly1vRjUaqXqkL5be2WfXPXDvFUflMflMXg2
91zRMIUPwpuxYgq4uKXFFp3qjV1ogdW1j0LsRpJfKA9r1CF6fSnYDvEDvgXZAk8LX8EJrpk3PpU+
nFWKr3a2A1gSV4hnX+LuIZ2Oo3qiODcfCi/1X4AmcAa1byn6o0Z+IG8nAWgOwRYu8GKMZzb0PLqL
9kKH5Ir7KsbNgs7mqwtJRS0wtTCJ3E7kV8HFAvtAKzfk8bkZk6elRKp3kijFq66ZnSgm8/dJVg+z
S5F6wAlTwUGMUF0ZiGgLg3ey80diVE1mt7a1AwhZu82zcIZwJ+lOxqMXrw9IldxOfuL0ImPJgIYz
2cW86VKvAn/TOiNah95N9Y2ggq/yarylEGjSF3BhsgyMgfaVHf/Bk3my3nNoShc+nZtNcIgOk/Bg
MtNwzNe6ctmlq3zAkDgfp435pb4ScnnMrnPrzutw2v2SYts8hNZO95tN17vDRnYxKHjFR3cRNsNl
8cKzIO37Xfs4HpT3enth6Vr8NB/TQ7d45iPcBv4fHdRtsdEB6tKOGE9oAt9EiJlArhxRcswDxwjB
1CwS82bHt6F02sCVma5arBV2hekN6YtyRnaLBA6nRpG61IibjfhlvYv0l19XL/YzTYjhkvtZ6ra3
+cBcib2A14/ydNPrGzyL2T47FfSuL+ohu8yv42vzzPHnl8X9obrQdCRBLndA4zjkWDyNT3ShuGIr
IuoQFSJKfij2xov0vPxEEyrrbV6cludmzzIAwjCBzyLunT/9GbI1MEMerYjiuIZcICr0v410G137
XXgTnoxvLhzIyc9i9wp3VnuRlI00Mdt2WEToIjSwGzU4kT35lFjPUKC04wp15bYZrmO00coNzn9U
bYovgUhPCeizj0jqMEWCIMTlVnwkF+rSdeC3vZdte9Eve09Mr/h0+mGjU+3OfXJoOt1XPrGcEegq
fXpt/Vh+85ymhDbnvvLSYKHclN8oPzfdAwJ2SDZy8Myqqn7snsUvckStNxPEjp8WPoI/Y8JYd6qI
RV38fGR2ex6uzbWRTxL9watSbqx0l74jweuxIR3q8yw7hJPVt/QPX75WvPGRXwAHAJ2XFe+x+dHv
nkDDeUj0AAHJoivE+96020fQH/zVEniPtC2uarfDhlCQfiC6XPDJx9w6wUP6GLyyRz0Fm7ULEj4O
5P4VbkJUxeRavxrTc2HPd6mwn4+bJr4Z1deUb3uE7yhm3lBREtvaAwD2mU1Ij+OOY05bRQUGr7Ru
0a2ElcgscLUrC9W+BjQP8EtzDz0N/E2/Swh2JJiCjREV1l7AYmiazQexfcN+iCjpLlTp/3p1/+y+
oZNGEVNUmWHA1KG4XraHir6E0gWJ27TI0ycFl5wDeYnotFUkd381rgE091e5ILBfyfonmdomxGkO
hwkuvOjd/3jS4IVu/7f/WsUTiRJ5ZB6pbY0EXkIqvNVNOHhywUxRa0uaYXeMyfoL76FqscKhtuJ2
A5ZqXwzZKjed3XYN1fwrb/P+UllDN+csHx35jES6BDtTvoY/5U8sH0i+EU8s0YijTp0YxHuz0bDB
hzR18TTbQKxoSwrcyQg1wFb9mLvi0GwVdUfVa6UMfOmSbR5Z8SRk4z1gYY5VW3zXeFKgEjtCmmth
TmF83KenAZrDBJrZt/QNP1TVH/rTYJMFfNNvyon4jjI5CCatK5ytJCl5+U/xOp8Fr2MuapEizlzf
q17xYgRHMFOn/l1+Z4EEsmOTPyQu1BwQXVvdti5z5Pa++o5t9oNVZzh6puoix4EZkJse8zF4TOiN
wX++Y5w/Sx/6rfuC1Rv+dGisgBe8lxuDnkvqcu7xumWah81P/hm+kzOL1Cq7al/oZi8TC61lm0ZX
eB+s3r4Kv9gx8cAdXh27o0poAXfhr0AH9C3dzj+RL30Adh7fjYvqIkaGWTY/JN9MilnpIZ0N3tuf
8qMOHaF1kg6bwEY6cPDqHyaXEf8MUYyEZQiG4UtzGwIAoDYS2JLR9ah8yTz/Lu2GM9IxHz7l3ohc
yI18TnfV2fMZ9ESx1S7dPjwhtlAeZolSEZgslJc802zxe4QhlCCAZcreJdvpwG/TqWTSKQUqAYOM
ZRJS6CtY7rfAr5Csl26HLrzD6p45CfEQfnjkqqwQStJ0W9dUw2vE4YQo8yp4fyZnYhyLj8GT4SBi
3Ol01Oz0FPjN7NF22iuId23MyP2m+5I5BQi+nFoB5uwQ8HSwwMh+oeISbl3k5fz7LR9chWud8jPU
yqbwBZKC9bNyoI4igcplTZg8hqqNSkKDQzx6CR3d91axjauIfQL8Xc4vqbbZaxOwwmdOBUcLXQy8
Hq9+LlVbctV9eFC98FLQ2oYBu6mv+Dar2OcyMkHdokcaHWWjwJhRHOsk7iDfTdv+OXnUStd4rffS
wZw22WP5AYsfhU/pzt9oUC7B4BF8Hj5D9AtHh/NCJMbX1DqU/KPXeWRpqcee/A1+tWJFRT4cV7Bq
A+7NmVLf5F2znV45G9gp/eoRR5X5Trk8fa4kLz+xeunXSeA2/lDRjbMQSBmDS19QdtKVyfmlyr02
dDntFfmvrUMTPMA9Sm0LEPtWlah30df0J/DU6rWn/MSDc7VN2IJ06XsnuJWRl3waJ5YDufmLi1IR
TlqzQ81m/WHyx/JU31S7tVgmwZ9DkEgguDsiAqFiQI0gdliQ/Zr5BotbhdXHGT+WYzB8osBBgoTi
pWjZiQ3MuJJpKY9StGqf2le+xWK2UPSgOglzGXpbiMflSXv1xZdpVz3GlJlQe0nbCXOwSE/NwSEy
cY9TB3st3iEcAT7E5AEEaam96Qs5s3SY1Xu9BbLKx3oVfSCMuFEHKW5cGLAjuA0pAHHC+wtVAeGN
xbf2xUUSvS1I/QWn/sBKr32hHcizhyjx4ZUkb/0PQ1z0jpwXn0aZMVc7DOf2QUDnh877FVF4AuXp
gf2iOLHDg6zjMvKT8/hhSTRS8UI41LFm7TWtqEzidvHEH/LM248Z7wUHbUQfaCN0MGF1EWbx21L/
ylBw2vkHnS3sRflGoOwTxvvxZLGYNtz2KzB9JMuryMDOX8C6bJJHFG302pbX/MO6ztpDnnpj70qS
k2WXLAV2ahevdKSj1BmaTTie2mktszCE6snDFPDspTgUHgPBl2/AOsA8X0sGPRYOFB2oE8CTqI/L
63Au98M2uJGmzOmk/3OhrOVMncfZbb7TCzdJqNwMjQfnaVG2iumDq8ujvRX7jNCK2z7LHqsXKmlb
iDnzc34hYbg+VeMLVS+eRIF2xuHNjc0jp/kyPOItWFcdlFfu3U6051P1qJ/nc2nZ6OcghiLtYbJQ
2vpe8QmgYTnKj7vE1ZXzWI+7+XkdKfAQ3zjz3HLCa39CLRCvZGbud27GL54ayP8T6GD00lBClCAi
ntPTeDY+8DBbTgb26GdSt7iz+/QgfPWamyq+GG3naE/eiEklNMZnZeNBAhwTMIsxbMYu6oil8HM/
3pwY1RMvA4OA+U4P3lkz3mEGwNq0g031iIdBI2gF0jPSJoPe8z4qt9glGtmDraarrVvPexGLAmCb
Hx61sG4hAgoZjvIDTyhGUS6seDwZEktNu3sar/JPx2m+cbvpupOPHiVxaneJALvZDzRXHj1+oaq6
wL3QLoOEgr/JYB89lAB/AL8i2+C2tovPCLA4nYA3gjXzt/ljPHGnMWDjoU56fqodS6cseRa1Q6Y4
2a7B2lrNwLO5nEqCrG2OlaA8M1sY0XZtuWuhXiUbVbgO60CvsL5l3zne6q3F0Fbjaj9mHdVJ5UOb
PIwmGXQ6wjd6JzU39eSb+WPP1fgdeyyPAUVhePNg2+jSEzInA3UIFsEWQZEDrJMR5LZ+Z0YWRBOc
u9Nic4mtCoqt9pUxT1HXEx4Mp6gCh3JO4/2MlLJlVcljm7Ri0ASBE5dApxxCKmLdWS8UlXKK32WX
jgEGlWY/nnhsNLUXs04mA7LwrQeGXxsWx8vAqMUcSobT6q9KkB+pvVngxAdWlw/iMw9FioI9q6Tv
8tKGu3KTINM4c1KUV/U5vITP6rfG9P9hOAxIVV8nu3WYtYFyepTW2q8r/UnO4aEFFFfu8nTDPQos
jgsP/Ehto3sSn8H2w6dGU929jj/MvVAn0EZvnI6qz1UNneZR+poHj8Lk8jVxKJjOXbonrbTNlxn0
BAhvN7i0DCRrOTpltVjuksr1x2v7DAnzM72KHhSr0tUjn8U9eeYU9PtxJ71q/vhrNVhlHMmPHNo6
xU6Y/lTltt2EW/OT4ReY10oUtBfVF28c2KBf7932h7n4gOaHVRxEm+okfPJIT/eto+7NU/UmSXb4
C0sVdOBiPnfY4xIFyt+Gik3KOXSCfUohjI/UtbAqUrJEe/CLFM2JP2jrcq/IP3LvNpVbkxH0PHrh
S84dwARv5MHn59AJNCc/FMA5Eej5zMmQVgMRoUbKTA1JHEyU/XSUETfaiF7ixREeQ6gGdncrvlW0
UKQzuRNXgl0d50tneMEPCAxGcB0JJ3Ugcg5ofow/ijvvk3N9DbdcrX/YSVAWbXekWFpVj5zkeh/s
VKZuG40YI5btH+ZL/YAV4RBvMr/o7Ra4nczlSVGn/+WxjAIUE/gzUy/CE1iU7LOj9Kgt5Os4/CmM
IpfJ+ZUxqlG2svS/6Dqv3ca1LV0/EQHmcCsxKViSLVuWfUM4VDHnzKc/H7W6e200+gAFoxQsSyI5
5xjjT24GQFbak7aWGYF0CM1jVNH3uB1k8PJIazd8W99cnKDhwzsni4yiyeb727RP4y3YF/Amtu3b
9D7jVr+JbL6+38/sdTk2VyTP0T5hfsL85hW1NBX2Tv1Yvq33pfXmt5SkmU/2JU09Y3gTzT9sNJT/
wVH5DGo70g/mD9WJEJFh5uH0Fr3klA+v2nPFQOeayrzlTcbpdpRfDc7J98Hv/2T0PfvsnD7Bk7+v
jma7DNvLY3FQDWcKwE42eCMSWtXhZ0Sxv6sc6ym8YGAa+ZOjnrGOGOlqkpvswtTeEK/iKD4OIxfr
MPnTy3iXPPPYsCTRLJ3mbq0cujMjcYCKyOVooJNDrZU5VBcYMEvfGuXJlTWyXdeNTfYtYZA1+JTv
oUD7xMzZRNtHN8bKRzVZOU3tcYarxTY+4m/hMSYYXyH40EyvubumrZi2ubgwMZCNldMBNqngpJaX
m3iJu+a17zfFwVQ2erHlD6QKMU52Ztnyedmafm/sZ+WtYmFNmUUxbcAnkwwKP5McCsTKGX+kfbPv
PsfXoXU15Gd3NCE2B52KuZddjebwTNdHYfpSKlvpE1ndrnyj4zsACOxoLIy3mpXoKTtV0S5DNI1i
mGsEA9cPsn5CFv0QuanDuSN8Bf54n/6iQRvLjfBU34XO7X+6Gw4g1uhnzziP4jJK+oh2Mw8iVvR4
4zvqu7BvJC96mW5j42idy+ii/E2okHhXTPMR2lei3yl4pbjJAh8UAIDhJgfcgWTVE/G0KkOxAsPK
ZSsfMR2DXm5Mn4jTMGBnh77OuK44uN1c63vIRAkIimLcmJ2cYQxjkhc1/Rz4RPFuvMfjVVNdHGxh
zkXM5o9M0n/8VmDm1b1w2LDyQhTI4A3K8cbEXZYROcuITzqE8Is71F/lBugRhE5OTgIQGy7EF2Uh
/cJuOS22YU+89xv24FXrLpz5tME4fiU+8p/VEDC1BU/1x3QrFhscGGegVc/8QSeyDe8Z8zEst5hM
y+v3Hzc2PPzpRZrtKKDSgDpN20mLR4bRqcMfmAvmYv6Mjc+T6QtWo+XMSZ9YtTO6Hfq939lVuajB
Fi/1KTwYcMcd2a32ORcPpTIbSfikOZVbfvU37bs7JpCLcjv8Ii8ra9blN/1bzpv8b/dhIokIbbA+
3SP98xA9gbGGf5XXxLNe2/24HWj450/1L4kNgB1LvGKjbCGRj9iYK23YpS+BcFlo++sV41wC6EmX
ZTnxilG/n+5BcZjkzcq35LAx+e89Idib6R75tqYeYRwD0mGrSRCFtLgAm/G6Z71J3+IC1c+XLA/Q
Ugm9wLDH3BZMb2nv2GbWC6DbFpio2Uy9h3uCvNYRYKIoTvotHPH6RaUo19a/at0JwwM1zUO3nGwk
6mwL7WSbXxTHwUmfN8j/tB38QeRFWxAsoG8ugJ/iI2e2JtisloX1rGlenN00v7nCdJ5NCphN8hOt
RH16/dTPvwiBCInNEO0UNDg7A3CM2EApoJ8+jUvtBFyLp8TFTU98Cj9l1jGqe0duQbg4elTA6XOc
2ou0voPF3OTPsrPSsXHGIzT7CAvvKTojqG1JTHHwBEFLMDCJ8ViyT3xcKuPkTrWcV8diAiMqfWo0
68t4I4u3uKW/2H1zqhPWsLUc84NJAGIVFqNPxkzY8h7DE/Bp9wo73TQwRPKGV3p4AEXro4Hwy8Ak
ea/TE5f0WPIJHOHP+GN+sMnJGu4QW3HAu3Kffy7Bun2zw0HrYnEdruNJ/ZM/15Q4O+OnxHreSSN3
lndBcOxoDjztrticE+i/UTJIqQvWP81uXDhdg1+sy0m7rtUcfMreV1hyLmgyeJmBKGzT/bCBEtDy
O7+VpoPqmzKtfMpTW7yNznQWWI5QRigEyCX1uLEUB0ruqlmkD+NK47wWNtFb7LbX1NwgTEvbg1n4
0WeG9f2lesP83xB8wAUQBylhZudaw05KLvN4w9p/tXYlsyCk2OCtuP13ypzH0xnv2MCCnOuq0z7N
T8UOOrnP6IhzgcqOIL435rI4apBEmF6J0mAtPZOuTEl4IwLIbd+V0q0Ev2y3wxvSiyZhbnuMGRqn
jKUGjMY3yzW8LVdJ2fTKZ4zanzcIDAGU5cONA5gzoH1rKLngh/LWCKiI3KVxMJtRok/9pDvtHjVZ
D8v5HkM2SN7q9b3GX1O2DbYB/xR/Vr1hvgCYAxiNvasbNiNLyg2MDh31CHi63JhcOMBYd5w49Dfp
Iuzyc/2avbCpWw2YAQGBnvILYIQKJEYEtANwQArop1dRPSf78awj4IdR+Cd4F99nel8K7139UXjJ
XraRAfArXwy7STSAhrVHv9xLW/nQfBZO4Ai77i2+8nFUJEEOKIeyi2D3InLb8Lmjp/A8PRUeigHw
lGRF6OJoy0lDbZe9Nq9cmtMrJxkLnly72lW5454pENOxIca0w5PgOJQfIiOMm84wpvPGyZkKN5vA
ZLdGZwN3V38KBe8Zx2QmBFbGFs13T7mDbdmMQH6Lln9KXaytNJYXKMIpjq77xNwZGBuHdmTsegjU
htOr3jKBZbiwyPLA1VPO/g3Ot+APk+yZ/TaDx52+Z5iTdsZhEE7SExtLM++Bvvj2jAcel+DOFqL+
Bo/eKB/Nn/iaf0/FtvgDIPzMy3PGrAdhT1iNMbLUbeP39tD8aciH1tjSN8YxeavUjfliIh7sYOY/
kCVGW/UGCJC02oGp3ytHh8+IM+pCGfYuH4gme9LP0IS24sF8ATucGsf4xUPGDphDIMAHKMRMMzno
h+EL52OJa3CT/AXn2HWnZtqguJsSbyS5pT9JiqNQpKVO8Rze8aEsmewaT4Yngo2I1LYqQKe39LbS
25QbOZhdRze7mb/jd5qKIPfgN8OEwLUFG9O9xnUKpeebkLtwGz1Xb1m+iV1hx+ogukqCa/PRQpg3
4hm9kRwug9qu8WJ8VS/hH+llBm/+wegBf3WXX/0jML2FLEs07Dt/b3D57HCEntp30VfegBQFu7wK
H/oLEu7El3ay5nVb+aelRPlFqXFjcKe9CeGu21oe2OKbMXssGe212UfTRn0PrywKuriHiKapToVm
9RyezKfRB2eo9K2Fabq0JavzInmISS4d4Jtw6UXCHDbVm/KhAvLE10y1kUB+z/jxMPw59K+AJ0u9
fp+Nh+5nfuU1uufmWfxWD+l59Z3EAQCA88FHmW7LZ+MpmGqAKzFoYC56BWTG1TNwYL/Jd9nOr9En
p114FRk2b80zkE9FXNLx64u2OmXC4E9weLfdH2PcdG81Q6FtxB/iPcZXlQXvmrwtV7gBBVUtK3i5
KdB3DYTqbepvNNcb6/g34wu1jpkXbkMWTrgLYKNXBE3AygC38Kac7M981d3ouT2sFfLExgsRYAOF
5I2B5aE75Wf9JNgc0uQTc068O9zmpXq2dtoltesL+WTfCoDhuIEWcpB97WJaTncnm5fVYh/bxTMa
SBt0cZ4OYuzAe2EsT9n5bEu7wouHLXE9UDoMHx4eYxYG8y8Ki0e1foj+vfscTjqfFvj2dx3Zhhxq
UMrFjg4CgjS+Z9p1DAffVD97wcLgqP2towPXl+7D4I/rHcf5l1kMKkuh9XptA70DohunL8Qbpg6A
iMZ+eVbknX6mxEzrV2uPudHqf0Lgx5HzEmX/Wxnbxpf+zX29tFH+sERwokgfCXQaKvv35km2sb7p
Yyoiu5YvIzahIDWIB2BYkcTKWHQmn89T6GxrhCWbMVpPEfG1eYb3KQC50VHnTMu/qN4r5RXf3TUO
QfYUeneCa3/qI68EWdZEXIaY4jZedZgvXAh4pGO/fVAPAfEcX/1r/pocOD8Br8seT0l613167Z6E
ffra72BR6Q+Un67xRT5Gsz3uqNQrlj7eIjsmDWLkm+9A2DX5e0/SB3PdPxNV1TG8IYiFIhba5vQZ
zDvrXH9FOy6thXnqHU4IuE2F+GpDEhvbPfQ5sk/OAYxY+HC35t7Sgo82RvWs29O9Bt1lOrUPbzA6
hKP+zFQAM/ngk53uNUU4/Ayx7LnfMzz4qN9FROvw9t3qixVbwL9wOyicPsqZHYSdRt/DGlIJukHk
ibPbsJFqwrq28zNVtnGRCNsgLZfyuHmeX9urdhkPjZelu1jdGlS2t8ZjgTn3qiscrNcMk6aTCIGE
nZnxx/IjxF5oQ4o5YBTAykeiTYz7DnK0DQpDnDFmz7JZCe6NYU83sO7mltysN5pS3JBjNpu3kDaI
8ssJ7X5/z4KnIrIN6lomxtxrbahPgFTnv7G1te7JKw1Dx4HEYZqmyakvzQldBe+UmiBYQ3eolJ38
t/uiU40HLzlZnwFK6w1LotjsMEKKRB/dJvVkMB6K6pSIvv6jI7vGNW0T8SUeMYfXUkxoN/Gdnqq/
qzNwiKMDXIlng2I336aX8Vfs/PKa+MVJ4cLEqOVLuLDT5co5Dz9qOCwKJxdRD8noi/OxG32reImz
51Hxg8itgVopTP/U4H/v1BCI6SgzUKUybWK28hb+oGKWA8YcWy4fVmocTfPSx7C0JnIx9frmnbg+
enW2pppxmgRblvgrhttMl8FdGV6BNWHPDSHqqTx03jb75LVmyiruZ2kZHF3fGx9YFpM9+R1jzdYy
BdAPGs7F6FEHRymAEtYFeRHWiibMHXSuSBjZgMPr7Hd/Jk8+YFJVEqyOSua1fU+hqIZ+VB4xUtWY
fqwBx36ZEXm10qhY+QRgfUh8+BUSpvwz7wm5Y5axrCUs3Q1zy3CLdQiOO5xDaLYYmo+3qTvjygds
OqCyhIZ6ZJ8GlnbD1UrEH2f0jrYy7QmGjYnZIUAMZSfhwNldCqCMknWAHi8hxKS0JTYVwAhqa3n9
+mvZSc/ViEPcYZieu/IlTs9y/oTCSikhshPqYC/CTRh343BB326CdoFBlgATOI08Kdn3rO9VE7LY
bTYZ1xQ+ZQl1GbUQRYLK4WUYQslO2S07ZuyyVnI4Ftxlp6MleAGkOixUZlKMbIKCod1ld/I9LtCT
ekxkO7zWHbP0BVJcwKMIKi+/UKG001Gb4HDcWJhjfTe86d/D5QHs9yva/y/O/7gpKazqei4J/3AB
Hs+LzHCdjjTw4fiFSQ9TcZs3wehpcrR73DcHOjHXnXEZgtzamSb5ID2DMdLAKIIFhnI4gXRYRiIQ
evzPqGDUo1zEhrfB2VKlV3zc9XhQXgoImx2j7cd90lLwsLX+xuO21aiuWdeWhzyYkUEit444xb/S
uHLtH/c16wM1zmX//JhbpAePm/8+8HjeP79iqj3WVEI8EKqoAm89npRnpsKKt77Q46kdcfQYeMnp
ftCy5hwOu6miG1dniCo9wbm8WUmPTa8h2Aszos6b4QDJSYeuc9SJry6c+C3t56cmnDGWRAAamhy1
Mle0s14Q05pFX8R1v5Cu8CWLQ+eqmapiv7jp4xT9n5A4DddrH5ynYlI8JEu4SWT3QMA7zUAv7mbw
6VICYLyla/F3QwEfEBGCQRZQYwYtdlYS0TYEiZbGNGiTe3iimZKchDi950M57oaY+hTFCVufzr6p
9zHAVdtPPjo3N4vHr1Is5YMaQIsiwnxG7MpR2SV4uTSaOLitZGqcg4xGx0veYdxoaaAPKCZ+TREs
3lTcCmHYnLa22cyfqEKQsxIc5PWYlpGn4hFvSmGUEcjbxvA7NdgWRGWEztxDayQNl0WrZdiMA8Yu
K6P7kMj7EnbqhLokAB7orQrxu0ZWCHpMly9kjYwJserQcBTMLUw5tBiS16ImkOmG4SnU5T+tCJ1Z
j2D4txICWfDyKsK5R16M3yRHzGoxzyDgN8CQH5e/VbM+mXBfGsY3CWwKFfnnZlBIVZJwDSTtS6xM
nM5G4oaacx5BtoMQOBM6MBUJ+ehgb/FLRf/QwhZrMEkGDAttTHxGTI7XX48sxNrRDTMnUnnLFMJT
JD9LIhuHpmjIY8nP9oqczBSxzXKSyL+n2SdSAp0Oa+BMlp3NV+60ExR3Kc4WJ877eyBG1a7K/4oJ
zIeggbBuYF6DxE3bE6hcD4geYixk7KaLk1PSEeHQrWtNVnzFNWoL6ZRUNSQFglQ25YLrnZEanxG2
Jp4c6N9WtDzNcsZQypRgHouaO8fQa1M+Uagy25QjfTrlGimjWRn4WoTnTsaltjOU3iHtd/K7eYHN
HVnMg8EUFb28EbSDKekoMYesdyiiIEemLGaJmf1tRjIvK3M+I2WOGM/OLNAF10cw4qWpLSogT0bt
ir3t6FR/1Tz8RarJaI2sIzeVGFGRs+J0zNDkWiCLwpz3xqJwlSRUA2pCWIbJXlAxQas7AKIGs0FH
7nUWAzn70uqcUVeT3I1YppAL4Dob1VVMaQkGAffufgBVFZkbPjI6E8W69oRBbpUKT7iGpSypcu0s
0f3L4yXgRLIDxN2qHJp2XYWwczPY38Vfsqz7o5SychNoZ2MkSEUe57FHdLy27ylpkiCcvGAhvrmG
dFvKGN2JYgF7PsP4Yhus/mLlkJXurOkHMsJ/h5rpYd5zmg0LU/BwjFTflKH4L01y7GMKlbyl6iuq
9HkMv+J22ksqdG8RkgFLbOireFDOKjBEnI6/eUaAZhqH96gEUi6NTNqUcuqRbYYpdpMuHq4Phdua
aCYnmKrhUDD8bxY1pgFO3/Grv6npZaqApjowxCmdIT/3nMERWUO4FZkEBkAAswSbSFvx2VDzDh9g
Wph0+hEN8WOaONalRt6HMKcOtOzvtqS33wcRga/yrJxNlZGjoN4KXWKvflCAZgCXRIRsmxdwcLXm
Ba9Z9SNl3CgrYJUGs+AwGtyMFI6RIkKedDac1uz26RB/Zr2ZOIjoDkobGbAiF1Br3PHaKUSWEMAS
ief62ZKwUO2T7FAqwMRJTeXQSYpoD3XZEKgwn7Hpc2TdCO3UDGh7GuWKSWoB+Z2ZIYGOBiVDvLj9
0iC/MYi3kEIZ89b+3sj9G3bjTtkvJWmEIm28wXwiwrzxlFc0oBqg/aKJG1VMGbbTzRkj+UuoXjH4
FIIXUhXAKWoM0+Ei1p12iDTqi8QCJMe0lyWyNO9iypgyyBMAfBQKUjJ3fjuNjqBnb9a0yhX0/rMz
o2AnGpTDo/6d6fmfudPJsJpGclJFZvC5E+mGbJNJQuko55GN/E069yVUc0sqiadT6ZdIxPJkOdS9
JeyhTeA/aUXWTS0RFzcZcwouM5hy7QRRBIvLkLMcpt8WR3rc3JBj4Z63ywhgxgsQJK8ttuxGN7F/
mcf21pYv61vc40DASRXpgqfMBP0kisZ5kt1iS4ncqNCkvRyD0TTFPALjwPGQLCYjZselmJVzR6YL
xXQB8DHoQg8FWty20ixslygM3GHQzmlANWpoKob3uKL2UlQRhJE95+Qk+gUwz2i2Hh7Eiy1GC8SG
ZVw9V+YAon3GjNEgmDFHVRwDa7D+DrDlbClvzkXIKW8k7WDP65i6pRBXsbPdWCKWl+IAd0WopI3e
MFwmlZEEmJnZ1xpCmvSd9p6JDA1y87h0wuKoNeyJcmw7mEuLX1VDsi8nlJRamDllQQlp5Uj7kpAp
f6UF/WYITKKi6MJSIY5B0GhhIJ6MUBZCk6mhMq+Oss2zIlUCvjNkwCoTjX2iMvVodXq/gR12YwA8
RYZFkrecgWEKcLFhjtTzMCBjJlQ4LKDw4Ut7mjHChtdK9BZYLDnQsENVPExKjk2DUCYlhcwODS3x
Y4B2acpcDExrp4nkd8lkuixwfjsdA7UymWOaROHNyloTdy9cXjqyfetOza9ykdyEOvSliQU57NuR
OTzNiFjIdh8ieilaUkw6NpO8MYgH0uRbrp5mpdHYyLEU6BlgkimNYqsrf/nGadlN6x3R+njHiewn
yPLrJHfLKe+H9jCSgjWBBxBVMB60NWxNt2jqh5wpVGOZR6vIv7SAdOpBBMUvk8sUmcZeWfq3mTOQ
k5WyhuquIhgJZSujV5BGgt+NbU7tBY9rQXsD/pTr6j3PAbIESGwJATtuFzPDUsSMOLFa+lVS7VY2
tWRPpFRO43wkKiGxB/oXm9jvzK4k1StSqAtR+7IYRJzjKyzFkBpkqfZMPDS2eYjmRwn1T6Uda7qv
zsniiSGWUJwqciP0ZkEwBnhQ5TJWspJw7nn/dofv0IlsxVMgRB/EYkS+PjKNseckV5/VTvRD7C42
uWwtXm0MztDA/xFbkG1VzLxpapNdEC97PJIvdVZikqVEXhQzvZIiWPxlUiNDivHnSdYWSGgyJ6IW
aAe26dg6haM074jAxLIQN5ZUGCxXrADpswjDTfVJFwhz0EPgVU1HyChKf7Wx+zHFjqeFF2jQ84H6
ji+sesPtydzVR2vq1OuCyV6A836VI0lbKE685RYlseqiAF98C8ODGDBHDThrMVo5jpEGmIKxlGTA
FTLkZhdrTOmnViaydrlUYY7glpy5TattDbOb4dbm0XZZDHhX49NksUuMYD9trUtbQmn+TmN/Ixcg
2WVkfEBEmOQGwSWE+lriUMfdpDii0DgFat/NYNTGbjbqgzqp4UuVEB+Gm32L+zcDLFV31br7NKxq
POaWdZgt2hVLq7xh+iy0J5lQ9hapsCMYJhDQTKJnbLxHknbtSMHY9rxXvqYENmEepBSQ6escmt+x
NuBVNCurfXeHCcgQHnOVpayY0w8tFf6kHV+oxpzU0oYdJlUfTQ3FWMjbey7H4BpieYqDWoMEPO1H
rlw71xvcrjq+hRiPWEPIkDQpVzEXbVK4z2HFbE/y6tAU8WUetlZH5YRn5HHUol9jzANUjt9BymQH
9wacIyR22q6aT4ohnfJIwBOng6XgqlIF5bhiqNbT9bL4W/WzaIGodHHZetXK7E3qfmfhuLwl56cm
iXujLZiBaiG1Z4tCpNbmmzrliBXNuEN83EqOpdWHWsydsjU/Spl9eMwEL5WYHZVFClOoZfg2z8Kl
QVrwKgKajXH7kU9Ju42UEd7kmBqeBjE/PeiDTAstDwcyGfkiIhmRSZHzPzLzgEVw5TNi+GkaptVx
DFWjiVUWmB9xIeBa6Ao+6XNXo4EekZRF0hw6uoY4dBxiaIpzmLhBQKu3KOk1iPQY9yawWo5Gue1X
A+xMbB0pBzGii2aeb6Z2TNuxUwT9Ihk1867WTUWi6OBNTHjlMZYcKM8LxqdxvjhsWvgMjDuuZOul
rY5N5kZzv07c4Apy8cBxqoiliQihKPGxxqwUAkDUPTNTeBNIdarUXPCVgANIqBczkKn/THvs5Ynh
wEMxEsgbE48YMyIG0HJYkIwbZ8jSmv5MqHq0l7TnUQQQS+YbJiW+lWKVa0T4a+WhwBfGxS6bTjK+
a5KAYX4gQau1Vr1se0PcPR1wNo43Z7UorINWLn6dqeTCx1rkKfr0PAwSnXdDMRMoCaPQ2jwR3FFB
fCH1OliLZYmTk7oUQk5L4PyQ46dtge9a32ZDssTcJQdJGC5JKD/xwRdie2nYhLFFwz7UJ0NMPnHW
SrG/4xvqcxa/soAlaKQv8gR7fFA6qCUz36+4HvcAPqkiBQc5sLJ3USecIBK6Q7Ka0Jv5AAI5E6CV
16RYdhpYnwjuMlnMpjmUagewoeEb+DStc762EvD6/O4nbd/gUXqwzJazw1SBdZoQlQ+UVpO2IpwV
QOvV8mxUjF2UvJSY2YJsdD/EOf1VGoYDdUfTY4GrT2pniwba/mLk260YzrhhD2GniwG8sSDC9rpG
tTXPU+OzCyCAbhR4uvAR9Vofn6LScCtLG9dRBhpvGVJcLAc4pE4KhNVFLnZ9A7+uV5eCblvdjgps
cpEES6+H49JAfNRKVUdU1fydWXo1K5qPeZ8tnBYN0RIt7KPR0gJbDYLx1KaRPwzL0yLKOJOb8P6m
pTpYfdfaVRPAHQxiR0uC57SBfC0s8gEfoBFgi4VJzdubnmHjJoq2Pr4vYShi6aTdBlWBzDW0xoY3
pW84npGvCpgcTxOQe6HlxG31CKU6uNPzvHqDCq6ioWuYb0qmI0UlSWmbVDCrWraDkLN+XErRnYoo
sOmC36FmVGIj/yz1NZJjyVlXfYMDisB028Ynog3RBivxcwmxo5JhGFakHrRpZteSEFzFBoXIAi7M
B8uk7D3TFXdYdkqLtkJQ4gNl4TMTkwWyxegVovyXhfI3WmpSTsjIBucayacj2x2/ewGXQgV4Tc7w
sjZLR48tGlrTei1mjYtQ50Q1AAtHevizzGKDOMv4WeIYTgjE974V6Xb08QMFVcdBbJrjrPFhIxjV
NbZRrlAn4BxCFz3P+rcZviBxqJhJYVDaW44xyp9iB5iCKdwmne/GSOdCsMknYTTttnLbQL0HJdpS
JFh7sYPngU3dVycyFErwDEjKxI5lfAHzBJCyres7lxwDpkBCLyKqH43SkxKmQDwVdQK+lF78VvTx
ujRgGp1+SpsSKkBrQueTIJCN6W9kxMVlgaovl0BlJHYSDUoLJ1HDVWN4FBBOmCMjELLrjsESm1et
ARAZAa9mhl+hEksno5SwtEJG1Q5QNdMKfzqC075Jv4y+6W1+NeLKckl/LSyNqabS/rK/feQ6sxet
C6myzpg7Nj7jTG0KJxdHrw+VOGMk4v3IhhqriHnbnrEaS8Mxh+GCv9FkdrIdK3ntaSFFjIFXQ6OM
LlsX0ISKCR+5Z9tCGr4DOanwbYR1FVCdkG8coLoe/Gg1BpxMlreCnMgssN4K7Aa3pK+uixXgUzCd
4in7MKUWI0I9b4/1pJrgXYJk67FYQsipv4ZR9dY2Y1s22uLMurocLGuAykHdghNk4Q5S8MRClxxM
2VI3YVUw3DCl18qq6Q3zSYDqiShO6+9sXvFzOnU4s5rWlSRCywmWANZ/3b6ZRWHrc63aU1kjSy2V
q9qx/pES0NhZWHmGIAoeHFW5Qv4UkKjGPseMZ2LtK8ikwHVk0N28UfdNWei+AfMAQ8TeC4g+jkyU
nEqAAx+FCnoEqiQxLtHJ0+oN5LfyLas7QcU0mqjgbVoklq9QW+zDUv2Jc8E6x0l1WUREnaOsTC6B
ZhUrMIqXvKCQV3UCKzWXXG13mAnZVK2iOynfI8QT3C21LR1hDbc3tXOjBXUI3hVCos1FgaRP8u4Y
JV9NVRoXk3E0XcO80QfjZkG+y5H6oXlRZ0erhL8YbHujbup0bsIZS83fkMGbUzZwJcZKWYhtUcEc
GdbXAWX3OrUvxbx08UpPN2MUGqvh88mcJnxKDTBSDLIo5GqKAwMvvk0gwEGYZVYMiflVuDQyVNZJ
2Bp9/xGGwi0pib4kDBh4ucKIel5yH2c+QncI0ZhH5IdKv5Isu87OZ3T8wshCWkoMm5X20ggmVgwh
boVGGGlu+9kL/aEhwcKTlxFRh97gV9CSY89K2tqDhJZHLMgw1GJyybuFccTEDrdNMJnzE1k0HIyc
NfxuxB+9xzixzbUPS4BjZSbVZ6JPX2InnORGP7LXXkaO7A3PyP0kKtk2KloYKy3XYJ6pblLcJ7pi
TO/wkRFgMxTHdETIn0B9z0cW/w5ZFhvJtKEfYX/W658sLChIJRN6MUlTxGj9n/+N5uZ57FZBFf6x
+8nSSNp4PD2sDXMGqF6biGGcbRp/nNQfT1p//Hszr3U8ER63//nv49f/z8f//fVlaHhf/942TBDG
0ZOE8S9/MkIjofCO1x+P/z1+COVQ7JvVzvPfm4//Pe57PPrvk//Xff/r5uN5AW4z1fAjrYafKVJh
K59yXPUqPs28fsR//vu493F7USYeEnLcPmSrvD6SCx4/OLv+O6Dicfs/AiseMRXoaOK7kS+aTxz5
1hLEFst8Rpn7jBRrPqXQ7dQAPzx8Z/1gUnDLwbqaq73WMFWMtP0SBaZtmZQ0j5tdvfzXA+n6FENX
QR4Exf/3Fx5Pe9wUGAp5+hgdHnfFmkqihWyiZOvFlOwqBd+ex/Mejzx+lHnDH6fpfEliBeG2XiDo
Sta38Xi4kzVtV8o/syprEIatAXWrDlcgxkXsQOGwxsviVmTUgPlBxl5cV6C/atJduwSAZmjmZquX
eGk+fsjTGsxBWuYCv3GBIYLrjFF2v5MA1wJPWKafeNMfUjZwtQExi9oWuFAQSKuMZD9eXZyS1Siq
eJzg683HfXk+Qt3ujabxm7CzccZD3vB4ZAgLaXGCqviTjUzl//29rI3YUOdeJ8wMWRzhI7zC47Wr
UFidR4ThwMfBH/Z//t4/f+Xxsv885/HQ1IGkELKFKvR/3hT5Mv/1zh7PfjzwH6/9/33431eozKT1
SGjAVvO/X+o//mYZm36cNodMogDGM4vlz8wxUtAskglC6zqqEBdlCZ2dMXfHlNEzdlK4ZwxmARgm
xIwuv1Ly0H2jDkAFymhnYFi406OkOQr9CKqUguNj8E0Ws5N02U4I4a3UJVZeWKzYgSV8DY34l+TT
fD/UAPFNRqnfULnQcWp02atbqK4zEwOzlEk/s61CmXCAwYNosFovAPsQdEYBbdcweLNeKcDKUzqy
pFm1CHVWFJ2wSwO7whccsRJg/VA0ED9NehF1wtSgxcOjyP8MYSw4TQUHilrAxgT80jOis5HLwy7S
y1csEJkVRTiDSDApMNMGMM0M8O4OvWKckTpfT9JVNooz5W27nTIRIkKc+CTOlP6gS/h1FnjwSPRl
YhBDpzLRc5X9JSNTeVvHQX+aJIClHgRTUoDp+pUNnoXWfijJ/QxSRFuJAJdYW6qFSwtTHAOuMr4f
M0RJsxKaSwm2GCTnKFgw414sKDRSR6hWauInTkK4bEmHMhp76KcBZPQ22IcmAhDRsN5TaJUdOIgd
hjEKoh5GT9EyvBe++j4lob5ov0XDTbOMZBuMA9FBpZe2ptlOtAoOdYRed40jIgEyOKjap6EpXzLB
W09ayzBNnSVf0+GORyXEgP9H2XktuY5d2fZXFPXcUMObGy09kDD0TDJ9viDSwnuPr78DPLoqqbpv
tzpCYpGZJ0kQZmPvteYcszj3CXJDI62ecRlkK8uEc1JDkl1VJnVSKYlAz8IDBcjB+CCoxbitDNYO
AT3YpI3qvTEQUY95qW8fKpF5scTKtM1hmMBfX9MMhrcvHQbF1NCPEcbUmsVRaJXKHTT/LMjqR14t
dVs2R+AUpjgiCysh7kAG5hhjEj//MQDYpz4s4zyohGOYU0PjdgZTKBLYJ6l8CqCMKCIo+7qhHFAh
gZnKQF7nifQitsq3ngibJcZY5E+PlAO4YML5LhP0+16vxztqj3LAZC3RUIDpmmFtDHg0JPJIO0EV
J1xTSbIlvmEgIEzYG/59ovbahRi2H03GxR+lj2QJoyDTc3S76mvfiOBS2vk53AgB8FfCWuINeRZI
GvT2k2bgsvAbBMesWOu1BSY+pVtSKxnVlEwifyJjzqrktLSRwDa5ASZ0tGSnSIzPoK/Dp4Lylu9b
pR0OkVsNgNt86rqun/k7EjO2FDMf5Ur1txV7SLAUgVJnoT1KRXtIgTNzeBlE1WzAVqdqm14JzU1b
+kfyt+qdSjAVcJRsR0ngKGLCGpv+tUrrN7FkC7ISEWzmX8pCumvCkaUf+7sXnF5jKqh0BCwnunCs
I3wCckMJDzgtahp0WEmEDDzW/JcwQlQ95yJMHdje6wwPcBv6x2LWqfVyfUBhFT5ZrqGoEInvxuAb
dHsVhd2AsaepQSoxnLvKAI2vFIgbJLCv+sh0ygYNhERb0YHvqejbJEp7iF+SxjVmdbjP2hqVYYxQ
hn2LgLkNyfwQBQB+EqLbKd+3RhTcGR33ZMIZ2AtRQPaD9GbGlogaJkd/KSePkxp1XpOwDJdCQzv1
of/ZUkLrJA0khoy8a+zYrqqL76K2BB84K7hn/Y6re+x7ZDET4HoqU1qAaKoffFebR9kpjXZ46IqB
tuXwUDWNiLY0/JYhtK8rigVuq6H5HSWZoGeDN6VLjMalW5yIg0ViGZ7ptMlaeCex7Aj9mU2UbRmW
LYpRSh/qSAryQkamjY8SdpyKfR4MLeg81KQIObxZEDRniDFVQAPKEpTGeqMRR64AFtKE8Ewi7YBG
ayEh0L1z/dhst20gnqsZXRjNqkdCyjA19Zehaea1bFL7mEoS4XwxUHeD2X3GkFIptOVfYwyScCA6
hlma+CSIVcNer/EgaWCZq3bai5qJsa0z3D7uKOEXCgUexVgwoDlmi2q8H1sZPbgaUS0WAE2X875F
XJNqQXZcRGacuUbRR4eknDOnzrIDddKzIN4E6JHqFDFp8VNl1F7Xov8fxjnZTTUH2pqbkxpEwGnK
3qeMML4aCRqQdBzPCXX73VDSWMlMbFxjrGAaJqBQHJNXWN62MY6vqU4zXdTjYzcL6KMnrBa6jIVJ
rJV1oCGFn/rp0NVxuqvcacguaSkxpubWe5k3FPNbLL56/QQzOUIzU97rNLXyOYIiqnNnzgTjS18u
VV2mhZNkh3rgAqJmx2xvHj98Efq5OJVAc/j2MY53ScSSbWZYkKvwgRAzTUKqaxHUEnGlIEQgNY63
y3aDDtyONjM2qOVnt1/MJmy8ylAfiqYN9laovUQpZMO4FrsdHH+EV8uDNCSYKYL8MRTCcBdmtbWb
1PElFABVNLky7SRme8hLeKgFLXC0DDlBjA5qn1S5tK2sJXSU6qHfyN64rAFEg3VBxTrSbArJE5ds
sduD/Pdnt5e/NnH5gyaKaMw5tx/0rcx0bly23BykB/KLgPwYA2mfeMvRRT5nY7sv8yn3mD5C2R+m
pN2ZsslTGunFqtBzxZYsAQBJbXk5TMSsflUCtP+Shc7zNqW/Pagmp4K8PNxeElhJBZ0Fm62SfbFL
/LdA7cb510YpTUOaL0mnl3A5wxOV+0EbJ0RPcrWwuKSpWcmgS4rl4fbsDz/rYco3nY7BiDB3ipPL
ykkQSqa0gdKhvky0U9B1LOjy5Vj+/tAsc9Qu0oK1SMd5rVY0OzfSEvx2Q6QGZMYljL7eSI4oYHEe
YoMIREZ5nkYLlHWuqMZYqQL1vE/Q1S+xazcya1Zf+9aUtroBsehGp59ThLxCW5EYJQ4LqeqGpC9x
ndWFdgzh1Hs32PkN3n17Vi9E73LQC4oZlGIDLeHrK8oyF9NYcvDqtg23ZzrrW4ItkHCBtr8xw9sF
k46OvQ91f6tV0EzkBNFvUIaY4FM429tQudIWKXa5ZFZeGJtA2ZrXeWCex1ovW9M2qDiEhWj7gYBl
x2iUXSlLyq5RYuKMuIeuWh31gSEzVC7oZFiXlpFDC4B4k/rQFEoEpSXduqlR5bXSs5ahj3lX+n7k
SRkBsagXhMFpI+FnWNYVt4dueSYNPmL6WaEwxMG4PRh5ZNp1SkGkrs18nxOnh/+OGxpUr9JCiBtH
KJx5oL66LYjZ9MYlDmBeHm77//ZSoaSYZhRzfsUC3I7BLQPg9mCNMFRMtALreQlwNFIWRHKoICol
x6RD8VIx4bUWWv/vJ+Dt5RTjKS+m2be7xrxXlOG1LPHU9fOilYznuHFDcfxQsMcz7hvbYSz3/5ap
fROqrTCeZGCEs7WluAN8M+DOS80a+GTiFYmTOITwbMS3+StkARFTJnSQV8NzdKyH6kN4IE4ZLBoi
VZTay1wQ5nLMhHiNo8k4hI/zK3ixr/FMx8J/DB8ytB6eMUE4XWc/QBSXi3L0KHvSQSzxJdEKmFaK
6tAEgW4dA46kG/6SL8AxECQug/p8D0+6HgC9up3oQXUM+414nc/tZ8HLCdkgCSekla0qeoCvMpev
RPiT3b7wUTq9OORf9Uq8YkajSZjhBkd4ox+iD6DsiJdLiz+akTPgNxb2eKfamLQPKO8ejhBZdUPt
EzEMsJoS0OiD9HoBYOVEdx3tuBU2Y4QWD6SAQD7Bdh4voCnzMH0Gd/IBdRrgAgd/LEQC8kX1r5Lb
WbrW7/Uv7STfC2/Kzr+nHs9cr8GORbIOeyw8MGdgWJFf4+fp7H+NeMOfBxjYrRccpGirYuDvyITA
lMBC0lUrW6CLhZz8AHx2Lll0r4oXzgMc8DPdCbpGh3Qff+C4LNe570gqYWk4CnDEorfA2AvgoSOf
OaKFtUYeByhquGMmxriBJN66HFBbeONHUK2067fVuu2EVP4w4fM2K26GG7XaWMa9kHr/gGu/Y0YS
FPmf8i67K6K8bf7ym2zCc2deuPx8+/WX3xCeiJrIdEIzTKSpkqbp/P7z/RohnfnLb9K/ldU4xKki
YdQUd+USuOAkP8K+2CQfxOddoZym6BZc0b+LDHvKPMqKxsE8zp+cIcxr0eilC9tlIhXArX2mTVuB
oCvOr8ALza2f38HsHEoYqjbZb4JFWrPJvMGTkfy9QDRBGfg0/0D3czM3e4XCccQDuimf+kt8zR7K
p5aKw1q26+94B7H2JX1XMbh4/Sndce9HhylywmKs3yjeREfCMy4MZmgNNshmsFMjn8a3r2Bsmjx5
WKs2VweBODbK0lnFHdU+GUcwzCPV7MOSH92533X/pT9kB3C84Q/GBAwNxg8OKMKu9T2rNBtg2mv8
gRhS/KJujfx1uKex8FBx0LHawCrmN1zV8BoEZP1IybYYZv2DRhIKYLlVeEVsVj0jsTBPhXvCKIFX
l9pwyv7bIYl6NSIm2Zv0A62+K1yUJyiYruUE32RhYexWvOghXTiN8oupONGh24qb0FNP+ELVt4aI
FhdEVLRuL2AAETxnzwVkEVwvKJsc5M6YI7lODdwAH7Gzjra5Bq51xRU2nRcEwIMirr8BkxFGx+zA
bteRvQFmCeyTDnaIgXDfLcaLPT4FcOqOdKVZKYXMdA6UyKGLL/QGTltkfKfJZpZBmu8GIsOWrxi4
yp30lWXbajO+swRnU7mBe9quep321ivrSo+Zm8vcfEMmKEU3QAunV+0NJSEKUWcXe6bzP5z5C9z/
P534uixKqm7oliWr/3ziA7JvUHTJw0k2+xOepdBexhhOr0fDepEXhekqgtb1hm0GZRNGo0ccSc1C
/F60yv/DxhCE8J82RlJVFM+iSvbBH69CLW5Hvbb64RTJ1Ar5fytuw9whdBeac4PDhvuHjc8uho5B
H+xctueABi42y0f8I9H5tjn//jn+H8CCfxsWmr/+B68/i3KZ2YftH17+9aHI+N9/LH/z93/zz3/x
12P0WRdN8dP+t//K+y5O79l388d/9E/vzKf/bevs9/b9n144t6SKS/ddT9fvpkvb21bwPZZ/+a/+
8k/f/1rehWmSEfHf5F3kX9F7/v7b395uGUEl9fY3f0u8MNU/k1qhaMyLLA6lbpq//Wn4btq//Ib6
+c9LrIWqigj5tV+/+n+ZF9KfDc0yRNEwNE5H1eRc/FvmhWL82eAXlqUrlmnJDNP/m8wLxVKX0/of
Tnvm5opk8nZI2WXdlGU28B/H+06muDHTVNpidZvpZtHYZryKo+xMWAvuRktcp2FnnJp4xA0ZkzFO
0j3XtcRyjR42MkbVU9N8wMxFhxohjQ6wJPWyTqetXr+3TUYtIZE/dHLBbDWXLrUuq7s+id4rIwzd
gYSNdaGa7b4ougB0VEfhMKPGOOiheCCuz5kLCMFV3jTbdnxpUdscREqbZaf0+2kIaCrIsDMySB6Z
QXdWyfD0pjk6yKk/9Ki1XLFgvpaa4pEkEdj/MroYUr0+EBJUa4EiwLoZkVz4De73trsK3LRqC9el
EfU65SYNVzC1olZRIPPLzJhC5ASTZrwVwgi5IJPsoCREo0IlxT+pvCIYPCEA7dD1AKElOAb1wmFU
6UPr2mucgn3PxBJOf/nTP1ui5JLhl+67ImaMU4m1lEPNseLM8CYBuYwuYBag2cguHoEZ0e3dDLXk
pNagMG8DSlGU2VaE2ddZ39RGVpVsHLI0ARIgncUglb0K+T1VnupJq3K7LBNkfW149KWxPeHLOdQd
EvQoCu/o0KaOXKgfgRq251DFq2gkerUpAlJ07rNQCtyIZHaKcFjblugOM5TgR+TWyfJH8VJ1P3F7
tpAkPw9YOuyMhbCtGPJnpxoGC+oOQO+SqWBF80nNOi+bjesUlRCYCao4V+klwYBu9HAV9CQdnGY2
grsmbY1t1gpXQaHIURXJl14hi+jnrsZlSpRkLAyBFxnZtegLHLOSNG/IGlPo6NCGkgzl0pjIs1L6
ynZfpp9+YQFqN0pPz5kUSsNAQoUhNChkhceIGZqV18olDKHAd30Gc2IK8n2vs9E5aJHmqUCeupXT
6dqyuLEJFmu2vkFwhqyXBwnHu9X4lDgUfDFjA6tNm4Y9gUzBKUfg5HT+1KG31e+HpCifMfpOBACa
xELZZVqori9y9+vJOyLfNW2Jpi3XswGbm+YzNpFu2LRC9JSUxT2C5tz2R6RiMtHBQmo0a1nU9I1u
ARCWkhx/eIjGC79grggdFQg1deNwPuncYmmNPHQ9umUf8N4cyNM2RvNpdoJoT7LgNYj0cDZWZ8NU
+/WYLzX9DHS+bBgHdOcuxXGa5uRREd2QhYdIbN6jWQc2PYnwu6EhWN2bHPfneAKkZS6ovqQtr4IZ
aIe0utDmME9JHOIljUHfaD36+94Apkp+2kCOtj/3siep4DiENvgQyMRJmin0rDn7FJLkFCoCbnl0
TzLHGxdJyEhD30zRmDEDeInAVpM9CtcS5QgCr1h3xom0Yn2gqKd1oAcJpyOVuaAJgw7FHaL10Bro
ear2JZ6qfdyhuE0beOjm/JljqQH7rh9Za0LEQ9gKEqm9dFr3nYgB7R25VVk9TaS9CSNxO2i3W9Vg
xmao1+qosLtU5AS0bTpkOAodm/Ygy80pkEQ7D6ZTW8HYzxMNsya4WoN+Z1jMrPxKBiBVC0xHQm7e
t/FRUFChKnoZOvhEdjSGiP2QYF8IGUu+bjhInB1bvGubOEC+JgT6YMd5dQlzY1r3CDEWguzYacpR
TRna0e0LrLBCu5eUq1gar1Rf4dNk2X4QnlO5wxiJqURQwZdq5JciH0DnMifqRbCwP7XKFLwkcIis
kcBikQi1c0iTKRStl3AYNQetC1hwuTe9sa7eg0o+9VEIdDYpnsypNDZNT1kyTPINqvxvqSiGi2Xl
0Hhm8yHrBd9Vhda8L/DGB1E2eCzc7/y5u45oI+mkiGD3a3LvLMZxqcvJ2UEgQM4LOBvzJ5Ain2JR
91i2SKW16Ntsx9ajLrgqBw0GvDBqXqx2LzNCh2bWX6wyPmKTuCJUuLZi9aWaTHejPmtdYzAPfsot
L5q6djeNZ+qFrinheAzKES+LQIyzaRKXFnZeMIuJG6PJKMXT0ETg3yQiTEJpPiLZATVchtgmAJiI
KoUKSTgoCWsm8lnfxyouvVkKv5W5GA+x8SPNAV4Ma4u1pbJNXdlSInbyWOouhgJooyILx4/nKy7B
JS/CdzoK6eyFeNrUM4ZsxAeFFw3amUBoQA0GRUu07PQRalYsjbZSKL2tx9G4D4ZpKyO5A7WCIXrU
oCqkHZPxTqCKJM7VoTHnd1/NFwVV8qQb4nCySm0blBlA2nIsr9kYbRIC0j1VZTTQSQIwo0BDsZlf
Bnxp66xhjYWGAid6Tb+oEcvv0srFQ50AQVNQIqLt7971Wq93E2hPM5PjY+VDNfZNufO0jjViiowj
bn3aVpqCR9+3ir0iDh+zop1E2vRPil47nWp99EYwOm1lap4Ry/QRMAms8iK/EzR9JwXcbyNr/kr6
7iPGFOA1eNEQWebTnkGJFD4wIdhqEC1q91Nsjbbg0x1BZYSSd5YGBKfVg5gwxREyloCaMjulRPN2
DI3KlvOZlV0iYOpL78qMe6EwYfiTC9GHtv4Q0ghCfc5w1pZjfKwhKMW6oJMCgiEwjMl4LpNl7o4t
0B6lH3msS3Ts+tFYBP6dodsTGJ9wRnWWUJo9scKfpWmTKJCJCT5l9qWIhodThfJgmISQZQBwCNhF
pemlqYPMpucL7jxIaGSGSMJDcT8ZOOgmYFry3LMq7FOU/r387lcsS3WjM45Bj6JUbQTJoxyPPkxt
v6RAGw9VNpC3lZKOofFNcPpX5M9KRf01GhCMC6l41NXqraWiuUkabiOBquhOS7m7aNP7qK2hOKlX
UxpMm17UcxhVWJl7QFdTWsJ0ysH90idYIdbDEyjMH1ET4vWO8xPlUTQ9GggpKVKf5FaSXST2zN/c
3qqfyjvRF7zCpLQVtdhtJfwYrtnSGCXryumChTdTzJ/hEMt4tlgYpUW3x2Ac2KWBmjQtqTuWSeWV
+FKIzQEYgWCVSVzNwJagBUR6xhJfDiiBTVB1CFLzwRPPEj2RgmpP0fXiOR1JCikUE8aH3m17LRoA
iMqMtCKUNIE5SDHHT6ZSieeYnDTBuo+SVtgqhMXZujRhK8LJNDf7LDbnXTtFvT3P+GlHyArW9DQz
0I+gPEeLmFkaRmj4JADKQiy7dRGTIVMwCzRGwDl1JW9bH9FvVp4oor/dAPgTs3yMvqhEY1WPJigb
WuWNAlAZI7+XDVhSY26i7VVqatrGRKiYJYs4XdAaN86YhV+ZIBU7HYMnzDT/IVLDh8hHjDb1NYRC
SuRUn9SaKl4B5830I5zny4O2qFxcQaTYf3t9e2COTfJmfVVuHvJ/cIkXYexgTaKjXUT4wTUUGw4O
KTrqCWNtHrWiq3V00Tq13HEXwWa+PPuvXv5XPxt7ii5WgvLg9rcpvqN1SfNo/f99l9u/8yuJvCZ9
hN/HjAiryN8/U0syrOy/v26Zw9tIF5cksL//5h+e/r5RgQ7nqDLR0f3+14JAAz8IClQVJpOpX+/7
r35LKYBWSXtcX3MJvE2VDhLy73vp1ze4vVVSQj7LFMH69cG3nxV1rqMxTMx1o9JMsDTWVC1YCO12
KtRLgsPtF8VyBtye4fCHD+hzO/v9F3XNcEP1BAAhOi5ayZjxdWnmlApvroF66drcHvw43xdM5j3p
loTLULdbxrtfD7efWQpktCCnqIaZdPbaLt3ISwegW3Q/STqCoaAlzhxdRoMu5hWahyx9lJcDSmet
WLdLQ+emWRMXDdvt2R9+pqrmRoz7zpsM5i17udJyDx3oTp1QgQ5aOa1vKjZ9aYz8krbRmTSIjJNh
AYFy7iNAPiiT0dovirnfH24quWJpMP3+s0InnMWYNc9fmnM3kV4wQxT3h+Rw0/f9/vO+H0EGFsiw
YxqMnVGy4s74zNsfWaF+DaW8cC1NRZkVBBW9rdtvFAPwldzXm9sGl8u+vj37w0t5mjp3Vvec0QfN
Agi0bEHaoOgSqqbeJXJc727PTC7ZXy/DEjOYiT/L1hsiO2pudrtaLavd7eWvn3He2fgcvWR7N7nz
jgrz6i4GuJC1KEHcZ9FaeenAJCu8gpdzkwNuxuPzuKM6tZ1ckgpsDYyc0yB57cCNuXfz7nlwPfxx
1POBukC1mOKDRaV83vr3Xp/ssgMqag9ijKNdKK26B+r+a+QP63ZaefOObJhV7bwuH3ZgcEYbdJfU
9nNsrg8jmQbPuWE/m4Krn6dPftDZfCAGp3tgVnPxReaakMCtX3nZ4dnHrEX5ADhTtw7NNULFLbPg
C9smeUwBLh7vjTvuh+7zCr/fbl5TDEWMD2PKLmq7tO6BCKxD9sWkrPl2cEero5qf2S1z5gFZKLRP
ds+UEGY/by3tBfTG+DZO59waiLdvAaGgMnVa3ykmVxRc+gx95lgTSoI7nfjKwBnnrSjrTHJOfLZ/
TNvASZmpD3eDyyHBzTUgiYgPabLp61X/k+MytwCEIsaAxE/ixzPbkRw602MzaGTU00JiHVydm8I2
HvhaCJvpuGM5MgOHJ7y0VBeIN5EP8IhAA0EyUM8h3fxhD04V4CoHgSmBbh1NFsyfWExkOjHgaPWN
9IZWgJ9iZigH+ol2ndwPLbmKmB6w7EJozk9M/pcPG0+gVDkKxQtIaVxHSbfm04sGy7SNWicAyEpb
0BbPM/e1Yxc4UF05LVC+rHM4QBXjEz6yxjHvzXMFI+Wc0pcgBIz/ENzkyB7jnXyhWatVto/Fs/WS
p4no+CflDIcTRDrEw5V6zY8ylM1juMO6uwImsxoeWGFKxIOYH+Kn2G0orA6mh5/gDogmO6z/rsAd
v7F3sunJvzIqriyZ3JH3zpnd8IGwlmQ9fWyaB9F1RkbWQ7GN6mMroLz9JuxBBpC4Vq7oUz5yAt0G
FPLJE667OhhBeh3FKxEOdmTjW/5BR5PZGsdrXp/KYyjDN8sf0/IgbH9ULpxqeO23I2RzeWMQ0rbV
GDHIA4FqyBndg7ytkLtkimIzxdHSnfIz/ihsOc2p+H3pV2i0coytirIqdrr7/pR9lXiBnqSY3FOP
blYJRg9MwpNeXixABkn5IBFDW12a/JU/p8APgZf9oZ6JcKO/xVHH98zJO45vAnbZ6cz5yCHr1s/z
Tvz0FlP0C7WSNyC5/bpn8Q5fu3E4kdJ5k/9YqU2uVHOVwIjnZz47njgh7fSHw1+i31uQNfgqLmp5
5OSCDxfiLuZE48ia9/l8DJ/4crwlF0TIgTWaK7CACqMKdFvsF4LLiT/Px1wFw4V3EFtO7TbDXhVc
BoNJ/hF61vLdO2dyU2+RFVnCAaYvJ2Vq2Eq5BiXMD7sJy9DiMtqlt72UJ6i0H6vywSo/O+UrrNae
BUis3hb1VgRdTGGrdnnLKD4I9Qc6RpU30Ogc124GXpLJfY8PIpc8aZg2Uveu+Hc9tjAu+ay6JBNI
tfGtyl9F8rDS4k4uj+Y9eeEV3lqBIzLQhOX6loiNieNtz1o8lDzeIiy+nnFoFk9N4wQ1EzFQSAxc
fOeaazJxQZyCnqRtvVY/TQCKblJvu/nOejPPHGFEOuzXfv0Otvncrk4RsTre9MkVrBNVs5QMWRDB
Vt+0VF03mXUeVOddudC0WdFoZShPDgiNJCLQlyNseP0O0zJjMGPsK6cSn+ERkfbJuDqyKJoc/mje
5T8aLxw25ZA/UWeaXBxS+MX4pgGSoJBoIuEbCTtnD4ctWk2foluC/8Y5oCbMyU8QkO/B4h0RvHKe
IEgDHMpAr+w4CdmScTe9tKQlsA+ou1HF8Gb1pcNREzj+eXIHeB4PjJzRgQMHt4C9ZXSPbAJMRVbW
a2irnLzm6E4u9OXpk9GHoXTkWiN2zuS26G+kHdgW7hwqfBAnWuMnoIH9xGDZ2SzuIdyxPgu5a/kL
vjo66Gcz4U7KWS88qq2X/whvBTd3we13HCzKOPJZJ/kG+jSmWualaALeXtV74fg9+o74ya7rbLZi
Ak/MhAzzJ28fP1NJYdjVou3sc+Wv+S1D9e3jFRJJjHVxoNv2brw57H3h0bi0q+EFPMmbceH2x3E0
PHZQ+D588sQDPFMvdxFa1ihrwV1yH+bGLnKglzvhErVBf1V4RCQHqodmWX5XypyR59iwuZnNl5kj
yqnFtuaraJ0dWNhzOqAF4HAo7C6mkuQP8ZXX4uc7Zx63CxIBVu2uOnD/Ms8cJQtj3XrmTgxke01u
7yXj/bgfeM/GG8uwAyYtIu/R6NoMCoonnoWj8EiiJoPmtHqOn8b1JztBvx/XHBd2k3Zkj/OU78/X
4uRf6A275TrV9qWD5Afv5oXbC41+rXhKn+R7DmNx4Pbs3xvHFlj0WmGMwtvDkMW+Mo7c/bQLV1l2
4G3j9zAnkHBHZxiI47ThE2ePW5mJoZCNRlKwTE/4nvjcjwyV1FldRtHm5ZU/Zo5CeAZsiT1DZbDN
50104MAz+KRPDIPSjiuPfsmBb8YY8MLNXTu+8i0UEh0onq24h7JnQdU6jeDyUcbba90cIm6obzxQ
8ZzWDKjBA6d9tkWgaVxAbE5cRhyXHDWIG77n2r7hPrltHUJmmCtAQEQkVHLY2MMZcIML4z9/NS4n
qT66nGbpD5vFzZ+PYCk+b/DTlf5d88ll7WPPZsyet9yy8Z6wYXy0dQREC5/dboUDfznpGMLvl7NU
RawE9gbynyISiLGlaDwyWVDd4S79oRZvMtsLrvhpZm+ax3vqByGF1+6R+2bLmFq9IWMCjz7csQtI
BbiLpzWara5fZ1vCJgIn3/sdYv8VnLlVa9Hg5Ugu/s/MQLLQHYUrAb7RZmQXAzgpreZA8aOnVoIb
g39Xk2PW64S3RJtZYQm/bXHc4hcipBM/FQkd+kNJ+yBd3NKw8I/v5j2LdPAgK4aGcRnkZCz962E8
BcYjmcUvRLovQUxvAwdepBqAK1qBH0IAI6mabbsFUHNYdr6U36ZoLjj75zSjsugybSrhwa3Nfk/8
p3TQszNDlEFZYvgcd4hIrGgpApRrOiKv3E4H3maIYlyn/armrjaCH4cBeCzJeT3q1q7kINIQkTzf
R09zIgle7ZfTADl6iVGBT3oMsFzP5ims3Wm6Y2YuDp5MfjenKzNida/aokKMMIttOMXoW6DNE1Gd
7cPsG02B8MSt1XiMWVFyAgeOwnUa2LR+mNMsJ9ihYhxhrv/JOcvtnHk25262GS0bVYzqNq89Uh9m
/ghkoG9obgVDZCtufcxcZI9vYtUdVZd7YJ7vQ/PU8pI09ZMkEoCC78LWFcfzPAa5tr4Kj3XtcqYV
L4xXnAEjsCtq2qPbWUeEPWxWVB4xFyAE8RCgz4wCDCvTGo2PJG9pCrLCYLYyrsUvM/IUESPzw9Dv
2WBWHJxb+K9xTrJu3ZKVQDo50TcP0JKoOzJJ547RdBvpBA2FuQEom5CJ8MANaq0cxwmpvZ0dms+x
+cmAGAoXuntoMuZrq+3kB+mtsrkoDQ+oZIJtrt6DZTCZGjMgq/CvZ2KYBDsVx7uKinTrqxvjw6ol
FvzhayXrZIUtZlWWMpF1n8Y7rX1KQOzsApaobpRd53rPrjC32VtZbEdjp2p2TAIxViSoJlhG9jOE
4YvgMLd0NE6uDRPb2uEEbEF6ZtFBZEKiHJtXQug4r7mRMmttrzriLnpw605YAyo+QRb+5JIrYoeL
ODYA8/DeGvrcBTqJwZUYTTvPFzgR6ttn6k0T9Xg8+1SHPtsfblPG3gIGz73uyGDCwQ1VImCP2JID
NIgQoY/DkeIjzc7mIhJOkL3R3K12dFronoSuSAGRqUsGiAhdDioy3SHLoHZ0WmID5Vp9CwMfC7MA
w5pG7clU7sRXHBWcQiOXMvr/7suEvXkHIiBU3UygHPtlhrgkoPA8DXS6tV0svCScNmCwlaNQ7fnJ
xMr7qcD+fiK7D1+tysgPJ3V8GTV5jfIJ207nNNa3rjMKvXbaWiq9uNgt3iW6RzEhG66I6rK7tOHZ
Et9pqPNV9Mgr803A7Fm3DUzkGNjW5sMVcawbnm4TE+C8LI7erBMXjnG1NC/7Dh6nO2540GPMaK+K
+5jKLon3aF97CgHcdbFIEb1xiBWmIR5mna+AIv21gxq3z7kNrvJnocNpu/IfEOZg0e3cLiRMrwAH
JMZGRf9/oNlz0a64nHFSxZVHLjt8ZTjV1RtJexSNe/gNbcDKKbSZ3qPuseq1dvWBWayULwKpsif/
TRUYMsg8BrB0Hxyp72pXC/Zuiaubxtq2JGWYZuQ9OWdKbzOMSW/+wbq2IFmL1iTayemJJB64K3KY
1X4beaZ88FvGl3HH+MOpYOBBWvIOUPNWxkGDQ06jvd5P/YU0p2B4mKGA9k4RTl4YvipsABVd8Myr
TK3gdiA6OEiQRc/p50ww6iV/Hd6qlKW8zR2YUXKP/hHJ0gQ+eGXtGtKkUekQ47CqP/hveE7P8mN7
RyOmIbA2W1GM1vuz1Z+QPfiopoclACqIHeGYYTMnDJpKG8KDd0aMBh0bisYBS9oa6UIuO81aOxBf
502kBqzRGq/8t5l4CO0QMro57SGQGAl70K5LToJ3DDbzA0pTQCoWeqKAPdJvG8NegEUm9HMysYzd
Ji6ZK7PeA9f13gjmnWhwTZVbdV28Wa7kMmZyM3eqJ3B7CIkfKbI4MqVh8ahqrDB2ZC+2zy2OCMKq
6bRTuKOPCi4I/CXrqw0MWeYovq0DQgBKi9jNTfYBE3rrLOz3U7aljaFfgn3lBY9ytyEaNPGS2NYo
zJ0ZTeHNHYlPX4LgCSVSNoqdXS3AleEhZDiDLrsS9tpZsql4Myok/LPxUBDyFLzjsRQ5fYg6yLc5
zR/bf608kcw8jPTYBHalp6Kgw4tU3d37J80OD8ZZoKSwMs6FU+wJcBzvo00Hv4tZqHzIfkaWd+dq
tMcHoBCuPqyD+YUY07fusf2/7J3XcuNKuqVfZWLu0QGbAG7pSYmUtzcISSXBJEzCm6c/X6q7z959
JiZiHmAuml2lLakkEkz8Zq1v4ZYmU2lTP0H94/Q582Jly7WJHgGjKNy9s3qx7glcqs6zvGCiI7Gi
aR94oaH/cnqswFOBFSZ+DyO5cWgqlBgUW/vqjA9Hn4nVOuTMv6gORaG/bV+zF05R840NWbwnRrxz
jmnG+U1IGzqMVT1s+/pdpY+Qa3gXW/e1ezsrYEvwO/Hd/WjYWIPMf2U2R/SCJVV3gSKXaai5eqN1
4vZHhWAMuokpKkQfDUA5VsL6/7WPz6Ao2mTXwbY8kX9drNsjdjPJmYk2kASQk8HPEh8L4dDO46IF
qd9fj68+EgRq2uCluE73BWjEnoC85gWNQhUTdQLrS2fMGlcss+iqWOmwagsQBhFFuerv3GAzn+1w
DRsAY55LdBow+O5Y9gcbHKi/R+DLYvCJcpMOfX4liErrcvuV2vrh7WLdMerHR6V7dpQk25R/BLQj
AZDjxjjPuw+uAsK6KHuLPWubOXsn6Azs9za5JAfYjRDqXjkWpM/eZBU/Ec7lPvhbAqwFfMBwlT5j
1oFr6J7JCX3TpzcZo6yGVs5uepU/6QsJIUxhGL9vrC+P6ckmPMgZbOsaWrnZXsv5vf3JFemGKCY4
x8Ozwa8DC+uOKDUEkXh+GdGtymurxji0YgFlt4Co2PMdymQL3+HImgl9EOMDFEBUCJzyKDoU+I1X
9YAzqt2PbDAOwZEin+irU7su7lOuDDhH6qO6a0iIUIhxrtA/MRwKL8mNC9mjPOQvAfeqcY1hMfRX
0Z+sJCnlWAT9det4wBMIFus30yl96+FV7WNHdy/J82Dte3uDaDa7JydsoH0O6zf1zEj1q8vuqLSM
feHe9iB83UtYnSw4hZNizbQcODrkKSTFG37hcBwv1kvwhm56X+9p7695S4JheehexFvCKcpKfFfF
HlLZ3psOcXYre9RrBEbQuX/zDNAFkitnV98exMrOvXZIV7sKn3zwFcNZftj0vfF24RIhQnMHLQ5n
2JYlQcV6+YXIyc/qKzzD+6GzZ65xg1wAtYBTP+S8ocmZJKpmS6nynYV6PjKmt+HFueLqSA8EEwV7
72ZSd+ij01OHieeHwJvP9Em9qK2uym6ix9I5xKg4SQEkgHySGxF914ChtP0P38P4SF5laT8FgLO+
idZFx3uIrxgN+KiMt+BKONxWVAAcwId0P3ySaLMaePvwXRN4y+SideQI05bo5/HASRLfUd6ewwsw
kEf4JBfpvy6M0XamS6bfQBbi8HAPHO6dfVXis1d9Mx+YsT1/sAAS+rR9Tl4ooUh6xui69itOuuCW
zESwrSQTcuwPL/6FWFHm4jcOJ7kkWZe6ISMObNvui7P3Mv3BdlC9O/fVU3TswTa+pKfpkSvxu85u
h5LsqOzZjU/+/aNLmN7qq16nT9BELzgvF9TMF3kyLj13ZC6F6DbfdCSH7gFBVuv4vUCyuLrRiCJ7
a5uvy5VYixPFGdMNad91IzG747HDfF0Z150R38Z6ARQXE73/7x9BI4E5aDApIdEkB3LEI2B2pFeP
etM09wb2ZG9g9TFqu9jv9qlOrxQ6HkLGWWEl2teCRIKBjA1GjpN/nDHy//u/AMLWG65//9WNB3QP
5mNngkLp9Hbu9+t/H34/tXMzvtMsie91Jpw4/+Prpd1Yx3g8pSaLnc4Q9T8fYv3X349FaqRETwLv
I0QztBW0w36f/O1T/8dX/n4Pr2JX9Nd3q5qo2uWyffC8APEfYcIsag9Rzbbo9yGu9b/x+0ePhb21
/f0jSA4Yb76JRaOdkqu/Pn347x/zr4+FsVH/61v8fvD3c4q8SQ/cagC5/Puf+v34X3/9558SzKvr
//FfpJsgrm+5Nf31HwIHV9bq9+8VRoeVpTAu/X6Lv/3zv782ilACEoyZt1UbU0Dyni5UOGxRRjH8
0jPclESqQWEbburimA31wfP8BFI4yE3bqc9xoWkpGbOrBf+KNKhHx4fWCg+9ov2TpLYbQ+eRcUIf
JTwN3oTklQT3aWx8BrI7t679HkKGnkt0lB2c+sYgQ7B3XhKnARbEyiLEwkwHxPxnNoDZoeUFzxlm
C7PmYD8Ulk5SGlx4q9bBbJAVyAj/tuMhk02IEhoJicDReuzmBg2e+YiNCa2PHPAJudOTA22WrLTs
ATPnVRFRnpk1bpx5QwienYVbaGXXcS1vs+IVG/7OZcox0rxBEDoa7USpiFsrGfNmFwIdU0l6k7QF
CEGfs8uJb5cPM3BPfo/XxcuMk1s0Tyo1Pkyx3GFsh/b+OQ44QMGNxmgEREg2YkM6ARoVoK2VZ29F
35393mIAujDUifz3CbkoyKDyFqkZlJ1GeTRHqCPpANi+chfxQpg5iPWUy0CnGgfM8iS9RD4A3gne
rrL/oCQ5m7H/GkskrHa/ENz0ZVmneMy/yrEBTVguFAEJeX9F/5OUwSdr5PKqN51hX5mLRm6mOqxr
qZEmeh7tdGcj0+3KF3+G/N1Zp4ZEYMQkEIrYsyzR9ZTa920zkPhJNsrYoI4qT7NkI9SQbW12u4I8
4GYU1GIc91GDqtG1n/pwPwSP4J4IQyZ+u/eWvSVAMzHz7Lx3nqbPFtEfWJ4by84+XaqtXJOeF3DK
NtQ3xdSj4DlzMutbZf1nG5tYvxaXao97fIPIhWdsFv5152MONBoPosqC66SzcMggnYX66IiNmu7q
WLlfCwEjTeTdF938WqiGOWjYM011cnRG5bcVY71NeuMKgv9mcqvyIGt/PxWMwTz4kaDL2VNTWGaZ
gUOxzv5U2LJtTP1xMT6pgLvr3HmA6od2OgL3up7QA21aT0f2NYq4rVxd0tZ8WxRojtoOiH9x6CcL
+3nqrerYFsu7FAtHim2hlWmBCfqTsUEb+Eavz/YpXls5ysu0IWfVcb+5kraWRbzlGHx0s7iJ2Eov
PlKNxZyepmm4GrBzN6JGuTsUJPmaWKvjB/zbp8Iid7WGTHPGfn9PSEvBQCcPBxtgWrtVdmev49R9
cvoAsJJnf9RfphP+1LIgK7Hi6ZoAkyc+IFXPinZjzTcP55mb1xBddV5KtmqNfRYuDTjXy2JGOxS+
0QXx61WYdd/WGNqbiOYBDOkTavIGISbq27kGsDh4H6JEvjBV1NFsxBbA/VujMdlazIRyAgGeI6e/
kWYVYJq+IH6+sWocSVYzhzs3jn4iZ8yux/7VszjmanM6ebkQW8thu53MVoAancC7vPhp/GjdhSN3
8SC4a4Dm6ux0sxx+3HZ5QO2comOgLcQNit+xIgpMtC9pT3dR2CPAbxS9bKxZduRBLbfqObcK0rO8
5aIM4znhvcmzi+VahARwGExkUvMYxDO7SsAifZ+9z6P1AnMAHzpsjr1p0DGniYc5AcxlJ8m+iVrY
ma04e4F1JVIbj9VsQvzMqVTH+Lb6Hhr1J+rY83gsIIuTkyzmpnZTf5348dq3o3WPJZb4QPCQvmfr
kpCNC0TNUxj079XC9tMzGHsanD2HJo+YmE3pbZLX755qn+pyvPCcX+B3QceMNlOfsTU1zJc4YOgF
BAY2822xLHtDqdvUhd8GAh/OvQ8nKCrSH3d6cKoJhBtATbJ4klvbdSTS4JyJvClBE1mAk1GYrg1v
QNElCBR2SS4xh/zLqAKcS0v34wrGW3VeH2NXfkoO73XnJCA2iS1FGjxB7qDl5/zOa6y6CnoaonBS
rrqHtk9/utSeb62Oq3+JUau74cgIgrsgsodqVwRDyngQeEnW1q9yUiPO/fLGuXWYhBgEZMXFt1fY
9vqPcFkX1Mlb3n2KZOGtbmJ8rGaTUAkgqAj1T3ZxZ0TNJZ7q9oK6WqtKGahb1UxnEzWHaISRH3XF
s5H0n57tKPzIetWlZ3Xw6IYix3Bdldgq5/EpFdDKDHaTyD5torUTWljJvB4BOziIXJ2Myff3ZuWy
BpYGkQxMzFXHECRA2zup6tYp2X0hxS3BFI8v5gSnNHWDY1NFmm1HREoaei9mY1KxmyVXbd8xCGnk
I0yTr2pItlXbnwB8TTHDWkWyH4EkAeGQEgXBLLxrjNW7uaP7TJiIbSsCRtZDlA/H0q2s9diuHedk
9Ne+E7FuMlkzxFGI1mTKD5b0onPMyDEsEH36zvyFKb1emS0jo6JgRDsw0JcBYO2K3KKhD/lp2ZOU
5QSYp7YYtKvyHp4n9jqXSHjRMgII7JMZLRyI6TRt0shYiYY8lBRx2Lbt1RfwksP/t5T9P1nKcHPh
PPy/W8qucKb1X3L+D0/ZP7/o354y6x+hH1o2DjHhCdv7y1EW/gOjmS8sD3Sv6wKI/t//61+OMif8
h+WCTDJN0xHCtszwL0eZ+IeLlcwJsZpZwrTwGv7bUfcfzsC/nIJ/NxA7+OP+00+Gg1LYgRc6Dge2
bWub5d/8w45wyJ9YovgE9D4rc4ptWStUEwKLWQVLJwrjk+cvzSmHplEo9DRLUCYHc7pLDfw5xjgd
y45YtLDJuNH56HvysCJ1s2NoLWCkrFynIONUFXT2RG0nMnuQRgeoBa70xhTdJo9MhvmgO45jPX43
Nnks/YKF779fkn/91n//LW2Oov/j9+SZ0nZpG7+aBQH5P39PTD6zJ+1AHIESM3Ym6HpKZUFHRNsU
gZjQTD/mcGFMfK7W2cUWH4vJfVn7NTxFueSH0jKfy8g5kTqh9hRPBUY5TTZowhUchy1UGuAiofUk
Or9dg9p6KA2CGzH13P4+oM4W+PMmE7c5FgpWzJNNQp5RIENU9boDZ7dFww5ucl7keGXk1XFejP6Q
LkW9pRRi2hfZyLlaQCZT6n5IR9VoteaQjVbzGEAoOgn9EALIOEEkoj9lSakf2m40KVQr/7gYd399
ONREj6WIS8hp0ENDhlEI/5fT70OSEggSWSFSnB7Y6u/DkPb1yYmiuymtgDR5wPiJfCoycKnOW3VQ
vv09VAyrZpf5QdV03Slma1qZKTnKid2dkp7nrAx91PfC1Hb1ON6XIrykhP0Qed0H3snpazLTvHz5
stxiZqR0l8OsOC1jAp2gIIMxH6KTquBDucJRW0Ab7P/1X8m0CP/28PsxQ/mb1p39gyrKZJ867e2k
P6vl8sM+pQePCQO2nLDxKnfoG21WS77FJ69gicWIcJA29Mxt63zwTr9/mklJOpHYZtTDrrMYIgkv
6hgc5mvktwcVLwGyyDEZThFRD6eWt8NmNFBkB9CK165DhE3U1ZpeZm1N4gdOieW05Mdbd2bHh6Az
7wpcZtehYMFtJwOR4PpBCcTqTlylBMl6Ke7DdtohGn7+/dDvQxxP/MdiMVChOneLmRiI6fveOP0+
qODHqrA55GWIldt9V5L7VjVeC4+LiirR36SLJjeqBdnR6FksmNAHNstV6oT9dqgJzK0aLUmt1hRj
74F4M/tWbqeEvJAZ8OnJgNN7UikNSOWwOjNQwCI/zY6dcpl+pChMCKzzgOZCybz6RYnE/oIuYgjY
u7fhM9z0gjCOjEuV+r8rFnFssw7TxxyLnROmj3EGgignx2s93faFlTLUk+e8Jxuohm/Pejw42LC0
V7w3Dn5GRWHkE+JWM+SfTgXKao3L3Rtdfp2bRsN2E2mU0czjsYzeexcOzRIFlAsMifZ9XDUnR/NV
JpOFplWzAsJMeGdotojCqwpxUUxbUb3w9f6Rl8s+LYIYy8brJ5IackZ3M9Vw4rmnLOQtChzXwudA
L0lkMVk57s4NMaIJWIA1yZ+26p6btPug8zFOU3+YFtA0UTCxofSHq35MchrV+iFW83DlsdYZYCyT
sfVUk96ARZSKoO1cjYBhE0VmGPB+grlz9eaMibOzkTb7tQfIME7QYUN8WmtyDldxyMzD4sSz6vK5
7AQR5TJfjkP8VdFMnmr9kLOiG+GGSKCA6zCvQI7pg5IbZn1wi4GREXaFZSruWqwpm8KEze26iD6L
8rHJ25rWG41DV80D0FSF3GKaPHQaSKwdld8YLXylKrCdYxg/JWpyTpMsr0Qnf8KYfeyMsFxGBvO/
4TsDCz4uIP0DO7turTHBSYmRjQSV0rIsFAD5M/7O6phA2FnmiIow8Inw9MCfBSkACTsT+JqhNPT4
X05JbdgkisvHMWbVXztPpZ2DogkMJO31peprRutB9D37D25cvlO91luFsFVf5iClTwS0tXuBnr80
TeIp8ng5xSECxab00TTFLZdwI14NsfBTMjvNfLfjemCOMbS0En0CmIh5hm2Ldhe39jPYv+bAOXHv
O8+t1SBEy+EAhhUTay6I+0GCoLAROi02qwF+mK3CGrntbOxXhlkewwYxRSLNTRiZPpEovXexGKy5
zJJwF0KenpFo8uKMnvQOqWJKii9yS+SQWJfhYjMzpcXxGzCvPZdX6dznkzttSmGei4SQYjRTGcl2
qfoWM1vqAJ513GZi02BpCS3yNARaC0CIoC873GkyGFhb8BXO3PlkQxvJ1kkxyEZyAajWYNWuyF1g
EgYlnGKe+Aqbhd4cfk5ZtUsNGd0tcdOvTEYcRLkNN8qPcZTJY023tMtEvvUWPDAyqctDa2NORAQI
HO+QFayCrDBi9ZfLTZXWL7aVsC0JMXM6CKublPIlGZpPv0Eb4cQOa+zJQI9jZB0BV2DhpSG0LfNA
RsW8DUyd+Jv01qGKlvPUYM+RNYJMNMmtM/iEmhElsRgh59GSA+gkcCIOkeHmYT2uQ6JehwX/WDUj
1ktJXF1Kw7gT0CPzMBOXqrBP4N7WAXJbQ3xFhEAApmGc2BL15gk+H95fjLc6nWGeqm0vp3Kbe0QC
++zde5986xF1aWpSmY339CoYwyqnRgcf3QJCqx+Eys+uj3s5z2HqYf/ZNmAT9VG2c7rqZrJF8VQi
27blC1QNqj0xAsqwPbEdmuZ2qbA1EnieLCzzSslIQpGG5yP0W6ae6XqT741eARIZ3r3Oe05zLDN0
qHBDUy5Ly5XGxuws+ieSb6oYkToxNluIT8gKsXozgxbAKKFjuiYjrhpX9XVNxfaSVzdech8xUr0Z
4+ANekCzaZei3zK2lVirrNB/zUPVrd2SFJi+ddy9PWumVeC/ZnaIIFTz+pNCWLckXdq3RTLu3Uoz
Gotgr9T4WI9ZtnEG9yf3qUzmlI0d4SoZ3g1MBHW/mbVRK7c8CCF+KY7E1cWb9seQnXvVlyBUumjf
BR5j+97ZliVxD0vqVh9Vi2KV2RT5cCILDxOsbgayEeuTHNAIyHPymSN1gmTVXfthzS3k0bUL+yBU
gQe9Pgc2T0ya1SEi6iPMN1RnId24GY/vM8v5MZifA0TiwdSjDOgNROEt1ynBLYNQ/pXPEoSx4R/4
/PTdS/nqeuzdFAIF4VbnDozYqjRI7FjSAHGKdOYtAWviA2RTjaCFxFny804lxnTyVmscF9V8rfxI
7in/2I8xay88HgzVFGeUIHXXv1ZN8RmEAdpRaves/cOL/lA5wx2bDuxwJPdoHQgJPqTg2Rnj/dAt
1sp6an/rPELW85ykppl0qjycPxctLLFksi89Z1fX0VrE7p2/MDkufetQlOTFE32I6XAKb2LSZ6vF
2Q79lNEwkJPrl8SBwZL7Zu9o1bG4W6ZAANiyz0YwngMhm13VNQFIzhCub8+4OaCWkq8YGsnkzD5E
x1I0cZ3jYABr4kfeSCDBzD7aW6sigcAeY80qRluE4a6Hf8+iOqoJ17TB2zcQvQCQyY3dVC/d/Gcm
0msVl+Iy12EDzAFKUtbXT7Y9PePlfS1V9FDZWBXDjkWfMHxInkVzCKdnVaLSJCqAcKFonybGuoQV
u8Z4THj0EYcVm0mnVCvwgRun/SUN1UTckEq4otBPeTt1O2+2Cde0JsiqbXcZVHyIeZV3ZUDInmSi
EtcaZ4Cy0PPaK2fJn+taXXzNEYvZn4KUJDoN0qSrmbJTaZdXFliDJAy+q/5jbO0n7jd7QJ1iI7z+
R9nDEVwm12vKWr9dFjS0i/ED+2DcxQVD6hEjt4HJJKziK0PeLZTZ9y3lWOU0YlOmy71lp/dZQ4SR
MMF5wQxbyjcmMQVDDMqgwUZ5RmEae+o+QVBh5OYTQUwmPJASRw0oH1NlL7WJWlQMDLXiYDmWGZs9
ohrQvf2CzxaGj2guEiKNBmu54r6v7iJ50Tm7MTNpoQgVsOR9gzt3X+QOnZyXnqM5mHeeFLd250KV
HmvO4dqxOVIgOC5juqrj44Rd/7AIKFOjb9A41XLa1wr+ifQYCkcW/A9/HFe44I62RF445+ibIoRI
G8e0qk0aQ2wewnplxxlPtUkhGQfZEwFgd443jsfGuh0l9XjD7+xhayNQ1Ee4gaBEVN6Vwb5j0ezT
WHdVHoQBRl5MyVJENC1bJRzWpBIQ6bwQ8qaS9tWv4puJ9W0E26AuKGLgq943U0FKaMVZ2JlLvg3z
8N11lH1uY5ZeCOrRiixIrm/KqX62C6jJLGemdRN7nOSMBrhjfvfGgSAsuVElmbX9MKxKhfs3NN2J
zs64TyJCJKZ6DoCFNcVu8XMIX437KGv9lHIWigCOcqSQ/E/dxi+ZxEqJXNUoxU1lOClGGGrivm0u
QY9zcOrZRtmp/RGXA6F8ln1TLpxegbRAuHhPwG/OZhN8RfF452fKX4ucU8LNbQDI8iuziFsYUu/N
c9lxm0khKawQ7VoY8UrqXbNBuLuUMFYQ5jlgshWSp9wVFYlLACtid7hwOC4xlWNsIZ1Ku0sOYnM2
ZvBX008/p28jwaA6u+c5bJiBzC1w0fFLdbk6oiRnSZHuQ8jQK4lTfttlKUTAURcllusihsy/+haM
XRF+VUhEnZ4WscqreFP1ZJmA6Ahx/fE0hTeAHa/8Pjta1c+Yt/OjYVBzmHhb0vboxJjLCgLF9k1e
fXmRN26lmG8NAdO+M72t1bJiIfsSDfIi9mJaYIZxvs+9nW5UBM+v6VMStyPmzmmWHh0b1XFislSM
QrBZDK2mdSAp4f0CxTpU/hQWjtx3XdLtSbBlAxo2d4aIn0onDRhtM3+U8l6V6tsRaDjoRdgV2ltz
5/rz+zC1CAsz0nHK8Z140Ye0IRbKkBc7G/gZctZoIGkjiOzvPhW8OTrcwiafyWlkvObtcmhdGoec
qHK3qR/4xpRNGQdYG8hXsx232PXDNXCXaWMGFHldJZNdB5nrqure0nwsj0XMQm827C1v45JWlxo6
vhbS97dlNAN/s+NLTy8H4lH1qzKvNiphu5ZlBMCb6AIqoDgsvJj3DzSXIp/RrsUjO1wqbC9UA4qn
INtUE1i5ZVGPZlwSk1LYWHwIgu8TklHyaLno/xUwJNIQFYoE4E/87K7z3pggcrlO4N9mhEQ9Bcnc
L0fiEV4rACur0KiuWLcEGvmWK3ghLaEtVAy8HSgLyNnIU2wyhc/bXz+RLGFegutBLTwZvkAFmdOB
21G7NiUCeq+dOAIcAVTbfncXHHeRhDI3VgpsB4tjlYc/sDUeAOHCJP02mAXUk5etMsdmRu16t54Z
Qo4YOlwk3sI6ozCP1PY64WQfeNFT6Ih5O4UoqSki104TQa2oojsWPUgimMd7tEU4ZHIsk8GfyEjN
9XIfDqQlZdYpmqHe1WMp1maG/IzY62iVam4CgeAhekTTJmazZfDIzfErhSeyqWw0c64Py6eVNr08
94l4mqZDJHjeotHkzcbCLGqjaD3O7szcDVWGqSbww7XwdkvvaOGe46MXSeJ91IZb5SCnC4X6hJFE
kl+S3kf6HRkPLXJ5BUIv6kEWRgnjE5sbUvasYvc5Hyy5n8L6GiL61zi23GO79zRZEKj7h6obzo0H
63g+c4YMvfHAjo4lblo8zvDghIswrWPjNoR82niw++jSTBEDOyyjhIK8a0DTsFvkPP5QWiRGfe9l
SGwDbyL4uF6gZBBIWMsgZNnq0IeQurTsZocnkCr/abJgDbukugXcKLnruatM8No1MW7NjkOUaDcU
znQCec2GOKgw4IzRD3XVABBpvodQGx9yGWHyDXGpG82pb9pDG1bXtks1j2phIiNyeXLq6QHpwU0X
uOYmEcm3AoUFBprwnNm79/L62U3cOxiujtc/V55705oCbFGxggoPJyG/IgjuoXN4txCDTQqnfY+B
BRUEeRhFhO4jRv5Fhgc8YDzoOsAgeovobow+ZVSFyLQ02COyYm1GuhYT2qpTHPuqP4RGd2Pq95pT
fddN+VL59BLLRMc1dF8Ay4gitxB205Xfdn2rtkPYPTaotyLrwRAumuTK+Gm7+RzEAXYIo3fXXD0T
9LOCO28zfYEHO/hAsNaDhUSlMT6AOHSIxg3QlIXzScG2HlPEtH0bv9YiPc49NM4GBgUJNultiyoi
Ez/2IAnHQiavrPgjccLbiI4zrdSNKN0fwygeKv07Ewr0JNDPFz0HeQDk3/It3Ei8Ums/c9m7EQld
lwFKS1RpycjOCESIS2Y8z+JFmecJPPjRydRRUqauyyaICGAIrZ1vAs2hD97lKh13U8PgjPk+HUiu
WRcz0ItW0y9yzcGYqSQ1F8NDaWmnkDISzcyINTyDXkGzNBj1PRsRdI2ckmOVLhZNB7J2UWADmRr0
CYqQrdiU5k1cqvXgQwghiGvjaYYHyebrCaiHr+kegeZ8TJr4EWn2Rw4EhA0k9C3NBZEAQipNCkk1
M2Qy26sIUQDkY15QQti/ig4x3tBLCOxIKtVIby6KoGFEAM2zNenpLqNbP8udpZklKD7snZm6z4Hm
mRgDCR6Tyi+1ZGXuAD3JNf1k5jJapZqIYmk2SgAkJdW0lHCRL23WAEdt7+sod5AtJPnDZJ44iMQ2
18wVPX06sK59r7riKWyqCuZd9cel1l0bd7lIzpbKeKbLJt0k3TBdo9r60xGSsnYJNdtXMzvB2pH+
OaLIp9YCTlSE05H4dvfiLlwIdTCzldaxYviT4BNkZwByeH5ZOtoz9xBO0AIETaJZNFJTaXzNp6kU
pJrcicd1tECv0alOsGxSTbVZLNRKmnMTIB0zyTGxe6kARGBJroi37Eq4WjODyo7Skt/bYWjL0rrX
LJ1IU3XCxbXZ7z7aZh8BbM0FYoCULfSQ3c4G5ABirh9H0AWbShN7mI5vI83w4YwLVnXJ16kRP2MZ
AbYS8KomTf8pwACFmgeUYtBJAAQpTQqiSub4+qUH+c1nWkx/FGOZk196J1/lt3mJynxYBrVTkQmF
SBB/EWX+ZwNxqvWD6LkMnIsf958Ts5+rusJ1x14MtutorMJW6+TsASgFiZg42lo4SNRIAjzGiUn8
RyZxDQw2EnsaxwUuU/GdzV5OIh9TKTugI3AjZJ6Gyu/g9hDQK5nPMb7eyczK9/wqh27K1f3Y8Oae
AEqlQz1eTCN5jkojPQVq+uiyur5uShwQQaxgH2kalK+xUJoPlQCKmgFGuZocZeLo7Nh0mzahKXlD
FedkeE1JD71Ja7/clyjBeNf606HXKadFEm7dEd5Tlrnz/VzdGANcn8xUhJSX5tZsEMSIrt54Gmbq
esey+WliY7zmxfsz1pCxMhBZWsnAzs649s0hvfKDV4edCNkSlPi+US/nvvWeRtupbkJ1KR0bpnJP
HV7sMUhXxC/LYTtWrJqCpFWnaWh4h97UQd6dohwqI4vTa0az7c7R3K8WAJjfz/fxnN2rOTl3AMJM
7h4SYJjU5LB65BX16UHDX6pY+l1rypgCN0a7TEZ68DOgLc41jwzVY00BXEM2kiOmqr7azppfZgAy
cwGaMToa9xyFCEVw6JaaeuaBP4s0B83WRLQWNFoKIq2jR0L/wy0eWODzqDlqFW9JAgs+SukEuHPh
VaWaupaaIZqY6tHSPLZIk9lyEG29ZrXFJJ3iK3HvFs1xo6sbWIJBjIjS9EWxJdjF80u8yKsuZoi6
gIPrLee+BQ+XaE6co4lxo2bHUUH0miUXa6pcCl4ug8hFD4RS0PKBZWsG3TBe+x1zzBwl31oFiICS
CPurlAnRIGhvfCs5T3jbPU23CzTnLtXEu1yz7xB+HCpgeKqr4UTk42UkzK4I6ot3MtwQN01U43/U
PD3NIVRnqSl7Lbi90GcELnQ3mchps6BFQ/vsB7iK2m/X4OdMMlTNQ4bNxHTPjcU0lBz3L2KZgExA
+3Mi4j7C+tUdtWcyYr5SiF1lSI8zsSV4FGigp+mB1HeEMmiioK/ZgpmmDCbgBgMgGTE8QR+kQGEi
lKpwmhMThIPfnZnXyUsEu5DmKtmD5NrBzPmYFMA4W5Hg61Y9fgjQh37znY8DIuoUG4xpE/LiGC66
6ei2KRz32qzLeylp8KSGKvLWuwmgLMa4g4YW7OJsBKQSDR9VMiaE5NXjJszYdtrw2TSGcND4xlmD
HI3OBKneVDeStnlbt9E+SIS5cfDRDU43H1GnQFXGd8GLNz363ruEGZlqeCTrt558YBfldoLGCMAk
6fS4ZjV0Mi5YSzuaQ6mBlJ1GU+YwKntYlQpmZajhlQwW882gOAQKxjNZr+f2C+4FQsjcnYxY14up
lJs3sF8ktA4uX02eY2MO4Tbti/gCK3W86jqcZI1WrY6COz2cykhW14U1tpuF6GmUgyS22+l4P0pg
evKxy+WyzeoEvQAGVEyR064zEzgRlmHfwXzbijl8krnbHqaUSEVCdU0dTrK3bZPNjZl+UTYsm07T
Q20wolLzRFNNFk01Y1Rp2mgGdhRFL8W9JpGOC0xS1mIIecGUxlBuAXka97A8fZ4XWKa+ppoGmm+a
Ixxr8rulcMXNkkJALRf/3gOJOv+yUX8pqaD+Bs1NdX0b4SmF+qSZqpGmq8rupul/Is1cJdE3vLTG
gsQ/6vixMXtIpFS93XO53VU+orGBBNsuYiw3xk5705vWJ8m5+TaVxg05Of2aiv/a0CzYQVNhIdsd
BM5J04UX22AbsTRBdgQlW4KUbWz/Oh8SxtugZsED+Lg+TN5Nyq2dbQxEzK/cQwwKcN1bJJPChsXM
GBgU/5pmayWAKTTfttOkW1czbwPgt/1LBgi3bHpK5C5f543zX+ydyXLkSJZlf6Wl9ghRDAooFrWx
eeA8kxsI3Z3EoJhn4Ov7gJ5R4RkVHdm5T0kREw960mk0AKr63rv33FdyGYnvdLOTzLagNorLJPLw
QNnd3gPEtq8NlpcS4u4MepdAmmg3A+ONgfLKfsCgNSqILywXGQqatTGTltAXio50jNdvGO6KgOWn
xRMK5K4hqwKdRGyH3xDoAvLuUZeWyUxKWUMbfmEHkwV6Id0w2iVjdkG4WLdSFA6MN0bEpKFxTMuu
P5vgiLuFS9yNL2SPNUexEItBtm5h9ooLvdCMs4VrXC6E49KBdYz6OKIk9bhSk/FGy5hAoGy+dQc9
bfph/sZpA3Nc/U4oxZJmtEyF4CqHC2GZuhvKDtBlvdCXSSvLbu3lfOMCYxFNTeDQkHhXQG9xErHh
JWhxr8dg9ugxtHtszxZSLmZr35NF2+UtKq8EuZe16L7MRQHmIwXzkIQNizaMH9/syjy9i5v5Zibj
7LozaFIQMid5wOZvjCsvPZkmH7MnjtR4bGbhFmz0tOGA09xNU3QhSiKhEcZ/SxpEAJ2C9iCK8Eo6
HXvfjFMrtM1tQry8oFV0ya6BYXBur/HCcvlAyrNkEZvFz7RYKxqhNjQJJLLRDhZKROvEi0kZTSsV
H/qgPDB1Z2hs0dXORwBlPk+uYeavfpJfyyLDmG3VDF8gJY2mvvfEaSZm9+LrxTCS7EJ6AZVFT8xq
yb3QoOHgENswlSQGGtUjM/Q46chwoZiPCX9ncqSK84z21Uq9fueV7ltceMxuo9m+8UXFqslcEdUA
k4imEud2lC9hm5/9NOo3SRRe5zLJnrN0SYRm+J67aH3DVqIjWSadJvMqq3etR2J57Om6ZkSI3JQD
1+TDDSlo4PMvFwjQXfCFcfVgk4m8bUrf2NCpyzr/ZDQ0vZSEAi1dvKGgb9fxYJBA0RMJ5enxRsO8
s8cl97cYr12VFntgjrvZt4dtxTGQQ9zHmM/MLeljDl3Xb22f6YFbhjjQXOz9pQn8IZo4oACGWznm
cEaXQugt/u/Q6pMr8iTvtMjoWs+9wTGZnDTROjS/3BZ1z9iTcbFMDiGJNaWGNORaRzDK1dXXi/BI
Hojltpc2PK7SISXejsS+HFlm6ck56MKSGrQkbfupB0wV0MWpMHx0uQquOtHYN2PagVgbh5O2abna
PV77PGjBPHqAraTtX9i47Oc8r2/CHiPC6J4Kl7PT2DIBmcID0cfWzkRPMIXEaSXpU1hJeWFFcbhn
0o6hRqTvSjpQk9NSM9sJkVdOaLGtIXkuGGxOKcCvqrcuxpGFqSirI4m9DtoNkJj9jr7zcIjRbK4s
G+RpOffRPjVHJm+gM8KRk3c49IoxdD/fEQxNbttsX4Sd9u79bP6OE76znKeSJJOU6DORlwPq/C67
SFp16haHIMjZfexm2QkV801IjVBbqtr6hFavsdkYBzmWn7aOf3iVULtKuOjUvdrZynjy6KA4PAJz
AaqWu6mw5DfS8RDaZAldTORnwvAI+UCKkofeUWn3NY9juku4FLtsDu9xiMDyzHAxO6yM6WNlNsMV
4i8rAcklQyTmNhVdrsB7cB4wWfgZwy7aYtwe5dIshByDtWFcN4TglBYXvaFaWKU9A7W45lu6UO2s
0d21c3jTMSCjfTc1IKwr5IE56W3sYlf4JvBMd805nK1dQLNw1Yk+2tQRPZSyrR0OdZvUVtbemLx0
Z3Uj79Sh+5ZNR8aADKs5HhhMdgFv3oVxMO/8OHYOIsdPakz5q6sebJPRkOj1RZFK5jU53Q366n5y
lOStvWWpRbVND8hvpztK/uDYLvB8E5bNVAcWYuS6viP+gVqpOdJtwVCQDHxmljwNhU8rnnEENTJE
Oi2m6zlKfeAutwWB5kM1Ei6GnG9P8gAd7qHpmYJS9Lro/XAYzORDrdNETBszbV9drcgUwokXdLFx
XUnk9gHpeuj0aJsJ5W4Lp4weepdQd1XOtwDxY+gcASrMooeFIPEtk855zro4ILE9P46EMe7j1vnh
T9T2qZ8f+oFsstypT4jVphOG0CdtJumOAn46+cvL158c0U2n1o3w0cyibzCAMzA1x2ajl2ytr5cv
NQbShH5eQ7FgCB2hMartBE6mhUrpRMXBwCcuOLBG1FOow3LMXPAoK+ZC/NXX33+9NGMV7lpDPfLW
FyrSEhLmjzmtT7O5iZb/+voS4Oxd1fvDIVmkbTEe3Sj1ip2TzgypWDNoxOt2x6kTZCAECCMCobW8
oClEAJJIQR2G8vorbYoOd3f6enlKW35ptajPILc+eHXX7pLenX9+yffN4WdayH/iOR6m8uO//+v9
RxbnjJ5IxP3e/iqLtqWw/jae4+mjzor8r77nH1Jqz/wNpjxCZSamlouUEcX08DOew7N/c2zHY5bx
D1U0P+n3eA75mzD5snKIemZGiAL7H+kcjvWbh8oaGyU2SBMbjvfvaKmXqKVfojkQGNKy95lMkQPp
OY5Yojt+kVIrs++obxRGNtf/rjo27fgWRDUekLCyV3+vaLb/Vw6Ii2uH38pXti/4PP6kZw66vqKp
EgaHqTb1zlKdhWhotNcs1vF2ccOKHyRwHml+EiF76efqpTLoAmPCon3JcudlJ4aNC16uGTYkMaKQ
nMKNo0Mwj3n8GCsMhil8CNe1z3Eq/U1pUbDS9l/XDpRGdA3APiTwtRBXUSOWxM6p2PYEBf/9L+p5
//ypOopfVLoIt32ulMfl/edPNXLTdLSZaxym0DmMLcWBnSi9IRqwWSFVIIs2XcvY+u6I9DONbc4p
9Y2IF2tukJfbuESeG2SHSGSfmQOLMoUDqjQmDbeWW3rgGaebuCJLg0WrANdRZ+az7iIAs3s0z87R
UugIXOJWsdIQXNvalx7E7jQpmU/aS6CyfTIsAf3VS55i1+lO6QxtmJ5DNqzLiEQmBz9rWoM+MTyf
d+rwttt+kXERGwPGGqGuF7Yv0IEZ04bVIVLmYx5PoBTyKFsroGWJQjCIfF/yLfGnCUqe08NN73IB
ItQNG/jy0/yBV+iGvINPV+OWwuZ3X3ac6oeRRkLRgF5w9GtRUQkHfv/eVxDdMxdm37+4VstN98sT
8HWtvMW3IH0heUL/dFMKGLR21s7+ISJUEgVF8JDY+s1v6VbkjKdyDdeDxkC3Dh2iwPtKMJiDbzi7
8tAYsLzo8dNfjnCCEt/i6Ugcas/dBoPFKS0eTmWUu1tZqZexcYFzORYQCeAE9I6w/rvhvi5rChRo
qzs13ZrPvUhJ9gjjT5n4DQI0BjmVh1srKbjvq54jzDD4hOj431IctGh+q5c0yi+coqAFE8uEiT89
DKnPmVU+dQNZaAU3nscAgIH4RWzqt0bmNxCXm508Ff1wnCyXY0p6RYV23Vkt5QmeB9xpogGF1Zc0
9y0XaRVX0cnRsETKvxUmaJdgQjhGM/va94mpcNKHsdGfqtZElsu7zOeO+RfX6S8uk+L4biqlHM/9
s+ejceyO2mPwD7ENerBGCkJnWU47E9pUCz7P0S9//wPNv3qImUbZ0lESr8kSq/Tr0ih7s8lKnI8H
e7TPpevezCrGULY8DG7ePZdxfmUbmuOiopM7cQfHIIrAFFh6S31wrOPwE2N6WAE+6l7//r391T1L
rpPibnFYYr4MMr+s2pbZIOhDUHwAEeM3BXoaWr9rdjKcqdJjbo/UiK5P9i+uwV/8WJKklqgpxanV
dv7kuyEN1VLpYKhDJtPPUaoHdGZipYrks6m6YBuSSawb9fD3v6spln/2T0+oxE7ENrlsU/9rj0pC
0/IHHtwDMs1+HYfX4YKaw/h9EZQ0Hb2SAabT40Z0HoPGe9DLSLEarX5deOLTNDlYMkeBZeOz+kfZ
pZswL0lYZAIyGAi2QF+PsnzyCdjLE1yAvBHEoKlLveUiD2xiJBBT/EzkxG3uuKeczvQaV26K+q6g
9tLgpUc0mYhwdkk5tNybNy7a7o3nQjHVKWBNlw0gtM9om4H8v4UThZ2Xg7CxMQGsiXeFtGSjnVb1
91Y8ko0BPbUbrv2AwCkZgECbK++tHWjRSt7ZoD290RXYrsDXDNqUAyNIns0Ag3LCYHNdZuNWkbyx
WgQZYNOJj6DtNc6AI9kMxJK8M3HZympnuIza4xElL934B7svINks/98l5Bh38B0DG8IkmSquuth/
cMIFtezz4crKfnHJFkUxxu4wARobKpp6FvwlDNWHmsN00TEoHh0S+tI6+xfJdTTOOTP98y2hhDDZ
Y7GiKSS/cnl2f3kAAitIu2iuAbD4FiARe5fk9I1wuuyNoMHkSFKnoCKOzPKSQgODeOtdzsNMgw5R
3DQ6PvDUtFfMCgU9xECJg6kGYHlUn8AV2Ig4q6xRuIHazrDcii68KCzzsUuI4bMyXa3TXceCvmm7
JEdb0oPJqUDGGPJ7TIMeeflM4y+z1lIx18xS2GSFJ7eBiV7HZpKsC/p9JLB/Li03z4rFxpH+t0Ic
62i4I5eBjKXeLFcEQe8t7dQEtDs/6BhKcuenh7GkmcaatS24nch4isv53hbRRSrzO7Q2+coda5tG
IHMGOkwv/iJ0tByPDJOcCKHO16i6DCAKc7CeO45YoQllcjbxH5vTzsjzbhf1xrPrEkhSAydTmf3Y
zMVrUECNqxuJhQRxCw6Zeyz1ELfRoLkBlqSAjM5Ug+tujKtqZmSeBfGmb71bfi4uDM8nfwSBaKZg
cEbDPeP8g9XHKNcziPAapN5E7rziE/JSPirniZZks8a1fpdX8nOqyKDJ6nKXQ8hEk+eT4oXCm0ly
dBuZ5Hl4soVVrc2d9qFhpDPi8zFiJh9Y7E7oifisNpimKLfwT8PDnDuGnf7RCDl8lfo44uxbS753
bbnTO0cztZoXlEwLUJPTqblzzADSWtIzYI6Q1UXVqaOgvm4ayrt+jvO1JsO4SuwFawi8j8h3AE0l
ovy0duLdkNgcAQk2Qx6clKtQW+c6Z0JZLpuzDRNJpVG7VVTJG21mL5MUq2Ssoqc5TO8TWZEqUzLV
jKx1hccLWFN0wL9wSCt70wZER3kSUiA3w5RDyPQQdiZy1Nx2h4q2IHd3Qa7PBOI2JKMiM/r7sEG+
XZr1Y7bwD3qTTDLkoce+0WezseZ3stfcBRrAVuLuy8Ah2U2SY45tvgEPwDJk73PB7lKNFaugFVp7
QVSnQokui/gx1wsEqG8Yowsbl1r5iHYJo4efQuEeC3uVdebey+A/O5q9NNIZcSyGN1IEI01bcLk5
8K1hopXWz2DR4vI8R/b11HcABoz3rMDG6eJUH5Hwxza6QOQacJeC/rW38juQNPyStRBnWY+42cTR
6jmhSk4rhSyzXY6KiWZYR1OOJRa7zKEh2zhN4ttEEV/RqOGuMZhbUK0j+Tesi7lumPKYPNUtRPFJ
x/OacvzV5rFZjQjXywAXO+lklzpZAslgBVXFa20XDUYCcATIR5ASByUAjNR+95kRR92PitXmWA88
x/7Y7BsZXKVVdU9c0PEWom50WU7oeJWRX4qR4XLSki0TPYFy+Kg8moi9CA6sbFfNSF+2em2r7sFv
rDftnEAKYYOy0Pv44C/1xFSjrQGDzt7wnKLU61qAT2m7l7q6mscWVneOaS/p4Z4TEw5CJXusl86t
lfrvWjHelXq8T330hJkHl9tG8uIVfb9LWepzQ1nXcDnnzdRH1jbUAZyB0dwbFqRsen3AktOLPg8e
BiODDVvMJM/SiSyt9DXJ+XQiWotiyC4yui3or0u6h8Pw7FvsJkYi9G1p0PfxCjxZvlmBuwbgXFAd
EPB2MEbE1x20VupGxmSTu4ost2QHZpTMv/moSMWm+ujvqggIgsPDzETUB/3bPnp+fmu05bW222ST
Ay1MBvDSrVLbqsGS0szeo0d9c5zpQa7KMWaNnBv0Hyi6943qQNZH6db0HbjnUfIexA9147co9Fg0
I/s2DwWqwLBbuTAhRidiJkVzpmIlTWr3pH1G53EZtIey8PGJ0rpt+woFked42ARshn8kuawGuCRL
0lZjdfnan/Hnmsd4gOumJ2Mfj1wrjRXBiN94yhs0IejGpO8/dY1/O5rs1aGvH5uy3jsjCpJWiHB1
K+osPLoNAQ0VQbs2Gh6mD0xuy77biUxcCEXlxzlyZTgddpDZfil951U5K6vMmEcV7Jtx352lm59K
O/yOIqJPw++ZY48A4whf5jT1iF0aGWiK96aUwwnV5rMw/O+wJbCODJQRgfEEKYUsbnTl1Pp9tS1G
siKF89LX00PG8oL6fIF6j6ihvPSAtHKjB8pIneJQ9j4hLACdUGCJmr54HhYNATb17ZBHVzTtX4Lw
pSHLOY/aRZPAMNj29yaCN7Tt1uHre4eJbN2Y7a2Z/e00piSX+RwNBhw06wimGdr4tRcOz5GLqrw2
FPKbxKB14OF1qLv50ehS6Mh9dMj9FIcaf5+jBJxw/8neXcwVejiYk/lczBHgb2TMVuVgmV2Y+Kxx
9CJAmsVKncfa/xyXHzargkcNJ2BEs3hVoZACqPIYWZRrsNdo1b62RsGMzXuxQlO+GPVtEou7bJjr
reG1DNSMGdKzwxKf11n2qgtjb7LnDhPpyW6vQOiWKWpf3/yIEoHwZ3rHNHkzDJASPboIR6Mk7NQL
L1pMh33e7/yciWEhjcdpMp3jKFo4VEgRRg482KRmlIeMnzed59zo8my1+dFZHKcGlWsDscOVYo8E
qFkKwPrni5xliw4RWVXryluOqzMjpZ/i7IwkNIO+zkgrHVFCdeTXxR+w2JC//vTHS7g0KLJEdxvR
4Z8YAVafehWCrErV3pWqPNlL/I9bcf5uZwj9o54xTLbzKcnQPPnI75bPkjjR1vJowGOAkOHBUf45
VJnC+tNeRYtvXmMqrVUGAW8xgceBxc7BqBloTgS9NoEuaFuXpRSXAi1sPliog1vrMrEi7tDskVuc
bdeBa9OGAJq7kNOIhMZaGfjqhNWeZ9XvqgZ5emjoDxwCN8OMEJM950Oa6aUX3ZYxtcc8EUsYjJcc
k0bgh9HNUDSPeaPvkbjSHy8+6mE8xwhNTGW9q859c05qKT8RfzJRKT6wm2AHEWvTos9feB4MZZMg
bqUv+85lX+8exy794Ax17qvlmOKA1BQzWx/NMCXIXZ1wShmTZjFt+SlznMlt6Wdv1H3TSS7t9cHu
8m3vNfyrrpll0Gx4XK3cwZSU9qey3I8LmO4rYMm1yBCQXfH0FR70FYOkudC6kecw4xHFERCj0FTB
6eslHzATi1hfce4OdsECNEDzsHfSQe6/goJqoX28Z4uwsqqLh0S336HAoB1Zru7Xn77ulXiWjDam
gHO2HXbRz6ykrxSkYElNUk4HfKhyM7jYkIxr/8G10EDKbP5mFcwRtRsRpCJew4Tuz9DnT1i39vnS
0BCJ/kz64IGC6eCQqbr2c2Z1bYhyvIv3E0SUuRNYVkd2t1xk7crsQtSo9HfCdqBw7dtuzUNwTDIO
cXHB4IbxvFw7drvGFyu30pp/OPi7v3qYbaIUdM21HzakuhcmBVuM7Lsmwn4pJwdhiK07X7pBwXlQ
7mzWze3gUp7A8GLUm3z2Dg05KY2PsWeeW9f8Ai2gRVmOjP1mUvccjpgnBMwrwEo8iADCtpX7qZdt
fWn9fRWJAbr70sW142TtQRUOaJyl5J57/m0zZvqV9e2xtDIFeosvxYH9aCKw9ZnRUr0oBtC0uQDk
PFQifatmYEOJhmsq0uR7E+hPB+aU16ZHd+T3S+qrSBgMkcMUCbLAmwn+7y6xFD22gf+TN6H1gzfq
F+yuLvFVKO9jgVEMv19srssxnHfdosxtoYmarh9tXOsmQKzM9swRLonLd9USzlTnh2RyPKYv+oAj
7j1zkRvEgLRSWuQXVnyRdqnaZIG16lVurSPXGg4e/dT2vSmooJY7Zpwjd4OwdWO5s7XNol1v0j2o
2wy6A+gwp57idShQUH5dShVw9XE2p0RK8Ix3S1txKCK4CgMhAV79I3DpCOTDdEZFzXm9p1GBKOI5
UOXem/i4pSieAIw0oK0JAE4AbdQOEv+0ZdceGKgWNocmeu75Jqs9C0U0b8o12hu4y0Vz7iCLQHXj
8kSsNDGQjLUbJG8tF2Lbz/mTJdjKEjqDgyyuE2QMK419jMzK4W528BsEc8njoe0rw1a3QtI4iZm2
rjBV3hmxSdCBT1ei5VPxEroYqRu/xh2EoIBe79ddp8dom5kCn+fI6WQYxZr/+pwRyjlR/7MRomve
HUG2ObdXRIlFfzEK1EOaEJKdLH9H1VZxQx1RGnxdADtaSuqlE+Nl8haz1ve0pDfk49mgkfQRG4JE
h/uoB6s64ab8+kgxrQ7bxa1Fo3IKeUZlHpM0wxsv9Dtn24KDTw+POVv6uAZGT6Qg2XKDb4dW32fj
eJUUdOd7VBGw6B3FsDe1NumMOjPMzEsG9IecZsNKslFsZ2741dhyXb+a2znNODrbSNjIBRaaDo/h
Zvm20J11yMCZbDD7bq2RxnBROvGBeTWG00nTNsrksWuH6lSABw4dujCoVnuTpkQNvj3NnLsAnNmO
9j3bceSdq8GMtrlR1OukV0hW4waaSN4e/OA+app4D8CMh5ZZGOVX3iGJlglSvnSgUphRZpvxdKwN
FCSMHqgKym2VB6c21N8GRK9H3QGyTtX8mYlH8hmR5eK5XgMle4uHYMKQRXmc80M0fTOzFrdD6e0z
m+6cwAgPtRuJDVVls9x49C/kOtfnr5lMaiSftFe4zIN6iFNSrmZ52wTcthygmjRriS4mJM8gcvDr
Hpsd9EljYu9MqJo8uotZq6tumwZCc1ToTzGz0nb1pc1SubhVYNdNMP460zpblmNsaNiLrEKLB45r
7EkcEWCXB6M8ThpfJlI9CIRFg9E9QBYUfgb6oq2mu6gPnwVa7vXoWmQgMGT3e7xhZcUpOOzV0Q2A
p048z/yGAGZLjTIyjqAbl+j4mfGRIEGD1E+Gg8Gaso6i2aT/wKgtw6Kzqn0ghUN8p93xva76E1vs
JkD5SsF/4QMcg3QH2UN4nBJHyhwQMcHeao3r0D9kRXwsqkMtrGozFjvtDHs018WRScFz7LS32MwO
BR0pWI2QsRe6r0fZsTfziOvx5LYZh7EwFJvBfa1NcCVhOj26s3cwM++9V8Z3VFwQGE3DIR143lX2
0TU5FuK8oxUl7XVNfVPiKCoxX63jaXzzJBr0ptdHdGFI00zqGsKbMVsj7evd5irwrYNsrQdcLWs1
x1eiSq/sKb7toO5sU2IeZh+vQ5BiN64FjPbC/WZ26UsbUizGCgsoyd7bBByM9gRR5WLu2YvkyyIt
2w1NdWX4TrWnZZucsznxN8YSP9t2IA59XZzHiWOK297GDv1MlIaHaYbZY0n7I5itisgRjElb+syY
sOxiPn29hKJCCfzHf9f4yIDYDagOCnWuK7Pe20Z4V/MOTmaWEj/ksIb0ozGdG7yLrCX4aVmXYGCC
ECoieyJ0wq3F6eu//Si4Nm28K4iGM7qLdn6B+P4wDwpWZOdtBc2CVRST9JMPYu8OKZwQwzZPrdaw
UNgxzVMpQ+Bqy5++XvCgMzFl796m7WSdvl6CLgXa3UAEbyNt//za11/MUXxBzx+udEKfsC7Ujvzi
e6ABpB7hxB5QmFmGBlHp0BY55AHzSVqmlMbNsWM7kmeBuWxbsGujT0nE6Y8X7IWkBjkLYaao8rOB
fONrNPAfUcK/ECUotYgI/gcmtnlv3/8PSLe4na7eM9QMm4/0fXivP34VMvz8nt81CagLHMavJl1c
MKDCRXjwuyZB/gaBgrqJUZvDXyA8+IPvpmy+4OEB/ilK+B9Ngq1+cxzTlIJ/j+GyJex/R5OAzvhP
7X0msa6J9oFbG2yccP80aNJJHyXm7FcH0t2x8qC7mc0eEJGrQGFTrVKWEDnnwE2Ger/Ej8IjZPGE
sWL2A4abymNPbtispJnBvcZNPCWouwpG35tJe9UZVXK6Av1G17Vs2vDcQ7QXqujBUqLMHAoKtiaD
r6qji64pcOuFb8pFZdrK1l03rtudYxViEkX1vjGr6F0w49k3nns1SMIlFs01LUp51gAEIqycuDDC
bTwVH5p1eO80Ei4Qv+Kaum3b580L9pgrbKzxslbWXUo2CRVJ4HR73MrtZppctfYj72myRbjVUUBm
TG1six4iZG0JbxvUEQRoxlmrXO6DTMr7IknPIqxpqHayhfkYwSefAJfNzr70YtSuJhmlk0I3kY1H
1Yn54Im22jmNvrHC8M0NUvOeSTJrEgT6JKtP2TyZazE9wHscUQXgUW2jGoeumisCnzywyNUCZgsh
5QrOhnkBb8GSgJ2tkrOn1vf4IF/jckcah1275XFoG6wbjvlBB3JYJ155ZaYWnvyJHXnqmg0aObGq
m/gNj0sc4n5ONNmn1Gcjm2rbbnFDZX5b7sAck1XS0nAUn3ooCkg3ko5w0t6XYWnTt+Xa76i/nzIa
LZt5pCaRc3iOXHdNE+GHXAa4eUA1ZEbWLarcW6m7Zu37OtoMHcfTmIJjdx1p66rWOLtEyNnRQWLv
naDN2AR4Ftllx7kGrf1DEOAr9RqXNmI9nTHrIOhLqh9mIWEWV5PHwJAGPHLcm4gf5NqUAbHXXrZF
haLUsm5zHP8TJUjQd5ck0wPtGvP7Pm5BnwZCrWlLrMcBwm6qgedPYXPUKry1VHZRTMiKxbe6zG7K
Sp9G0o1XYRBooMdcFE4Qb74bHKfShXW7ngt9TG0sB5N+qyQcGK/AUKFxlqg8fdJ9sF6Ee+24Lu0I
rivEgU3mGYdOYKiPGXSUwXXYVdejjRnOY5/GYfHAO8ZVz56+bkAzl5Ccdlm/uDGrmWOXWHLZ0oMd
LvyixQrbFUuVxmwQ6RzwJYy4xTDgc6w8uOW1zzQAQmMvNIzmIkLAZ+d7OwfK4HFi4Cg1kTsSPqBA
HBHntRUzvOwzUXc+8LVmQICKtPE6cAzOrTTYO9QYl5O6RwU0XLs1RwjhIvMv711jau+MIN35AKBy
sybYs0y344BchfNilpEQNUjE3rQRMFdW143rUzfe40trGPiapGRp9dBFl15KIAo+Y4BrdbynAQp+
xceNgrD0wg0I74DFQHGb4ZvwqspHYO5wQGSp0XUfH8tvdYoVR17ZTIBONDWv6CNGO6TI2GZjBpZF
EBIiYz5PtNBxn/Z3WewZG/oxq95LcOdOdLfbU5OjovLqehO4BW47Y2hoBlS31ZSOF/Y8Yjtu6RBV
LXF8kZ3XW472zh7TACxEOOJznzI59J1DhqmdoXiDfdumU9u1886JBLFBMzWUz5SX6IMgju6LiEMS
upP7pqU5lrTZZ5oE5h6tbL6bIvO7F5+MbDZPA85qUlgndEeL+5RYct+88SqS5fxpuOqnW8tOzm0O
/ta2I5fJdbBRgfiexH28Iaz6Cf/JfRyCJugZYK5lF7hnF8TImX6zecyx6/cqC3dhOTK6HYvuXFpz
tht4A3bV1ue4s+ozSmkGnsb8o8fDFQUTnK/xKTHB0bhmwvBLqj04ivaAvfnWG5tx75sFeU+BYt/w
apeCQYbHElOFlz3Vy8JvmWN3FiYMnyLNqQTxBB5mMIdOTDaYDkjm4G7RFxKJlxlOETljoNs1PaxO
Ie7vFevo4sPZIKuv0Yozvs7s5pOxxzJKmo0z4dgG6rVG7sPeujFyKc9IDpgcGjjFIwLTzyC0CZ1L
+HGG6xEQOcxXLQjhg4GTxaZtc1agrTd8FJshxIAbVT5ZQrn97HdzskeP6JNBVZUHJIuEmqHpSfIp
2UY1PGY0t+7Pd1Evb+Xr/VTzJ+4Yj/g+vpK1w3jgRvv5LnN8cWdsufGeNn02l9YJN5CkZv76YxW7
jEuepM8xmpz6B6aB1sboosNkutaODsbtiDj+lJKet5xIXa+xT19/ymGHnByDIWCboH8t5v4zk4ht
4XxBokle+pSvwknYp1WHaNByaChNzk2YO3o7+TPR1Rx6Q5uMNzMNGeR5434w5stqZBz5nwPo/xdh
mPYbmsb/9wl0/1HUYQzx9uex9Pjjv//L/Pk9vwOGxW/L8c5H/WqZaFRstEb/OIEq+ZsrfIeDi+fa
TPEX4dXvR9A/ZLC2+A35h4OgViqPx9X6d06clvfF0v1VZATu2OV/HGFNxwEdx0/6VVECdBNPR6HS
A6KvjyKh6iGkR8zVpy9ddlSL/jpztTirLtj29wyncZ1FII0YL1zChFt5Udpvw0X2mI04IeCzM8i2
RHhg3MJAOlhOaT6yxwZcdzOYt6ozrphTwmIoEFyWyv6kz1VueDw/ZuJVBADQc2L38Q4fD1OZxLky
jF7TzOmpdkfSiUfPyHd1VF3ZOmFHwiCyHSSwxRk/6NbuYHNbLwPWqxbvFMgZ7MMwmW6YoBfrTiMU
dO3m0sgmtasNtHR8J31G5mRkv9vHtCcAkEPPj3yUpM0SQNdo5KjxsK45CeWF8wa9H6FJMYNsnN3d
lIh3NKM3+J/7VdOQVuAT/ToPLctUpzBbqOu+bdYx1lqsuvlWTUhrPE+ae8rwii5xdN9n/W0VMIJU
flHhpVPf/UxsLEnzUPRBtmkbh8Cfinwnmci7RMOVkuVj1+IMxmNc5KTeO0O/yZoGKWk24dcqnYwz
90CbPuyID58jmD/Th5MaF0nIUoeIQbN5WPnMUNVEosFMN2L3PjLgoEe7sqb0VrviKOfqWGW0lPms
bkQxP6nITwC+VCe3I4HRDIt+W7eM5QdBLGXFqtzVEZNEF01YBruU6I+RGZr6kfUYWLQBMyPYtMYJ
w9PetqI9Q7LvvoXxIc+f81BxP7j7sJPfNbPI9TKqnvi1grm+YTt+DjLnooTtEAM3QTXDeAqlbU3a
mwsgorudDdiZSabuhtZ5NdglnLpgxWdI0f0oafHptnvuguRismYoRZ46uA2nGRvPVNY4FxwbnG1V
glGaaiwr8UebTjvlRbgh4SNZ/5e9M1luXNmy7BchDb0DU4o9RYrqmwlMEVKg7xyt4+trAfHui/tu
lZVlznOCAJugSAJ0uJ+z99oW8QW9v7PteNPXzJgtha+6zI8wFRJMkRnAUeyjp4HWtucZ2DAzcly9
vjn0dRie3Ixcn8C4sXX103K+VReYa2C8/saa8HmHNtkzAd96lrbxVhgk01Q29TjUj1TJs3OFyBAD
DWl/eeGY28ZxWbqU6mHuL2zjJojOnZ4c7FR1j1kD+yGt9wws+f1Qn1pzbE9tPD6NfZjttQROQqO1
Nyp0AqLsg7epzWiwKArLI6yOmnael2j2CeDUue8RMAO7pkjaEJ8rkmxjhUDDyhjrpBeZJ13rUD1w
MOsgEjvmvj6FSE5fFTRPqAWiQxTVirSy4YOLfgC0Om0pMSVkecG7K89Nqn8w6fcPNFyfk9EyWA+4
W2klx3qYpttEQ6pecu6OhksASz+9Rz2x71Evb4vWVtsmgOWsEfvU2vZdmXr4g4eBECyAvIRgaJuA
UWrbiea+92IEbl8wwPxDCyd5beBsQtNHJEhJNK6vUveEmZgPXY1XTCXAK1VPlnpcY8CuSeFkcetk
kb8b8KfThm3wv0ZDeGODXYdna01PFqoIy49+xFqDanmsH0flpXcAs9Hg+dlRCqe6Fyzhecxq1kmS
noYWHVZSBvXWFYAQfOPiVB2Ky2RmJzu30glp7qX9LijNl0HGZLwOfLFRxxSgDjtyYgbQS5bNXN1j
0r/NEW8otM4rPAbw7ELMzKNZvWedcLY2qoZTBoxDUsWaxp/2lMdPs0JqMmTCSpLYYObz+t4e3XqD
5wKRXi5uBw0VnTuhAKhCtKVaetIEXVMkRPn0FTDX3tQG5I8K+FECmoD/jdoHsoncA29iZa9HDJbu
S0tTaZ0z0OB9UGg6yH1g5fxQhoA5UzKQ9SpDqzK42Zpr4ampwXJrVVSzVDH2TVg8QwoItohTdwRz
lKdSNZT54w8uoPnGnoKHeKA8Z4jxXqdQgCWUnDvkf7eD3ZC7OMXAslCyvLRF8Sn08ZyM9nBnUHpA
pB/8zBONv0+GolfI6GxEP7QEpV7fTNXGdeCUeYbxbDbJSy41a9sUQLw5+TdNTIXf1wfIenp1h74R
yRx5qYOkHm45xt6JCXCKAEpuGoKatqbqTt4YopcMoI5rNU3mOHqnyWheVeIRQ6YDounBYPm+h6Wz
Gd8j0ZUX+mkvvWqPQPYFuCKUP1VCa9oxvHhNG/PBmRDAylC/M/z6IRrwePpuM7zZZjNdbCkeeug5
x7HlrRoRfltLDBE9czmR0BJPz6WmX706H09jigCPKJB8B/11XSZTtG7jfnzDm3vmgtbsTWnFR1Vd
ixL2oEptY69h1T+5Hd+IGcFRhEK186jh3EXlwQyoyOQNrsgiKC/Y8D9xysckF2abzmrluwMw5SYC
yU9oDMevUMNtFzbRXRCqixlW1J2BJK4bp8RD77mvk7CflfmUAdY5EVFWbArTf6ToMyNa5Ct0/5+9
FfjHKA4IV039/eRNWxdAA/QD0Guk20hdfDXlbJt13Tdo9uCVquQy+MglBmrgU7+LLBJHlK2lt2FD
nlalplPVbaxBQ3bZJ7RhM//Oi6p+bfljwtKozo8eF+Ms79KLl9hEc9f+kaGa+XykLnrhe+tOk9oT
0h9GPNW+UxpKt3atFzuwBS2MO2XxxYa4dib0aH4m9E04AREVKVjarlJ4JarCX8MGjI5dEjVcsg4q
ccyZaQyVS4N05qCtn7gGIjiILzht9nUvIXwCQCu5nJgUN0/otpidvFM9QIFdVu+6n3UXc94ovf70
SC8jBAkYZbXuzZSeLT/aKqdo59oSUorUKHXN+ULKw4kjy5xvxscqOlU5aw4j+Ui1noHELefrEsbq
ESHGTeULkmLTSB4T0ou0YGK01HV9x2cgxVC+dNGvpv1Q+ErWut/0OynqpxCj10PSnnzS1ggoJwa0
LJlImBE5WhIQKo3rDLGYG6Z3do7AQHiHopiVJaNVrQKmIrreXLo+IWxPjdrRzMuzYQNqloLVL9EJ
n1GYgPiJ5mOcZhWqd+iF2SnAqrvCWjAezJBTU+iVsYGh8c10yKdoUiMiTT0AkJIvAzQnF83JfJVm
0W9ay2nXlkY+c9vyU8HBKyVFn7ZykLLGRx3Z6y/oamtD7PumiN7sHEGgS7OUIs/EHKtEJxUEvcbs
CzQm88pgH9vMs81gqLadWQFOK5qf+CbDPXU8BMKdsx1ytY8H8mU7ZzhDb/EMV530IPfu51OGWADn
fuwfBoQ2WMhAXmtuS/cb6/MGsfQRuTrXKTCVhBZRr1RUOjrLJWKV2e0WyPF5FHODYwx2Q0WPsjOE
tiN1IsboIraVKoor+sl16jX3umibK6rVElIc4fNG59C5tZ48q3tK3Zjuv6owXBk19dBIsEjO4Ps5
BOWhgG39DWtmHPO8t53rkvTYdK7gFKh+UAWjCerSUBpinuZQW9/YEUk/hWne+e5HjnJ9HSCa3AOz
JNe5Gd/CsrpVufnuWIwE7RAVtHpTykkt1iud8E9NcZHG1mfceEFhb6qKS8Go50fqZXcljOJ1r8RH
T6GV1Ih0N03JXUgoem/05sqRnYWq5TAyddHyhDKR/0Cx8RMc3kGLAmLCVXDWquJbz+19Xb/Uhv9D
SJ0mfkf4qnlIB+9HMJTfUTtC134nuOpOAQWfwM+4L9J3sGR8Ajel7dnuRmC3seOfmZveabp9CAJK
skF7N47DXkbks8GKXrWpdraYRHQwu8k6uUF7ToFp2LWAO2ut2WmTxIPb7oCmvaCGXGklwArdimYg
gr82pmlvW86DheEfR7744XTT2gvb27GpHnkiysWeWptZ3Xu5+8SVtgWM9t0z8V5lCv1FY21lh0wn
6oJTWg/0Wz3BNw6/HIv2uULoWL/MTzKr9BkH0X5U5bFNhofaDm693InXhW08lgbVEnO2lRu+Q743
V1rLP2XKvS+VRzSY+NU5/oZ8Q+cmBfYFunLVg+zs9W5bgbesJ3vryeqxLcPXQd5Dbd9xxj614dVJ
9K1meJuJenY9Z8vZ18YCQjD/QQBDtEJYd/gEhfO408OswBfzUtvpfv67LKhXqdGcB8E1nuzLdWk/
SkUWcW8U20FD0OuNrqAhDwGQfKiV5gWbfACYUdT6/AM5uz6qXjGsXQVAK6YBTcXfi7DXqyreqxZs
iCwPIeQHwjoIm8KxtqN3spoAcOR20/4s7VkMOedi+S/9aG6oAr6PTfM2yOaWyPfRqD+JLXzWbkjt
eACZYVK7rrbKGX9qvjpM3gddpdcgigLKzU9FFz/A3Pxo7PFCkB3gjOk2kmRtj9G+asofltKvvWme
XcmEhVRjz6X1bQr1WIzek6sKa6eF5ttsknSVtU+M7pD3j+QNbjqmOEzoZxifhc1EoZoXG6fInpw+
20d31cykmJDga7ml1pokuhDtMCuy7CYE9sH8FppdXFGodpJ2G8irZubXJuBMATmA3ZVmfitQtjQA
c6HRMKdEvc/PqWtPNmE+N8B151669oARjx+kea0J7nARSoQMEV2ZnglwhZCBwKIOH5ocxlTVjo9Y
LJ68Kb9FpIeOv9smrbl1SFkYivZoT9WdXkP6MAUJtqW2bwFhoSpfGSzD3BgrhubcUhp47R1wLi40
6cEpOHOsY94QuJzq9+iDBEQY7E3tMXHsB1fr3pq0PzEI3fR9861b9slGuu6Tm5dM44VPemtzlZ6R
jLqRfyiBkkh50Fnq73R8kkZ+rdHZNA01u+m51ZudHJjoTThlPe+rCmmdW8bVB9erieYQi2Tt5/6x
RButepRsY71NcvRr+BV3sC2vcvQAI9sw+HD8IqB4p8+2DJlFZm+brHlvNP3B9WjZwXrBZJs43c8y
jDe6az3mqKXUUP7AE7hVWreWffMEvSFKszvfC2kXBiu7YbmVw7e34/uyQDlTR8+811/00+7dLvhA
xex7SCBakusZ4KYU+EHrki3iQmpAij2Z3nOf28+60Xz5rfYjbNWxINq4DCh0+v5tgjraHX6GJrC5
pGXBwMkSOsl7mVSfrcfkLbIveUvfP4/eHAKdZ0WppQNS7lHsEsdol9Wp6iGwjIMvV5PDz17lzX05
Q1UN9csc+MmB43gtRupTqTPPgCEGC+OtbSEZpIQMaf5lZDJRVM4b4IE1YxrEjP7SpRaEXXKxk8+C
Y4KO8bEro03i67fKpptBv2rXwb3QQC7lTvfIgAHRlvANVMbgZ4sjATRXEPdgiqIdUnvMfGqXsLCw
EmNlIk9KkggajAHVRZ0hHZ0jAmuc7jrSBysm3uKE9oclkanNw+IeBcsmSmtqCFqDsuBDXCg03nkm
sxGKYz1Xn1lzHr/ENWyyKuta1BXRlzRDYAz2XZwGNst2FM2QQpFwM2BmPRYwDCB2lz7UjK553rQ3
jm9CQBu/8gxabiSTXej5YDqTghrJcA/2ktEt1Z4kl01SFKuzkuax1q1taYiXqeKsVlW+K2J9K2kE
AM+4tP59ldSED1jYQ6rivbHKrUgkizbYRwC2TbJTBqU/DCiia/jXsStf8czc15asKXwVrExt8sgz
Wa3oECHuHoZ9qO2pyE2siBk4qE7oCSXCESci2UHNh1G690aK0cO4FHF2l7f5wdX0ndEOdwAC73IH
M6PRbABMHawRbGL6bA/lc+FWJyX6285K1sqgFdIUb76anpLceLSrERaUOleThno+gHZk1XAgc/RY
TemgrO+IuWeiVwfkabAMtIFBMZi4cPJMt9xRzlnPrXNYX3XevkUWTW7JGsx+cKzhKkXxFuV3GqG3
CTomk9UfsRtHNWArnMNErDcUSkyT7VPDOWLp7rZ2gmMSyTe9T57QZEt7FzJG9KM4U3q8TPH8sy+b
l5bpuYwb2vjhmQkwM62BhHoH1JN778ig3cyvVejqNqJKUSiA2vCx7jFH56L8kmG3SazlxBdDuGfi
xFHJJBE19rfOijYMul+NKY5FY63TCQKNr15TY7jv+XQdFwqjOOFHRWFdf4cppnll0vJypldZF2cI
+JsMD2hn9VfXFXxvWqWY4uc30JtuxDjezseLztt77/Yvvtl+EFh5aWtnV2XZjva4HVcPZkUv0CNr
jeuxPBfqK7PDXzH9rRaAUCDQgE8gENYIlR+ClKUwyb7xOmhMXFugSo3EWkcFzyadc4Pcnhm9RZdX
E4/FENwbpKB5SSJmSxpEALrFrXzEPOi0ylhlGj4E0aEnHJt9ahfZ3oi3gAOrFXhf9BcdROeiojwp
MzrEJE6UU72loBLf1E53DlB6bvxicNYs0B8TG3M6pqzcYcKUlczY1D35Tlh2HsExM1z105vsrZKO
dbXTw3CDH+VO19z3Fhwhqrh+raz8K20UkVTfYV3MAziAa9deW5lGwoLKdoPl89swqJvSOiLFJqlP
M0b+pvMKoFys6olD8te2a146e1gZbV9ey6Y/l5zLR6Jz8OzMjt249442yV0a/VIiT1AJ1KXaDLUL
UJnqdgnjvEyYH1me9yuD9brCKbBv/KnfdFqg306Mny5IPASozZYoVv/a2mg3fJ+hrplwA9Ys4QlL
C4OV7yBD7hQo/tFQB1YAKw9PpU/eH7gmmgnN41iacjN4YbRxmnDfuVD5myh8YkXwY4pwYmEUloeu
p2QeZtYNaUImoo0oPpuRAoNW20+JC7XZqKHw2dbVHeBbS7gSdKJfcPfiQgrDp0kbr3aAEt4R6Bfa
tFlbI9EuUVvb+6RKx11GBMAK/Qbz5gLfIz44AxfkxjVIM8HD89Klmb/WlXgFm2dt42I8AABZ0XF8
czTgNg1LvZi53CqQobax6wcHx+2NrDC+mV0vEcHKbR7qGfZT1lOeWaAcqCRJD56P267hG4rVljJ7
e0E/LPy1H9UHxKjWc5n9pMnwKYeLTaews8WzrOgmF7G3L2AfOnmw0U1Nu7EZ0VRKigzoVl84zITm
Hk7osxgv/PiGokF6IyIIlGGZfEZVzi847w4Oqj3mb5V9SInhgWFUHywocesQaX4bEE2TKIAqTYSM
xsdXSHEw+HAgK63CmOglAIDYNpFOdyOnkpXaJo6K3mYORdyPM5K31bv5ySnTR/To30kPFTLzidly
eXvSbbmouddIjr9yz+Ny95qXJSsAUlgy61lL7JcyMnWiIrTHZj6TpaQtAm2Sa+IMTMgIMdt0Xrsa
cUzclJg5MQFso5STTU6Dg9SRxnYXrVmpRmO+IWL9miTW02iUL5FCeHWVU0WWT3FXFd4mNThlnR5k
WhMM78rwvlAZuV6+h2RfrwjWU8z+D1OZfXc6FV4yxTuDTD/lIAAhKeqlGpwQ57Q6dKZ9qtr6B5e4
sz6o8cbQWeHackAG3WCCNkym4D+NnW/asBiqH7nZrDtPq9cUljktwmSXBs0D62uCy9rsBWYFpUP4
cVj1/HVoWF9oxBO+H5JwKoB+MZMEZ595FaB2sSZ+cGeH2Hc4BDk/4Nw3DyNNB1vTdsMonnq7fw/o
0Ue4FSccw7brHNzQeA6g4yKQNA5csh2Cy+PL4HXGiobh3oQhgsT/i2UVrasu+3RTIntKklnIGEa5
mRbvoNcOHmL7QTcehiT+whB5Q/7kY5hYP0ypzkmAdDQoxp/66OxTb3ixYhYlZD9QHXoG3fVNuB0B
zK9Wb0eHgCtv07rYBPglU5LWVi0Fuy1nY9SG1GWdleGxuqjT5OhwVUwCshQSU/shQv3YJNUDzgjM
HnBg+vFCk+sVmS+SLnf8hpF1H1P1G7wHeijreo4H1wg5UZN8DMfsycy7OyMImHlE92WXnWCbVrdD
qx+oMPczAabmIo7c3Qzbm0pzj6okICx15YHi9JfbBvt0DI+sktYiLhBCgw8rXfNc99knGZHUUwLn
fkiH3YgEMNQHXsw4jO7wDaLhnSjLN1137lpNdpsozx7DGAdPQrzRd5hQ0CiYN9qod1zhnAQqfc13
N6YFftjC1IrS7CLBI/FB1Ex9/0QROa4aJWZzC8EUegJyp/ceZ4ewLapPa2Sp5evAeinX048Z55Pz
DENP4ThuTj6qkF1eVd9aLI+KnqKczItdRvdxK96xMz7PmoXJyVIya2CK6wOTEdlsRi2/eohjV7ls
4f/RUkz6Xf0c5iNmSBKjfBntydXDODKW31mBg2osrn2hNrHR0pWFECNa/BhUFcmHTDHe2G6DcEsX
JHrOGx/l2u+95aY23/zHff+4+Y//tvyP368XNzs4wbSeco+pqPsYJ4Sq6hNfIZp1kkdng5WPMPFY
0CugxTw9FAkeS5sspKM5b5a9P5v/xn0jzROkxZRFBMk1h8VGpqIJWajgaBhFUR1BGZAWNm+Wm+Cu
2oOYniWGwfaUzOy3jHw8gDGjCNdOlIPUC6oMK5kHpU2b36495t60WXaJIyEKdNmd2llI5o3bwIsZ
lP0cMM6y0eLgrz1YCKUbuHsr89udDoDRczre7/I2f++ShFEcl9uVaueCXbASlYQFW+OTHOfkTmi2
/9os9y03lweEF/Yc938/TJCkPCIQI64blf9NaXv4Q5eHq+LFHvFiObMalg5adWxtkwubPqAwSMEV
0E6tj8ven81yX67V2sHvfnhVfw204SvDTXlwJQ7hwEtvvZBynLDiHxPtmwtET0CeIAc3RNoTRrPH
icxSlOJbhrq9n32gnjl8p603sEpl480CqKascTYptfZ9wggmhknLKYJ1PkoJD8EIDqFX3CFxUkdp
qz3GEQZX1V9SicZKOAIiKr+f0anWBH/tiR8j+nZ0XqEoZceeRUAyOeVF5Ap2Q9OrGaOX7kL3oGUY
QQTZv6NnH/1uUBdvnB68ZEiPph20p6gMj7qqf8gkQmdcELfFijFphuLSkJB1ae3aZ0R1yTRmxKc4
vymd/iDqWR/ZYHGbAKrzc+NgljlpwiGdS+ak+LBC0O8XFJlrN29yKh+mftAG/d4ajObSO/KMvKw7
TqWLbW4qD8zDV8/IbbOzHgJmLVrr0puWdVFtyK/fGo+BBsTZqn6JnBgj/kt3yR3YDgXAcfJ5d5zY
17gdvYMwrOA2NQNmQNY60MYPw6eM4lXmd2O2+bnAapxMNF86lLuCfxNvDKgWKL7V1Kf8G0lGavjv
oHVmFHJZkHY6FfCjf8H9cFa9JE0D4CewAB09nctRcRrot5beTuRW5cUlEiInA+CJ7tJ4RmMrsZhn
tFQot8F3Hbe9gRyZ9bk4Z1Skz9RID2FcPJhhLShl1erW3fue/suiRDDRYlu5NRFhhTkRlSsrRNBc
mJiq5hPsG5YS1AHyjVGx3ASjcjFGGsKEvtzG8zuh96TRnWN6Y+gCS5nwEFK7IUelG9sbv8olVyI/
uyD1fuN6p+8p0z0xAdno80Gko4TShIZKTk+OZ0Wo4wjTdK3Nct/vh5dHnFxEJJUiF/ROUwzhDPtb
PuSvlu99de50WwJHX4VJ+WhjAU1seQkil/Tx4HkEO6qNn25tfetd8qTy8JzmCkVFfRpG44kUa1K9
beOltNIa10r1IYj2o0JHVbaeHoYJKz55OMg89VunZaZouMNtSQNmr4mbus7w6Me34ExxhtbbLkKr
HVtSgmzD5qj3Dr7g/tUuTcT1bbPOdLNatQFoDgAGGAOZpwrNf6gxYd6UcURerdfTQTH6J59rlTZ6
90Mc0k8a1BUXIIEbJoHQ6DcBPKw84jWHYDh7Kn0fgGhLl4UnKIirkSOdMchj39PaZloy+huCYqLV
kCCGdazqLhfnljZqT8qQb9JLmVlwhCSRt8UsX9Qw64sUSb9f/RxqJmEi1z86vMYQAX2iGKweAvPJ
8zC3BJP1y2Ftt6rJ4t464fiAXhUG0lhS6QubG8LpD4Z7DfpQ3PhOTN5tOZ6GdIIOmPdvnWs92NPD
FHHaRDK8dpqZ3SY+mo1sBMBsEhHdlydI+vBdtQsW35GB0Ka6UsMFBpoTVHReTTh6G7q0e+lMn0Ew
K7B7+eAZ9mZIHhznwoj/RBAJ1WFRPCuZrzVl3dY1bP/Oce89IzpUbfLTNq6wBnC3efQsSq/9KFB8
4IZQWyVY+nXjdwFF4iDpkFy1MRLrqqOlBgLsZJRbyyUYdgqDdO2wzkMDktzhvbXX+cDXkKnd6Ji3
esKMsjGhLZrbsTDw5bUofHE4IrgGImSxyLFmeycuKKQZOgGL8XAmIlEwi4OkiZw5A4S0oUABqz+v
v0Vo/xAigL9Nr1LvLGqSif+omniEvmLmMPQc41SHn31kmK+dQ8HFaY65EOEh7kYS6lLt1YAcxPys
KlGgkJb2RRghw3R/LKvol2Ew7gsdI5zMrj6Tsx7lbKdCtGK4UFciwC5QsoDWMKFlkitw1EzkgrWr
xtJPyqFlZxJtu3FlZ9zIkUpErMhB8QADhxVB7gGugRDU2ir88hq3OImiQKrG4meFdJUIWsoJK+Jb
98KdAO8gnH6QTfWMYupHbyffSfeFZ8bZ9qYiDIKYUsZd+5rzZeUORb3CRK7Hip9+wPjsYfTHPagE
tTOyMD91ByRFTXm5de1pQxpnedO2450RjR1+bJqPdYAuEK+Xc+t8koY9bR1WlBzuuwoqxHvgGN91
NN252ByRREtvk0CdL+jQr2Tk65tpIL7Yb6kVuibTZooekSIbOkV/uMrbwF5HVuUjA7I73g8Ja/nE
2eWG9X3G0nOjmZLLb0B/Rgps3Vrz04SDHWrZ9KRNyYERKTqGRnFxSkTAoW48RuSv4mEryKMrCU8S
YIqiFmRYkBF7qqWknSdqtnDjna4Q5icOEp0yAEBCIFBYoXybw8qdRtr0ztB+OZG3Eab86JTu79xK
3lOW9feWZ9zFNKUkAbwo73EB0anY+Hr4QM96T2XIu4QCM0XTVvohISIeD0SX7/1qhiw5eOOgiOY3
DdRuy+p+ufX0kg9Fz2u7R8c1b7tAJS9ZdxfZzVc49k812gMmanLdD3qwkYG+65LgSpUFqHVYU32G
bs5oY+965sarIDR+SG0cVrggWC3U7ndJBZgwETFsRrMl1tj/0ls0mX2nDcx/9J9BrfERRLW3C9tb
xS0axzyjPBGwpI7dWid9+JDyyXCA+BLXjhGctPC7aATyOi8lXl2rzFPMdXebjvSbUjiW58jTvbPK
tLUxoJzXpwCXeB6ne90RilaxBa9ZkOEVepik2kIfyB2iVlNxEEVzNhEmHZOwv1B9yXZOh05HH2Sw
qev0R9aBMbabAFSSjZSrnypCW3MX+pVoefephu0SvFkOYfp11Jz49Pue+e5JzquA6Aks6HRT6CA1
A8RhJ1fWXKrCqhm3naxff99EcwL0wRj2KsAZwiKb5uI8+VMhHYs0Oi17LkXkfe9AUl9MYdmM5Vl2
J0nBOc9IkbJARRN/0dI5xDe2bEQflPDiOjBbEcl8A+kpOH5PTYg0Ipr3Yo+lS5tbB0U9lZ8gMa7V
VJyqpiERVZOw3oKJpX3rElFoCrfamB0xJMKhLyzG6UPlUcGwheORwf0UFTDmOUC3FZ/+JOdNjbV+
Gzna63JXSgw2zgeiDuvWsdPD0OTxgaDQjduY/t4Lmy1q5ua0bPoh0An4ItRQ+N3eBLW2xqPA6DUb
LwfQt7izsYtko0mpCmtPoXARcMTRA2rIsGbCeZLkwxqjRnXK+q48oS2poZVUBed1/sMI8ZUVKVie
2Lt0EjoDMEG0InVir1M9hSUQ4BPu8EnhIef0cXSUeHE4xicrxAJhiuQny1bOB1Skp4HlyU0x0rhI
JJwVY6Rg4graU7aqTtQWqlOrdyg6KnNnWFbJVMJP61Nf6fWa6oJP5bGrT+Y4eDuylm7bhNkRcS3y
VDiNeWM04Ty6hDRCljsFHD5OKYrgMRiEShdy4xWkfwoVnVLPpraz/EEM8KIGfDpa5amfv4RwpGHQ
NfG5Dv0OZqeOeZD3nlB+Oi17bcy1tUuYRDVK3mEVi+8loVypIX+aoT4dfHq+mRnLXdkTxFLq41av
h1Nk2/CmKuYzZDPdEegEuUkf30xa8Ovak7dV0UCY03t3vmx/EOjIYFU7KYoUpnMQVz/5orfT0GVn
2trV2vO2JTqhEHYd+eFUk9wRlnsQwjAY8DuG9OFBlhAIeQ8PYGCup/yabGb3w+rJt4QhvNH0ZptX
SC4hPnDWNhTMRZL8+l87xH/HDjH7FP5/bog5Ald+fpV/t0P8/j//ckNA4MCQa3mQLC2XqrH3hxFu
6P5/YV7UhQXbgsAInb/0LzeEbcAIt1zCpSzd1zETWH8Mue5/AXk3fY+6lmMJXuR/Yo/gbfynIVf3
hOcJGhAC7Ktj+/ZMhv0bb1PPo0oPNAxAmYTwTOxcfRxIVz46/977fV810jtIVFyBMVv2l2f9X4+N
QTutpVL16m+Pz6+33Fw2VHvro+mFhHQPNEjSjslRM2T3Uc9gDvqpOKYoY1N0Aw2BFmRcMufhznim
Dy2bSike/v0kNFwp5Z75seVZ2X8+9W8v9+c5f15p2aNKV+LNHd77Du3Inwf/8VcHOyEM4M/Dy94/
nvP7nQGPZpnpjzGsor/eV2E0r7Rv/Y2WgdURst81QSGPxUTZR7ddehJDGrRzoZ17l41wm/+4nZYU
lZZHpogqpoZ5bfnfy12EvSIDe1r2/zxxubls/jzz99PnP/u3P/D/evgf94UF/IAmdc+z1qFzqST9
eaVlz/LFWei1u42gYx6BpIOCW3aXDYyeEj3rXxtkeTxsd+G/7uzo0XKVaMTvQ/nnKP7joC43i+X4
eyFhbygnWeO6FXlT0vYqskA51RKbtVo5inhDn5WzdjlJy7xCl2PMMML5ict9y97v/7ec0iY9q63R
GpflPFXLfcvDTPgQXkXkWM3/NxtwbXcxmqe//d9l1xzsq9uJAQ/cX39jeanl5u8Xnd8g1O+RFdFg
y46AFUrOq2V32cSD0R/oKCxZQSqUcGbyBkFOOm8KHA/IddizhYfTQcOFEhtWcxQlloz9sttSiixh
Ux8M4uLXrYeiYalTLpuuwVAJA0hyjenQWnhqs9y/1EuXPT2FPlJIfSfNsTwGlVseEx9L4urPbUuW
mHDc4t0cZXVcNu5Ma1v2FmSbMXPblpvZpF4nVRHdNz+DKcwNJhfI+aT9patA09nSu+p3vhTMYJ38
2DdxcQxZCOPg/LNLdsFCWGoUSoa0zHh04X7lyy6uyOJI+60/OPnVDX0H6YB+Xj5OsUR4LLu/a7Yo
iSiv+igeCyZe6BEErXgytWG4KBZVf96+MBKxNmfYjzufttX8dSy13uXmsqE/Xx6XvTSvz14Tedul
SkvnkKI+ThySrOF8Vsc8t9vtpJr75VuAUFAfl73lr+mdpvYjc/nEgGuKg5QZ+lSEQPtVjWtZ0IOD
tEEqZFzP7Ti6tOsqLZgQpugScOkLJveVBgehAfv5+30h+WKZnHCGQsfEXjtXjZdjYmsoLVAH7Je7
liP051gF26miYk4iOIM8eOuXqinC7e+bdCrro0pK7UYGCPyIWGCeGIQHmm/NMRDOi49GaTvY0yGp
y343aV3D8pHHlj3MHBtzlopxxOVRo7VF9ZM9f6yogmt1I491pKFVsbovrx1AZbbM5o5WStgQi112
l9vk+D4aHlpKZw500Xqs46tlF1gwV6z5To85NidTeJvNzYGlaZC2IanU7r87CSHUm5U7cEo7fvi2
gA3VTDdc9v7c9CYfmNEU/Vru6rrw3esJz42Q8TGkoFg7Em0ZbK1wOncGIVvLXVHYmgQnlXvsB6+V
nTHe//vDMkkHTfHn9qhTbDJHrSJW6K9P+H/YO5PlxpUty/5K/QDSHICjm5JgT3WUQlJoAovmBno4
+u7rcwG6+XTzWVZZ1bwGAQPYhUiCcPdz9l77822aUcNZh134XLa6cRL5da3sf73L9XB9v2uhH+fg
fnTr4IBRedoKCRjtq3viYC7kra7btZOisPbYzgA7c/mIOjonMAqwUv/jfF3PDkV+vU9yOjI0wt3p
say/4GXjddohj0ydcPXlR71spMzvq4hfnlFDjkxMhvivTThnMRxn+Lrrt6LcaiA0qn9MrFQxMWjV
Z/NoPUzWfs7aR7J0OmB4hJOdt04IVvTguoFqWnLaVPBq8azQyTM9vzTa0neWc94eg4H6U7rkRvYY
G8tiPK+3BcX04ah28ZtZyWXd2KQ9bpjckzAe5chJFq7lV5dm3fts1RQ0LU6186wP5OU5hYuAs5qb
c5nnI6eDqJozkW0gMkem+Z6gtU7NhPE7NRJO+OUE/zyWhJdvCy/i5x3qPnUPfmrr1//JQVxaOTPm
BDD30+BujMqztuHs6ARfLhlFOJ9p/2hiwbAnGxwHOFiWj289ude9r8OWGi1Q+KHbudRqnQnT/roJ
Q/3N6mNQf0t7DN3m3xtn6Xx93bYeqrnwWE4s96wPXO/+OlxvM5MwOhiTjXOel0IntGjo187burve
+o/X+dx1iTGyW657tIO0fd1UV6PIm/M4cWUwGtaTAmUj7iO/6xzpS51aSK+hLVNEfWyGAvKmUXKe
ZctUkmQVJkZ6wVVDLjd+7q73c1F5CEBFgSWEnQjAjGFiGWQQo/BXrrvrjeumXO5e9zRmzUwwgW18
Hq8PXA/7J7Oz4s8XWR+63rreTywdr0koHqiZxi6ZmizH8fIiX6+E0p41WmwVwzJBgRW53K3W+cy6
i+qXSe5yY7LsrYdpPvAlfB3/j3fn67x5feT6JCJSmSN/veb69K/Dz7v/7X9Lvp6DvUEdCHr8/AvW
5/3jr/x84OdrQO4gDzNwgX+kDPoKJAyzWDxj5/U4MGTvh0GLKHK5bd10/9pbD+GW/f3gde/rueth
N1cRAq3NeiBD0NOfu8KyyXJbH6zJZbhddz9v/Xqdr/+KERHdT5ZhfPnX//f13697Xw/+xyt+vdb6
fr4O/+0pX3eMMVcKEiWN5ce6Boqtm/m/h4x9HcIM85AKIc5ZH2csw1i1zDa+NuiZavoq0+/1JtHF
DO/eMjX7esi/Ha53/G9vUyoiXQDN92Z9HFl0vOC/vdbn//I/3o/oLCAboAL8sbyprze6/u3rbWix
uUitu1+PWe/GBPtf93w9fH2MpYcWlmKquYN5HOJqu77wulk/rUFr+codfUD5ktrPJaWWTZ91MD3W
SV7e93cRscL7pmdZYS1zM2ft2K/HX5vPG+tCR4RXVQYD09LW/7rfXJ75+ZLri6zH692fN67HAv7K
Ti/mzeCixolcCr4l5FYWsjVOK/IIFrBlu6sWBLpbJ+FOWjVy0KoEqCRNjbbrOuyNch6elxw7Z6qa
Yy9F4ne0yble8Vta+VfdOpec15l2FPH+3XrR5+hC7YLOo/9N9+e87kVVbn3uybh3iPdzj9Ey+jTL
7MJbZ1UJ6l+8nAb8wiyECKNddCr653yd8Y0xa/+oyJhyxcv4HS6b9UZbg1TbG3T0lKPfjMir95kI
wX3GEfXjEbl337kW2kw2nVTlCRM7Fs4SG8GyVln3cuziKM10rIuFOLfLZliAz01NgitZ2D9lJ7pz
vyyJvjbrbTYzBN/UzYnPGjixNgP7VI2JK66Z4ftrhJzoVfJODdrdAY1iOEaNy+xs2TQzrX2l3gSX
YL7j5ZOwlnnV+sGse+tmvSMrKTy2ParZOLeH8+fGIP+pmd19sF4b2/XKPC/lh2G5PtN3Z3e9VRTx
Pfwobz8tpGvP1j2qhzHvN6yn478/WF+u1uvT1nvWPUwU5UJNUTWQ6q8N0qF/Hq53rLeBagXD5I0I
nTHnnQNvgn4I6oDvl8iG9bavO9a9cfmovBFJD1lif3+/697Xpl/OgfU7X29bD1t9Kfp8HX/uzd1T
NAPHTz9XC8sLrnesT16fF4fOPZ0vnYxlhlwqscWZuWFx/jrENMcQGa2LPRCmxbnSl4H366FRDFwo
EDja/vGgzCRCMsbo17NU9WZCmbFndf3ZdeA/kjLgMjnSYR3g3Wt8FhgROjV8GL1Zdtd101UgKtqO
lp8YGwaFhRG+brqcOtRGSpS4osOjuFzAK8Qof1/I1mMItyPWcLSmXeFO5wwjBZoK+k3LEk1fNl+H
3SwjhPT/unvdWx+zPno9LAORHf9/sfb/plhrUGH9P9IT7/l1RP9r+wOZc1z8N4TN30/9gihKy7DB
/9uWYxi2RWX2vxA28j9MQ7elELq0/6bb/F20Ne3/sMBfUM114R3xNJ71d7KjacLEMUEeGiYcGtyA
/08URVNfgir/W0oSBEeD5ElSWqgoC9OhPvzPqi3xy1VeZxC4YmIkD/ZYfrNcsLFUGHdFaXRPielE
T2A/z0WuZwfRstYwS2Heio6FU5oTPWHlgKeGwr4xZSZ2rjGKPVCy4jpMcJqHWVqPfYDyFumYTSR8
GBbJs4JdyDVtyK8NEo03s77z8J+ksZg/AHzQpfGG6p70gPKSzgU4/KSZNm2sO0+VR5zBZAX5swPs
Pw3tEGdKYN5c/In71gDeS7qMd7HBqO/ht+MmiSprXy4JAmARxl+tp9H21MmnISbwIgs7O84EdB96
fRrexcJGQ4vwPXaXNWEL1r4mCCXJbfUG+Xwkk8jpkW9Tk8zD7ts42ay9AGbcwUBrvyF37CAzt5Zf
uiVLR6FH3wqUsOSgYTqb8wtL3/tpfpqCSJ56t/oBbajwkzQ96NWY7fPYcq+JPUeHutP2w4DCgfKh
acZvtKTHHagYEjHy/url195NgcbSdwz4sF5FW/tZaZunxJtflJ2bO83qa9+25V/a4GI04L8TzUzA
LQUeijF0nase5GRJSMU83LqFL+kYzwNQ8DhED1NgO9trslEHTV2TpvNexSV5Eh6RgGE3vgdDPuwZ
GvvdlCcDGcKdOnqHdAj7fTM0RJ4AGRtBrz0iNbwVda/f5x2QADvPooPHWzDsq+YyCy/RhbRrQH0t
csygrnFunNhDGVInr0Hn+uQvFY+aS5SyZHw6lvI3v6PqmNKqOhLnIh5iL8j8QJkvTaoFuCJRybpR
g7+LTC3HCsqTB3eD/r8xHljRj3uLL2ffetEBvEy/tz1Rn7Kx0rZhkmrENUPFwerRHdt0yTgpreii
D9of1YifpSYmUjor80lo57CHfaQbhXe1Oq9E/l1C4Q5ic9cKOzybsBwoQxJ51JsxSFBQb/iO3cV+
7ZmPJlL4jdfnRF2Z2UdtivRaLhtnbi9B2sfHqOjKi1hs+Gm0XcS6TKgobDjebc4c486NR4OsMiv3
mwynTiyT5xReZsyZBXJhcv0hmcguCJLH2NS2duXa4NOmCW4lWDi7qSA050Rj8WcASBYxaXwVyaD0
WsfHJMxzP9cch2IYlmGZd1tNxQ64EDyOrZpeiwmgdc9HjrVlrg4JiE87H8izCJL5YAAxgvVjkz3f
lUjukm7zMoxFR45J9NOkG3Gqqxl2ut0iFUsyXwmEBG6lHWYHMcaEXi1uLxVT2kdHkIWe68vbn3Dg
FKaqjyOISL+VLhbu5WQlHCf2VYFlp9FLaG596l7iIX0TkawfPWU8068mm8M070AXvEZaoC4Zdqam
Adfe26F6z8mJduqm2BZcgVEa2m9Wi7tzbnRnr2fz0zwa00mQujDVKBKgGUd7UzOjXVSozF8Ag4eu
TUsINRER5aKfIcsRBhBkKT80yWWiVqXtDzTY780Yjmpioh6oiw8oVhUqLZWcBfTP8ZvmZbtWxt2d
MrA3TrT9kdiiAxBme45cBECWN78WY1E+OARhEIkjWKSO/Rkp9buLWucAFpX4MSv/jq7eV7YMkAhp
6nucmJtJOPuuMsu7MG+Le9sbx1sZ67h5nRJ6/TSTjuFiWpcuIBu7sGzAzejzW6c2nmQqHoyqLXBB
O0/znFKnVejg3dDuUV6R6uZWzk9kZ7tKWaewTF7DIZx3lNHcXeGrPklOZL+h8NLT+NQ7EMoB5Xg7
2CTMtSCibWJDI/u11H5ClcfPFRgP5JaDkDS7O1vYhJFkNRIswBtXuyYtaerexMSVX/8LEq/xUHL2
76CMifvGQ+JQLGsm9DcdoqDZ2IZdTYJzL4NzTf9fVs6PMA68VzOYAogvOoUEE1JSGQzHLtFapIU5
zrlcM/aTsLy9PSf7nJncI0m3iuQkfE6OSdKNMC/kiXTflLNrjECSDOK45KEm/V603Z8k9jr8E0ZH
H1FFV6uoGDwEWs88ldOlctP3LNaxHIzaxQ0inxJq+lJPv8o+eOginL6Jpr3nDlxK4Fs+XuDonBq4
WYwIi51h8dHmOZ0pLt71vRHl53AC4zAP08csio+JFc2mxy27qGK8U2gV3jYMpwZVZhsfPc54wt+8
+snTTqY0f4fw+F+RIwEOF+EjmPQSzJsbPSdTCtNtim+jSKtDUfOvSLQ7CrMIsM3A10uvv0hYNkfw
ye9BZFX0GHM6GWnUQ6uc88M4a8mhD8pub9eJQfIGXjYk1y9dBiyiaPLxYOsKTIzZH4XuOHsH/MgW
P5C4elVJl0lr3YM7A+x1xnw+hYiNyM8jSQSCXHg/AGu/Q9b4YUDF0Xvb+DboajzHif44x7Cb8YhZ
N8k5FA7D3lZ6TyFviSqkV35gpC59I9M8f6iMP8Y0/QBLo79O+kX0hfc6ZcONidGPuQCRUU2Nt5Np
8y3svYhmoOia61xpuzJ1f0SErpyVNryXzVkDzuDb1cJv9cr0zpD65XMgcabkFLkuo2Li6HjUanHE
UwUprqOWT0SB7qd1Ve7QjOWP5EPhvTZ+0BeyntIByWkmKvNqpGa8TypG6kiSrSabgmCpFkdOrUfq
RcXJTHAKw3oHdAiLyFQfM7NRl9owk5PKQ33TpdNZBJlLCy9HhDT8srMbjZfgUo1Bcmh1cjzqKtVv
KSw2p+29iwnmv19qDfgqaeWakHuluLXtPQCM8CL1+FxPSp1KBGGbTmmXfgxA40Q4VK2mbJ4aL7h4
XICuuPa6LSFWZKDVjU2qW3RGl9ZuE8wSBF9lf1VzxaxAK3BSDk9VzpldgnIijK97bhvNeqn1lkQh
W2wLHT2b24YHjRL7NU8+MlNATGin37Ww1K7wcOJGrU5P2E3uxpkw47apS/6eNCwOkyA+ghzq4MD3
vOnTMP8YpO3uDdSp5QD6BCKeuI8zzn1VEvMSTaPY802bO5e+jBc2XBpVB/Cu1cLTANqGKh9JoApM
SW93TB6T4QrYTz8GA+Z1/HkUld2KGJMehoFtKXKbxmCvcPbY0dJ1l7I4NYNbP4LEeSPRpb7I6rl1
NPWcHNZpREriK0yYW5IX2GSQz/lD2hXveNc75KajNj/qVvrLwYl1kpjZKlk6dy7zQh94dX2IKGoi
9PpeWDctksODDOQPS0bdIZ+Pwq2ardCTBnuujfe1dS5ulhHOYOtXWu9ILgsEXtMf0zKjK7BAZ1OE
M4OCEwN4QWAO9DVPL61eEkoeTLtCp+/dgs1+zJlqjXIIiQPoHpmzAkzmU6QVNGKkkhD0IjNdUjSR
JvdmqO8zx4atjbtQS2dBFAXSPsMhepSsl/aSWhBWTNIjiEsKj5M7fZMNUUmmEbw4GMiObSXig5UM
DxFzt00BnqsoOyL3Wn7zLX8RQRsvSUeYnFu/OyBrmQaVfVI9lLKAxDc8eUZcnVLqp12ijsS+Bb6n
T+JsGWe1zLCrxNbRPCOgrmnvbAK7H2+5LF8jxFlpZ5Unt88ZO8v5liJhF3E03am4xhQ5jo9IfHGb
x/qpGaV50lCsg3iHgwXpgwxu1exIyxT7KCt+k+1CWoWG5j4tJqpiE9waqD3yvnWJrLRH2H2sulCm
LVZXeg2UHt2ZrtMyogDOeMvrRJ7WyRB/L0mFo7vr2xLTWVcuqwDjAZ3aNhhm7+qAIN90GSrN2iif
nTEI6evHyb6KQFXmkgjKYThntkvLiO437hSS4mNrrnf60OOlkFO1XSdlgzOM10X1wEdiAOBuE+8i
hvwjUS06ba3IrlWXVKe+IF7D0eL0ag3Ax1gT7TxnKneuXaEFNjzz2I1Yfe0e0HgV8l+NmfVcmy7u
ZjVBQmS03FlTsEOtp4YbpDH9vnZYPS13YqGO+LMQ/eXlBC5N242eld9CT+O3y+U4skV7UiFi6Kkn
+6Visr3vLCqpsVFlzCq9k2Yy8e0IB0UsaG7dOKedmnNWVppE5WcaRwpGd4VHXiCv3Pi6wH8/Eamh
uo/eYIZlsQ7Y2JbYEcvyB1Gd6+PQJvO5TX/BpuUHaRJy4pQgWhIUtVuin5ttSHqvT/4ezWPPBVaV
pf0W8NQ5w8ZphPhE4qY1IPnrC/apioKjqRmcAhHBLFmYvCcA23dB4y4hzlwG+OpIt3lNECA/NNDy
kWW69Ql49JYEwYQVFHAHMIDSN4zw3huK4oUomXe8eudY9WBBmDBiu+daH0xjdJEj5BdhA5tuhXvI
ArNnccVIt2S0iqx0jnkXv8wNBq44rdXeclCvdt7o+s5zaZOHapSUjcu0yxnA7ZrZdFAfHJizhyyZ
3ryk0u8DYhm3GSZf31tOyxrAuz6Y/TlP07tyKt/iyLM5/QoSIwszXiS63xuit7e9nNQFObhNUOCI
uWgO+ELj9L3zSJjs4cT4aTc3+9617yxDK87WQnqEBevs8eOEePPSS2HI6qRX1m8Yfv1uDApw6yHC
V5AW2nEM0dMm5HeSRErCb9j464I7xoayDdocZDuGuaHX/yjmL7seZuguCvtfRALxdWekGFXSvbYs
PsFrSd5cXrlHkrO9qxj4qcW5QBo/EXNYV45YRBUYOtLe9VWUm3vw6802qt0jScDFUeqkjsWOcI4p
VCkAS/ZdqsfqToOfYzvMViQk/72Oogk5KVnR5kgIeQUvYiBDdwra+mgD2WtCkDMM9y3X7X0gqx+2
Nf1qZqyPZnycYQXdlT0ABVUU3l0VaKdyTJtjTR6S3+EYu+nAPfkOp+ECkYxlOQDgbYlUAC9VcDcG
/QcrVx6Q9cF5dts31+kXL5rVPtbqsYiHA6N4i+3RaA7oQFy/KvlcKFodgCOYc+Zd5wGnZwthbVGZ
ZHtRpzq5CKOHKWT+C7ae7o/VmDAVZxGWTO41wx39YmOjuMbunB1ip6y2KWtTRo/iFgX1ybSM9gEx
l8K2TZfYBskIC7I51cU9dAPotYOTneIiaEAvFKj3dQfxbDPNKEE8Bj+1iDnyIIkPmiQ5LoWDhAoc
3gk83j2lb7/No+A10psDNKd0Hya4R3ST2Y4qSNT2ZuKG8kNM7Po9K4L20HmZgbk+FDs3nsttO8FV
RWhOpuIyBI4EblwDL/lm1+14LXXGuSk9zlP9OMGLwpY1gMwLmheblK2GYD8HtQOCt/GQtIX72I7i
VmbaUs95TUcmXcJ27VMXIkh3W2KIPBLafA+48ZsC5USk8Zbhcj5UgdXRzBi4vtRGTyhucs6LaMA+
7T7peaM/KvejbzoWrIN6LPV8r+Pl2akZCrzGcHBCXk3oAlimudCOE9jJbW7YI4QJilSO1MBCDvFp
0u86lsN3cTq8Z63WvFbuTMGg+NlqWvwss/id+Ov8EgbRxzpiJRmRSE3h7HS9KvZq1r71FGJm3a6f
o5Tri1mbd/S5SXID0nzgImfgKiXrqnyCt0/mKcR/n0wMiBy8t3pqoajkh5wcvgf4qYivmiA8KE7y
dj8IdDsg6I7Ad/SXGakJCxFxxI1CxFo43hvLux01U7BqlvHJS0DfmDRxTvF0cEbme+Gg010JWmsj
Q6ZzVWJQa9LDP4RcTY9ZZh+FqTW3kSmgMd2AF5XfE01BEU6oHZkp+aZjRm1KqotVJH8w8ok7KyKu
MQdvICnxnoDvS7C7BkWMRkT39k56nXuqRvBNNuztoEIHM2gnyKPpJR7NYguts91jbXfwZcLgqtzu
WXmEO810j099Xh8tg8yLPvICioiJ8uUEsYM4CuNQYv7dhNM40aKR8mfXh5tKnkpraN5Bi2+kTlVz
w5UcYCTsM1IZmOI3ju8qzbsT6rc7At4bqwmSRuv64Je/Rxqflkt9ZstkD2ITo9tjk+s3MUNcMTtW
M8xshsfqw5Wz2g9mXfk1fmYZBOqa55p1i0gJSRrxFvWt+RFq76vVIDats6cTOmIbTnhJXJy6kUf+
RiNPFHIJ9SRx9IixlgSZQtN8DVjapcjFk5YsDa7Y6e8XgWOSDVRzTTd9LrqKJg7cD1Ah464POGfV
Uqw1h+ZmxTXFTBeJWFJEzm5OjAJndMHFQhSvTfo02tNMKcX+ZdDyOveaUzxIqahGDi9xmDoPEq8E
NfSrx7hs6ENwtBrgO42NQ8tZHCWzDeeoz8dkB2ojoN4IeiwvHP6TJCOyFs/0NhyI80V5oh1jjbl1
gS9tX6QBhhocG5hem3BvlQutbKlY9DOc63yA9kkAKs3SbGp3fajl+6qu030ZK+/g8FOfFbVyJ48e
lTbdSDjut5kt77ux61/Rv8zEzdVoQ91fvaW8Z/JpvedSUiEYqU248nGwNUxJuuYtJecEvz6GaIJY
tmC5KkxaLZw6UdyR6vfWYMc9c7mMYRhU3hP1ka0asX4N85ifRuZ6lPURWCnAeEVKbiENgvOkk2Cq
mUDAY9C57mB8N6iab5LO3nVZG7/ZmJnctH6trF99T+YzFY6lWyb+2KkHG2Ypf7ghM+do9E6OnZJu
WFb3tj0wsW2K7CkZ1bM9t86B2dd4yiZ5z1QHFaFIoyM21QRChWquAewhEHYGFdfKsMmfNRBIdDqa
dAUU0qvpCfZJfdT6Te06BfMjxorEoBfRFM3PvsRSNJQaY86kP465me/JW//hwgmK5jQ8xIjeGHEI
NdS4JK+YgnbESJPV5GtmjEe2TVEB48UhoYG5Krv6ejt2REyA0oB7n9202QTrgpMKg/V4Fr9HtApN
nk7HVaTVxtazoISyb4PgA2Yh3BsUkUlHu5bJPUrEmoqrxoO0xdsDS/w45S6y5Gog/K8XD8xATJSU
NMKdRlZb7Hz1tmk0dbS6ame3DF/4u8AAU73axFhY4dV2D13IrHpcBKgJEEUTkjtGmOFM+h8GtyWw
gI+N2i1JS4CCHllW+IT7aQczl/diEcyKxL5vOjs9DHP1JAPiVVjYoVbMQ7Vb/860t4nAS0nnMjOs
lcLk8/fUN4jOdwlEw+1Y2X7Wu+ORKTUXV2XQlY8t5YfCjLa/Vl3jqmhEiDQc8ik9VYt8bt2ETNdh
2ooTESNMIoe02eXhri/bAKFn+qbq7HepCBQG1X5dxc+rNtq0sj+O6uZdF3YQcKRLClNdgMoGEY8r
0DkMY/ULBhyjKFk7cJCT2vs+B++rbtiAwHxUkkjPRci5SjfDFNFGGE0GzjL6vkJz0SzlgFe+mBaU
fNuNR//Fh1TZnyU+ykPQ9ZjzkVlMWLN2Khp+tos+IjTSZ4d50JbpHkQcvErY9dRJkvYUFvi0srBn
RajrfNNFeismRFR2XFh+g6HQ7mwUw5Hao2MhKTnPr5M7kmkAGwJ2xBk+SMoii+SBdNjFyFr3WuH9
DKvsN6y4Q1s6L3OS/RUIbS9UT/7oTCODUdLmXDmtQlfdDKO9EYnXlfxhgPOEnjt9WBFFytLzmQVm
h2bUHpvR1cmWGhBcGTqFm1w7TwL9eBDiQ63Qt52r4pswiQ/vBNFg5KIRxQ1Pqu4YApV1t0o1bQnH
H1fhRZG6BQClnA/UJzh5QjDgsje+qbnViSFwjhYXATAMTkfsj1q0yNM3jzgrcoMoDszQri8mKWd+
d3/V40nca26XfndV6ycasw/LabRzqVsvkTYaMGwc8yyK6dUYkOyKmEj10bUWx3t4SLWBazYQk/fJ
NkCHC3r/mGUBPDMq8hwiO2ifsJZB5C8jspWIDQl3uoWks1NghCrq9ItKAjI5iuimrPcsNW+f5+Ui
z5+oM240aX9DhXNXT85L7v222tc6jm7aBFRi7qofjqcPVC68blMU9oObC0Lqu/TPKCZfeu3k2xoe
Vw3H0MaQ7omyMKmbTYtPAI8IfR1p4pd0jLPGkyMDqbhs+I5tYBrLYLw1Y8WkiJMSLQM1xL3dsW7/
xTTFA3XgNQ0Z2pq8Yiq8UXHcrspuTXo/XKP8EHHPj7e49CkTYPt5bB7ncPyQHn5XzSlZ4Az9u1aU
b80vN7rPdbuDh30VDemjfbcsqg3QLM2zdOyzNlCWmfpb6QINNAhoYkggIzvi7O58ocOOqHLvW1pH
u0BzvxHf1J+dSN8NZpJ+itPHoByOw6xt8/E+rMgmpbvRnfMIZt1kF5IiXUdHqGPGO1Mhq6oD5vzD
SJMZYWlMUB2YIpaDlY4VyZrUk5uO+tagk0Tmg5F7ZAtgf8zJ151Blg8p3nIV4zI2KqoReOa3wN7v
JQS8mSF8ip9Dyk9MX0IyRxh2QnOYsVf3tI5nTywlDYHWjASzifDxpht/r1LmAiZC66PXomSg4ZsO
otAvAdmd6lkeo9rygE6m5Fm3w9GcoIVFoTyuuu1VJS0See5wLFJFM7SjQ3x2aGR7O/GKYz8wbpfw
0RDMe7/zRTlvhDNz5txAG+dQ+qI+QIRUwqLS8+5i23lnQhz6mG4eVgl4V7oI/kaY/iGk/cPqG8mC
6TudCZYYCZYrawr5bQQiudBDCXeNAn/a5wN6sxLw1DyJax9IcjVynRpeJw6hqRD2YMTNK6bVo4Ny
2x7HtxwM1t50p9dyeRq2Rga8im+n0Z6YIXRUmIMHwfXny/9SxpQFZZwUu8Ry4cdG8BUj3l9ArPOq
kW7M7LmyLC6xgcmEWEW638twx7WuYq1isC5EBqQKWK78tVXA5x6FEHDNIn9AtVAR2MOkT3XhvRC8
hAeeSmK4b+f0YAPm26Vq+uEO5S6M6aO1BXEp6yi9/OXr3pDBuYam5jTQEUalvdPAVFtBFMP4hB8B
A0a2AcxdgZlNLiXTGcqz2ICNoiHUqt6Wst8kuXNjvBqWcJmbpxIJ9zScz1huaQLoC9ERaIY3EogI
AP7NcPIfXQi1ksSbeauBiWKNZ0hWyObPVXJu7TyTy7NZ0FRzJam4TE/PqdJdfBnEN9SDt5WGDq5S
H14tizGDyzmksyClHu+lNdQFCemnrOQuc91kS6hQCMWAQJc0Ixgw0npv0Vn/qaR1khZ1zHE2YfMx
eFPA6k5a88MU2ouMx4doOVNcM7iEoX2E0nFr0OEcnMbBBd2mM9UyughOPz10TTYegmQ/CpvmJGwA
aVavU5+EnN71fdqOF5OK0EUSFD+ZtbyZdY7VuAy4FNuk3hV5ixBgeAn74YGZ7ROrNdd3F8Zy7tmQ
keLiD9YBqgnoBj0hra0zZ28uv6SKGAKmjtPdIMtj+5aKzjjNQMG2xWDyzYV9sZPir2aomD2puNly
pcNT0VPMG4LguWYJiJWqqR+oiNYBws6mcY8BwvWNl5XjeegWXCLJK85SmDMdFe7TlyrRum0RRU9c
JwLKipQxLDrbOCb0UufKqBP22NVDsGtSuUlax8UXoPJHRfgcP2DtUJtVcLDSJjuGeuxsqdiR1axp
+y63xEm4zb4IG8oFufs9Rnh/EjqTGGd66GmJXIhaopqA4qaLhwciEzOAY/us7n4ESfFT8BVvbHeC
+qSTyol+Awx2X30UtvGhLSy91rqIEp6aSH4WOhIWNWGbMRG6knUPjoUFOzAKVta4M6MtqRIKZzor
Hp1RcgM7uN9LVKQ7xsfC99JRYzBwgLnM5qs3LCyo7rfQtWOjG8HJJB0A1Sm2CN2CRsiHB9K1PhBS
DVW0Sl4cGrbHZuqORFjqaO//ChTxj+DRThZryW1tE6nuqT+1CrJ3r6C80uQno4nSDxiSHiEBCTPI
4wCCYT+TT+Shzt8lDeh8IMxU74NLHIFqsueRYOe4PJmNrna8AajQNgUyaQFPdQuD5AMHspcHP0aO
sOQCCfc+oP8xUxCKmhLq4iIMwKNvLZ35wMsf4iELj0Z7Ez3SHRDi2ymNmeDJkB/VthDhD4hIxdJO
+WV7KRRNDoaEcBcoPAcgoFxwg45So6htUmoHfuD5ybPsgQ4R0uVgGkIqTc814uITEqyJSFtJZkTS
PwJ62JcpBi1P/0353np0OydnKXXXznrr92EJ9zCmXNc1FN2z7EFngW3ltu1DBD1wgUqOriqtLUvp
d1iYZSZ+BzW6yNAkKCT2PDRJAkxrYBWHgMIQVytmKQiXs/nOhSoTeE6/c+aJAPjFkQGUQqvrZjtK
VFumRDZmSKDYdVD4lotts7UceIqm81d/N+/GmPpfnRM1Nkmpb5Wd0Cyffeg3NND2ARhZo34xHRPu
6YBGIR4TufSvUP6g/tiJxs43OkUuZSJzSYsnxBXu3kmzmoYyEobchWOrMRylO4qPrKCsudvSlWEZ
D9exbydSsgXs17SQl1EsqzUUOio+JE5GypVQ7w6029zuPHBVoLahMDCnjlh1GCY1Cy4amqTZ1KT5
T2+op41Y/jCr9KC+ThP+lkAe44YQiTgyfrvUgytx0SxwiRDfX7ISIM6krK1ZAXV0+rTZVBqTZIY5
B8kMcjCc/3a0TZK686F031jlMUiLjNyleN7pEvBM3E0nmaEDqht9Z2nDJoJ9so3n/CmnUOCbcf/T
qa3nuYUHRpnfL8vkFDzYrplTNKVtRN1xm4FKEHW0d+VYn1VD3MYk0mPbEdwSZAZgyYHuoVVuMmk2
ewDj9Dr14abVIQpdzo4ytc40RrNtFZSHRGr6IdCLkzUKEl5hLIEzICkp/E/Kzmw5biTN0q/S1veo
hjs2x1h3XcS+R3AndQOTKAn7vuPp5wMzp1NSlalqzMpYYiaZVAQBh/t/zvlOLd6RfkFSFQ71c1HK
IEYONx1+xWq454RTYd6flnhMwB6o6VMZQr2mTqph6DW8Uq7luzXMq8L8kswYc9U7+qYNuc/TvHvD
/APJs4HnHiXuESFY2yZVulZ8yyZRw32VDS07vQEb0vxf6Yngb0oIFaWJy6nJE4dR0D4ytOLOTrNb
RMHHAf3GXpne+D3Xg2FnZPaZuD8oGwp+2DhCzJUBD944NzfSD64xFEuAeuauxZ6XJt3JzxQtRWZH
FS1Xa1EWdA1rsBVtdIuVP/H8ZZCyKHoSY5r/VlEW3GTTE3TxiSvK7Nla91KKDTzGYlk7PIusVGfW
6/SUzuvuCd+YsUITH9bpJBddZr9mydguVd1idBke/DTicA8rCrZdiLqbzlcDMesghOBm0fxa9WDe
dD16bG3xopCPiKoyX8EmqkQecM89JfgQN1g0OKZzfWAiM+o7I1DBEZnq3GM8XJSJHW5cCajL9l4C
N/dWbeNsopkeYlMNH6dWsJun+E1tY4xpfWMZsf+ftGo1EUOGyNbnrA9z8YHe3coiuXr0tW6E4LJR
ZuVh7iu1TZmGh5QCgUtVjG/RZWjNd+KzCAJF9lQ0QJz0zv0UghbaBG65SIOErqpJzGPI9JhMHC2y
ruGewA3WgWoMW/IN0bqgRQ4pPpQ8l12kMPbzITBkG/CMIX3iisw5dYuyqmy+E2fIJGsf1LFwjk6W
eguFsrCfKCBp9vo8NXDmlOnHhz8+nUGW9kj/6keSRBvLmCEHce8P8qUxpwA+PnzkAf769N/4Z+kM
32w4eE5uAulJMbj15tBdF+lAgQbOmaPdCvpF1IPOkTDO6cdtq2brzYzQKGrghs5/IiP8558+Pv1n
/+zjS/76jn/2JaY5cFgILSC1RPVYaUoJb7EKrvQpqrUvpmGp5w3OvNGbVlrNeCaYqKAJqiezN7/6
sF6uYRT2a8+OnYVZqmOmqFgsbD3bQJTBLMBXEWp1F40BYddb4yEqDkp2DASpPfbahmlh30Unrrwt
SyzUs5E9SesGw7XXSrLEJDszi9pxHKUolYw5LKTahdmGgFeoDgrwHeNjWbbTjmGb9+mTiIV7NpPv
rJmw8nSWubYe4faUzdYyXWCH4jMc33ZFG6C/IstnaSJilaQXqOdMyPBdHHJPvimWjr1HU/xgfCqk
dxt9z9k6HOFnEVtr+y+ysMXRC5uVaBBBCeWuEvB7vD3Xyo0MZoZgGTtKFhfSJgw67yhtT3tu0+96
7aYPvXhrxPiN4WqwmnTvyS8Jv8bGuDXqhiReHMNjpjsZQLw0l5XaxkULcKnnZE/j9NdpjM7sXXgM
6vUzfmjm0hNLwaiSC9uFteJEtAgEbP1QtPept1Sddo+LyFjxop76yt4SEqZMSegV+LzwvWZAMfNB
hs3gdintauox0wKoy30/rgS0hCXn5asxpW+q7R8GAHsL3QIK3KdugqcHoJBJl6QKWmMbTpMFvwua
z0esyMzVY6KJlj0vJ7ohBa/OuAikME2Em6GqLh/gqtJ1oE61do8w/LW0uHGbuZzyIyiUDxGDrDuf
CWzpUAmRD1eJVr1g0Wxp+OZBswpT6uJHMHPrYEjvCLY8BK6qkddlt6o6UMOaGJyDnQIeUmNa0oCX
mUTdR+zvjFN7N9kCr6RONmWWnqYjEXTAYC6kaXDLyXF083VDjnNnzme8ju4Y9AOCwH6FV8LNeS+E
n8qj6UwvHBQXU+OSiYLyuSu86lAUMZ7vQew+Xr+orobtMEIZ9Atq+UFOo83JO31x4vhmDcYt6vG9
Bc+mhwtI6YWOLYHBMkPp+zZivyMZP338h1zrRPEgzuGekXNga5uGmQGwUHuHb2NcJBOzWNcRc/2V
8ggryW06uP2uDLpu10GfMix9RLSSqOr5MQZBbSSXKIsOeQqPSu+Y6Y+QNxx7qVHj4JQaFw77YTyu
nP5jd8Mm760KOAuakFVT1XfUC7F9S2JYeuFZWeKlGaxsabje57oQJyOyaWB33qYseR2qDk8j3Een
994ML/BQsaP2oQOroU867XKAQ2EeYGoyTCzPM1O09V5F2eobx6BpowzHt7goRhR/5lEdJIo1AHd+
sXqgP+RW+U1PqfAK4uie2k+1gGmyjHoaBmKTLiLwXwsKBp4dqDpnLWG/zvFh7aBIIU2r6JrG0U7X
vGCj5WZAf6Tt7gcocVuXCFTRm6d8cDUgXBWKY+UyEiotPN7BVbSC48xnWybxKZs+Z/iLxtK5Hxjl
+CiOBaaODfW/d8l8iuqdHDL5hG9BoTygO0YrBLVHlTDnSNqIlstZdcgL90tE+gA3V5uthUrGg5wv
v8ZiVA9qBaBtRhMd8vIxkCS8/Jjpls6OdOmxz9h6WX0JfBvdqoheoqIw6LIExUWagoi60/AUS0d/
YvWTrH/CptTCxwfc2qgO47BOCK8sp5GsWR9ZPss/T9mgg7Ez4y2MOSb18cEtCGf3krlBEdJuIbpu
K1AilIEpKCn3GUz5g9dIOsP04q4T1r6ZBY2PD22BQcXStZlO7D0PMb2n5A4KaG0hPYcd1S567tCG
idUZauiRLVMez08QugpN6T9mKRtFkhN0lDOwPthz+tCcP5BdZ0TYoCx+5NCEDJ+ngq9Na9hokS3p
iQepMqXVVxnGGcNVvgcHAAereU2zdfndVbBZ+tB8numwIZfGzi0NNM+uOiv8TW9FgYJXYDQDv/hS
zQp2ruJ4pffxV+xSwb5ThX7tatzvtL4cCGpqz/gV08kLb5iMm+Wgwf3Xndjc9LVd89Qc0AH0KF8W
imYMxnHBcdK+g8/VOEmYR7sO7avbIGlD662+zVT8ZWLN6Nde8FQxXvsWoZiykxbmmAqvsVmemJ8n
WxwZGfuy9pzyt6/cLL8H9PFlqI0H3wymN/pCjq7TD99SIzy7t96agrcqRdOegAOi4NC62KuoXqHa
PctgpDLK6jddxAR/JDIwAaFeurIIX2Xrvhm9VX0d6xcnyJdJpt/8hm6ZsO6tlZkZ3z0HM2qU+9TK
Vipae53kbJhh2DLIoqxE4AfMvL1v8WTiowaCEtAuPPeRZOfRwSJaicl9cGYLuJtX6pPo901R3xrd
urdLYPBW5cf7GhCbSssnZlQIV8mcFkjpNxnGz1Z0M4cweMwqwRg9tFYhoj53BiubU0afJUjSo+Xh
pmwag3azmhGC5WMqialTyfHIEfCr8RfXOsfZ8p6ixKXpGt27alTPo8StHougOETsbEHa39tj25w8
Ma3LURAvDYWHVwBj11gWPgkYQSiK36MdOAVobWawcvzmGskpoyEhj3vzuyyDvaqwfHN4tzdhzxvl
toZ1bWl83bMUtlsTh8UDmS/OuWSavln+TkwaSFl2uDSkTO3RDywSM624VRZW7aFCVnRs+yTbfDvm
fXmm+Wa6tXYbbCmpZgTMuO2sbP2uwS6NfbnOzn4Zo65GDFO7ClIHS5J4q+UUbsIYYo0zyxQfH1LO
hIf4pQ+aAhheVJzTKrTXqmC6+senDPK3NX3IS4O9ykhU+qaa4DUYyXilCoWnLeR9pDw6ZtwOP1UZ
FutEK+eYiKst46BZeprlsN4NlAINDUhyz272jVO/Os5EL6o1v+cFkxszFuapjLUnq5XumjlAtm7g
0jr2/Igcn5GDOs6oE35IE7e0hRwMQ0fj14PLsS5iTK4JQebA8i4dfgAjITwcjPFNPfQ2xMXJyrKl
ylsMEu5A00kmSIljxyS8wZZYmsySaFJbUHRe77SU2g3lUV/4A5Xu9kfb/X8Q3rvlYdbU//Oflv6P
gUGLPKMkNigdwoO/YN7awEvCAlbszpZ0PKuplueu0Q+hpLeKt2vTMps6xKaR0RwyVFQFjTVPcZT/
KSOUwlYKM3syhlSyqui5qxUb3DSRhzAOtR32lZSGSjslFV0Yf0ahjCSQy7xyqIQq6p09hNFhZAuP
YyCxHxv6Tsh+tOJoULx7hAhH8Z3QpzXzpGAnC+8tyYz+XLtltJetcS28yT//9UGlWb1L/PbRFyW6
lsk+qcMBRw2NPaGv1cW60MV967jev3gbzV9oeQhdpjLE/H+OMngrzZ9zl31AIGKSdG40vfO16Hzx
1laUtMZGBPQx1mwmHF34Or0WY43nxwHlzRjfuMftaGEHSfJ9aybGPfprfXXMaYNngQCLCacrZNj9
wI1LGKd1HvWx1vYxNW/4S/zbEEf2ive+Xue2/Z6Iqj5gDg7ugPZQ9BMEn5IqwVM0TOmzCAfg/Tm1
7SzRgKHs2rs4lB6qYSyPWEJvjSSnZ9blvkF3Zn9Wi2dlop///nIziN3+mk91DcUWUNrEZB1nzq/+
QBXMjNbLA3wBu1Z6qyFLu7VNm3LR57zcSI5sJa1oieOoOXY6Vtag20RcA9veoFSZ8fDFy1z9FKBQ
OCMNvh8Btshqyp3l06iZojcuv1pF6l/Vuhym8Skdwsugp8PKi/Eyal76pkVR96D15hEPz+9fGz/3
n744mxdoYxemOeSXFzeSYs1gjO4g1yfUrs8kKRpwjfBTUNREIP2cLLzJLwL1ytwYZT0zxUPtiyoF
z66cTXCVgASOrGSdKcRW9NMOoGurP1Gk2q+cKmXUzWVFZVSOeQXF9uobTvLDn2IruDjSaC5jS2mj
JuPmvWOJtPUxe6F1BXrwFvPPcCCVKy5TXmcr39edN69I96mJGpcN+rPeRG+h7MIndjftNiEBszOd
Vt4nGMEXeJEwYvYjDQW+9sLUx34gKkE0PwrNdcWZY0krqFiW6Ca7MbH3trHizhFHGdwqJWG0+0I9
8NCD6INC0JdJcCpcO7hwmGVB8MhSVtHgzaXoL11td986xC7PbD7l7TjicccKKq37psPHEM8tmsJq
zIeCWf4Wam12gGnHb1kQJE1L7HxO29mv5ZBfRTVZ31had0w/vaNNXToPbNprmlb5j5FnUtYtLJum
aKxhqIA7Qpd0yhAyjIINz+1qM2lEVPoNPen1G7E3jOP1nnuX/G7vNicZkXIxqYQx+qp4zRzbBcIy
PuHFMumps9JdY1QjXahYMbtIOjirGjh5bDMCLxdvv78KjX9ciSzHEZZjuBKEqPj1DkPgCTWDTO7O
ZWC607EuG4w2zxQAJJ28hXPTielXNu2rkzwmAhhWEMb+Dgs9J37VN+tq1hxDXX5JLea8JtrdFgj7
ndJH4CQpnR6TS7xD1iQF2tlVP9PDnaZOaaRmBlmDIzdyl/m9F7xhbMO0wXR0aabTWW/4ykT11i5F
q/wXL3t+Tv3xeNt/5bHGyoubgtSbbZiOIXTxy8KiWSXYXekEu8nJKXsc5VWOob+0Ey28+FZ7TDOZ
7jI/e8wlfXAmHIdHTjRXrW85YFZ1e6tNMpadQ70XNVVnzUvseVhpYJMhs1x0uL/9tMM5OBshJ3qD
SP8tDI0EoB9FT9xExcpFE4ur+mIbwUHm1o5xNG2hA8UWlVNaq0SmM39wW6N/rSbkrH/xFvCC/8l7
YJuWa5P3YPoo4Az8uLg6nV6QCC6DXSeL7jomvjq3lYFeJl9tp2nuJt8ODqUfvjsm3g0zLF56Ghcq
xx82tqMzkEvd4i2Jr00nHpIxxsWcSuMxBfO/KCHqgQsbjlZZdS9u+OZhU7h1ffelHHR9J8uRnJtm
6s8GcEQcKdxpdUReZaQ72/Cw7yNjB3nynCG80TBSvdAHHS5Dj2KqWqvaB9c5eF5WPLZMhFZlOhS7
ts1vSaH31woJ+TT44yel190xxLZXFyPucMt+rumJvzbSNK+sl6+JCcvZloLLtAmbe/xDxgnWwEWW
rcXRMCUe0mvnllTRcvJNix6HqbjWSDWrZpRnplYg1OJoXycc+TudfjhrpHujsMS9aov82JbVvWE0
6kStLZ5hDoOFO+E4xi+5RWs9anlB5qTJwq1qLdIUk9q2kwvxukQq6PWQJU/dWaKNt+BN9GXQ+NRD
aBhSiSn6BV1whVOok7RqDdMS9pcBf9mG+cdXZ+ZPkqaOF0TAsiWIaO+WpOLKxCHZRl1SrQuFkxgm
Y7UOOb6vdZHS4kpZ0nIQWrwJZZzd9LDdYTnFvhdyLvcmht1glSCyBX10xNNN+4rG0Bz6vrcWpZBb
s6E9M3lmc8X+L2GipwUEn+svliiYfE0jVq6pe9Mdo95OASYUkpHs/WCfYEGCpNBFnBsqKIllIm/4
Ns+0oxvXPmU4apIwVRhzFhQfVLcqaWmgdCxjPYwMXMJRxEjrGV5AB7fFGOqP5MzzuyQYwmVv852B
Z7NXn9QzTrGF4XDuw2Fqn9J2ROApPO3p9ysLCOV/vK0c6Zi2UKYwbfBIP99WgdAYDNGtBs+bgfUc
IrwmjuctcXRLesTMrx2H6PusoO2UXtVkXTgmOLlAfOoyx4eewOBOi+BKUPY73GpNBvvW5bGWBu6j
5cIDq0AWbDqnFzvDsF9A88N7H9OzlVv1tRk1rHtlRzNHkDQX19PoMFE5B7zbEMTBbZb77tiQkq0Q
0lmHGa5fD3Fe6TKiXaVpaHzo+D6fccrgZKD9GXSc7RzzQ2f17aonKn22zBTZPBcCZTj/jGzOpFrl
9AYFBe5+rsfQEs5FJk25NGDnbIKehpNREN1Ox+Yl7aVz66kqMkibzTm9TRocUjif785Ie7OL+1Zo
Nym/ML7odlqOWk7J3sQm4uKww+VJ0vc74CH4T+xo1bMgr/uOn+JLqEQ6CKod3SY32lOw3HAEQ5ob
aV8Eb/SRg7eco2Ez1ku8YtqlTGwWid27z8Roz/FYQqcw77IJ6AIbb+MQWC5xwMYpd8TnA5IJrrE2
iWEvpjIzrnHG1hxj0gkf5lJoBZsNgl5VgjOmJ5p0tDNf32Bjn01tsxMCczV+F+sxInnD5Eulq87D
ixnF+bRzVVxeQvwgE9iKtekTxsMlGflR+u7GGANcmupE5cmjdMgqflyx//U+/B//G+2jyeiTU/n7
f/P5e14gXPpB88unf3/MU/733/P3/O/X/Pwdfz+H71Ve59+b337V9lt++Zx+q3/9op/+y/z0P/92
q8/N558+WX8Aeu7ab9V4/63GCv7xt+B1zF/57/7L//j272B+AKPPQJ7/+vEn/Pmd80v4n//cfe4/
h+GPSPY/v+X/Mdkt829KtwVRC9NweLr+yfbhYfo3yXFFmCwBlsPW/n+B7FL+TRpssqD3OKZJtpzF
40+2j1B/c+GocKcZ7MP4N+L/B8gujPkI+dcOx3QV+AoTH4e0daVMU81P/x+OTrrtMvRkgvSgFxFn
6zFpd1qSj0QgxDkO6dJJsgmnYZ8dRdOaT4qJNy3bXJpxWrjbTkzPmMXFKvGyngJhwKb6ZA4A19LV
LKMedR1/DvWW1bZzaxrPGtqJiqbZ961B8hzh5L7HLn8y4voxLNRGh0jgmA3OXwrRDkTU8T7bAh+M
VqwdSaSbubW28zqqaPy+3o1isD8pnPy0QkC6S1w4XETrjV3YUBw8Zr2DgO5la7erpxtQO1RbGwtv
HgzxhuKau9Lv0KF0au3bnjbFpo7UuWE6PNX2U5kFK+nWD2U+7EzbK9aThkfJp9l8aP3dFBncjlhf
FpmzKDC/H4UZJRuupWoJNAWZsHLiFY44Ykuojte669/JnzMFK8wtwyqy10XfbnvN/tJY4wuwXkIY
vnOHPbq4ds1MPhrzdV/G6d1IOG6vaocjfeQS85i1lb6IVpArmpdaed9pmeswoLjpZjBsdotmUqzD
1l6WKSwBLAM76bZ0kjEr2w0RG6quby+W6Z9TMnz7yKH2lEAIQefhe5738bVvtVct1G91LidCTCSE
2rj2H7KQMISDMTAozeLcVeQKGeOjSmX6d8rke3xN+nvUuDbZ3ITayCEqGKM3za6cpscSLRtXXpBt
i9wpKTQidvjDPffn6vTjyMn+mVH1cSGzQ3W4OXTdVWJuPvjxQk4n06QSrbYfspKaNd1rd5bRWuhr
yQjLsvP2bDEarOwYy5PoE2VJK470qDCJSYtpIGtMbHmxwirhrOw+R37pxJ2T8UCop864lZQzuv6j
yAscU6PyD07R3YWxDns6iMZ1MrRMV9ik9a24cPwp9gXPQldrUvZnA7Ge0tmqCrqNKJ2Q7HcxnTq3
F9xla12rKZRL621AQfzaTloAww11w0X82emm+qXmMOROzjPoSY52hViTg/kERtFfIaX4a9e3l4AJ
8mskxvsa/s3SaPOR2WovH6sE9Sgz8NLaTeo+/P4Nl/q88f9p6TDZh7EIKaXrpmn9uoMplK18KqWy
B6fE9ceclOEnrb49I9uzwUPK9ayXzA/8a3Ia4qI7RqN2G4ruU6OT1IJJNKzK0cBZ3FbvVpvhsUm6
bGeItDrheJewbc8fofRIyYgDHh98ThlL4Y8UOBS9OERDb+GMBELURsZNRIy7glodwuGLn5nxISm6
F6hPiqKykAgK9FE9pGdvUulzpXmLHr/IkyxyuBxU7Jw0abDD9p1DQtDb8MvhZqHz+IR9tpSrhwe7
gCEcZwiHoI3EYnKKt16vTyAism3aTvTCqFNdTPQL5hUgTnegl0kVb6Feq7kM+0DoP93pk/E1s9tT
X0mxc1jcRqMmctqJcllmUf48+j0OG2OF58ZZN6YGiBJmUquGYhNEhbM0Ip0CWT93j+OYQsjQ4TsF
ubFI0oCZALVcPIcuCVyZhRgtaNoNxdD4JFOsnKJjQl8BlCFW5L4CIX3He3KKA8oeC/MprfPwwTK7
fYzrlGg2Ey/fiLdBHtw3SlOgJzq51PqIMD7RHzqNW/xWGUeyrDplel0hCGqXLoCXGaO7YFIRT+R6
UVv7cqPX8bAaB0waSR32GzdQ8S7EN0GbMsJ/h3VPxzKwlCE8r6IodyXOwksLeGROHmsBG6Cm45ae
ugJSDnkVo8AM44A8Vr3f7k0tx/0ITqVLqMwpHU0diFqGzHcRmCbLtB6UahnYokSOo3/uOivdcqN/
bUB8YLkjf8AQPlxSUfqeBXW9SwlmMacgvt/oZ66rpaIlU0oG+KVFE2WkF8eWxYRkFam3fsw2oxBo
Ab5PQfoUX4cRs1Jq3qg7ILXswZaBm7BuiYhvbdcpzh8fnKzATz/nOXhlyKJxgYqPn9+1GmwgHrOQ
Xn0yZIgntCXJJwrqApSkTClLV+5o1VvNIyeKFDrsIt1w8W0DszLIIPfSN7bmZNarcXJ4PMX+Keh5
OkpV3Bq7fm+roP+D/vjTrvDHdZdSmZ+WAUunMAa+qG7ARIXlCq3h54VXAjvzfA4y90CZrAUnFGIk
HMhR8yOYKNa0n1yzuotLhVDbKwYDrUv8ZAm/gqxwThekTvnrcQgnqMsZt1eadc9+VVMfyON93/nD
18nXrYcwPTAbKdp2ONWWt0isksGcZm+1ivJOypKbg9aQowgYU5aqeB1c4GflNLT73uJK1nwMjD0n
8pPrJyEnw21w1Rv6r6VfUfMnxSkPW/h/2ErWqRSE6Izsmw2t5hggiC8CCXcmL7zuOElpLyuZjQSr
TmUwkAKocHOZAbO9HtlhzZB6BVXAld4X7Bn+LtXN9FjV6JA56V8qPQ/6jGnDz5lxUIedbxnWeKJ0
Ez0U28N65MY6GYVwl41OI13UAojB42huG81JVxSPphsOW/P8TbOO5ag/d2nwiRTiF1vz3a1EaCXI
4x9TUTFf8vFHW6N1rJ2e0YCNxOiWFOGZlgTekvVEenE+FhH0DG7go+1KueBQ0W1CD/MatdAmjjsD
b96Y6rjdR/Zl8HOOoc+vtxmifmUPScQCMON8+I3KsN990I6awZYrsJhEW0m00v0bfwXla2/L8T7U
3GBjOpa21OesNEPO9pSU9iNhZs/M05PIqOkCFXBqiZDcPj7shq79/vuHlz1flH89u+aLlpOrYvxk
29KycMz9fNH2JQdQ3JDefe0BHEDPc4+eXWDhbGS9A9D2zMxrp+Hzve+s92hyxzPsKEHJJ9LvVH7W
PYOkRkKvIcb2bSdBKhP0xAsYy+GU9lSMahP5qzoiDYmtPq7UnWYl45vK6gaTgB7cAzzCLQtgj5FI
R/q1TtcWHrNlYeHTgAnSIUWnw7nM5/S0U02bCSrKSfrYgcEFe1v+Gl/ssBfHxiLrMNTTuqmNczfc
ZdTUngYPyAgADWehNYCaLC+p2ETzS7Mr/dkNvNXkTGLXG5B82AnacFmQII3mBussXWFsxzdmgREK
oUz+/o3/VdKa33hEQcFvGzHDoYjq5zeeU3NdIaE7iFRknXBKDRfEZn/zaraTd8sGd9rqJsmlXCFy
MGhwtQBXVdiemJiZy9HUovs0v2SBpa1LwNebMYwZqcbFs+7p1hHzGig6s3MvGhwAnitYpZWwLjTM
MG8IkiMB+3jv5X5CozHpWpnXzi5nBrGilJkmu9GIHwUt8Ems3irMN4epCwKqW7zsZMcKaKNePxBt
qDHAJT6pWiqZCRsefv8eCfcXyefjTXJMRwgpHVeav75JPco0oa3eumePyBMziuU1FHf1hPejCjp9
y898tdHjlnY3tAe9nQaOKwiDZSfMfUqAbKm5+OXjum3Y+w6wxryUbS2wsBXjwJJmPlesmkgcaa9h
gu5CWjG8tGLdzuw9vaLdIW7CM36Dl7zVSa7Wp4BIBtPonClpIPa9pNhV+e2msVN3i7nnC/YPa8eq
OD06LpPpwXD3UCuPk6rDU8dQUxQKkV6Ppk3BjnElFeqZUNF4SRBFFgRMcaczndF0ChBzNydKhcnl
hKcmpKOqb/czbALX8yXyw+BVE5a1y8KXTmurU4jLcGzj4ExRmo/ZIzAfiaUUFJtP9jGtMRKxkWAh
Ofg+LRRRmHK+knGHCNj3WzlsKD9uliXDpKVbIKs2pfVqM1fd9px11gM+BVLfGA/MvPZ3fQoHCqo5
GjL4AR0TEwmgncam6SbMHke+Cx1Wa5L0jCN/KSEZrurcPuXEs+/DCWRm4zmLsiltVDLPWUWhHpwo
D35tqTwhazwsjTz+Ioeh+ayA7YWNQtqyPLVL2RP2bMWpGza+dvWSTukMRQFFKktNQP4t3YMfTyAz
yG7QRsoTAbpLWGjXBNPNtcLcv1FBkjOWWmFpqy+m1e9LXbMPs6yWO7nA90PbBfWhMnJItgY2BuPK
fzYwU+MoDse7kF6Eyv5oLNNf0kaJp57MPWGHGr+pRvwA+z32ghCeVZfVm0ajnzJSzq0pnlKZRlfi
g5dcNiSBmZZB+2Pl8aGlyM6AeQvGoKSLujdDvMNJ/w0N2Vnh7PehGOBsHGUaPxohhV5acKLhNt+A
ocEMOn9Kr+XWSaN3I0/z/Tiwi+OW4thLmr9TOLMVcC1wLvLEbokMYt88GDQgbIIRnoLT+C6Nzr5+
5s1Vi9/fxSxmvz5jXMPkOCqUZX0MbH45kSpyTC1crvLestkcDKkbrQqrdQ41E5ULD6X7yWbpt6rM
vDqx9iADiJiyxE6QkCWH4lPOAWa84dbcG2xYBJIjs12H3g3bxp0po+zRIkgkm+mOsSwWRWN0GTYE
8gkrqblEQTAWqtOzbS6LxyZS1laveW5/rLNGhSMEib/fE4XlN+G3/VXF3tdOdfc6ZrpHCMybnF/z
Bep5tIBjWW3QpyraYVDirIJwgCR9D2/L0ldMZ9oFB+dkhvvGK0ezvZ03c+CGAIOEq3kg+3pnU2mj
OkKaURevBOLWpmWK6bqEIQqS72q1xlEbwc2WrgsQKPPbN6eg3om+vUdblN0akA440YGgf1bcdRmm
nEnLgydjKmGwhPzcRBuix9R7sN35q/VJg1Gkkr1r1sm+DekAJp3JZe34OPtS/ey5+rRKdeMUeTY2
b1Ux+bCMl9oWCY4uGZ/skn1+F5jpyh91SoFa5z2d+5rxptjLOgj9o2MwzC3yXeYa/VHM2xmfWi8m
N64DXm4gCcyW6b6hTqdhhrCtXbzEocWTK8zavRFzoBvExG6ewpNNknTbjM3eInVSD3EJroimM6oO
9AisSlBhv2+07FIP5JWNXnsOuxz4tlfQnEYEfOHYM5qATUcOCgHK1aMO6wbOdWcRD2mnpZdH1rqF
Dx0aOLqmtLcXXeviYspCLFO9TU1qUJa0GhdtvEtcn9pyP3oJIP4ukOIMCtSBwmTI7PhKXM6wtXfq
Inu8431YWXX83luJeMjtJt5aueEfQsoyrtgVFsAZo2XTl+m7MK88cb3PWl6PK6/hjiTLk+zjPDQY
KHpHz0zjS6jCQ05E/CkR1qwJiXM5f9aU7hGx4Z5OeoN2Fls+JhlCki9Mc2OHzynyx7XWa+PmBQY2
lCrGvYCSDMufeA0Z9Rj2twPRKef4bcbfyZd9sWfwcfQsDc0/BHU/bYYdzbD5Xah9DRvQJU1VqWOQ
0KfqO5mxHTtLrWjBUE/mlKRbpojlWouSfBv3nLt4DDxrpEWhQfCsjH3DXnmZvjIgFrE1S0fcs2n4
mIwSDNSQRTOD9anw83bbzsUUhf7YGRVbHjwdtH6lu7IiO+fnp8m31KbJm68Cw89xTGn/dua+PYg6
G18E4UVnwP1/2Tuv7biRbNt+EXrAm9cE0tMkySQl5guGSInw3gSArz8zoO5b1VXndo/7fh9KJZFp
YAIRO/Zee64nEfVH/LbsXQQ3k+m1nt+ykGFHcBTH/YJUgRIWUOQyKCyNrkBm8TtcgjNcot+BnmMQ
YjvOQU+tu9Gsq4szVcjPxym/1Gb7MvQYiiPIUHZ4IeX30ATGjReSnhyTiZhM6eZTNKTfykS3ti4x
lD+4HvSlknahMhppSNO1+HuhOcBgxehgwVWTc2h/kqfQETWCf5iSJEN/Fy87z8lpzR3Nzu8TGpCi
3r0eSmKjZ6KVo4KY9M4149c07IGtRjRnATnDtSolDWYVZ5teeCrrUFcGxQwPBTiNndZitW2k2vis
1TugB9VW7bs4yMs4WTZFG14mi8SpOZb5sYjGPhhMIzyZWdFyoRIsmDWRSBMnnVlHjEHfiBfsHfN7
3Z2nvTHOQDPQeq9h82z96PO6pR8ufFlCaHHz7KUIWmf9IUnobka5PqSfObLunZojpITnSj8SxX88
SWK0LQAB7Tm8U0SzPAhwpAg94D6Mpkkwq2ruYdGMd6d0DlrXvePOpR9UWJpHcPgwZPrUpivAEQ9a
2twWksVb1SikSlk8U0PwuGjehYelPaXqIB6Q6QDTQOSaN7BVgRTM38y5fIzaWN+YdcOcZmbtc0YP
qOe9aV5XfnfJnQd9btH/FQ9I64jdf6+U/7+ydJ1r6kM/fhYJirqub5PP/s9lIl2FEvOnoELWrv6t
snT/o52x3vz5v7zpD+sIFb2batM4qJLqkTnaf5aXHO8fRB+W4VkUkVxNp7DzL+cI7x+otTQND17X
sBEXEpj8yznC+Qf+vGzPbOSbjkpR6v+puiR30X/aZfP9qk1y2CUnT/OJbcri05+KS/hop20RZ/it
L4MIBjLXoPu70+ygV56VAj4UXZpZHlp+02A9N04iPOUZXelo1+jdsH96cXFnlvDtDMzP/3Qp/5eC
gSbDr78cnEMhn25ETtM17b8U4BGFxr1CS9JB6SDDUofbGCPzo9WLx7nX6dcq2rfZdPZmQZdA4ZB7
so3/plyUd+GvB+F63A3y51QC9VX896cr1Fsd7doWjZ5z3yR7daRrjJbNnDZDLooTXmuLxofIeAhb
+9dHWpWAUEcj3Sjf1IxDzEOxQcP0UlGH0tOefgrwpX6t5re8v5lKTRqq45hJov43hS9Jkr8fOhVM
nKENqfPlBsvw90+HPgyzm4wz7dSW4QShN3wbHQpPumEc8pDsfzoRvbhFcnZImlIJaq1AQj3shZw4
Z9kr+UUwr/rrtV4yCmVqyg6U2ofP9x0yq3IDQxSvo6ZeYXK0p8Sjf3sM37lIxiEt+rNT8jV9nDz1
3ihI8RINT022hxVNQ+agswFr0EEkLrS35aA5cLzgK9G3baR04lcACGDgLTu3ftZNQyf7pGXQ3c0g
jFOxnR2FLn+cOQx1AXll+m6Z3WO1tiWkkNhSJNPaOAPg1VO/nUNM56zyaA71C+y2izJFlAsrXpMX
Nnem7LZ5ZrlUDnSUlpx8HroAlfL6xo6aRJrVBFBU9mnBjrJfyDdbnqBFJG4Cw5JXUr66pVvJTi/0
d0MSWGAfp2idNlndWn5Ht7CvkZerHWOrKaoXxJ2NXi7/HpUOfhEx8p48NBEP6dEX+r30KNAZUVaw
cFIMh1skzO8VzYObRg7wUKdXEUMbFSKQQet2Wt+ExMvR30XS/TNXyasSjmQBJFOCRuuRt8/sO1j7
G71BT4psAt42gCCjXugjfgNS2sAypWzrQTU2K+POSdF2onq8NHZMmNvl8cal4ar0lpx+floDu5tG
o3PsPrICbtg5zvte1HS4Cde3anpc8VgtkMLrv2zy/QylkM912X6GhB3rU4o/xZeS8iUkvvHUvUWu
dW0oFWxcRxDipzerjB8w2oCsld1adaQRnsAxLLzrYADQamLLR28jETDAqih4zNKYd6b1QhBnJR1e
JXRBfYNMcVt/A1ej8Mkn7CbLfEEf0m28gfrMAj+8yxYd02Nw4/HYbiJbaUncd6+m2lH9SU3kRtkW
D5p8N5YjvIASXGQGTabh2jk1j3WD2Mmpo7spzV+hM6GnsmI/HoCl2a5HZrhNqGTjqKPrHftZ9vvs
xVuHyaNld0xrZ/MQagzEEntPodlNADPCkD0vR1rTpo2oNKZlkMXrGQChAdBXzi8mmDyCWkZq2rLw
qyOtQPK+L6P5JezxYLaCFjlxFUsBHZquZ9wdOJYMRnlX7jW8E8DdddmzaPw4nIJJiZ1jiQYnCO12
h1pb3bhGfaFtTN862CR4Vng/JnzC7FJUMjF9GTAhIAh1qG8iJ0A4XqB6J6EcWGJ5T0fAo7oKnXGK
R2R/NM11E6+PqLPgOqI7FvCGxp2QToImoXkutTTrpAvjA2RksgGPALy1qF7b1vaZOX5FQ4uEf6Wp
CoGHidX5tWJBIKMiYcCe2Kahw9kBTdokXimCMilewf3kfpLzxqKcDy05n6DpPG6pS6faOo1XqiWJ
bnq2U01YKL2o7qgBwi0bGUrcZieO6CaXC00D3c1X8LiIlDeIbZ+DBU0mp57YNgBxWg33sByn5+EN
GSMJjdSQeSfuTT0wPiovv80LsBeFvLmR7ptOp7g08JAICGwb2E7ormzg03IzpWrmR0snmmTt6FsK
exuao1qmah7n9BGxGCR+CYUxMx7t9Y6AXMUBVcTbZVJ+WVP8TGoPwBxdS67JUZP+B9d9cCm20b3O
2ZXhQrp0pK0j59Njke2LIoTGxT0CZ/dV1eswtRnHPRelrgqT9FwwVa+LiH+aEFkXkd00A+D3+kVE
KZzndCI7QBjOYN/navLWuc0jHZqWvw4T1gYdNUj0vOiY85YLjwZbgo3m/UhFfKqa6Ps6RBbBbIaP
4FdXuT5GQ+omoaXR1eBqOMlzLDhCpy5vXk7FTWjZl85mL6g7Fg+sieiY1TMecS1/tKyygtxibbsI
74BJ3kCkYhwvRuHeIw49I/yjqdoUauDJtUIp5qDX9M/IUAn6k5jWFcb+mm4FK1ZxDlxQl/5a+nAH
dGgmIE1tYlUIj+vABEfHSIuyL7o81UCJS1gByFeqpfvok7DeeHobkDx7WUeR4TGtmNHyw4izR3aw
WydklVB1bmcjB3gnQfooJe9mHZTNQFVcUtQ37gBet2oZ2+BdCl+xq5ue0yg9RdmuHe33kltHQcvy
CzlFVy2JEzKhG/T/JzQ8LsfA7+qiPmVRQxnV8fwmzeFzJuTGRbN1C6ZiacqselxTkqB80EgfRpm8
kbYgv0eHMp4Uj4VR3mqWVUg0CJDG8Dqi9IAVo9TU3sCQh+RyaONmNazlwuGB4OpzGqWiiHUnbdJA
U5ZHzSxrP0nTn2bIa8a6eZXotdA1Wt+hTrBt4INsej3Ci2K42TF22GZmwDCg7p2Qt1lXbPIKWUBD
/6807nZsL2mUx1XDt+B0m6H1ipmKHYxucVvjAGVi3E8qyyT3hNSKznxfPqC2o0HcoeBpTN96yk3Q
39FTzl32RWP8e206l8JSfAvzirkiL60xuyxp9lVOV72qGgCX0DwnBtfsgPCA+jgCU92y1LIM2vsi
msLNUDORkVk4lursQzPlGnDNDEg/Y4Llhww9kE2hwkLHqLAKIXSCJ9i6n+Av8KPx//lYcE0TXaeL
ja09DSWsp2sIorEvH5siKIHe83OGRQ+pnq5pb+ukj7UR7m3dIMPAY4685WXslzeo7RMPNI29D0ZW
bpNa0otUPJKcySK69xqEVLQ/dBCDodTlmwFaf0VlKrSy+9Z4mBvlJ5uSkaeTR2UISSYh+zhDo+UZ
NKdvUQ5FvJbT6uosAhkdM+uqvnkRs11j8Eb9we4qDMQhr67XohtQSNRFyOSjhamvOAI2NPGVYXEI
6XSKJ2f010dWJx0Maqbx6Zuvt0rEh5nO/JOux2Fjm0ykPVsRVAKuBUJI+UVxucD5AfzoCqQNZajr
q0tEI4mGUyuZmLdKAAyVbgCWx/ipEqUg2PhivwHBF7h7yxI8l/p3shhYLRU02EYk0zqo8ypdHYuM
4yez2xV9fkUyuuyMmZMsyZvGcHc6nVmZZkNb8kF2/WwevILrmdEGuKH6I50GoscKoMVGLxgweOt8
dsPwrDcLQRp1X3BhXNfU+ibp1KOxPOjDeycn9pSaUOLSyGxOw7wfxBsNTnidjF8YVxHSUkDaGNNw
5hEkSQpsvSfQ24R5/OXK7y9GWp4zh65krOlyu7gMbX5L0/JSKx+5pNbqofdYpes6Wl1AtKsHh0KS
aWc3snxuUFasQ0rbn4oUZFVaqTr4FvM8I19RoWCR82KsdjK70VWEiFl1W4efN4J46pQAIM/Wpjhb
LNGWh/IeWjrDSMZz1VRc1jAo0d+piEBCkJNxqrnXNQZZJ3Fc7Oj8SdUnOH+8LdOIe7L2pkfhVt7K
YehevbZghUMPRfHdvdZFckGFfUtrdjX6fnSmh4l8dC0xO4QZqziwwKcVuHn2uca+jt3r8CdZww3l
jH8w+W+zqUD8D5TYk/wLfAJPNwF33mXvoL9YtEdCSFsNT8mQfCVadgNzz3xpF09NaPoixcTJPGlz
e4GzuKObifUP3gWuYx1NVRlkHRmiLnL6X2gNjRpYw6xHRBsu7iSO9h6OTLBtOx7izrqR+aIzZ7Zf
ci97gh6Ea1SS36ACi43d+gbOPman+apwr6TTrxMyGzJu9pnOltu6Oi4KG1fdHh4KkZwaQnA2FMBG
Uutimvkt6YhqKmf5SYASODKKz4vwqkecsjz3SVAKi8bLKOMGrzCJP0msYoT2RZTINoR1zzIlNIMT
0uQS4GXVHZkPgoDmroWxNsngP0qsH3r5a0iYJJbKPpe0CWT7Wsl+rWPfkWToJExgdstX5AkgOnCB
40AUUw7dS0Hm1Snl+pIB3CyT7zJeQD57zUEEcDUYM4adBYW8Nq5Y7hMFJzdrGj+q/pbRg4ISSU7j
8VM2zDZ3Mlp2rRVfSJvTCZXfiZi5pxnKG+J0zJrQ0idG7ey7xJMVrU81RLaVaEzW6ZfcIgXkVJjQ
XmDDdr/HsVyHG9M8qDOHVaCXKrKCdhngo9oTrFy4yykh0qwPvwg1b6ZtD7hTG7sCdnFvIP0ax3k7
t3KfK2IUCzJBy5YPB/jpWcQ404n+rlaL5B4GyBmlOoFg5e4ae6HGqTTvRmK99iq4D897cHL6aGye
r0rDgSG385+l5YCdZuTuHjOVKaYZr8liA5SLxbg3jyCMCYzlLiWpaFcPsTcQgU62clo8qo6OBN+H
vu15WbAGlTIHoHVs1ysLhJapRb83nZJJQ4sDYR4BoVYnb5kVfneq+W4waCBxFUIL3Q5fbRZIBEjK
xP6LRXIJyw31wWTfmIZfNXSEotS/G2oMHNQQNFsD3/wQR8ZjmXtfY+jAxBE5xHwr23kfegWHB4wj
8VIU7qZRpZY3lHcs1neRSyTWLTmeLTRxA1PnYbfsapPQyc+VmX+oLTdJjnMHU1AkPw4C5NrbuEX/
wsOIbfjaHrR6bk85ICsg/ukGuid9URMtZwHAe1T9CCNP9Py2J3GBflip27FwtZ2n2A92gnn4H3/U
EiGnlhPIKKGjUqTGkAQrglUVABgKxzrQ0Y3+phlfDfnV60GEOsHKoZXvXX84hLI/3NGSrT619Skf
k8dmjOydKm2PR8nBcCyUGZEBFyZbLalX9PL6By10W9CQMWQjvJfXP36/xC2El210yaBaf6qsDteq
nrADDkE0NRMh4P95z/q3P178xy9G6YM9yT/Wn63/XP/2x8+89ZP/+OEfr/m//uwvn5rQSYgrWDv/
8/SK9SRHC3TL5o/vWQ+vc5ww6Gnw+v2L9bdYLEO6miuyhkrbndcPz3rPLP58UbyfFWySo1E184m6
0iZGup3hxIX70lZrQU/7LTzukwH3vztnEri1/hsOxNNQu80u1DDv9sJO3wvopiusWI1v9Bb2O64l
lK0Bs6cJdZOfx5CCBuwhS1IGvX3iuK3T+sP1D2pqcWBEKf1hES7nZMHwHQjRFHUduJ4oT93T+jem
U4e6nurriPgPlgbSog7NXTVHkKHbWqeKxh+AlZ/0GQqvYrPD7NrmM2P9rUM2HMdo9PwO13afEufW
pptsq+UosIWaImi0OEGVrUihCOxA7PJQeeOBct6yt0t8whIT3y1cFF4xYPd+ImdPZ+PUtnMTRCnG
OREOJ5peo6GyC3trgvQZK7byACwX1XfVMNs3OpTHMJQxiFLvPGNj9vGD1VF+iUvFYI3WTzyrBg99
QgABepV84jXNxqd6rJwN2nkI4DkI0tZ7CNVq6yR0Z0YngcGJb4RDyoSGULXTFqyaXGU3K/F9Zou7
BApegLPZZxdml9ow7Q3C9QHb94UtDd5+OqVvf7AW2vnD6HFSkydjiC4QMjqU6MOB3tOXAVjLWeR0
nQ6NW+4Mw/2lz+anWzqmrzSKQ96p+Ol1VLK6pv/ERWGcRoQrTW4SIdZ7aN4XKx0eulrWbrGyhDnP
dsVm4m3o/q4H0z1SJrgve0ElrSI7ZYgpEMPPXAOnDWbLoAOL/jD0als4/i1JSPfk5qimQi2HzSoM
v6cpvM2lSKGgzscAcsiZOQdETFgP1Vp2KFaDWzwOEeJB3ascBEBtDG3ItglaMvOsWlQU5xxqZmQO
EM06sEnCfbF6NLpeMX/X45EFejRq6gTRJnERhy6ekfoiMsn5FvPDWCgIqtMZRGKj7TAdS32zd/i+
6L1psIM16fH0vB4bmNGYjzQ3BijIaXxEVI6/1U0D+0cGBtSR96InpKEF8bEuRo28rbire8Pd9rWr
brSSHi+Dgnlhs8nEY/YnR8B+RQtxNwZFgTgyKEc63ZokBA0hYpeGjz2shVPmqbT6xm3PYeD/kWTH
JUr6a+rp1UO2OHeUHynmE+Fn1Q/ycaqfmri3qb119BonMCS9C9DEJ1vDA6Sbm8nSSOkZ6Fkj1O0Q
Zhi7UfQe05avAuRIOjXexZF2puUODQe5awZQTG+YitK8SXa6Oh4sUKeOgCNpdT2QKUu7uZaEBUTm
oyrCXdlhfqp1GrVjQ7zZfXwhjfBqh/SfGkwWdtxcaIm4p7Z7pce28lsXq0MteewUMV+VTv1g40pK
xU7Pg1J9w6oj9mGmXeoOk2V49H5u1iNozNE9okmFrZkeNAEfa5mNYUMK9cHpPfo4ANxRigfME02Y
7BkfpIY+oPndjxpykZyO0ATn2gczTkHqRdRJqNmyGNd7F4ECfUzMM8m0QaD0hGHGD22oSch2EcM2
JGmjPZRTBJ0RI3ASs2LZ4CjK0jyOh7Zxvs2Tkz/qFOBldq60l+7YVM2vwkOyLve8iz5j00cWoVim
beglzSZFHxMsoX1pjZrS9CA9veJrXxf3Xopb2TzI3KOnPYpxvJ9TAfqJidvAQw0S8cKDmmMPkbp0
+tB/BKIFW5kl2Q7IaLrRxMSFA4iRfoeZqt6VeRrf62I+ppOSHPsiu4g+q5k7NSyQbOwjn4wR5buS
sDtLsf8AWnZRezzwhigHGzzbbwjjX0FvuSG7l6obt8qANEEXbxSuL0RyKGJtW2pVZtxz90vS/QiX
e6tIr01l7pnqrolAcb+Q+6vCbw7FPcy09W+o2f0Y49jeNk7eWJ0A8fvGqGCMRkCSVRFEVqN5qYFg
1ZSCwvnQJwBAKRWkIXvEglpfnNAIUI9X07UB/zkXNWSLk7GIudb0lHfxJ2RTFFB4pGMZ4w7Izoji
G1x2GsxVcEjzGxdyWkOsYg6faTyRm2gqHTi7dzc01geNcOREyDCSWqdSotCjtqVK9iD5NGiarr2t
3cpCf6S2ZW+6/hiOwHWpEFpySGtRusNWHc1ZX+Gf3oWBiEJWaVBMdcVqicNyvp0c5QLa4dE1jfu4
ya6zwrThVbiWIOgd9Y9YJwzWm/YAyPQNs7Yn3PN2Uc+tNyKI/7aFE5RGWI6uBm/V5pxBKXfq4WCO
/Ule86KtDsmif9em+qLl0R2S60cdc02au0m0LxWGlWYfJHnx5Kj5XRsRq8HRxgWIbmB0P5r0nItJ
U5npgj+482yw59qMPJf5AjwMD/m0bd8UaWZMPqI0zTd5a+RHoTA4NMxsLpkxvb1P3e9mBp+icutN
0o7voWt/YkN1Be3t4W4+TQ4SnsQfpvp95hkSC+7P2qsVxh9WZ9PHitdgblHxwgVDy51jtNinmrZY
D0i5luGbZpvinhz8Bi4zVFGND+rxzrxN81gFBkrV3G22GTJhc4p+kE95np/nKGfPiI1BQMYTh9No
k4/43y3es1JQoWBa6iUvna0quLIS90Uu/Jwzs0He79ziR7lEp74CXj0d8q49WqgplHRYSCYpIAHJ
iqVklkwXtueiafjjzvm9oVh7pDoT4kIozjCoaDrUmux5suZf5MS+EaoETV1/tsnZTRmGJcsVxrUu
bQ9atqUtYCqKw5SDK/W687I0eGdoKFO9zH2aSXA4worZYYsD8k4DzS5sB9ocL+g1VNwbAIVXyORD
VLpkRyzE+81B89qTwsMMiAbBn7Mt8wfi6iiYbTQcVhLemqn5JRUgdt95fqtFdqBq2wb3rfM0qxhu
05iCUZqsMtVB704fXdZ82B2rfmkyCNWMEqtFUrm+K7Rpq5HldmO4t5VzN3XiKx7BCJea7neWDjG8
hH6fWdG7UBhrAje/EJYfHpr0PSsYxRSutQTqACdrcOIOCVpzVJz01ZjZHzWFxD+abC/ikp68iS1V
0eZvpjDol9bIHKfKMxnuJ1vBkC7NWejtiRwtYJqNieenlmrPM0GSzLzgeGFC2w7ZDkIoquZBHFJF
PadTZu6Z/T41LXyzIgVacD2+D6UBUKtQJxTMw62igBpP3NLkUlXLuzqBXu1L1vR6Hu9MUexx/qTw
aO5B030bdcaISItvg0fiNKMRdIcHIvpM0m0srhjCoU5Gyfw+xxhxq7SMOEAKfdSLbGYT5TXKTa5J
3rwqGAbYSfxaqH0AQGCCBdBCZhLDOdWtvbB1iCj6YxaSN3HUqKaEl+ADxB7aXMYvzyOvguOIkLr3
+NpA0xAFmjVyckb2YS7E18R6tkNWai7YC2dFgklWsxfQwk29fh+HR8C0lqt9NAuVV/6DjC4liTSb
oTVqBe4z44tK9X3j1mKn9fTs7BKyYg04gsKC6GGYG8iCW/k2l7Vb/+fvEuwrTML7NieNjsx6cHFG
Y4CofIXNx8tPSyp24rW2H+Mf7agE/3qrHtfMRohF5Es8alcTmkS+DkHaQX7EUFLnBJwwO0As+Tgi
eflP3SgDA9zQcpGfGzWI8Pi/fHHIdwyx62xCDfC5PKrJKN+WbMDQ9OpWNK6QmCN35pX0XrEgoYYO
av5uKBCc5d/l7/ivhpjlMXIMOs3WnxOkgv3ctikJC/VDHNpK2RhGvP6/przLrgI5zr5VGIw47ni8
X76k1hzUVi1QVkCZfH6KHWc7dgejwsnorJuPzEM+fqUASNQv+eVlj8Ss5hNAwj3VqU5ubtz1vENL
zyAA/LHwSOGUPDh72lA38hXy+yT5L8YMTh6r1TX5dinCm5F4B/nldTtsa3kCFK6NbDpSS54avBR4
rzwu+bWKPB1pPyHPnc+AOhOx25Lvjl31Ea7hVsPiRv4aiwlfXh55evIS/utUPan9p6c2Im/WLGwm
6P9MKKxVk7ll/t41KaONn3VUwGbaneTf5Wsq6v2q/aGybTErUhy8FGX1+vIkUvd0XPshH5dhMuHq
va+RxyJDATx0J3+EWx42kJhn8BKodMFCX8ystqy0+af8KBUZr+yXskm6z237ISpJNmFE8RqvesiX
R/kKeUxl9Qsjon8eVMQP5QFjPnWUX8VX3IsR0jSb57TD/Juvkx9ni+HAxxjSDS2dn73lIGJcnId0
a5d4H7bf1YoiFmiuy6STWGwBJfUGVb0ST+RywCdx1Kl0REbyBZjpavBUpUKhBVWx630cqQrL/XxZ
C/h1n36x3F6VieFaWM1uiYtrlOreWS3Uw0DFXBf40tkp+sCeXLRaMhTduL9Pw3DaI0f4qr0OtgjV
7KVSE2k9uLGFBQit1ZCHpHdN9AMTYyE7xZ7YLXwU41RQcHceVxmE2TBQx+KBRZJkmSyKmM2VxomJ
MgT+CW03V2zku/JYLodYL+KjEZUvYMSv4eKi1ulBuxPjkG7IT101Psn/Cq/Rt7WUiUkpWIdoSE/h
w487vFupYLGI+DQ4fqmAznaJ86l40ERaa/4GlWykUkOKWk0kFJGIzTKQGxitg2Q8fTdKB5d3HHJy
Ngz0LFIovKGdfMki4qHFIslu61SbjJk1wwROpqhHZyqtI8DMFpgYmI+oIWls18SebqRe13Q3Ukte
WSVOoAQtPmqKrFdqsgJDwg4UIx6QemIcZqhYB6+t8DGpmf0MksJzMV/6AUdOJMX3UU5ga8uSmYpy
GpdBjKRbGiuqiN2jLjj+8lflVhRrjfwd/QQt5CBjbIr7R9FqaEMpIOmJCn4fNX1ffytrrbwTZpYG
YZ1sWgNjEo1CS+8OlW8O6kudk9OmmHYLaVSR0BIXF/KGZy5MDg3QLwolBK3EzocS9sqmBDHt6+j6
Nj1dcEvYU4nNWYY9kirgxPeGXSFDnkb8XMAD1K16boHG8ysc44UsZlp6dbem8NHdVhzmqryqkIpt
1BrbcZ7rZMIvRQ3JZWuyDC00dG959RLRgsCDSinSdeIpGEob2Kpnbc0pHHYFO5kZHOK+7Cj6lUXd
EWFRdx7kkK8Vx2Y/bqU7q7mzZ8vAmo67CnYOB23iRgUcHch2ce8QLVFWsR5V5+RVytsSTp+4DWvb
xEt361c3E/oLO1Mw7dExGMIMqjyqxNcW9DHkDFjyQoN4+MlWUO4rHXSMPKzI3KQcrCzv0yURQRe5
5wJXOXJf9ls+uRg1CRKnQ27tRo+4ZUkeQ4wy92CLaIhNLZ+mUp7EIb7iIgvjmDkakEM/0XIjlQz7
0mquRUmqORa4MulzeKIJLw/EeMwxWQySb1ZYYVdLdgNIHU2gGiAGMX0ScVb0m876Hk3DucefJZz0
76pGcSIWYF4tqivztGS7QZQXI64+qXfTTIwocBub9WkIm8vQxXeanX65+b1HZzcqg5YuPYWss3wW
woGxrRTTK1oXvE9s5gAtoz14ZBOhqf2dpx1p59e3OElyJrRaAcNBZbGWU2VBcVVJFRXHQ5Dnd0ty
s4VxrxHvOzkSkV4QHvUp0SAtHkXKMuTFeCbJ6rFpY0ZCCepM8/9pwGdKlovWokGbo5oh/LhlBEx+
KJUL8l+qWV2sxXrGUGxPsYfCDQ8wxNcHOPtvVsoGrlT2KiXHbISTZINk1yZpY0nNRwzZLnSoCMCp
2vTVLkNZTk8eGZExWBZ0caVBVCa/RFCJLkPtW15Xtw6P+yxGByRVXiwdRI8Uy5a+JDvEA1zYDLPc
zXdhof6S9bNVmLOMzMN86dky0E2QK76P5pA6LXs0DC0CNwEjxrO61uyniPybMbrnJs1uulZcjJqx
UHrxuyJijGMoauvQu3f05vA8T6AIBzWwQhb8fvGGO7gTQC6nb3HUvccyDWSNKHmSGAiZKzUyiFCu
GkyUTckZtlM9sScxMj+N4WfZEcJKkIE/EYgZFFXxqcH7jCZsmwdhQBNht+IAcQwqbYMROGr9XW3p
d2Y2Pi+UvkkdMkDskc16Im+SGZaEEUW7rRow1m5lvNSwWk8U2YKkGqaNraH0oMGFZh/bfDQq65ba
+mc9dB9qSg3ZWIgBSrr8kpFb4AFrbiJfc5zfZcYGrlQc6i2iulEEaHpoh8paYEyu1GnJMtPQsnsw
B3fnUJMqKM61UYcXkrdPLa5c61DTdvqvMnWvv8VTovtR1l+KeEqqY2kOZ2y40MXKkl+e2PeLrp1U
KevspMwii52AdgfyJjW2vpAUEI1E5U1W7GxZZJ9w+NjOc/Ili4K2W791unjBLoJkDfuNcWb0kgiG
eVfbT4yb57IFAKOYBK6ydjagEqkr73srlu9iYgKqUmqfjRczCWs1BJE83f9nVbXx71AQaqGqZmMd
oSOthlmL7vzfVcGtzoOGBrY/0Jokb/ZaFKXyi9dbGbCCviyIQw9FRxrRhMJBa7W/ahfSgYtUKlTd
pTxK7Zn4JhZ2qVVqEkZDham8IpWMDmRE6fp0XP9lhXT1lWjguCbNCYD8Xo97+3422OGogK7zgf0b
3DcSWqTxJHOBDejzEnHd/vOJW3+Xk/8+bRBPGufuyQvzZzl0RQdinWIbxDbtkDNxTIt27zmIRxWW
Zlwx7rP6q5onN4AlaG0aVzM2fBKaiyrlgWAnhyqAcKVCfzdLmQ9uJkxxWfpFEPKDBlUCsMWD6krb
yOjuBourt66iJNggAivnMWdZAzv2MrYhDwIS5FBJvmTYFMtxmkk9EH25uCWtWnspcChLUkFhM1+I
st5Fy4wtZ7jCxjYJaSU0kSbBYPdc/2qS5bFVcvO/XDTjbxA8Rgsnqhu2C2DS++tFcx03c0bFgESd
GAjg6vC6UKN0ZEi01nKn9qXXKYutYspVHkHV5ViZpOPk0sKG5c6pPJs5CNf4UsG5U9+t4phFEHot
C5OHY88V27j8nPXQckdgr/TUxU+kSd9/q9lM45UGforEbJGkuCES+Fhm7VM/Tiyq8RGToigmKS2f
wP88Zpy/jxnDYtKgC8NFyfi3FoRoaDLgIxHEAbXTd0kOS9iNfAdWPbnciPoWeIhVTC8bPBEzJ+dV
pKcY3MqkkCJwqSYP5/DRgihkNA6QVOtAW6mfFOOxq5FYrgHD1MxPE0qDSi4qkVncZpcrU3retcwL
vhAwY4EGgvlHOYeFoEZED+YqHbLSGMkc2wqgmRFm490WN4jTFEGTj9IJhUc+HTCjOKTLvOqQUmE2
J6urj7bboC2Ua5sZa97eSsxjJYVYbjRC9oCcMBikjxK24JiXoP7MbmqI9iiaXzOkCYvT2fQDsLpS
rqoJyLMGPTl3XIcpgo6bBJiJQ6ulBP/5juiq8/cJzDF0mlbo+PWwNlH/0hZiDYpRY4vTHtKqYIYk
WN33bjoFuolmpxQP9mJjM4NlYFA2GDnYDaSLMf5iTYZNom6gdb/OcvDVUmdVNuU59goMRiLbl5DC
QEnKb63O5r+kfvV7Uuq0IzzcTQflZqto+g9VLD+dJIJMOuxEl1x1L/9yMyaOQnkh8cGC2urUUFCV
0ael+l3l4Ik93JaihmzZhNwP+72ROk4zJDekjHGyjed8WzjKa9jHtL7VdPt6zrTtl/6sNL26y0Y9
cNuSxlFNWGcLuWuWGcWhpUwCVnu4G4vpFHpjy09K7RiK/2HvTJZbV5Ys+0VIQxsApuxJUT3VTmDS
0RH6vsfX54rQrdR7zyytrOY1uLwUdURRJBDwcN97bZMAm/q2pVd3sKaMUE8KhIAiBvxbj3Z2U5FX
62R6vmVpw7xRvksNvlsLmp0seFIZpuRsVocC3bG+5IrfZNRIskgTTfaNAXWH+b1dObgtf5RU6vsm
hZzVaPf6EH4XOSDFxFoVZvulCsowr+6ExgSzKfpwpXwWUrjVuM5lCWBKsS8OyX9wk+ZIctMTK+W7
3Jqyi7YwrtMbAoX5OvrOa6BXm9TpkfQOMFsXv9nThjyDMaOTr1EjENmxCpfyTQqDqPjXthZRpjnp
tw1+o87zK1OPYMQkaOhjiyp88b/mIoRpQ6qmVKp20UcZ9p+aKZ9LhpT69totsETAtSf/yda2Q8qR
shA0sQKft9XAhxADUZwb4V5SDQWvVHXJirPNYCmrvSWi8rOXkcYQYvjVf/Rtvdx3FAMnnZ737COb
WsbY0Id3L25Eq0MK6OyIsVOq0z0seLlmSwoFsye093Z16Q30/HU7rD25FaaS3cJM0Xdtb917Qfka
yFUIYirp7F39HNfmqzrBo6aKCKWc7qNkQAFQhRhgavOuAsB9Ao1lMFeRcm2CLbzmxQvHO8fSWGzY
96ycMdlDAl57WkMpBygaETfbIsPVH6a6fKji8o48H95ARskd22O/5eKvIIGxHVwABULcI5q2sbC5
q203flDE4AatgIXy3pDyx1LjB5PpGMXjuQ8/6PRrmjpsIzLTjYarBzOjzPJgWKHwTzorBt6DLG6p
EEkUxeuYk5bhYWSDrGdfMRl/6gm/vSLyBmN3ics1je8SczzOszceoELT6HFzQb73EOwga9Oy6NOH
ksCdVQbmEVhTdOewtzxqqcg2hHcwAPTG8zgvnw646cd0oZecDmctwgu2YGLp3CcvqlmOmlzHGEDH
KUbvqUc5YKWKgGIA3Lu4i+0dNCsSUUxr2LJD9zYpxoq+z/ai0xzG/z2YF3+SXdKOnarN4K6rEPYg
0iwObutslTCI5Ct7BkHEJ7EFTxxIiNkJ33q9S7XitCyx2DSYw1eTtlybdM33ETitiDz7Yw5p6bTA
FonwW2+xwNwR8VHxdNVCgHa6X+wFe3RCcEENoc6pw93otN+TyaMO2By8AoZ1QpJmnVwXwqq6x9jQ
SIP8pJn6/WIIc4d87VDplrmJhHURfrmc/O6ZNF1BfwkpyjjXDoxJebdjGNTD0SujdEKvCJfSdJsr
JA/ToQ4W7Sp2E/fULN/qi1Y+ou7hqGMI2pCnlxZQyLmOOwgAvesF8frBtl2YQf0CELewXuLaT8FJ
E8FJ5tjGN3KiZBipXIUtxFv2P4dyXG5C100wLmcGzpEeuXlWkxWoFdq6JAl2TRvRuYoGkxjI1tmr
V6leheW2/BlW+03GGxr4smgQP8SMVLzZIDsJ5m85Ws4+94a9Gc7REds98506PWdB4q+dmF8HRuWq
0PXuUGU0zg2Gh1vLQMfbohC8godXg1uzTCc8pm4jripZhARGiZ5uaqc9ZrN7OwTkODre3jVoqaTU
nQxapmc/0eESzZvJNL+sMUm3SW/Cgq4JPZsi40+NOH2XT2V/FVVTD2MhD3elmLEdD8YRnDHDHLqE
V6Npu+skZGzIWvwYhN4zPJgYk52OnAVU0ZCLNSHpBb305Gqc751uvilaTpfIN+5MqMQeHRP0g7DB
D0RQ4hQ/gREgg/FPv4CxILvQ2CNyGvatkeFWn0kfygW7ZJUq7WhuSycDt/XCEGWdzMZdgcLphMA+
OSZlgPYY5wI9QiPtTmwLU0wmJ4+VmgsPUHL1HCFS3sOILWNtuh2ZWHF0E0v8mCk9KmzGsJFTmhWt
AbaOxS9tcaJA60eZpRXrpiVoyJKIeSmOLLuODnA6fIeAo6Ug7qxWrUJ6M5BXf2WReIJ6/6SqC0g/
5YY52R7aib8Ou/Z1CFE7eoz7UHJn7x7MnHSZuo0u/QxOSaM9sTu6PFsljc6mKd5HGKpmp9yNTfo5
ywQ7Kc8uzEysXQppxnUNJyOmtVFoN+ijdupVKsG0bBEtQQ4xeoOo8WRExo1hk7vFUAW+m8/4q72o
OqmZuXyM0F6iBLlVFvgNxEZ2Z7RpDBrea6dY7uXlU2nIMb+g6m9Y+/krEroUD0tA9zdv0/dRSoN1
ZOeU6c1lqfN3qYeV6nPY+N8exiZGiRPEneo9xgQZlPA2Zdd8DOFhIoxdZ4JnqkakOWV2bgOqyw4T
opUyh6vqNYl6p4S+4qrv+T0d0ue0RnSm9TVbKx5RJpklrPTVu9L2DxE7dzfeEbuCTj0d90Y/XpYu
Ho5FTlIKoI3rJhvLnd7ulGdLCYSnBhtBo7MXHdDZb90aZxlCym+rCtGUtPQ5c4v9LTEj3ioW+cno
cL4mpfSg+uZh0uqbRofO4izMKs07drd4Q8R4cVDu5ln8vdQZ5yojqF67pBMdByHwDjTz+0B02wpo
/Nac67vatQ/FLDCaOAe1gXal2rhv3VvUErdj3lq7oUXF1bnNMVPdNOkH9LVjEzR3ekb/Jg9hzYBQ
XPXlCeLbZsmsx0w2NCvprtES+jEA6q/GqKdosc6OiW6KnT7E0jf5/3ikVzm7hGczCF0nep3u6oAu
mklYW2ClDGRwUYXB3yEaqYvlEbFEFr1IyshVYlY3FNHjSjVbpoD9iTtkL67f7ZO4ecWadgyZr+Ar
Tom+TUacRLzo9gikk4p4onoCYzKsBYYBq18WLLr5e0vEeZtpL+oXhE6AoIezgIQLMiad9iJNOzbr
A6tt/SJrT9U/CGwqkdoJN7I+b+vmMWV0jUmG2jenaZMkbOsjrTzHjUaw7Og+QBe7qbXuOnY50YMG
pXPb+Bc9jBHVMr8FPE6BqVcYZ5IbxxQggHlpeu9cgKtE63B60Q16OqYMee1GPp7QiUFYzvxDg+7z
mjyiL5pb6PlHaQLLIch0Qvz14NpuBxH7505aUWNpRQogukSazZxObRE1nsJ3o2tvCL+08LrEc063
+km3gu9KWwgkRz9ZYt/ZTG5JTT4ud2PBaw1mmOVe5HZreyhvM+atrD5YXaZsG2vhp1HwHsoqlQv2
Vszu+zLW74dy9t+IBf42TMwC8rztjOhewEYduupvGqRHQzZAcjq/+Hr1Yzo3XwOdU0u+xon6t3J7
4gf9BRyj5qMcKth95NC0TktTHXPLRC4mbJ2NxmHUOHX8wHY2mjZuosHC3NjX9t4hahEXS/KtOiIe
SocQbjDpanm0sRm6q4e1aF4Fg/Hopd6HN/k39KC2sl6KSErUSQCUWiveAen2K8P3wrFxSPbpQFPv
KpXu95+1LOSDHsvk3Z/SDy+M/haRqOlGVzip+wI6dFDsJmM3R+zkEYmzHLb4Jgi7mayRotoCltyz
wZGeu5aEofVQE3OMaUXux+WWxJnZXlOT8UvSaF2jn5nLma2C9Ncn1keczhgGpcND7Y+qiKt2GJEh
VoKUdAf/ooxTyoFhyIOqnrWnwkSahJ1aNeBU39qUVbPbYkrpRtw3ABXQlYZYfin8cqmnIrwkXVuc
qCmNyEM/wfufSLlRAwDlz9HxOa4C1F+GOyCllbsOEsPW4N5G/dgIh7qXyn4g1wbv873wb/ql2+el
WawMtCfHuIUo2gqPKU6cneI5Kri0PPW24MNwrkh9Oho2VCirJbMoEYL9GMJ/TLoAaRfx0FXAOKGv
M+PpiFVrrT+zXGVT9qBj1wSkxSM8Z7/WrlJRcRIVB3vaVRGSVj0WLhjQjQkS8scRq8czV6LChz+D
v9Vo19AEkT0Q07VWL8FOWHHHoH6zIx1/Oie3NoH+ngqurqxISc5msbZx7bs0aPWW4iAd7W0dzHeg
ThFg4Log26M4WpVOnA/JRCFmjZMyiI7hwXZ6tkZgah5rrbhVA061yTUHfHuWe+61lDk73fcmL9+s
TtuF5XLTjpyoynUbuMwrnRpQtfXZ+9PF19pp09kY1AjxAuOtj1Qm4qvEBrHrcvdcEZzHQI1GfjXr
1rEMPu0yovegmzKn+qAwHXOvzdem/ZyFjr7OIdfsVMfHIQeFQ8YrzvSmT66P92BiCYXn+12mGvpP
N+WkKwk7yO6SGJWQR9VUSouh8iwr50lECAor2sW36zc1cptnrnVeN78tvnFO9OV+yEmfQApPY8wH
hGOEJGD5yZtqW+EU5boa9Z9usNxO6LbH0r109fRsZ8XWTcVlDIbrpnT2nty/9rQqUI3h2ZJchyDU
ym0uXV5y3CxqzLK8eLWf1HR4DaMWJuRapLR84hLBOSDjluuduvIlVXPX9kyPmWYCWv/H30RI8s6u
SbgrTKRL6ZMd8qeUSX30ezR0Eo8my7u6Y3lWp1wuJzJqqCEHRf3w6ZIDRwdcr/fZ/JzZ7N07Di4r
uYsd/avoOS81LdoNgpXTz6EdyM6x56J11X1kH/KSDGPtUyOzU40wf0bSRkM+ubsW0hMFwPpMeuGj
mvSqzxCpBbN68iRqcJrrBrhR7zKbaN0LgyauLLJGKnVWpt7DLof++jhNOeGq9Ow1Xfs72MNrF4z3
tMMYOKRhsgFQB1cRZ5XmqKNBa8hPVOeF6iFoDFgY+fCE9Cf3s+4+yJoZ0Wa6UZMLNcDqnI/A6x6V
l8jH2rzSEDU6C6mfkxfONBKX52jSkDQQiFtQD9N75LWCysMIn4HpmqWOIqUFVWcQLXQ4qD9NzI6q
QDVVp+UcygOy6tk7y1q6t+ApsAc9ak1x53vS28vCa2Qsvi01UxxqKB5Qe1MITQdLXvE8JJ9YubM7
WY9Z5bTJQddIvyBsCNn7kpWWQemp3uUksl9G6k5vouGjrIrGk0tgCa9SZy7ZalzFUgjRbH2D/mq2
w28564uhPIIluamGZK+ey5FT3aVikpo09YWN/3dB5OZm0tyTxye/VsbiXK7jrPq07faQuPeqBzSh
OlH95ik0EJwyk5BTF/RnYq1T7THBrXYJ3sN67JadHGEiNWPm5fGx5M0d9ubXls3tUvtPWB8YXNDL
QFFvXqeZxH5xDtUGBFN3Ah9ouOU2LOet1+EwkYwaaYkTU8nh74V3ykjrSQO+dPO62ldGkwIXk7/H
W0KZIc9Mb8jeaRzpC/tgtVL0DLQN4n9TCqUpMeWb8axGHODWDl4lHufoqf/rzKUgOJRrT+De4Mt5
L9hSr3xaF/AZGC8VJK+7xXucj3exP2O3DA01/ya6q7bQHiv/pOZxUTUrrpx5W5xnCRPIXQJ5q2lv
4wcobfYN8mCFlYnwRHanZNnCjCzezG23U65CWc/FEoVg5dhfpQNRyUYcwqdIIaBlXDPURj6FW1M7
WG65FriCtgV5Vhs6nZzknFiMfU7OZN+bIfMyXZvHnY3ZeazsgxWW30owgMSemWnRbUYr7DbvTaMZ
KMrzu3jpKVBC8Y4X5iDfMla6V92fd3I7E0tvrd3md5FLdSyH33LVSyrCjRN2qWkdWqtxyr5kD3Ls
qSGVg5vrx3MISweSA8e1l2IN1vH6yDodmKryiS6BcxyFB5JW/gnRMNH2LuCalpFAF/6oJhiFPDYn
L7gorkWKzZprJOpfki9LmABppffr1DHf/ZntUsZ5FZf00z2IgJPG4KyGXsT3YQuwDalM/KphqwnE
wHhabNzmbCHArBv1w5yRqiX3rS15YLNf4Y/tyfXSMBJzWKhiBSfUXVF4+Gijb/mOyt8WWQ07Muno
aE39pyedQ1JlelatHIcEbTrIxK4CHZRtfp2NqbEpmvyrz+JrWTktKSUate0ug/iKvY9jh7HKs27Q
hgnwiObGOIIIfKl7DLgujQ4hCwnHtA34HcuVWjNa6UtPEgRNKf7JFT6Wq6CZdrTFt7xcNnoM039s
8VQ2U++ydfbo5RoQlhoo3VigSVGk2kixVLDbDUHyQr6gTcR4Rzoc8qYjiDzcaGBM1ubAQpJ/Ix2l
uRu4x94gbEzuwGxpuHW6gYw+lOQCtBdqjOGPSJK9PNzVmpgmMb+uT3ZqHiJ0XP+Zy0iJEkyVmXrk
IeV3/pBRe1r6/JzYIJY9rwhOzDQJb9TERvbAFbLAi50d+6gbhSowpCk+IskLWDNmqZwaUp0/MB8x
cNDmXeVZTv7yEp5l7WW7zEOrcLmZxjRYt3GDis99mgGsIuN+Us0E1ceAYRiiBDIfFRyjyWbUtmmL
2hM/0JCyjBIwwx7ack8QdKH7c+QsXGxI7Ql37WWxuXSnKc6s3Ouxa3zPNgCkVMN6WjvOY8QEfFVo
y2HqOAaKggu77g/GroTmLzEvuVteaz0BqowpP7zxr3KpB3WKvMTnPe/p1XhsUp0qPkc4dT1v4FKw
4OvyR7MGMxh/d+yIaMNX62zgJCoD2pAR65AV1Fyu446hwikyeuZoxUZO38nzQAdBuTuN1XPHkiw7
K3lJP8aoDjU7I9dH9Id4+FttoLulfbSs/nkYJ3tt8vmkpLbtFWMpYFyiMbUdyUCdxilie474dmSD
4Yr0b1qB4810SkAYsLYrpb4yzQd12dsc5x9mxBLBdG4g+UxnrUOyZbqIMzRMOnG9tSuEXGMmruJA
n5HU2fe5VHxk43BTkwcqQcM3tocGi0wVGmNSPFUR+144nJU0Z7cDl5ZwFvYqg5UJ+LUll8gPNkpy
0QmPnacTngVFyhrcLDqlBeSwTg50gOulcIsCQhfVqL7kr4CJoVg2UIAal+ebEmfDGYqwKxVbJR6K
BFq6OWR72gac/XaWvU4O5F1mWq0xfCRdu+5jXrLbvFsmA1kHSS4c8/BbzsQUeScWDEBqhyfVbO1b
s3XIohSUfNQ1VcmLgqvEaX2tlcOjvG6STOTRuO+vIFRhI5db+ITpkGtwmrdh9qfsX9QSqtazInmP
hYy0q9BS2mSrxvsgpj8AObxeTU1z7TJ73bHNf9ciZ2vk1X1U/x28/qOqmat7CZ9ZZlKyxajq1pOL
AdNKz60txUksNAoVQjFekWm2pv/6Lnd3RegfvJike4Q6ViFo8pBotpzNIZJ4APjGLvrlnQ1tX9OC
fW6knwrKkWuscGQ0UiyhdWik6CMMvIvfUYEFFhWYx3Iuu18uUACl6RiX6ESE/CuKQ5p7EwxqfqZi
1LPGT7j3Bzc+KDCUUnqN9coKuQ4o4YAc/qUCES3RBH+RPFEZBX2wsuv0rwILOYIril9aG67AL31i
/03a7EkCjORlUy8Jy/VLKKZle42I8kuN61D77ee2elk86iCoOxVsF8ltoMspNUNDh9oSzuxXJE++
pisvWDSPagBsuEzsaNAgsfTvYAHeAlWmoygHVU6I5r0LHuX2aZoo70uATIwkaeYNriRYUR3mUuLX
2/m1SH1zvRTaX9UcNoW0E08D7SmiGQR4s9LhczdalPBF46GxlnCdIUQnw3wOU1G/GxC/rdVBymB0
IHlcrPPWKOUg/qGPUM/Kd5+DG10PA8i8q860Cc9Sq4R74aBqP7V3K7WbOA+2C5klHCWxg2fExf/V
IHxEmG0BaEKiG+8nO91DL30xTJZk1KafkZTURkaz9VuTESl1iNV4Dx572lM8VC+d4dVkEgDtEt0N
WjOE8BIlJndpk0Qi4feD0x6/yZ7vQFz4libWspPt9bK9tDaaa7W96SRpTI1R+978cuyCxFnnK3Mm
HIUSJyF3NrI7GnMFBP9qrK1JZj6xZcv4tivts1IKYiMNSQbvliDl66hckApY7M9spz5B62QZLdwP
eUIkOdI0E1+NrKKVAC5tqbTcJX6rb5OGDUUu/9BIVgBdf6sdRJMX22DyoIQY7b3id6ULl+vY26Gb
99gBmrD7GLduBdLwtrQizuVA2wHIz38gkBUUacMUF9kdX0r3q9CaD0m0kntGBh9PeFoI2anvJFOk
jJ3zQtODJjI142QzPfUfwZa+4iLEh8lKznLHunKXL/pFsQ8z+fJ97TzpGvmhKR7iVtLoIInk+4AA
4rK9oon5obosxsTKEZEx0urNU0mfH+NpjAyQqFr5Fs5LWvGShwdPinnKMrAYoCCCYatlZcVzpqup
upJQyo2nOnMXSdeTezDVe6JHcbKoXjI7/2PJ/ql8l71quc4r7+RWjOsW8Scfa2wySHT1/HuWtDjX
/jLj6V5+PJYj0l3EeJPlnmGA4Djk09BoMjGzqV3qQz5Tu37AwscFnTGe/DZJX1wICja2srKSb7Oq
iGU7Xe2vJ5eTXtGK5L+eocOhFqdkVjvADrwCzuP0apYLhbyC4zlKO8h7/ZQgkqgSoGya9G3S2ba0
rZOzH2bX8I4v+c1pWXi1RlBww6nhnVhkqe3J9j2sy1sx4VeTKs+lR3Hd1N6DupJAOM7BHemU8sz3
k4pKhEP0TQAszJec5OEQZhtLVH+dFv2bXGvUtd8JlhsL4dEWnag97ySKrUeOszLD+DuAg7Fy9PjK
qGAbxkX12pWPs+VcFEFKFr3CWt6zwr/CgSfxg1a8WsLwpbvR2+it0qyv6t7epXZJnGvFByqrCnWx
0TzcoPO8QxLpBbJUld0L86YFlgCqeSBubjxik7pFov/cjv60wl1/KcaHKGeSjCXiUpumxSAxYelK
31V9qxW2ts6DVdw6T2VTjz/dOMI3CFJ3cDaahCYpGdH/Jxr/34jGoNcJdPnfszLv/hZFO2fDRxF/
/BvV+OcH/w/V2P4vDCSCWYVtIMNyfLjB/1CNPf2/HEQfBt82he9YUl/6D9bYJjRT0O3WddMyfMty
fkMzLYjH5G8K10BsiAbYs/+fsMbUoYg5/5Ud7Lm2bVmyJrRJaRE837+JPdlmtMit9Jk5Q/U4JuOy
DfLk0Z4xuDDirFrh70LNACejyyVPYCtn0MkOAbVWkTkHPP3ZAxbvHNABvaLR3jPQaPCq2+E2FyH1
PCgItnTDdAbtez/6Zks90FWbKcJjThzJGoT7QMnZBAyi857/rDDchtb0QCVe7nzjpQjouQUxfjjU
kvK50miHwJS83ag72Td15gR35WeCwvDYpAianJYhOgb8Q4yIdmtnIiLtzk42LTvEjZ323n5mYr9u
0/DFtzI2pprTn1D3YigZpce/7Z6S6IE1qtqD/9hHXTIcQtN9i4K+2RsUwXMbfo+t2LeWEaBHw8vK
uOxsl3hpCU3SVlqWnbIlmhFs0pDMiXNbSx7trp2gtesFjJgwLug9JyxDQW8QkhalbLa1KT26ZvNp
sZCim6w3paU9CXeot0uiDyyl1FVD5pGKE9mbWJjXboDiySdv94gV6Tq1rseJRnfKGKGIkFtahT+u
A7FgL7Fd7zilZrR2/b4+LqY+bhnaxTdzNCNcZntWiuE6Du3uyhCfkt12xnWPKdhycVhm8NtAim0b
WEp75sC4caRUcKDRt7OkoEiALHHnulvPVcbcryOJdAAYjhDL0fZWEr8w1ICvOxHPUYZJvYordJEl
yQ1rxJEXsVRXA7Lug195h2ighY4fGB/QH3QbH80kUciLuO19N791MHZKFSyuJJ0GUNd210uWaces
DG+dsnQPbhyZNz6r5lTa4OXz7jYIq/NU+dWVRnSP77vGAUu4VLJ5e6vU5kvQyzESnZwkHckiXByX
CRSz4tADotsHT2is8UaVxKvJsms7Z9ZqV3QSKYx5jD0AG1UvrNtNKuzhkHvmdOizssTVMzr7Ovoi
t3LTSLZlnrewt91851DV1ilagXSCU9zQ88mhPZBNuItGzT0mC+HhZtKfizZkujmSl6iLzDjzI/Xa
7zhOgow3DqZzvxF2eNcPwO/HyeyPSzUQXji4710UpQediOxVVolwC0uFtmmnkyOHNAcDnkd1VF/r
bv01FgE/MrWPvqDjFLbBe66NRBUVj0hOOOKK+Nr2CLcfITWDrhFb3dR1ui3Wq99kj4Q4tRt0Ogvz
9oaBOgS+JqvafTmL6/IDYhb0S8K9ybx5nGM9P9D7vffxR+hGTZFmmpt2zsN9FtMrG7W/HkDaFYN+
9jbOfDRogZLF+TgD59jmnQ7H1ii+c3yHS8uUNloCi+OFOaPuAj4Nm7PjdeQ4NYZFIA/r1ly0V7xY
6553+TNOxlNZUP6Su95vM9P9rN1yX2LIu7UQDjdGQ5eF8ZhwnWQj/Ly76tInP23OY0BAVbUgH4BL
cA+tbRq+0hEyIWF8xGMKbx3FpHGNFREaYOknaraE1tqyJK9BbdClh5RdQuVZqh257xPUaqatwr4K
vAEbeMd8caKJtZlr+9NC3XAyapr904CJmfHiOiBaZOeYKJsFlZHh0kAqUgy2uh2PWxTHfUqdwBBc
3/RxiINQ2j9L576xwuGmmqL8YDosRgbcd/Abh5bpEr0eDIx+8ZSZrY+Iud6zc02pC6MG9ajO+uD4
pH+aJgitZRMHCQHmXv3qeCM0msyq9yWaq1q3XsqsoqU59/GuH+boQPoakk/DaZiZps9DPACUaJkk
iAL++NAe57ogIAZC/PPCrFMfu0vniBnvpxcejEUGF+cRgWfQDIWV386mfe8O5m4sx3ldhcTUouR5
qjKYozEywYdXJBp0VRGssS87zkPHxpHtzETjxZ1IxZ0t9veefrKSDL4IyA4b2d2YJjfLDJ2i78MS
oBGCv85B1sU75NP18eccX2buYruU4V95sNeYvq2Ghu1r29kBgx9ax2I8kQiEpNv5snPjQXdcaDNB
otFQMTZCLDO94Phz6ayCbU3x0m07ZA1aAiSIRnyysYxm0wXCOyJs7vVPfaA91FnRXluIuawq4xCW
6L/8oD+ikWxAqCxyJ4VY0/oGdwgfjgVjbnysUCiAFqNLdoYXGKveQWHALOM6WNIHEy4AZ7vpr4OG
noUZXzt2kIOhqUnDLjiPKUT2g07/JyZ3t2qthAobkOeM6MJCSYnLclXlJNCXs7VNuptuCO7rJtjZ
OU06y+cgqsSeqK03SVDaTu0cYSkgbhIJ8LHTx/kk8yUZJaITzbxHvcSDlLvmsnM6hlmTPhxJTTJ3
sAK5FGc2fb2Nx/11XPAeh6Lc1ymFhwjC+8ZYjoUZbe2oup+y5VgmHHJz0eN5COL3QXec65BtWwJ0
CbpLj/oso6NeTzlEaesm9wvCENJlTXiERZfB5WNGzwJ3ffzjoU5n7rM3k+AjnN0nf5ZzjLrZhg7i
cB2pVVrPf4jbDTedFbLJWxBE+famCwkHwq3TC1R8tfMSz94fJyKZum/gOGt7shLvDHt8CQmCheHb
YnYnLw2lhYG8shPJrWRvd0WiYVW9RrLSUNtb13WYimOccZF1h25bsBbgN8aQ2nbztgvY7lFt7LMq
OKLGchrkwKFG4pE3t58MB/M44kIkohOy5rNR1ZQjdrjrzSQ85511Ww7DczrnhDLCEA07Dq7Osq7L
IAr3CZPytZ6AMoP40PRuumpY3dZu6e5jo33C5Q5XaE6/zKn2dpNm3eL6f1qSpqTzkBpr32EmM4GW
Crt5z8G99SKaExBC+Nx76pUaJUSWPRTQH9h8fmmw5tO8gGMeiH3o95J6csGGmzDkdfc0RrciGpGy
RBx9pLbgmgUlEGwrC14EcbKcTiJhY54MJ90rnkJPJxidK3sIz9TIT+pm7ByaCVDYmAt0XHBHTXBu
0pgKwnE6NVXxrzfqMQFn8+cbHACUnGJIWcAzerP/c+M5XgXMjVNWC3cMv8pT4qTlKXYlBkh9zcmZ
HQcG7mSAtadA0xuCFkUmaUfRKohLwEbVY572Nio5DG1KkNmGVXdSN2kr/rmnvuFUo9ioPwQbtJdC
dZBkPGzlQPiQC89dcWxtA3KSfNyTN+qeulH/ou3rP05Cif37kLqnnuPnOX+fDrg9V8lqTqtjUn8u
Cagj2rIhgsMjrjjFGiXYqHAsdpyxfVL/wF1mfR97wdHFMpDSzua1eUvB3Z9fIb+GIdevJ65Z61/Y
X5O7AYeY5ACqB39v/uMx9Yz/8RhdXlSTFp6Nf//53y+9QKKXkgV7VclCTrt4AUhb1adG3oRkB5wQ
wbsYWeXXjFOes2r2t6P8RH8/1iQkjjnTSz5b9TFnNJVp0Mt/BJTlOSfeZVuox0Acl4fW9uVA9J9j
Qt37jydsUqBAguk0jeCiOv3eMC2oTqa8UY+xnZeidwCZ6iWop2JqyOtQT/hzNwzEi5mW4GH/hxmp
7v1AKbMOCGFn9V9DG3PMZJFB9PLI2SpwutPkZHYiyuwYGm3iwG6gh/HzsWHj4IP5ua/e+0TI8GCn
CzY/9M1OvueVJGqqe7+EzrHDBpjrR3Oxcfvrkq/5czeUOFAG4RggcAE2bveiTiN1g2ycT6GSZ1SB
+BmbL5saXNAOolBOHZgcLeHWsH/Ul+qeLr+0h6TWGRJx1x8S5JU6caCFKw5WVb5pvtdfwV9DysQj
M7Gsdzy8brWquTjGqWhYSsxufm/rYJ/OBOEa7dmem/SBmdzeaYJX5AHZydWIvawppWlh1c2ucoNk
G3enEV7QpSgtZ5d6+T0RwiGt7CIhUHzmctkTyMx6yWZOxPO2XGTlYdLJth0S46KeAg2MV3Jo6d2Z
sJYOQy82Vgpx21hc6+Qk+k3dZ8bGjy0PVwvmCYPhJpIJDXhaH69b0UJM7C2kyEOQ35hA8/ZAbKld
XLbWFQTfk0S8Tk5Y3erOtBG026/6aXgbzCJmLkEabBSSS51kprWpUYGcMJN/c4ZfbC70x8ZnX6Zp
MYxTXc92ObCwDVOSqOjau67VWcCECOELzPa175HAw1WBML0hvjEtKkKjaUgbjESZH1IT7t4CNo6K
gsOPKVZ+GuUxNw8NlxZ19/fB//g36rt+zAL3++/KVrwB/a9wwPjX6nskKyPSVXcXhjq7cjLvgpIj
DZc1km15o778uWFbsvazlOt8j70/YTuDPJaG6xHEAKQLhCh+D9FKcAYiK8Tkvgw79UTtyHGs7jUp
rtu0WaajmO5+vxcUBRgTLR1X6rFabvH1WVypH+zlT/8+xe+XRevQbWRcuCGFjUtZGkTZYQ7bbSox
shXWRR6Td39vMi9pgSSNxySrSw6ogtmkOv69nnMkg+vKFtT4eez3G+qeuhGNPzKeKEAI9oV7+v1G
mM4fZpvoLCScTuqmaisb4A/X/Eq+X+p9SSoXV2ZgX1WxzmdoC/ucaQbWcflJqc8BKQTfUJ9riEZ3
RjfH5468qTjplvNiWNgIGl0DRypvZtR/J4Jkw/XQLB4MfXCzJGeWTFDgro5JZR48CidHcoCpyyEK
y3t+xUf8H4/ZpsHUEEFNxngd4ZPBn1HIy68/qj85ba5qVxBgHiz3ZY7jgWwsqbhcjiMaP7kSoyLl
Rt4jAAENkTYeQsvkyiCqee8M5oGNa7htODWAHcaIANQrWBSOuJSvTb3AZrRNIGN6hDmS3z5B49iV
lQUeR6vxa2stnMf3OYGPOIKgryrd3AfyAmmKuNnZnndvyb+wlQtsA+a+u1JfQ1ErGTMEwDUTwAco
/pycQXS4zCc7a2BHpn87SRdWN8kPjFdeEXSF6A0lrdfXsxO+q+LnpsV5TZAOb7chjzD1c+q7vcIA
ZwoJjOuV60CPDHMTSWbwv/wr+US/v5Fgmn+e9399zFPY4v9m70yW22a2bP0qFTXHCTQJJDCoCXuK
FCWqtycI2bLR94n26e8H+j/Xtuxrx7njGlihxhIIEMhm77W+9f0vXD67/N73733/8vuf+f7yvn8v
nmnK/sxVbmT85H//y5f/LC8o5m+v/fvvhDO1eaKR/v1b3/6LZsJ5dmylFu1sEZtmCjTJ8s6GnM0b
M+V5L0YJqZKply0+j7I2330Ur8JiJ2bI9OWbBRnV5HnDno5jZzchCZWgDa6KmVAtasvA6TjfMpc7
93KffP9A3/NU+5G5qae41Nf9OZ5Z2K6Eih3NfOx+JmVPF2h2PvOz1TwPl7FkMjHm13N5EXrd3fem
k29cd1zTgMp2jobzR+alXLluiU0vM6IrTgGPorqysirah6KO5VLrMQJBsoS/iDfISBUuIabshZoN
QZe/wSxOR7GfbLWtjZRxCatRpLKvtSJq9X8bC2SUqvEvjQV4Cviw/999hWWR518+q+hzq35sK3z7
tX93FYx/SXfGUxC352DxnlsH/85KtEhERASukwco2Fg6tA6+dxXYFUN0cEDmSGkJSv3/hCUK/V+e
6zk2tj9bGqbrGf9JV8GV7wP1CF60POg5RJVJmy7GnAr/A0HCNkfaG6zIdnWq70JFV47ktKPAY0Tp
LsfKp9SL0r4mtXXn6oi3ymJi79sO4B9iWoG5S88v0hpmCTd/Lgswvsp9cDs3uQry0qdU9HVoUwim
c/sZdnxUpD0i932q022UMXDukZSVhRdQUpQzMJF2+jYn5I8KIIWVfHokNAaOrTGdjFA7l6DvlqUl
X5sheSTF/pzSy0Hq0V8LjbRi2K1r2+/VypyzpypAPQFqfrTp2ZG2o28Zr7giS7BIIC+GR9+d4qUZ
ibM33nUp1UVkntqUP9Skn4W1c3Ls+FPbezeNExKt7h8HxaSv16eEQtiyVNlEhQorPMXclyksH0K/
uOvQ4UOuREo8rBudwm/myydhhbds2792NS/escsXcn2+wtWaa99cZumYZ6e0D7VtHM1Z258EvOZA
1i+iWJdRuLEyZiOfpWGfn5RXr2FubV1bnDovfkk7fxsYMyYRfPgqyN8s/Pwsx/YRMZigKAu26vxK
7NsEhnj+OlCwcSQkBMthgkUXT1OWd1UkOxdnTkJDc6lXvIYU5D4SjHSnE44WmD0KXdL9SpzCYnCw
gVPzr/m9aGaKp9RJij47RHlG493HuOBc7hStqRbO9NEA+RyLutwkIT2HZAj2DhEdyy4R50mmbDEs
czf/4VjQmr68235DJk/5jJYKeWpqqXU1uM+4PEeceRAJgiI9NwHEh4oySBYvkXhjWC7xYNl9BX9q
WDRoSum89qcWzDPm2BxNN5nxly41gTmPCanY6HIRf3tF/rWxJm+dxvTZo+AUkXtHJlewRTpnL1pJ
+Igq5HOtXGDeafDZZ2W1mEUNsawJYA2uA6tA6jmg0SBIq9FxzIQZJCeh0JMacrzVOuOzWX82kki7
M+H3AhejvNuWc1Iz3gEHowgBwGxHNkz8INoG1EU12aMNHfXelnuSIfZhl0Pk4mHxPXLs9bBbT5UB
nxkyo+wo84/WOcNsxxLOe6iG4BmxySmJeH9RApBBfKagAeLYCM4g+4nuG/0UqxZ2zSrnNMsNAeLU
4f1y2Jvp56GDokgJaeXk5p2nFPmBd3rfKiSE8mQWdDTmtLk29b74ao2jn5aitcZ2tU2F/tXxnWEx
zQDRoEr2aTiA77Dt0zCiJPISMrdNrkptFs92v0PYuPAJxi4C/dlg8uYepe5uaHjGa0in3CKyI/I9
y3ivgpxyFvP3iwG0aqXogXGbzjTZpn7pY1LBNNKUSfXBM4nml4eOqvK2mkm1FrdDZD1IryZLpSSO
xpiupuQT0uJ5l7g0K651y6vQjeCrqGeUBNrmiBSRYUP17NYNQ3x0koem7sphEUIBTopsXwmq0WHm
H5QFXD4N+bnjxp8sAIEoKihS9pX/ktfhiOBS4jqWD2ZtacTXtWt+kkPxZDMdsWBapQ7jqZX7EWJJ
Oip2n6492bzIhOM6ssKJ1WJxb8ajy+iZOBL+fHmbl4xA4Iygzmc9eMkkA+wQCcgB1T4rGVhymXlL
WH90D2xEihVqBt1C/x46s3j3Dk8t8r2AQjPN4BL4NRW9vkbSQs+XZ7YtqwX5RyfkJuWyqOtXs/C+
mjA3UNulq2YmAcDvIXqx9LeoZg9uA/RTBdYtlOerOsSZalWckBc+NQ3DUSLBECNeP0Y9nee8LZpV
1bThjPTc1HGUMxkk1xYXAtkoxU//oMMSYP9o3WuCxAClEYTK2gfGf4G3MsHfkOGJ0/Ji04X2qdd4
BztBfmIeIN7vkLsuwtF91FtyR1wjXBpwj671DOMJ+mB0ZVnbrDxZMLxlPQUW+kzIhEHT+UTZDkm3
Jo9XR4PrwlUgxdqwzI2wbrSMt0Lz86NZ+p8TUy4DA0lwWMZvbZ7eWwhQ0YK/9Ao51DTbl4qy9rbV
WH4qyaUhC8t+6Jh8aZqEPHqpi7zUDJaW4HaZx5KgMc9UOeJV4Kk7mYb3et2+De3wWDtgqV2lGCyc
4FYmb5e7fPB2KqFoSSOdfte2F33I3UDDvZTFTWRFG3JPGG5zUe8ri2bWZcICpUArQuOFFmDEl11T
EaI1h63GdvTJ6sobmr6vss2/hkh/4qn9UFTcBoaRvukaz2JmKdzeJjHrtIjXUSf2foO42vUgO6R6
CO/Nqw5Ef2ztgXYqo/04N0dmX4tvOqepl9d9j+0opvUDN9NcVqG/Jg9pzeKIeWrSv+D9eXLJJ4CI
Mp4ni5bOlFcfopaeHp0lLr6B7cYaMEBKh2d56uqaySk9aah0ECAiL8JrBsYmea5L/cqYckrpzJMg
sktd/4JXMkbbM3xUPsaORKTB0glehUCM25VHu/8QKoI+69kC7mN+X9SD0pe9w2DjUfT3Wn5bKpVD
OMt3QRbpK/yuSy0NGKQCuiiko+TkN2gPTTcxVLj4FvzWPHeY56p2GGBfMkA6gxMuuoaZWLcouabd
AX0/WDgakQjZouVFzxWHfbAdhVykxgmD/hxLpzYZdm9agkyHPDwWOvz6JZ1XX3FE4pZGlyhiQNQC
7YG+2cuQTMkV/ANBbgiDrS3OOsW9yNDDjdcyU4bWta2Kef3GsoG0jnut51xC79qaeTpJkeqrsEJD
3Rg4Z7TwNC9dohINQ9NoC2kaJ5I/Xy53jmfN/XOc9a5GNynXnLUciLttmeI2IndmBgetE0JZiR/w
n6M426VIFRfByZMU4zKBtMMepEJg4t+aU4+1PZa8/0RSxUYZrgsFujnKv7i9UV1FtlNuKt1/Va1t
r7suXIf08xZ0HCv5hBOGZoLGMgthnQ14TxYQGp2yizfKEHdc8nxnOg7dYrZU3z5UY6EOdd9hLR7r
nCXT2hk678qiZu8qGnyswD+ElcMsgZ2laSDZsjimCUFTb90X6XOqD7iZm/mv3dmhfA3oSG/cskQn
6dfAIIJmJkJcvtYJa0IhHsOgLCcfGnJ6E8cCrYel37tziagcUdkbc0G1kCCIAqqZLU39XtTtld3q
7VUZxVQm5i8vH9r5M39DUQoWlPh0oUTIeWPpVKSNOGM/zerv8JBkhBnPpY5L88Jzaw9cvOGg70Yu
adbuRlMbx+3N3cRWemjEychCY4sF1V6ElL1WaBBjA7lF620zM982QiEEzOfXcumBDFn6aNdeusFe
yg+quXWi5taJUQXqalJGQCUJ7zcZYLERBDxJ/oSxFpF5WyeHkLjKROnr3AzgyI5GcIRTcSzbsKU/
SBGhzprgSF/9qGE92VqYkq5cwKJXHlj60BEDW2lFzSy/9+0vzpD7iBxoOzde97ko6u4Y4r49TmfQ
FaeysohnnAOIOMqjE34s3cDB828vCCNL96mK03VVc8O4jT5QO/chnF4+TaTJEscBhDX/ICK5mxW/
nKgIx/dxRos5Nurh6vJZSrs2lwEea1ke4iJqNwM6JDwY7ariZoVN4byAyGo23yEzjm4B6vn+tTkE
yGvz8O3CsdGjQaKwmpE2hCCDN5UJa0ef41xyjwzNJ5s7Db0DeLRoxTIH+MPgTmglzGNVdNqhjimc
zRb9y1dmH7Gd8gKy+Aa3K1edmwLvmz8APP7nsw5zhhX5BAIUSq7ZqOCPzVR/UJ4y1mZf0jqQTnfI
6IYvoeoPAGrgGTkQ9hdwXIDt1sEJxa59MFzPPlRZ7nz7jBRwuRJKsxaX713+S1v5V3mDjsKJxfry
HWv+JScHzyDrmevZ6NeGZV/7fdx9ISf5UA56/SGp/Xzl2rpz6n165Z3Xdoe+6p3rUdOOFLWp74j+
PlKNdlIZZLF+Rn5bfUqVsTUIiMm9lVk4OAPmL+0pPFkZglfZszYre918SKPYODYTRJ2+IyZ3xJqw
SefgCBVZ/cdyCrYSLdUZW1iyrJPhQ9bK7KlswQFT5bUWSW6zPEfFZrVc7RCR6A/1hdtvWr//ytvs
lkA01fzPfxvzbvxnCSBxTZZrOTDiiNq23oEuU0+jClTU7U5hCCRHHStK+DVK8N/PZs+2ZlVj6WxL
YLQgSmf2+v85vjBcHRKELi39XbUATDA5W6psd40cHm3coLVkMclGkEiZNxb7ZgM+paXL7RvTXyCf
MwLvl1PHc+zgQPNwCbw7NIt/CNZT3u7SkX3ivGFsWowB6Whg3h1hbek7PWyCb7DI/xXV/qX2ZRgw
rH64OVav6vW/vlyqZqfX7Mv//PcmJfj67Sc97T+/80/lC9GsbhkuoxhyIsek7vRvNa38F5UwxyYW
wjR0D3Tp/617Wca/KIe5nuugT9VtMZfE/ql7meJfNiU0z3V1h4oIMtz/pO5lUkD76W7yADcKSxi2
jTTX0uey3I9lL4QG+uRCutjZCZ23itgwNCBFfGjK6kZBilo5aRhuo0xLjrjBiIIxK3K8KhJ+y1t0
ZuHBbNuThmWPSIoakZ9dY85WLGtT+Hlemzd7YLLXjV25u1rPq60XQlD94Xr/ZjB4hzGlP4i+a+aY
6lT1EOG9Y0YSSjZ5HaClrc5btaQHCSAtQ8Tkw1PPTdxFU0WekyffJJaUvxz7/UD07eAeI62OKJm3
5N3BayvuDHhjFJ8RwqGRg3VlsWoeQ0R7BtkjBMuVTqmhz8mXvhW1f2G4/vb4vG0esEzuMXEhAv9Q
tpyMISmJ+wDZ4Ta3lujhfPTkezW5g8Is0Bic92D94fBnsJttuLx/vvbGu/vncv4WZy+4vU2L6Nef
758BZ1WCe0dtbVuFSzZid0FNyoc12gaOsBCVkqWCFUbszzWz7LIfAaxnbEdY7yDjxi9Ra3+5JL9/
RWwZ54fL8Ox3KGDFItq3CKAgGGZO/IuHcJ2Dxjr+5cTf1Ys5cdvkcZHwzZDduxeS6Q8XHoi8BTPU
b7eQhovV6BaUGwcnfioJV00cFVzpQT5nW7ExMDtj1/ZafyvrmkRIWZn4sES4xWTvHOJIuP/ZDHF5
abj7ZyW+yS05F81/fKbtqjOt0FDttqne4DRQktHCz8Ly8Lv4D5HQ8bvNyWN/viC/XnbbNE2P9Y1r
CINR6+eD+nB9etcq2m1MRX+Z+/hOShLn138+yu+uuilMz3Ol7gnbmn/+w1XX3cZEzJVwagEF0Mnl
NOqCDWBqYVn586HezbOXq/jjod7dR3CMgiqw03brzir2Nu1WQRu/lTGuKQvv52KkbBmF4/Wfj2q9
MzdcDutK17Etd7ZhvB+QR3T1bt/zQJuS9PNQUznx4voB2Fm2mUpTsNa7Id+0vS7L/kFJAkvHqtsx
NABB0eBYzCDqdR9rWzR35i5J6aEGrQmehHHXbbt+MQ7JsZp9PV3rgaeEUl0HBH1qvnntjxSS8zr4
CvRnQpVyW7vFCJAd0ZuB6fcIFCtQZ6PVPorKjnZ/OfN37N/5zC2diHmDLaXEgPLutiV6zzEh8BEU
ZioQ6kN0tlRuod7grLSwOysCYaq+0yCOwdFI8W/HYrzt806uhsEmfTy/T+cwRV1Db9pKAnjnmA5r
BFBCy3HBxhO/W4dzqqkhuqV2cXLltEN2DIuQ2vFkzqg0oP5D85kMWm0JZlnf+S9UG2J8ci0krfj5
z6eMc4b79YfF3LdzZu6aByubf+/OOfZI/5jsVG3ZvWfrtp1YxcdfhoJla9MjXiwSdkwuxnzbHqDG
cTk0++voNSddRZtyirVjULwRTqYddf2DGTno2UsD28ecmWHhy/VsY+O0drG0lLNB9wfSp/V3nv4p
1lxSrgb8rL1kntQqmCsmo5nqMNCLOd9KV9kh8xoazxo/E3F2Hjr37BXlo2qPBv15gfITp7W8NpVu
oI1Co3+Ip8BbWqE0F1FfoSHoztB2HmkZQOyvSeiA/FCIe123H107va9jGzsOcWdLJ2/XCrIXrUYy
SKDy1kKTm0mW1qowcWe2InqirO8agNoVZSQ3eMSlQTepu6mJuU4jlt4AFz+PJXYLrczHtRFUGdcO
h1pyZbq3Eu17pu26sn0Quq2WvaZuYI0f8INmm6F8rCL2s6OgvFR06ZXQK+BzEzLt0a5NmkDaHWQ0
vKTe57C2PxeyvrXFg1PQGckq+6NpOA9iEi8yC6HieMM+M1AT+9JyFgrgCiXz9tEJCKSIbVJVINWz
OzEqwJS1uknD8S931a8Dl2vbrFoZioXnSPluSTc0gd3adPu3rVCbMhu2bpdoSyMaHvwBFiRFXgwZ
CFT/fC//9qg2s66tQ1VnIvh5ZAbo0rnelDDtYg20+jO21K8tzcNh0h4JlHhOPOflz0f8zdrHtWlN
SyxpwOvF+5ZtE3hdroGW3daCsJccido4xPcYPpt1/WrLblp7+kFXBEWV9nT754P/+uAi/sMGp8PN
1y3LeffgBq3dxX1XcLqyeClBghPkou2hwWibUlGqUDsoOlpP6eLPxzWsX0YMDgysnnWuhc3u/bub
6b5GLYLrLFp58njC1laW4cENxmFPHeKV/ABnaXcIRtIQAhmDJyjF9NXpnmK7Nf72an6d9Xk1rmG4
NPANuvjv3nV6eZPhEFu1HQZWQfo8bARlsvaCBnmxCzw+7Rvj1FCDYnNaEJznr1JUYuss7B8Kh1oa
oPLVn6+Q+bu3hvUwGFwDZ4Ah3q1EKlJSp6iTzdZEhwDlTFuXDkGWeDyeymD82jWI0ZuqIMDBMQPm
vfQ5s4q7EQ4ASG/jQzKQGoRSVl2FlHMXSWsIKu0Yg3lfV0oPHozYvFYIzE4sRbrt0C985WfX1dws
F/6wRm3t/+UyX5Y1P08Tru2hf2BHaHns1d6tRQKhAWsIrWYrxeRtc3T97QlwQbYGZc2kTENo2cVR
tewscEhxOpC51Yhqkdrzgw9XYNXozqs5G76dLsfHhTemLBXGocYjh84iiThNN7pNvycJfGvfCvdB
NwuJwDycVoPAPlR7R48S9c4uOOFA7ANr5n6lQNW5RkUEYO/P76J4l87AzMgp4zXF6GkJhrP55z+s
9HyjJnsaF8+2g6SAP2wXYkWQoTbCuzJIbK6wKoVijwMNhFyeD4si/BpH2gqEQ7juiDfZsTynveQP
hNlWNO65NhiduhG2WFy8ZEPVQjNlM6voBar0k+b2jzUyrKs0N5o1/QHWP461ykq6aqZNVdE2AQ0h
uL8Cmx6sS5/ApjAaX6cmo/GTCMLM/AZeod7c94Xz9uercVn1/XID/HA13j1nvUp7Ab6r2QatkSxH
MDnIoGDuFMjJViUN3DXjQrnsEcQ5oIXm/qW5lNJ+7GJ18+fXYv9upGcBziTNKGTI90OfO3aiH+22
2WKE6Gi6ueNBmMlz63trpzLGY2TjBCsjiB6EQjMgpMYNGOrkRnrlHjLgbuKFH32yxxZkxyq2quNB
enNjeUICn81rnJg0L/gUn2yTPxJVxasy2m7vBaIkL8UBNNWLB/7sQ+2CI53wlAKjLABW0uTC/UVc
DxmNS1+aNwqj7cbOnJestElO8mikWISKbVFgsH7X9wQCz8kvhMfbBFJsBg8zb6Q/W8J/BZj2iK6c
ub30YKZUzy02WqsKo2NUWUtRB2+uEadXf7m2vw7ujo5sRbAGdnRKGj/f9LbpUt2OGU5dkbwGvirQ
4aBpLibW9H8+0m8GSYcFt/DYKPNX3wdtNGniICWgyVMGOaCxCstTuWPovHXneMSwDBd5hhhC5OLh
zwf+zZKXWhh6LdMTgurt+41z5aP5kD5h2mZur9sO8lrrDmJPQMxn00IwAcJlJU0oGk5OWpkd6NE6
G9nJ+6zrlwnm1FK6b+A4o+1UDs5yDOt4XUQbH2TjX4bd39zoji4wrluoz6jCzT//YQhSAZwPGrXN
Ng/n3LfqUDTxa6cDPAGsgUj3ayPxoP758lwWLe+edCp+podCjtKc835G9TrIoFHE02V07Yn+6Iqx
f4UghkQ7OF6ur5YzxWejedaOKsOd6bt7s0Gl0s/kKKsQ0FhqJPSh6ja1z0ITQvxDZNC80P62BPp1
v8YbaTN1IukDP/F++RUBw7HDjjGpdwso56V0GAdliOgJR6Md/i2v57d3LFsklH6U26j0/fxuOB56
46wdmq2VX/fKvBaCo5q5c2JwtqA1Y8nzpgGAyd9u2F935K5Dh4Ue+PyGzPiCn24DwkSDwhC4hLNJ
PfejOBuS3SHdnmQJEOCG7Qr4U/afyRBqNNMxbMZ2syKNgX34Nxpx4ywtHasrYsBpcsq/TJXGr0UR
XqBk86jzMLv2+1GjH1s6OE3CE6WJV0aVjo0MTsukbK7ZN34JI1bHnXA3jsl+TY73JWHHvpjo9+CZ
pUIGgXHkEv75Rha/e79YIfNOsbt1xfsbWQWdb1q5jgawJbtdzwhH0JCmpc0U4wBg8doozyNJkVCT
oNMD/KblvjQpIraxm92OhFmbdnRvDcOXFi3AfYtqK/Sb5hTkB0+zpkPlhqeJkeZYeRUSad/OtxEL
zVPOvODFxrVyAcVEHv38qWSayDuWcBG2BxqZXvfcVNd5yQ4hGqjw7BulXtPBfoHcUuw1K5ZPZhW8
TVW0Tjoj3PZ5OFynBtOaVU/lsSgBM7AG+PMF+831Qs/qOAzGkrW08e7+DjU3Gu3cqbZdAE95wgvQ
Er+37vM2XBat/RCFLZHb9de4/2sR+zdrLaS5RGbAn9Nd930Rm14f5f5aVigzUrmL9VbsIs336auR
KegWjrHv6/qq6zICQn3qm5ZV2VfhaP3neyr2UrbQ4XtZvJZ3V4D880mVrqi2STTe1AITaJXo+jrq
8wJVofE6uDmiiyIHWmg2f7ldf7eZ5OBUc9nESGr5755ycwLZgVak2io5oncMwq3pgugoA3ypBJsB
VQd4HkwT2KkARDWpBX9++38zyng6JT9BZ88Q5LH9PMqwUsqVF9pAhmdUfuntLX8Zuw1RY3FGyJX+
1zNmK/SbvSRrSh2GhEdcIOP4z8d0IQC1wWRwTEKrPxXmRVSnnNuBog3ks/o+zbt0ZQwVLG0bfErR
+m9occKDHPxqS0iHdxtrr3msh+s2g+NIGg7gEsCnt62p0M1Uczxzqy0VfkL4XbBBXFjv5VjbyPAg
dmjJIJHGKeSifnlvhulzM3YwSJo6flWDt7HGBoUr8Ai6CLCKeNrZ9uZD9Jirsl9HZRbs8AZYz4kQ
nzoHgh5tbkCL7ImuYT/xh4ThvyZS28bQL+FA3FHN0R4EVlsf2MVT5CXxnvKXf+1HabAokPDd2npX
nydQgYu2t840NqpHhdBuxiwNnfPsWk/tZMRfOur6dQ8Mo40eJDuIc9Hb2iyORhCd5ey53dD37mLp
4YwLxgOM+dtpGo2nJjfwP4+W9+JDn9mCmaVEZApxQ4riEyuZdl/HMzTT1A922RpXSnkf2QQl16Ux
xEd3QjjMDJk/DWP8oNcBumoCriDOqPFDyLotG9XwCtYJMy9L8pWacAMlZEZgQ2yL+5iMZvLcp896
YpwRrH9QWQS6zBTRNfHt0XU7qLdybHrCOPuUTGzAlOusBAATiNntUcDPXKh0qlcRnhukLNngIIBD
a5Ai25lQ+h1puT0rAtO3xvzV5VsyxDk1+SJbWbqMTszs0UmRv4I12Ly6fMtwS/tKueY2nWUU8fyh
0EX37bPL9/yEYBGCFbcoOzZxYtlHSo/O8fLZ9w99FnTrsqcm59pltkG4ybRnFhHSiTG6DsRArTMY
q3XgJ8UhhKBWQFJTBZKI+uPgFOxeiFO+igLMT5fPpixL12kK7zWBWHJDuNl00yYE2fvVzeU7dP7G
mwgmDi6wZFfUzlHlvn37/UOVk2rPWuUks4ZYriYZkPSzOW9GfOXSLMXjkJBQr2S27VU7ESzhwxQA
S+9iGa2eRt6BTShlsE4N2wcMR5TimBvPWlgUhwYWmKWxTNbLUrtDqaXdDUV17lKprgvicm+Nmtqx
F6mtjxd+ZROs8RCECTGdDeKAy5cZS/zrEU1W2wz7utMybYGoo79lmVD3Y6otVBy1tw2MCj0+mPiY
zlXq2SD/BvzjOPex3znFJtad+CyKLj5TYOpw6JGONI1IkUunCw+WHnUHfyrjJQph7ykd45RghVKu
VW76T07caMtcKNSU0G0aCGpPoyDtNgZIcJ1r/vRkJmROIYQ4Z3pdP2Uf0/mbognT/dCCtIHKsK3Y
vjyScDveOwBV4FpUj9U40/kS8ofKySLpvWhp0bElvnGayILWwWcsXWc/5EK6TbQxesUaKR6t+iir
SW5klXy8CKWkq5yrLEwd7m+Ut8ovToSuB3ASVb21jXCVcS6Pc41yYSYugls76DYxHPl7Pcsxm3e3
bUEWtjdx2l7ne49dmDt4Lly5tRIO3EVtuhqMvrzWRnM6DCXIJfMAHB5KN5X6s+q69mMwiJeu7Q9o
OfMbh1SxU9FwnxSmO4Dry9R1g2saH2D4FjrIRU0R2NQg9GpTgIdYd4j22FGr7J70s/PoDs6HLHbz
dYOOe68NWvNiD094bDI0T2JtlRqF4zzutn5WuR/a8KrCGUNAsz5scFqpHSl0yYvt0Gifv+8AXFqn
pZqW3cCwagHlfHQEKRpmbaL5xkte4ht7ysfoIwNJCvzb578n97FZ1LcucdRPYbyBWJE9DW3fni03
ug7Hp1JUxgMqveLGJb46IAL40Y6m5BQr7fPlq1RE0XXepPmCsBdz1QNZ3NrUXs9MMiiZHf8ehZd/
PyqRUBeaBBRnLcSVZtZg4uHgTBSXdqVpjI/QHSBTRaVFv60YH9FlImOX+idIXhmKsbi5bwnTuvZE
dFc3XXOv5g/GQP1gKFxzGQQJhKjOpuwMugrntUmPav4yblV8D5lvBXb/o5fV3bYCM7/rHe9lsPKE
/ZrDs2gSVaQJuTOCJPrUfOGN7ned1rdMPq649R3JfhxGH8DmE205Uq+GxN26laJN0ddQhoLOOdqa
W65tFYWrgQDPm8CtxpvLZ13IQqZIgN5OWrwZB4t+HnjB2yErwxsnffKqINhkHX7qzgrMg95ZxgHa
O7riSk4rR3PMK8dg7vUqD9LVmEnMntoqKcOTHGVxCIykPAjs9Gu0Tt62H+Nlm9hY/BqzOZsR+mZr
EPJQmW55gCDEXSqn8OYy2RWCn4Zxz0bf16fT5YNN38BIPH1LDHNwFF61dgPD3Avff50idXBCla3j
6kuhAbz2DeYc6mycwMED1tOmYb1hR+2tCoI1I6GCg6EjtLRz+GZ5gcF3nHY124iFLSIyOb2tZZVv
UZLcJQnhY206boIp+qKN9RbJ3cLWQHXnjeBVsO7rhmZNKg4JYWjvOz8+Aht7VhVibbN+i7ujYB5n
AwMsSHxAf3yna+OcqdKeWc6v8gFJigRjthg7wooq1pBaJo5uq57NUd1O/dxVLm9SGcyzLp0lX6Ak
QUMpk2fX9Hdisj+bZrgVRAYM5hXyaIY17WuOoX003bdJDQMc1gLNMyrOVro9mlEDrhAAXFqh0cIM
im4t24nQr7G6YjMUXxnF9NSOzi2O6QkTTrnHML63xvRMQIsgQz1Ky34/xAIIJvE4Vj5tm0hbj525
xY9FsCgtRzl+Ycd5BiYLCUqSOZ+VggpkBn8nb1iy2pxWmbNW1pNDpzq0keVjklTkPsX2XSx0ZLkN
ILkZELCybOq1xKyvmsj97BowgqMow8uaqnPu+XfOOFUrbRiNbROzMtGINaXIKJc91biqcG/SuHXX
09SrZe5le7IprzLL6ehNajfRMMxIr41dTACo65ETsoyPeamfKJWg2He3uW6u5MTe02tAA/cRuL7O
3CN8NZbMSeCpNayldY1AeNQqXER6vEIRUiyr0rrVa3ScjZ0CjjPIUjFfzNY9jcCF1p3NrZpkc+x4
EjfrKqxOKOLzjT6QcEmrihhBrQOvXJgnW2MfkddltGk6E5YbAUUwD79oCmVq4VpftdzSl66NmjGZ
vFPSTWe98dghG7Y5gw7WwiT1Mskh9Sc+VhEK/6SPhhX56ZHWrkc49KUzXcuwa69IlsAeYCH57Iuj
aUSPaiLGyc7tKyqBX3NKyUFObE6bfXFjUq+bAgYCxgNsxwZq964GhsN7LLrmyemsj5VRIjAAdWPf
iZtIoxkdeDil+n5YDTrIhcjE5OOW5GhrNpLSWB08F+x6U66wUKXXnR+QZee8ouIIFsR44fly7GBR
tR3TruGsjLgnvGJURysW6SrWhxfb0LSt7PubuuysVUTnE3V1f2gL5qWyk3iEo3rr5+SGBfq0b6r2
c84EGJdjdFZjfdPFaQjgirz3vCqHA0S04XD5rJktDJAV9kBIrinnEOdHyhwiW6s4RJJtLnVG2yjL
Q+oKDSlIePByAACVLgElw39bFTo14zlevcuC+uC2QY3KoAmAwduU4C/fbGOrOpQqOFpD7+IPItPO
0NCg96VeQUZPqoPJ/gaqXl+SoqG313I+YCXGOaoKGXVmDDZP6f9h7zy25Ga6K/tE0II3w06D9FmG
RRbJCRYtbMAEAvbpewP1qYui9Ktb855gIW1lpQHi3nvOPj4xApLGeGUTkLD8F4kg3Mjysh+MBtJL
Fo/pxaV2R5nedrte9iaHq1jf4SpqL06T2cj7FtmHHOc9+Xf3Ks+PZiy1fRuJ731M9JkX581G9F1F
EhJvQp4xXAhK22GKohEj6XjTsZocgkYzUqaIWRVI9BkCLXegCDz70iUmcsl284PuONXIRoYBurbl
me1l3TAXDEk2DI5ScxDaC/CXyrGRqImiJJCR+X8j/fKSOtqr1KIhbJdL61WU4Ne0JMxllhgsK5Kd
AbCVF3+cvwJfhLDeISyjEVXvO1KhN1U0K0gyy7vctG21M+q5vPDyyhOBhjsP8+cp8znxA8K/KLKB
L/myZwzJYXYSdYTE+9knfzjkEuFmy6aaPYWZw/hUFvCgdQl1cb0+KwIOlevu4GR72nTesSmn+DLl
hLeveyQYELFOnG802CE0pOGY1v3Bk41d8Wk0rwmZIeHbRQ0o2oWvVLe1LQcUWEKVBwABN19GWCmb
SXPSy1i9wo8Ub1f7Cm5l6WYSQiQJo6GyrZZaI0IACE37LJv8u0FhumeYQX5s1xccx/u7lWOwTLz2
1oD+xR/DDE0fmHhyXsO71+0KZWlHg08ctFqag7yLbKTvRIXOhQYNW/dv5GeyGWsIVCCnw0arTX7k
OYKN1pMQ1n7NvhFdaPLJPSHVcivLU+Y2euhEJNx1ln+etGDeDjlGSJvZg9ZQqxa5/mPotGFrKA6s
k052s6nC0U9ImYkgtwwKaFpgJMAmFp4E9i4wTuvunNqwr1eSkLteG8San2/6Bf2wXkuaZ4lT1iAO
KKJVoU3Esug6GJnleispDX4UCwhGdzEFIjhZrl4369OveyC8sBYG+RoNWp7f/s7bdn1opRnlVnSa
3L5duT6oXl/u+9PV0nN35gBQ5f21jeuLX+/z9kqcqXh1zNl7e0nvd0yiBJjSaL9WZp+y5l5eMDD1
Y+uMnKZjGF2rIWXdK7D4/HFxvWG97q/7IeUowq4rP67Xr5shluCZ35/Ki1snbMbkYb1qBkuyJ+bs
e6tKSmXSqDci8Gzw8lx838wZhTTZmXza6y7H9A4axOjs/AJsl8FaPGlaQP8YQXeyaq69rtk3NJQu
KQJOC9IoE4dRGNAkRtj7+jILHLPJxo2ofo8ZlD5Sk4hGEO4PTkR4yTg4H3KZnCxRzjvsjNajmow2
LKJyvLk+lTh4t1CQG7SRbWBAySROaEBgZebDL1xM+mFOBONTf6Z/v9PAbWxT/btP6fKQ0Oqgzv4g
vC+s2JKd5ECOh2P2tq2wMnSuHHvcvPjVjuouHfMJwQqyzzEtdlESvVZ07OHmzVqoz97XwHt0DB0W
UPM9GuPiHE1Nt8dNRvUfqY9FRknXYdHMCI0khg8Ohpzdgx44H0qFuKicmyOl1eM8WWFKfgGRE1G0
GWieWIa6FrJQW7/TAQmh9rOA3OLwGzeEA6uHtAp2sie+uPeExE3XfE8/DH3zRHg32X4WENIgfiQx
69HMqt/KdvZCaCRFTemvvjcikMIUHr6ldn1rAydqqCoypggjCgsKO5pF9FjoiElWSIqiVOv3RlX5
V2HVX8buodPL54g0l4OMfZyEkCIe8TR/70v45rnf/Kzj7kVTzbTv9GEhK46XOEu+iSzUhPT4ZBdZ
YmfvTJnIvWi6g1fBNo8l2oSUtZFRDtqxM3+5ZWSA4/2YIN96jvGRQdCJrsQaBxdjgrpZoUay9GuA
cWOfB1m6TTv4JyQGkUGQpgan53tW/6zsGGYBJXBoOER3kGxUbOeUFMRe771DEEtCB3N9U0xxtTVw
CZutzGlrGfld02R8JMD6FxrH/O7ZkHJs6V9EP8LkcfrhyUJ4lor6VYM5S35Ih7sng65l2E11K9L6
6PS2fpry9Ejr6ZPGS7g4tD42dYS3HSjAuJ8BUIaVl0XH1qy/Ud32O2Y41SH2zP4hdTf6Ej1Uaozl
iSGAKz96ctcz3kSQ3jBRhDlKl5PanRaY2Eu6A9yQvlDQTIeUMdEG63l7ifondEwBKxPWBkgNLq50
P/YmxtJ82kxagcRF32UdoXMzgvrtGmAo3LK+lmnNmQj4P4Y2WrbEhmxmOomoopIvHlQ3cFZWugMf
I6+K/hAAymJjC1+CmQcr5RNnNho1cWzf86qTD5DPskgCWnXMexfTYWhHLT3menXXDdQfvWNw6E8S
EmynXoSu0wYHtK/BLsntr0OBJbe1MSAlKev9jgEuZQUA0vTVGhGXpmXn7LKKwimpWKTKuMSG2hSh
phUt3Y+03nnVQF7OhFu1qrtHx4QcCgdqQQZmp64jrEsnzqNLC38/lTg9C9+8r0ktOSa1XeySLhkR
dn8s9G+LBqwmwznTeHeo6+joFzPZFtk3rUq/aFVNqtxonzsDWjgrefcgXORaAgBv7ASCnxGPD8hK
2mtG8iNJo3Aksn3PkrvaJWng3RJS/9A/E0rSlMg5SctBGB2kpIMQFVwj2ObUaUNDleN0lFU1HzKV
5rvIHH6msB6fOAIihOm7biOJpzynedaE09Bj65qFe9Ko5gwU3xdB7R67TXUxehZglm5+ssELhAJf
y6kyOoclkBYcpz66NF024N/Okg9qtH5Gzq2q76C7yNXp4TKyjsge58oIiO2A0jg7rM2k4Ke9/IoG
qxlOzWg8eLGkiAt6Mmk87+BaE7JMFsq3ZtkM5HfZDvAg5Z2VF9gHrYGGHNT57W1jcmxUVvA7ahIW
WAwh9noAh5d6k17qwWuSa1UiU3FSrMyMAz1GgDQHcYE7Q95dWoTzFwrKcWf6zC9EHEFcsMqU5jpH
qmU1aR4cGZ8CSWfFTAV6BK0ksToe9qXnHd2p1EKZNicFen0zlt9sA+tobdUkKvmJufvU9qUbEgS/
pbUVbbvEh0ZbyRiZK0drbcpoDAXD0da7b1M5Jycv6nku4n2ioN1zXiGkck72fk18Y91hnfcX17fu
qeKSWnm1KZM0dNO4/TGI/oepj1s8cZw1dOBOciwN1onTr8q0TpNrHaZ8cumFkuxLRvIVlfOhZwX7
aOALz6hl4DfwjTQ7CAmcgz4T1GCHQApeZ5XdkoihRjyI7MAsR+PrhtFDdNUxpusVoryS00sbcZQF
dw92wY6/0GwkjD0J0O6QLKuNs8k0J5CXMic30jyUyuQY1fHLDHhOi8PjQ8PbNyUPLFOHsO70GCjl
Eiux0KTb7CMtb8xHAYxq6yGY/QBlLdklnpkWW68e7kNctawYAn8/iKXGAlQFYFKDQd6Nj0l7URNU
CFP5DzkrwLjQJAjq+keaB3zp7D6/jXn7OW+y9DDRfAmrrg8dumZ71snxLq0Qxsmp9sMmN26JTRVS
YX8H/ZxfPIbp+4KD9i6O7TkcZH/ul+ieiU49TLQufQC4sieB/tmYY/Rz2QInXiwxfZ0a++kLlg7x
3DNA2mVQC7ZkYZXgQbU+rIjV630VXkc04qc+zn8ORlxvLQMqMr8JBjyF9b0oAvNgD5JjLL2uoyHn
aK+8AYwLsHP6MtPJWQzHrfS2vQLPq4l5RhU1ftecwLqQaxxcRzJswwJNJWosk2HbGFTEIXjqTitA
v+ZFszVwmz82NjVsNJkPRlCNPqlOVfb4hFMX/Azj1WPsZIvV19AhWbijecS5JR+t6LmXlvhQF/Gu
ABr6iEah/IA2Pg/9Uqmd0X2RXVS/OFnW3cYk/cLPrXlR+MIv6ExKINO/zT4Tn9Ouby56TcQbcB3x
GWWc2CmCPc9WX42npKDH0HhxOIyD8VtLi4tfK5IDxl3fON5nAZp4EQHSJfGoVadqfPBhUWFvUNQE
tJKcKMuOpknwnGcM84PF27xxMlucipIlJCjr8RBoRTg1yVdn7E9F5vdPtZvEd2amdzXW4iUtuiMt
KAM5WvEbGho5Sp2MQ1vov3P1kCHivzbDdxoS7S3PsGmpAmllUgb4p/GNOx3UkCwdT7rRdvy6dOwb
GubejGHWgALmIBD1MNti2bkGPQb9wJCE4qWMoxS0KLCciGWKwxf3rJs/UmLxnKmH8VFAPLbTiAI3
Ul9Nq7q7pqjujkG7MILrfnJaWIMZkdgpZiWQo6FWJ+5jnzkHe7LcE0PbY6+GZ8d21H3KpM4ZxOjD
uprMTSw4u0bwXdDuJQfMssG1aFjDDuVnaSbg22leoqoMjqI2v3uKPOMgs26jtdhlR2vvDoRU6BNg
OxIaO4A/OJE7376KMf6FtY6GqOcN+5wwIczFwwHarXtSSVqGcaEAh3duB3uCWLcomgr6CSNhnFUI
QwsCqRyyh56jrpEazlOaOg45eADFRZ3ZIRmK9g6+OJgtc9q7qW2BeW+744zr/oSU5zQnhbkrfAIr
LI4Ug3RDi1bVzql0MKQ5cEw3mj4lQPMvFo6FjYDGt0tGEYSlL4vt2Kb1B6MQ+9alpVyhbiG4j4xe
BlUpKE/BcYv2+MZs2mnnMXgz9PbEEWlE+uH2ND765Nm3k42OrLp1gl+GHfWn3qIz3FrORk0piz4A
lDuTKntb2ymrBZ/TqC4IbzTt7mbk2gQdFeDNUn9eZspZ5K6wDEin+GrSYj3ZfvA1XpOYSZ5LsuQx
HjGLFB34JAbtgsWFR0elprqjogUxgljbGkm6A5iOcJrCL2tzBLmOPFgpebYEEhI3Np6iHMRS03pT
OMBY3g35Y5Y13l027hbxyfiRXIQok9qrMTKV8eRTNjVRqFnjj4m14rWsKDxprl39LJr3OXKcAx9M
dJT2a1Q50V5LI+2rO/wk2d59NbIf9UTUWeCM09X2e/8kyTY1kTBzUs+TW1LigDHs8iMY7/YWqdx4
7oeXOjcxQCBLuCWZn98FlPctrfxDjuDkSSQd7aEidW99cXd8arnYRzXtC5It4FKop4gVzO+pkN5d
A+li9A7iVRIANqmv8f2taS/0DpZ3T8y4iZZNa8cKohX0FpaNwT3Qnxh7XcWkH2NJDqWc55eavJYr
I4rpWdrzViNHadN3hLE1jv25aWf/ad3QtjtmufmrJpR13+qFhwh1gdO1E2ageHqZo2y8cT7on+1e
h2mffB1oE9O17pnQwOwAOxe0t7mLBHWBJneogXhbrfKpsqCja1430BrumLGTVbCtCrTPfj3APHan
mq5cJCGTENUWBmgX93ZpTXvP1cuwA/J1tcjwUrk/X0oaxfvU1CG66fQ8da1nnOMwbm6c5GBMRFLn
6EYGhpQNALMr3tHxHMSIt9N6+JU2UMuscSaUfUGfOxSsVQpHu08abLUEte26xIwJEKCtaFzyIq4/
lE7Ku7S1MC1dJzJYJ6tMQunU0cZMyUaboyTYKi2Kr6lfAmWyUmBbhPexFIZAVH9m+M5RxAYFNmaZ
2LmgEh+siswX5iNZaBZRB+Evk1tS5+yr4XxHi6qdnKT2DyO4SvQG8rJuNDkE23rkjamrVDyJqdq7
CG9een7x56xvO1wEen+eUv8LyUC/QNL6j4UFIpmq6YSYqtpMkTWwZCzr/UzI4Q5IVEfkOFT0APTK
SagYLK1ooC7MXXN06iGl/U/nbppGeq/JMuOHF+M4ocqi9qAGVodN6n+e2/lWdBWyd2uQl9FLa4Yi
5WeMsYqvRJDuE834Ptk669+pGM6KmviQGcT4ZK54MudO3kWfkogYVZdpMszdJGBKlxyFDuWQw4Zy
wQ8RAPI6tbDgLFW0e0tDwBf5GUuhbABYREfiwYm/BebvxutJ0wSPdyjd4kul4Q8d7TH7Ql+93kZ8
xQbbPVFYw8euMPwNidUgGbBkmIjhRRiZvIHxmh1BXLqrSBPgOHrCAkN34JCrPj3isX8pgZTtIsJ0
toMH4MdRvhumuepOWQ6qTQV6c+8uuvB++R3ciqSJnJ3pTC+2K+xTp7qNr7eIFRZqmyhBPtZKUXf4
6AQ6BG9IbRSkFM0lACSef7o2KtyK4TjVI7n0ZjuRNaIpwtrBvCw0ChVXdRhlhcSw4CFZpyrKVY4o
BxEefS2CMehXQHKSXbnLU+MbSQitYbLS1xj7qTogQQFoRxRUx9qeKoQGAGFqdKaHIpqPfVmTR1Uj
eicgikwSpp/1wbUr+/egn/CPgBckIS5KrUfNMPpz1GjHSi/2eUHjyhzp/7hRd5NC+zKK8Uds0gsR
HYEs5TwRYzDbxomgoYe594JbrZEqY1TK36GmEgw0GaISKx6WBHXsOd8vP10SqkchQ2v8nFUmyxTv
3CgCJzy72Um3aTjVE7BnB1l9tFhOpdNACEI5HpWFQ96NTCSXtGRYS6Cvqwcwg0xzRZURmJIln5tu
CdCmx0+Rip6nnijlRv9eSODCtZ4f8mjyLrETGkaLdhyyyc4raX5BwFVHLSDMRFWldYjI6mIaUqgz
nPif9MP1g2817Qaj9LAfGLIVefWNMZl7mGKLtpaGtYZV0D42E2uTuvpFOAC0RnAmzw3NpWlkXtvh
XiCjSSWUeeq5yRMoA3mMHKLT7A+q/OaZdnFGBgubTEzGrklq59gtdb1GY438Bes4Ye/daimuBYdW
OJ7bjDZ6w8pReK8JiHjai3V5aPRk3DU1eTUiGr2Qo+GFD2vE1yCpTfTGeuhL44z9jgBaWyeheEIk
LrHXbDBCEVaWtBbs+HQ+iUE8Bp6qrmWZ0flppbx7HmtOV41XDsLzZozy4KFI6YOk9NbSrHE2Y6te
WEFJvqwk2HhJe7J8M9vZePkZfhJBAbbtMOsCOQXhHk1FzpVoJKys+cVgUrZ0pLwzYX9iZ3fVRE3N
GzcQZHBLXC2i5Wm8NPmszhzhzvbk5phuhm/dYEJbyipt21q09whUiYJkbzYs3+LK+J4UhAwpu/zZ
UrQfxrqMtlr1q8zb5IrEDtq3k/0cnKXVRUz7McNy7/hDtTNxEYa2H303zfIhgmJM35ZG9mQyJ2sT
zL8d3+pA092TUSZk8wTMX0QFyzpWNXQgJ2Mhi7VwO8elzXFW/GLOS5ElWL5EcOS3Wk+zyCdABfD2
eLPUV3oYWzhe+as3nCYlvXNuKAMKX8an4zdMRYGM7jHwn4PZ+ia9TA9TPYFYVrsKIT+kobTvTk2Z
dRToHEpYRz6V0W/Dk9WTbjsTaghf7sua9G835pfpgYek5xhQUCNQDbCNxNZyYhXBKS+GL6qQ6RJ9
8lQTbBTLpr4WOAu2mVsxIZyph/0WGdbgwFerWA+kBc2gKbeJNKNFY+eKT3kAJOgN/cZ1RtDvfUAa
gK99h1z9UcfTGtJyXHB0k38ZLf49e/QJZC4bBfvVlruYkeNDQPISoEixGGzjnd1E1sFj2JIn7jkW
frUZJqM6AXgsAO85mNbtL/qk+eDhYO4Z6ZBCkLyTmYbqiCOOpj3FhgNTwgz4BpgtP+RCvloedDKM
fdWhnnV3WzF+Gm2Xgb7V1KhIao77tiIYc9kUg/OzprdG7y9tQpoX6Yl50WPk1/Y1kdZ31pT6j0La
T06kJ3di8/zQSEiV74eM82tv7GkJ9WEZUf/gOOMDbqOCWtM90m9JX7OggvdHxFZBEyyrl/GYil8U
clYWTEUGzB1+Zt4W51iP5akcnSer9MaD2XDQmvOG8d6WU0YS9+Roq/GHYrnWSf81KiSL8wFw3Jjb
+VYEMCenyfpIZtNRdC2MyjZ/qWkJHRiXofDoreYuOvnComo6jbpASlAWn2AS015R1qkPpNpgBN9H
Xk6ZRs4dR6SB7JechunkY7BvommTKDM5S30Bno4RtWHjYDBvc0qBGReGEWfnBqDBFbZYuAjZyRyJ
/ac2qaDxjbUekoLx1UO4BhMqxjg+4j3AutVti0odG7OyLuMUO5uAWkxltN9ysAg0GgYjlBY1zVzp
t2A2OA969UHEzGKmHNI4rTGy/oL80FYBpQ7+cj7j6PleRIUbZkFHzF/Dr7ytTTo0SRndhD4e9dEO
zgVr6VNf4DJ36xa9k1ncE4ipx5HEnNihLtey56nyyIUhKuweYBlMMvwTZmwUB8GckhHU2JJeZ1Mq
a7cMFOHW0YlrtIy5PqlSDSEQYWPnA/DDDtLT0nQ/F/xWHoVBvr3ZJqcSBdWDqLW7mGRPPFPe3gla
Bn1QJ8Vt4HeZQHg8OwKuIGxEQAho4ZL8nijyp9rCSa95VPPx9Mo8SDItt2OpZ9v1wO/3VJOeBqSs
UqZ54txxTyeWinpTPxJl+GCZNH1nu18ygPsLH6bHV0hxIAf2f6zz7kZXvtnKRrofIpfhRCLND1XJ
GiUaEB8BKwY6mBrfy6wuH1Ov3fdVY38hDL7YYgXiJeHv2JMtYH3S+6Pqf6la2S+NpatHP1MvBN1l
iIFGMM3EgX9yiuRX5br9r6qiv+dMwWaW6GEdYgjMdJ6uPWlTp9Yc8xsJnoc5GOsvnAZLNIgmNFW3
Ss6dBe066CbvDqgvDqO4Ivmx7whYIEZJY5QOuf6lTYPnRMx8iXSq86mySAfvcQii5LTuSnL+iDLl
PPQLTDYBRFDRyntols2kCyKBWjk+2iOQSH3Q7Y8zqvFNMnzCJxcsNS5YjaF4nGprJO+8/i3qnPDc
zGtIM9bX/M/xcQiM+C51nXzt6rmMqHwJDvYuDn3OnY+ZgfY9XE1TL5O9FnfejtLaOTWtTDEB4G2b
a9b9Ei0tUaf8Emk5s4CnqDMHDR9vTMifYzzgTtYO2DaT0JSI3Djcf/WMGa6oVqlTWg0Luk3m+9nM
XRxUSXu08Tp9yMX8u+b7nfp9+WITK3dsqKM3Ob/lWe/1h2Hk8JN5OZrVGTgmdLPqJuQibLEJNGEl
Gl2ErJmyzOkVQ2N+N41rLBluV8oSCEiCJ1XE1cPgVvKc93zrcAy1F9+N9Ftvl+3dbIuT3lQfLEej
/Ywz5+RLyYJGOVvTY8VlBLH1kbyPZ5r96tz7sBixCGwmAss/oBH+ZA8+GPW8yS+NGxVPJuFwm8oK
0p1npXTI6Obdgqyi+Wdi0B0TU1yZ0VJj1SRfBsYUdpkyn6pxNQU7u6Yr3Ovoxu2906HucczYEa9t
EqvNWUQraN26cYryDm3TwADLKeaKvmCnnmOt0p+C5Ny6B8xWxQ9ClIjeG/X2se0fK1UUV3DuGoVn
bnxGmIiB25CQIRkzvFIv9sMtqm3/i5WpiukPJ0WD9g+rQ4/pUhwv4a3dt3LMkC66tX0WRvuVikC/
mJJzAnjgvY4d3Bum6qLQk/OpcHDKiz55HEbrpfJZ69lGQodk2fgMqEBudE8Z5+9HbBBPBsFKLoyQ
s521qIgyI730U+BtVYPfqHWGDSXrwLeWTayot8mWG45F1x36PjdODYlozxHCOFdv9h7HRQC5/Xxx
aWAcJzceaMkQkqNhC6wDK/4kU9qusWijK596iYOxoQFt5+XXImIhAqwjfRJlZx5apqOfmG0j03ui
s+fahF0IBHdCnWvfqz+JJWAIvyEd9qOGbehmx/rHiIHm78pqOAV6zqPb0enrW51njXzrzlToKR9Y
DPkqmvYTlKhd1Yl7Nfcp6ydKdCjO+k2n10+WUfdBIVDmfS3T16ShvdP4+MWGiQwUGONUtMbWYRHa
i76+1XkhyfrKIe40AQfhjGxfKdxvsDWrQ+L2H0wtfpDQMz91eTkeIrelaIv4M9IunpzJ9y/M6Ssm
wYSkO00RHcsC8E9vT/3TgLtkwHfw2ZU0PvM8fTJwGzIoMd0Nv0lcHhH5MF3otqb7s8On4Eb7vKI3
tW4yx/DudmzrN2hMu3inMQ/6XNiNvLjE2G+NvNQ/K9l3iNQS/2INyPu6NvGIlunFDdIq2m3H6T6S
klfR7M0/IabKDrQPKanm2DvVbWwQThjU3ydGRFNq6NckA31Qw688m9bcUci56DthTV4sYf3wkQp9
BHdtshpwmq3n+RJNxTA+T5NbXTQV/RppBz0T4TmHdYlQIVj7VSUa07JOLGY3tK9c2YqrP/32PG0c
d5aFshOojLGFcNcdGrW4DtLMgsgICTo1e+vcRr31sYH5+3bRJRoVccQ8gf/uu6MO13dXlKM4TcOE
WUDEX6fOSj8W9XNQB9Un0k/j58Ea0Fxk2VMwJNoD4INDnUQvdHWma2sFCfK8wHvKyyj5ZKyziG4k
oycqt4Fo3ZekmK8qcDzaKfn0kld02jCZXWSBCIMyx7oMHpaoOJDN55mwxR3mAjJTZvRhUtJzCFCz
ARbogjDvKKEdRNjlIi+fHTkeWjH4+EuK8u5M+CBLi0nuhNR83wMWDJnuoqh02mqB1f+m1eAfGlNH
wWAO1okVOT8JFhubUTDgjyaNwwwr3a2uxjnsAmpZ1tbTzWXBv62roWd9pxnHwLDVQz9T8tZ5bH4C
sPtJdX73zAv7PUkZ7GbkIfuOnOFjiQxtI1UeXZF9qz1TTQaskXQfchTFfr5VfUcqRsyCV7Tdbz5O
GoRxS1J12llhKfLlVGxYj1S69iNlJenCk3MRmjPu1Vjle/t1ckT+0sSafGH9Fm90rUgOTs36aFjC
a4dZzXdnpFGmJu8VwnD3EYktJa4npidGO8adAJxdl3vZDQuHwwRy+ipdZdzWjdYbDHvwQNK/4DrG
ZEdyLPuDn84XPiuS12RjPEfOOe26/KluI+sSiZFjmkFZ43rWy2x8UDBKX40fRdvd/TGIPyWQzh8g
iryOblDvCser8Lclw0Mn2+FB+PMVB2wUnEHeZISB0zcIy4kl6ozxlTFxqYct0Q0r0eCi5zNnZatV
W9i05mNnF9+yAO3lmNXWKzqpBJHdB9VTkWSuEYeV1ctb0pYPnt1rDxQMiICSnh4P4ZgXI9bObc0n
DzTl1Z2N7mj3HghFr/9CZWGclgysCy27+DiOhgiDEc+MLEiSCNCB0jjJbXekVE28vUnkERnZZoTb
TH5K6IpvGXZ/K2wz+Th3j64ijBrj/7Cf2+5XX6vnqTb83WhXww1SxbmvLAd4XPwxDhr90gllQ6TW
5h3nCf8wmADKV8Pl/yea/t+IpnDz/rCm/ieg6f+S6VyV/xFouj7kH56poQf/ht0Hj6q/uP7XTJ5/
iKaGYf8b9D+oAGsij+5iKP0nycfyIJoCI0QZauNtxnD6f4imwE4t4i6IzbB8w8Hd/z8Bmhru37Ac
kLiOZxkAUuEzgtKw/nLSigZA+5i7w5VwhwW7rebzuhkBwp+N1JzP5jxW27JGpE2/R9Idbdkgd/pn
b7nIFOS1VGDPB5UHwEKGhC5qMNHEX/ZIqhKtSN4yxv7KBXvLKVt0p29RX2uilwYUnCNvctKZNCD4
mF6ojeN5GxhL8lxJHPhn3ZyvJnOaMPOt8vy+McDN0/xcrhRzwG5vC+LpEYd2i/yT4DayVj2F2NVd
Ja9Ow5EgNjRzZy/5X+vGbDisb9coMFIU/33XLAI0DwwZ4rYkD3O9ue9nqOnrbibKiQjCPCMauEeN
4ZoZgZbrO+ZPRXPM7Xif+W5PbtjyLr7dPDTigglj1MNBkFXnTMSMqSWz8P1iUSSEg5VaQtMAfR3I
v3M55w6HkmU3HmZGgOvuugHmp87+2NgM7cpO384V0oJq+c/fN4a7/PuxAT0FjRrvvIMSmi4q6WKd
QfRdsmSiefD/9D1uvyUbL3aN8rhevd7h/V6DND85YLD3c9Upxvz0epfIwfeUzxVPv17HiUr+E/D5
fjMiiMjYW1YmQo6eLxHyhXOuat6k9THrZWQMvJF/3PT+8D+es0REwKNUA8dpIrJ5ffz7XydJ89+f
dL1yfY63v7Tuvt9zfaBg/DzxXcu13Dz3hW+87Wn24sJ1CmFt19315nXT4NbzbZ0F5fKI9w0k4H8u
kpU6HUu4p+uN79e/39dpl6hjejaaUZ3H0uedb2PJ9m1/vfp94y3flbfb1yv/y8t/PNW6y9AQ0oVj
vbw/ZN17e56/n+KPv/ufdrPgpyWG6vT3X/jjmQp3gijbk3ryx6P/uP2/efF/POCP3fcX/cdD/8vb
13v+/dL+vmfqkusCw5AWOEQw0+fn//71Xvf+5XVvv4u/b04Li8CI//g82pJguv50Jg9WAWYkfmHv
m7qtJFq/GZX4Bs2hezA5pL0/5v2Ofz3teoM7PyHYdE7+kk5YLNnG656xxF6+X/zrOgI1aThg2SbQ
8O/d9a7rTeveulmfaH3K94sOjqyCTGGeQ6zPse5CUeSZ//u/vt5x3ax/hnyVFw3Ra7heZea47D6v
u32WMIjP2plgiQH37xLdCAi1Pk9zIECZLgHe65Xrxi9MpABvN633Wq9V6cBQwpsZXJEnNOxsvPb9
Zb1p1jN3/rDu6g7Rpg9/PI3pYuoca3J6RE5mGBEQ/G1iCOxNdiEQNwrzFLrCVGBz1cjHrd3xeyrt
L7i26QwDGSsTYW5H2X3PC5t4WjyH+774ORFjw1Ay2QutFdupLgGr+emlLip0fyOkaabDnTgz+vth
zT2rWc47myE3xDbC4bj/41W+/RuT7eOSTCUsieWU9m56WC/+y+ve7Rlvd1nODOtj/+XFYE3kfDeF
rHf8f3gay3e6g237b5aRP/wlb7vvT/NmS1n/wL98JUJPSUhfgk//eDXtWIW1OT2zLuZMBkeZ1Fox
ivO6p5b/7P26v+/zfvP7fd6vq9co4vfL/9XTmv0SfLw++v0p/md/Zn3a97/y/jTrdf+bvTPZbltb
t/O73D5OUKwFYGUkaYAgWIqiJJfqYGhbNuq6xtPnI73v2dc+GWePpJ0ObZISSRHAKv5/zm9CcPpK
x6Q8Lrfg7HuKLz0QUmhvM+z9sftdZvCrkepL8NfjY9wRDHz/kZ//vT+V3ufV++/89or3uzcjaO7d
n/75k/dfotX153v/fP6v+z9fMxaaj8kq91cDcivI+Is0a6I89NeYrvApXotzNYGzNG7AE0zrbMPx
BQEoobuYGR22TZQRa2jR3MCSj1S5/iMbSf5zF4S6zM/91o5vsXAyU7tbHmOn6PCPvbFTNZr1LHNf
LRFlGIjpJr3amnvAZl0cJrcxN1VoQmRznpHZgRXRtdgjWfBbuo7CH1lhQPy9uHa0XiOk8109u0RB
5wZs3OaD7miC+O/uS55o39ICPd5iDIrwb3mJJt3dpOYKTvFzp0rah4lSWzk5G5nhOx6oTOU0lUdQ
MJ7dL9uuib9lIXWeZUKq0dHAJmhyG4ssKGqc0uOcT0HpCFoJzfUGl87KCYYfLRxy3e0zWwQiuicF
gTPL3pYcRbWE2ndKWJH7ru0cc1MHx5nNlyKpz/qC9Zq1O+xe52WcqvQgm0DRmcP626jtrfW1Ff2S
bcYpebYR0Pt2RDbN24jn24+HKuZI6kYgqiQlc239UuXJm9OvxPRNX/XuZYhqlKxyEzX7qsBYXDu3
cQ6lEl0IosoXoI/ZzccuXcQDyF4JSbslqzwJO9839tAeTaw4kJWrcjO41WuF5BQ6MdD9osJVvsTW
k2m957c+aRFiS8kRq7hZvDwXvY1XovkqZUj4kRt6w/IUFdExNYnMqecfdWGUR0TtIYBEzEFyqvvA
6LsQoutCRBYa7wOeVkAhS/tQEpA+9QyqjW6VgaCAQicMM0Vhoops1LfUqGI6TqZ7XqzCVzb1Calu
tiLH/DrGT2HbAhuCN7dpsKr4QEF3RqjvIEg4W2iXecnan352MCT8WfaKMXxCwxSbyCqHen3CJfmi
zwNmRkQdSBO171q8D5uSsJhY/1SptdqhHIMaHpcbYomuFv6kCsmVrB1vpsK26eVMivetBlnHK67t
ttz07tR4VI+CuMy7Q3Mz7lKLJCLSJT0nbkZfSxLHD8NoO8mi2Vuq/0rB9gfdTQqCDSqeInscgVdv
l6WTj9I4xcBRMxVeaqu3T+iGNovKk81cvyPlCYOJ3Ka8qGuvwXa56WHuqK7+UTbiKofQCOqa02Eb
txhUKJDUO5Vdm3QcN2Ch8w2aeSCWcV5srKJW9LmTxO8qpmg7Z2eDrMhAp4R8aFwN5OoTrhHD5nVC
VK4pHfl1fkLK1G67ZGWqRFJ5/42ljmM/1peHsuqulN3rr6Cy94mxnnrHCQqujy4rWgBu2F8oSg6s
9r26yykjG/Hkhy4NXizJV2WKY1MtxslM0xC/MJs1ERnfZtnmW3yo+Leipb7OpX1YZoUzJFe6X7vW
ZgaI9lRzVRGdhQW+RY2zkUYCkS3hSJAigNufVEF8cMzhrR5t6iHsA8eKjB16xQ/mMDfnJu1faOTB
TFjZsybUs5a2XjZGJdmQsYRusqh70F3AKrHczRZAxYntH73Fhd6b/BhjfSJuetmPU1YdZrCt43CL
H8V6ta0Rwa/p+CZaFP7zVEZex4VPlF9LOQ1bcm+2W6mFu0GikDEzMNecqB+1oUM521viHDY3Oury
is7Qs6lNM57W+UZzK0a3lhdIxlZuI5penWiQGp4yzsaDbIm4laOPiYvjjV0fVkP+ucJnZ01D5WHt
bn1L4KWdFEbAsUf2EuNYWEsIdLoxf+n7scAvN+1rDi4MeryxY/i9rOIHcmP3djq/hGVz7ULqkO5N
lqA1ToDtvvFZpCENrvoPlUmhmmBdSua3OifCuBdwHcJfE3UoETduGQpp1aegXoB0wMxl0I3jPAv6
QrpkFYPyxEke9KE5BFWx7pBOb5tmvoSW/aWAlrcRWQWx+ZbDVa1f/YXI04Y2C1dfivpkqL1JEaeU
c69XYVBNdLfxqd2AaNEJiu5upifo6Us5bihgf0y4THeD9WZUxkwBZcY10DgVGXbrC8wweEJj7G6W
Pj5Ap3U8Q7PPWWR8wFmQ8fLjWZevCtfmrjbjvbp1vIswJ0O2LV6skLDhqM2ijVbSZsWzvbNVL1/y
ejOOrnkaHpGbaaeJC4wrzQINhEjXpZlFAuXgdYU6mYAscGG5LmzjJ1JjDD+puSYnyIJe2WjmYZZX
6BwXIklbfASce5iCXC/qMgiln1vbztAWbvSQ4a7vs1c2CKRjEZ6ngBkGVQgfiny+DMGM1e56Qj23
rKQPLf0xUnu7a4Y0YklF+pRF0me0Qy+D+wM/O90oLjx/iBzSFhswHiJJH0hlIGRabYbx5hR0xA57
1afVXiq0NerTYurrVuRN5uVDvumX8K0d5Gk0yxLRdUF9K7O/Fy1ubQckE0XxqNyTQBl5UW2+wFAz
aEIlWLOdk2nHuocWR3n9rIyA3PRsSxewwbNqfm1cuiuqReFChgtcqFp39wvyArbw1VcqasVhHVkR
DXYSaNL+OI9LADTmY7nOhLS75Z7ACAf/CWHXsVrPjQuSPpPdB9ycGIys1dwoK76QMTptxwWNX2Mk
4aZzMVSRc0UcbPrYPuuEFV7cHk1/iqOZoIQASO4UMJD0fj++jUMC0kvMfmKHV8uhFcAGjzCCTD82
WU+iIfWKCaLgPiHeFopI8iksAPeSnXBB/PaHGOcgxo1z1LFncWYoDxZsG0CwulStlu/I2vIqezmH
t2+6NsYLGDQ2SzUjH9ARo+7xfbmwGUAXvdcGnrJFsFDoEnTGvS7IY6hqWpya0jbmWO+GtPzgUiAa
GI+PdqSCuDOmhzLFexlCO94Koq2HWLe3kVWTFatXLx0rh6axW59kjKuy6JdGo7XJe7N+JAzpk9nq
iBx2sz2gJ7XACTkpogJ6gVC/X4bMOPNDHDbrCXE/PtYCKbQ5/lFPvJWeukGpZ2DypHNsSew+G2b8
LOZ85BztgymN37P5kz1lx8Wcf+QTVKfG0UyvjIxDV044FUTmeHhjoMTZHe31H9bCAIJICDmsIz66
KgaYiXAqHEmwAKZueIiAFw/1IXkqJTIalI/hoWEJrbfVuQbRsIXH2+1RDeUOajBHsw5DnENDys4O
70gvBD9oYuSdj7JHP5BrHoDlsvaMcVu6cOGDXaa4JsZvA8J4kWEQTVy+uDhPghQTAyuf4dTEtk2d
1z41NZ3WJTkoGLsRDXOJqLxXK/GOOukgqP1qYsE35F1YOCbJBsZVWqG17Izb0JljXLPpQBbDCGhk
uoHSN3zjob9G7gd2bCDx413V1bslEjYbl+J5FqWL3aQmJ1t/NqdigIdXvshheI863JY6NtTaiYkz
VdgNUCqcNdFs9cQc9mA+iLmeGZpxaZx0RwKCOS43c54rjC9tEiuyDxp7SzLNmXmQ5Zbt8nWDXBsq
RboyC4VaEHdLQ07smgYlnexqCghoIiP9FSHMqyZHwkFgyRmA8AvlogPri9AvZbQf0Ab6uonGQ0cq
BEIlXbf6aD6mdnvNIybj2NIO9zZanY4Xmby3OGEhI9qfEbNt8uRYa6y354xa95p+X1Yst/3Y3tTA
EhujXDlHx8rTHEHFJMdv0tuaN7khxl1cpX4zGVx8iTcikmVl8mSYU7VJQ/Oi1bxGhXYHPw0IxRSh
kDem2N2MnEoDxhhvgD2U9EMEZ2Pdwv17CNtYD8oo/xwDN9mVLXragf2PSb3iIxRAYSKm4/JidYCd
Fb025Y4Z/VyXxW/DknzQo8r2y3D6YfbG2VG0z4xl/GFHHynHZ8HULT+mYrY+ybgZNplW3xaWeJsm
g1gRBGLDg+2nBuCTSIQnjUDPur/FU+BrRDL6UKjpD7VAeaRyFCTSEkcDw0qXQfRv1+gQURXeU6N/
k1W3eIj6JF70g03Ky85Rw/farRc/D7exnnwbzQwAmbAp2qhE0J4fcMT1720RKgAO88kFCQbVOvEN
m0mhdtQ3Wyv8Co0p3f0H6XQ70SKuV5h5ujB6ctvsE8bU/WS4H0U3QgpjkwxmZfnQhg1HdfhoQJ0h
jnOsPUfPLqPenRmlMWX0lO4Ac+dm9akS5ltcTeSXOgh3RrQCZATXWbJesI9jKu+NeI8+x9y1ikOm
GU90jbWrftNR1IAGrk14EppC1XZ/aMJ11xLB/fDzMcOJam/FVoDz6z9/K7r5nIp2joP69tj9CeKI
3/rVQUjdjwTOry9d80KG0HSdjGnXY6Ins3Ii7XLNoETaacoHiT5q9RhphDKvx7QZgHGM/ewB2YGq
jg9A5pfRmKOn/naz5OET8XduWVQnJ5rk9X5DOXLFnk6E+l2Rcn8MP02zW4eYS/6mUrk/NhBk5YHh
NIHEIRlzZUhDmJuBk7F2misXhcmQ37fBXJjAH243lGbrvbsAaLnf7frYuqYYgh4n3On3h/56vLPF
54Tl7/H+kKs15jWv5xVHQ1eR//CfL2mZoXnoIkBM9x/5L09YQPJZvvz1iERTgJC/KkEn88b3J8IY
Nb/qLZ/Nae3fH7o/mZD8fZL2An+Qd5IQRZGdo1yL4vSJWiFuj+XaG0byNDXzjzlp0LQY1oMOKfI8
zxKg+e3GXbmuqt6WwV+P5ctY7sIO9Umma6mGcSG0zjhtj5nM5DW53dx/eEhs2jlhtkXwSjp66cYc
1DyyofZg5fl5v4VUErRVLjb1/fm4liYro/madu7jqhhDxrXBetAM4qpUpj2C4SE3XlzRmf15w9bq
K77b9UiMEO+QRysO39JicvjnzxGrrvb5qgM5uz3mYGU8kaJ9LepiuOCl9H+eUWudRKjVek/lRfdY
sfp6EpobPYHmeKnDaD7df+x+gyUfFJhb1vv73fvPGm7Z+7KZ9O39t+6PmYsJGr3K8APN80bpkbrm
paWu0S2q3rKATIatut4fN51iBDMJ4C51UTDefywclkPtmDESSn6TXeBVTxCvJCvnX7UkWC0iBVKu
rpxrXcYNhkJ3vXm5nOv9CaNPu4Neg4K5370/EaFEuzRoTa0062GNqrgPwKlYmzFZWLmN8vzXz8YN
TDyVdYiTzCYN3AX2yEoiCmJ2eZMQLNkW3XcZbZweOb6lqL51TZM8Dbcb0Xf9gZpS6cUzrpj/ryK4
p5v+jYqA5N0bCP+//a//8W3+79H36l9kBJ+T7ltVUpP+jz/jUg/v//M//vyt/0xGtf+BIsCU2BDR
ErhKp1P/p5JAmf8gVsgm6E9YCAZIw/inkkCgJHAtMj8NnjEd0mH+qSQQ5j8ItHCg4dgs0gnLEf9X
UoJf8dj4X9FlSVAWSAiEidDgNyGBiWosG2RsnxSEhr0T9vOj6J+lUbZ72cxLQNEgvsgSyJ6xWocy
qudNqS/bxLH03SCmv0kGNG65RX8lQ/z8OA5AfSUM0khs4zdCecaXUps1ac4WOSHsQOI6SM1v4+LU
j3r5pmpMdNIteqCz9eOkpr/LJvmVT//n298SO5RScNJ/j3tQ9Jc6xbr+1M7hV1xxw4ucQxScXXma
dHwPk90X1KHhfksklf/l1Pk/RLwat6/6t7+dU4VzBe+a7ujit7+9BXISsZsRRLlP8q0KF5bfQEGK
ZXD9tEXjraXRaaX0VTnrUUvTd7vIj1mVFqeUJKed1SXsm2JUgEx56/5vPtyv+Qv3b4ZzVXK+uSSx
om7hw/+XnJCJwWrRtRY/c9i1tPio7OYNRLSG+iG1ds1DVsm+m9QFTd42AUkB5D3K/Ww0X3KMdoey
I9gQtPW//1z3fJLfvjSuBgPEi002LGj7Xz/XjHmpcGCLneIxFDu6AlC0+1pnFat+6FkWfWQLuLNM
SgQpaeF+l4/ymDeFPFZtn+zAVCNNp8Q/BpQzFxygvRNoeojAzsFHoFMoBfko5qF9sfBBegtqISQo
iXGa7PndjlubDLivNlbwvcoIFFiXBk95VL3avfqopaZ41rL6ykWWPSij9PU+NZ5sPQ3YvdO2VsvT
EIU/ulK0T5B0Ko8Qb+sQp85XqhKfMaOrvwt0/TUE4XYUid5xbVt3yTRyxO8xwqkRQy+nkEA1piKS
IuyEb0uj9zO+Rq/Lwc+tc8P2k9h0D2IeqNa42fy/fhDDYOQxuNK5oH7LL4tSS6fQT1lIuv10HPQY
40poPa/DTEWsf1nWDJ3j0p1EKA59D/TU1eYP//7U+TX55ud3AdZHSOnogP1/z+5IemJ5gWaLExSF
H5q5F065bmbWAEIx+ycomMz674a3fx1tMQjY5i3KD92W/D0KE5iHcHozF8CF5B7HGwy2DutJ5F6r
sNAw9OgrLsz0wv4LfdDqPGDf89rGsD61rfybS8f81/GGvG4TFZttkTKLH/vXS8cNLWNcNVY4Vdaf
KyINzvQZHtx83egAH59hzX2Tjpb4oFoSdrnTGKxj+YASAvboWgJgiWvjYejB4nSLlMcJwdRW2fkz
e355qBb2W02bhWjRqzN2iiXIKgZvgyoxl9vwN9EWvwXi/TyagnmMdustz+j3MxtQhxmGdiZOE7aB
E+rY8LEl89WDvAthL9U9an/uudZgsUPrE0S0yGEbQvcGSto8d9DdIJVOXo1+HVmDY1H1bjO/qmOc
S5N1GqWpXfIu2mKSUz5ND1DAN++stkROAJAbwqsNOUzWtB3Jtmr/Zvj9NTjjz7/u1ndApCgdR//t
cslyZc9FVnPeZLLZz1pdbHSdj0twCmz/8QtW2b9LIf4tju3ne9o2DX/DYRkC0ubX02Ou3RaZfcMC
WKr5uSDi4Von7dWoqREq2ZLIULjxLs4t93S/gRQu7HcywIu/CQz7PfvHxEimE5WiBCsU51+vVNAR
Vd40tXbsQ6InEeG/iFzlO8eObulECXbCCWNpTeiLV0Sa9WB2HTNh11p71wQwo4DxRFEbvZRwvf5m
0pa/jqgsQkgjYjXGoo9LWpCd9Ou3VGerMG3DUcdGFRtby52tIft0k40k5lH7ZLczQLngsz3oDoRY
wFt+XYS4RJlXoik3sfw6+q3cSUVfJqFnzwmIvMgKDNWcslDSQK84jctSOnv6knBAGgyvEZmGs8kv
posUnrmEp5mCznkmkR4vUGNc3MRu9ksPNGoW4ZMe0R+JXAW5mhSKto7AS7n6bo4xjri3dV8Wwxwo
sjlo2goBM7Qlf1kT08egvDVgie9FVOtXmK4AD0//fhjmEN7OpL/mcMnS12EO58IlnMayWf39+h2W
LiRubGriGGE+xHJtf9TXeA2qxNYCuywerRm7a94MEPkwJ0PavMW02JCyWKHFhRe22XRMU+aRRp/L
beKiXNWrZjkWRD4dKJt5eb+Yx6RHRcey6xXG82FN4UnF6LKJgZut45La1lE59tM86RQGcaF4QqtG
38A3m2Wmcyxd0GGTPV2aKI02MOlNDrbTHWMRLdBaQxB+q0BdZcxtDeToJiq9i1Lv9+c0t/xO4QrS
W1jjlKRcFz91u7HWOsbBN5KABGf8lADv8NykVcdp3ofDtFzKaQ3CfChO5hTRNTZtapGpwykEh6tv
ZlBzi7tn3EhoslraDisoVZvyM+kDI2if8pkyyzPjGv1qlkW4QV6XZAZ3GHcvsdnU3hjrJvQN4DC1
bYePmSTeDLrOtWcMfSQ9uAIoBYnNxsJyYP1PqynuzkXn0oyVkbPNrHzxnKVTZ5qDtVepKeHomfNR
lAOU45VCg4N13dcLDfws3c20Mb84en47gWnnWOP8hipfe8nz17RMv1igBKEXbo2hB3MGlAOuDKXQ
ddI/oyOODoMh34Z+yLd1l+Ie1siProywwkeVl/7ssI2HZ24dg6psLE/UiTjI8UJZ0YaZl+4QX4yn
su2oMSnnZYpWko7tMGjcvt+pNbTRqC0f78Esc2rtTamjYy7s7+WM+xmOSEMXqQOSB60FfxRZW07c
R9dxNGCwDUCp8i5+zcrlUdAPokc+Pjsmx3yyWMj3w7OdjRndFUhYRJSUW1qODsv4+IPIGucpNsJ2
40YsPIqi3U2zjZfRbXI/KfMfnd1Fz9oY/gh1M0QMANJyjHO1m/uexSzmvIcy+pTVyH0qxpoECOSF
oFbyMVbX/TLdCshp+YCMzjmFsah3LFSp3OKI21JDtvwIE8MHOm9b1dK20cKN5XbLs1tgMqnw1NLs
oumfyO1a64Q8cFofDJW1RB2Bq3Dri9nQzdBzue4512Ai05vzNZJjPQtGshebeBpybPl+Ew31zzO8
LfUtVXfOVMX/jCb8oZK2O1Vr9a7InfIUaoorUXsXRjLTRy6hdniRso3sdOB2g234XfeHxqXxMbS+
puX0rLLEPK8TKwuLnTSmJZGeSEunyJwHU7NQ/4QGH4kppL7Y+ykQF4YPhMbK/p6Ubr+FL9EGnRbT
/6NGfyii9dTlzuSJNI0DWBVUPdPmTVhztweoW++7KH8j1chjwFCXUYjmyh8IPYqq5CE0wzehwuWE
e/WHJsbpgSBTGGKV5W50jipSUbxukZzOKAePnZEsn0T40poJZ8UwOO/9Wa4QsSoTu3btsvAWjtU+
IlsHI1jglNdL1CrNDzUZ2kMuu7cu75tH4YxQCVewPeV0LAfERDKzKtLF2i+JfsjzxvmMWPU1ATGM
aoNMjAohZhRGwl9cOJM4HjfT5EA56HjDGQ4nnkiGwLWhAACa6kIPc9npGkcLX3HjgVzQN6UDAaJq
tE8Yh4odMipK+DAkGAiqbwVLCi+DmlUYRn3FQdUdRhcWVJWED2ZsEy20lshp4jCwoWqO2voaSyIV
0ma5Ncmd/NCg9ELA8NrG6EULAljLzoF9AYGG8Jppw1dqQzoy9ksXPqRq7p4sYGShawY2bquNkNB5
iYrptm0HzkWrTIg5zp4GbfRhuKUGIgP/2Ip0PmtGFn5qhPge6TP983XJ2EbzScZysJ7yGo5pYU/q
06Cy6mKFjEipk49+Ges0Jiyt3CeQw2ZMQp4RNp9nVmieISIsVMMwn4tRfYCkkHC9jQDFDPGo3ZjW
cGD9ZgbhYpUQeaLzrI+sroXeEeeiX4AXZ69j1GwmI4UAJdhTFzDxu67RDmjnaBE0/LoYzrTx3Qdt
fWhHdwrum7OSnXFg9ljW0raNa6h8oNNg7jjY79ac9eLL2pmVB1S7OShGpydiNFF0zVuDEjwQ9/Va
9uhOWrMcgUfTMdfT7sMtxY/CrVttm0y9hoVN22wl2yPt02lLCgKm2Vsu2ShuiLx03s4ag5O1ZswQ
Zvd9xdDrl5M1HsoQSh2EHulNEqVXWe0m9gykd96UMHY2c5JAINM6cFWSvYSiscGlm0nYW73Y1mX+
AeNcfra68zK22l5VJCECPADOOWAap1o0Xzv0Za2oiSzqQnmuTe2jag1xi6CYgZZG6G+Gmm18Rvci
bh0Neg1jig0QHr5GgY/DsR5NJBBe5nQBWEQFkWz5MuZJu58LMexM1XzVGpbZ0YJgOTQKG9dsBieo
0cN9BpMMejGbC1dM3fuSAiztnUQ/ZVTbPUgS+bYR5Y+is2Lf1aR1bmLnqbeb4tHtSJ0ACjQDdnDP
NF5afMrmytupaKtCGeQ1hvgckQ5W/7Y6ajKonRnVXMz+BTaZ1FcrABAAYRhGURe4lr6d4szGLjuz
u4RjLRRwsgRGZTBnNZQKQQcGZfN5xOm57dO05TgOknUQOqNOUL8xEKAhYNCOcp7rUzKi/2rXcToy
DuslW2JFKg778XHybZAYuaHsx7ZqABVXOGlTEfdAVw1M24Dl1NC+N6a1vCY0IWjl79p40R5mrJMi
S4cL7P7ED41MbdtRXdLGotC31tWOZkKPwJCSl0ktlcnfTIN+Lls/WxgWozFz92FFs3gskFMQw9P6
mgIukFo3UC99ioclp+DgoZCR2/s7gh8doBImhMTJrwAiSV8LFQIUTi5/NVN5jnFHe8y85hmUkYUl
b9NjwzzEceluQ6gVD2iThp1ld4rr3QUamms3GYixJZXuO56kH3E1TofOFa9Qb9/rOmW7K/RtCW/B
N5T+R6aFCVuSIvYnorLGoocv186c/6YK6tZqt2G7nnVrvJT2wEZF9F9NTR36+aQtnN+FUX8X0ni1
lMnVZdrSC+d0Z8wJc4f4VtUT5KCx+DJUGQ1GlJxbHUdsZ9jPQK/mIHSl7Tdl/Grbp1sxbI6BVzqw
ANil/JjLlWwGs/jDdYbPEvGPo9uAdWfl1xVKTVHKYJ2SCNBX9zJzyW47p0RkU792bp3tihkg50J+
ZQS55pArZIatKP12GRC/kyaFBzsksL170EwXJEkZlIPRB+6HcSLDuKWL7PLvYnDYJrrzEjNbkMTz
wZWoCnNJiHU0Vm/E7bwNRrofFuMbTA4DwCN6qJdxAfVQQ5XYiFrsixaOeGLCzVVqk8CO3LTy3cwl
ckzEwch8GpRtSGZnDkYlOpbYCrlIBTLFq2d5WUbEk1MDyXfJMzh7NcKBMtU4LA3RDUsFXSoqn0YE
E4mzDFvDAiNjaZBPalpyS8LXAyqjTbJt7KAKnN3Zz1JsAR0BA36ZA+YtbOIiCGfL0X34U1JdqhQ2
HdnFjmngM537F2SmKJwaczz4SiWhrwtlbDoDjKsAuxH1Izb8dd7Tz2bdOyKasSO5jSVpJknf7Rcz
Y5INQQ6PBHvVGoFkBdBLb607QfJt397wKjc8qLZl01dhsGAti+s2JTgPS8ljA9Xdyr4Omf5axIUb
YHa1EYlqG0uWj5rT7oZQ7zejYkBnp+azRnQD1SWDjzTDG5rkOzvevSgxQLciJCOmFZ+YGK6sRd/F
aleMSczckQO1zoE3LjTnCZRKsjM7EVgtYmd4/8+gU0ukUGUDKj8OWKF7IMwPRQWWYJgZ5Ry4LVrz
fZFsMawKoHJff26ReMLPHjxpEdCFJtkg38d80WNGiwKFsLeS4CVQgm9ojL2wqzgiT622Tl32Gz7o
royshXHM3quhTvy0s0qPSUshNSOrMMze3Vh+n2bJnGHpAJkXQNCz8yEJQfhnDfEcIVqMoogtBNnR
mUjiJrB6ghRHd2wIyAyfoKRcEnd6rlkEM37g9aWd/23UGCrHljI9bR+YdjNpDNq3ubF9a5Qv1oQa
T5/Cj1NrvVs1nXaLVndT4JpvoTH5jRnMKtuGBrSnFcw9ICumn663C88Y/rDK65oDo52UJv3M2Uaa
vSHgiPqutKDrjYAuquqPnPAury+jbp+Z79k4AWAk3Q0AE1xpjbbmUnbnyiXptDe+jqYk6aPPzxEL
QZLJx33pgEsWiJsZaef487rrm+7ihnLcIHmPMAR0T6bJa2ohMlA+yEGG/BWdjmFzhBp4Cw5ZxyAT
dXsBAs9u3Xkq8Tv4eGDRVRn5UdpfZWtA9hOAi5dxH6Ym4MVUFhuAywhnHL5jTl2X7x8UyxgV2xa7
2kZQrNqKQhxddhMMFX8kr9WskCOTkJUT2TprgK8L12R2GSzlyU3Zd6zzZZFu9FbARQRgmJTRs0D0
jnIDcXy4xOa2i8jgbJldC0Pustz5bBmowG4Bxq2xN5ElO/b41sovudm/aypjeYLTkynMJP4ZyZU4
dRbYIHY5FjpH45y0uMliHRS0NmRHMcV7p4g+lXr9w4gYnsEqsMhVbIeli0g8v0TMcqFZkDhL61nr
lzqwciIvKU/vHXuN4OmoZ0iYfk48OtK2cHqJFFg19hbr1lRUiay1QSwM/5nZJ0u3hp7DJzTQlaJj
24RKvFLx1I9taI0B7YLQhw+Y743IdShhYXAdtFLz8yXMNnSnl8CZ0G8QwfldkkT3YNvVeWQYxnDM
QpvIi0AfUdaYdPy3LtzLC6+TXu7/wyyVXuKouIIDWA9/Pd71QL81kHaMOlXCjkpHBGtyXdzv3m/Y
lKAbc2xm3NrqEHwJ/GpzN/ZEITQxineLpIq+Gmmoh9Ohvz3W3h9DfPsel0W8J1Iqukymto/0Tj8C
x48u9xv5z//ZFhFOcwS4CqbXR2uyv+AwHPeDPVN0yrtJHSCEnOn5cNeZmnNWS06hbEPwDX0CYGbb
Osnr1zwgSAHZmZYX+zJBFL+kC2kRzkj0kJaFG7PQX9kVz3C31ylQNUxJm0NoRFsSM967G7HQzUDn
AfR4cqe9wjjEbI3tpNaQzCiDNUysGycS2DiQGEn4k8ayCwaJwJHS9kMrpyAe+xSl1ILyi8Wr79ja
u5Tk1IoYGVJEfUwyzWRyeEnT6HHAwrATVRzwso8UZaINaocGdZjKPY8uLSkSqam8doR131hvS9LZ
PtuTH8PNv2wLxCLiVmOMUb+R8uYXkir1hpIohfTWgcdOKsaza4znDgbldUi9jGTgh0lANEyoiFqd
PZ5vI+UE242ZO2JZW6bWSUNcREGkg/IJTwncAt47ih4w9+qhP7sdwOd1KB+7FXlVHYFPZpKad4nF
xROmifYsB2MvzMn02UQj9tFnecqL9X2xqviF7sWDY/bx2QVPuG8hf3rzEqpHe/BK2bVPeuaQ3MXS
An2R4bwYkskkJGjZ1+IM17csHjuJhjeP8mmfFkuxzzLUYjoC8J1TKlY0NZco6XRHtCPpYa5SWKeu
YIReY0A9cbJrzbG6EtaQgOkg8rtQ3RkazNYxp89FrOFcgTxw7sryBZU3Apw0+9/sncly40q2Zf+l
5khD4+gGNSEJ9o16he4EppAi0DeOzgF8/VvgrcrITLNn9mpeExipuDeCFAl3P+fsvfa5anBBSNe5
qDqJt57JSy4jE1EPYp2dIx9KvXWDOPSMRzt+yrAbofROovehLa5ebcQ/4SrC3Kbp5uApqWHYQcnp
hoC7BURtnu+LvJtX+QjO0AWPAv4QzF7H8q7G+cK/lWdGtW0Q/lB7J81znh7wbVYnO66+moXWIfKK
MJfBQx0HE9g17fEvf3DfZhOyq2yM4sRbj3d1YZKbO0bHSllHDqrZrvGEQ4UinNNYlluX4jYTfnRR
04M5W7iPI8TRjCT9lV87BBu1RrhegpvJI2ymp5rj/T1kroqqd3RaOhEtub133Uw7e7J89idiFrRK
bj2H/b8DSHiuCvon0UDhA6nkvanDT80zk6NTeU+TEs0ZwcWrkeOlMUYYKg49umM9a6/6FFdPhmUd
KLe9TSUNsb4Xn2YlI2IUnQudouihbyNwCfBx1pkVyV1B//CC102/4CY1LpCsK7IdhL9tW32eVvcf
3v8bVdrDxXsuZ05vwmkfifWJn5XK2i0QXvrvE0eAtSIZYCqL7nHwRXdgKwQ9NuaV3PSVsM9ViAaz
cLDLwRbEwDaMTAKsXtEdKVGGei9GrTWAr2hjzNWENamaAkn5s1fKefFDy9/LpoDPju/CoS26q5X0
V+Ry0kxJIdl2JrRddK8bkYcwAm3k0HyPn+IZyhcsXBUi8s2TFuVtdgZENfAZxLCe61FbAjvjjVVy
9GTB0qlDA4S7VsLdyKtlkTOLTZSGnOy8ZK9SXAdYbb8TC9WdC0VVlBfG+WIlEwJXC+FvyMvxKchW
alww2LBovywnhpuradMxJXqujx1/78HNOwqzdw569FYPPQDd5cJ99DQLUgQ1bxEf4tYwdVot8932
rejZ3x9V49LDJ0K3DUipoXcK3/ikU/RvfCtEFuk6E+dym99K7tHSjNFkwhnQ1pzGjrMBWWwYlqEc
db8idrKvtM3ggVBTg8EsCFlWRRgUBQb9E886OyX3hs7SrEfaiOPPQL8Vu2jE8vzQNhQhZA8/Y0D8
aiPXhmF6X1+NFwSE9m4w6kfVTDhRWK6D0R5vSYr3AYV9HLb8mpfYgapPSspJ1q/WUlT/fXqMrZYz
ntW1Qdz/KqQYD65oT8DOmFVxVN84BRmMGd1oGVW/7SbT8L348Hx5MVYvpj3BvLBWQdM5ltqVPYwg
r/ZfwU0lj4kbEkke/eqFdI7VxCsewd0FKK/ZKNslm6GJILeXeA4LH8uolnLKKrHyLz7CPVVsBBdt
JVk5l0Cr6RhLzBVxAyiSuyHA6sbhkFYEHDz/zRo086Ry7Xls9KUDgog+cgLfpbnvReSEjsq/6RkN
Kh9AIATb6ZAmNNbJgSXkky93OhFD08NwGm25mls92/a441ZmCulCZRJRC22wyZyOlJ0rMaXzg2Uc
NDW2O7r8u8gRTzUjLSKHezKKeoQl+KMIJ/aDPtXxmxPJBA2COYZdi03KmQS+a75GJE1jU7M+EsPU
d1reXDrRELmBO4fhLeFjdb5jpICqvaidwBy/aM1pVGu09ByOofQXkdEKGpXyW6dJVOSk0U04BAI1
Fl0Q159LAu81Hh/neBL7OdMfjGhxOvpmy5jYuyaFIMXIxITTayihK4XUFNVkoIPzr80mgpqYDsRq
Yiqd9eo0OD3vDRYhYyv2m9r5JTFBbF0/eyRWEV8q5+Zcq94dNoZthP0PZs4+tMOPwscqIA2fuJZi
iDAqouSuWJfWcz0mwehuxom6mr+MYUpmyo1dV49DFoZbo/7Z0gzfL9FAVeyH9F+fIjHkm84MvxtH
+2VHVh4MIQhoDn5/IdIXK+DX+RrCMd9YlzoIQtMRBqjYskC8Emj3rMNixrcQfqgCe3I6eGR/NHQJ
VIuuIWPZhyzKnKYrXFKsrMAvrbcwij78xoIIZhEKUDqk4UyA3zaVn7AqUK3GScWeGDJMtULMa3JA
KTPmwUzd3raWSXB0+oZemIlH1jylTf81jx1fxd8q4bQgGTuZiapPYPBdVootxNCtl/TBrP+Ym4QW
frKwULKIZcibtrM/AERElO9GRUagauCM6suvlxYHE+mNQs6fNrLYaVXEMT0he1jfMRFmxyO0citJ
gDJoUWyRkb3aY5lvVAuQ1EG5jHCYasjm0OzXRCgnhSM3We48zpr4a9IHh/XAM49VUgYTxPUA3Hyz
pu+sNlMoWCys5eut/bbTiWTZRuaBMwl7R3OalodxkgK8I8NX1vhJfiMR4/bw2m89bM3N2GEg7nCM
b8zewExOE0hRj/vkY6/ngUaGTuaQml+1onok9IggGp089k5hdKoHGYCJHx8G/YR3K77Q/MIIkCTM
SOlqM4gbGyRgRvqMvdM9Yf2w0M5tJo7eR8tPOZM6Pkw2I0/JHnCIanKkONoJOSZCzh9u1HWveHDt
mxMPt37wkSK34d4nMOslB3bKKRiy21nlrAmhVqc7U2OerHQO8QUcw5PibGe6UbXtiwNCy/rcyl3p
26+l5306+C8WHfses5Z7q6t+5dOn385Jk251wqYVovGNb7T5LZkHwOfW+FwwMkSW3L3MkRZCci69
s+hjzldioyw/RF0v/F3tclCqizal5WRRB5tUR0Vt8l2UQdU6jPMnGBXMDfj+9cZrHqoxaMluK7P6
qA0ierZJBO81chgomksgcePV7j1FIpSFL6cuvsp5oMRI23Zvad4nki2QebWlv5nRHK6hu0MeyNo9
3up1n3mSgfv4UHLgOpJKchLCf6+WYUdoRlhRq/dCNTj1yWracyr9MiveTTX00C+LgpHRPLe7Dr5z
ACCJRALHeCBORt+VbjFuOAF2+6TWtsZA3FaWbMslj9aLsOmWGKx9Wk3rMKl0RsFMiQb+oRc7Kr8h
6n0JCT8fBPvFrhzvbCXDPkNNcmi8ul5XqOpzItp2JlDDgJBu6siBzjPhPC6niToC8EetUWaA4Ms+
InFB91p6Vr2xQxfzk3l0t2Y8+OixFu8sb0lzdSQmopbkoLIEFJ4607XINX+dJSEfD93LxK6ZcI0C
qndB5huVKI4qxAv4thJWt15w+JnCgtOWkGYAJa7j0Gvseui+fWPrxzCCCRpBHQ8Qpq5bWVxKW0Ww
sbMjWp0oGDSS9EAZM5ZkHm7Ehbkie4ReRjy5WysxP8KBTy5GHEFMKsCqMTvorJxrL2EoSkM3A/mJ
25FvO95aQYhCa3CGpiO4adMW17sWH60AvIqeM89MRxm/1f1iAuQoUjG5WeNRYNOfM/oF7jCx1QA3
tjHTbfEbYoCfkUf5s1Of/Dg9ZW53KIfmR+MW5Q4ubkbgILBHeLa/J3DOq1pZP0c70/e9Nx9FPlGh
SwLvO4IcZSTzcwOcCxuZwHuZxNFB0zLtOZRwF+0NCFYmhgLtiOO6zbr8RTb5OhpBnlfdSBila5Ig
raH/dEjyqqttyad003CVGlbD5o16Zi3iZq/hsWN6pmi2Kh9nRb3q2hZLrlPzDY0xTtEGBbGvdegr
DLRmkvK6dULSPbz+kOKsczXKoshkJK6hU1rTG6dAcMmvSwqKz8glb7jJ4CHSMH5ARPVCkAyQ1oSc
RSW0rddxgktNSBeGNALnh0lSbEB/piAIKONvTD+osknMFr6+DRv7t/RKA1oZkkEj2RdJETEBSZZt
o0VJ7asjG+h1yJfEsyq92S0JEprRns2G4OLciZDQ9vV5cJrLIHG7kxFzEkOVX+WMxxCkj0vnYIkz
QEu+aqaRJPRhlBxK2pjNi+yHcJCv7sStAlz7tdb7ehuHWDANvT3NZA9sKnQZG3uw52vPbw49TXcU
Lv903Q7NavbxUpBZzFAt6Q/oYvaR2cE9kCYVrkaiAEc5Rg/UrmmTdStXkFXoR8iu2gpLX5wyQZma
aJ0aRYWx08UmbhPQw47jAWGXZ1QLXVCK+UFzSgJcqMLWJsSTgLxrGKatKK5NbUy7YXLqVWO64wZE
OyWo5YUQnd/StdPq5g1OCkngoU6894iCJB6WuCNpbU1B230ameTUAzMTrxieIqSCz4VvnrKG3xuB
zOHC3iM+pw9abXhP+PWt9ciesfM0mzTyT2r0AbqmP40+3nMu7Nl603+93H82/Psf3H+m5WT/KYsU
BE/PtEDUDKNbjGnJApZKXcANiG14eP/h/SJdL123rUO4R1M2uwqJ5h0OmJppc9QgwuTsGAsscLnc
f+hqoGwke1fOSZuH9x+2Id+zuGPIXrgu9TdY5GZFMNbE9J7/kXziU1ixTRJmuhBYl9cU31/O/aFe
EAyA94ANBOzVn4scJrh5f54TXgne0Em/tDSWR8nbI6lcf2rUJLfCruydZra7+5/9+Q90GZI4Z9ZE
izCS+fvVkmbTAqBa3uL9At2jObr9cB5kknKsd7pjYeK8LpZfu+L2z4ts2rsLK4ux6rPMrGJrL89I
xr75jkMrdHl2/5HyyGJrI/EsirRgBY3A9GVAHRI6rB1N+LnYVdaU7MlaX1r50acz29/3/x2+bHWs
hdfsjPKlFRbdk5HDMRBg9/+DQH/9Tyw83HsOks3/3sJza35F1b/5d/7P//J/SaCG8w+BuBOFp8dm
8G8kUFP8w3aQLRJ1jKTe+Ff/jvMPRrEOkZKWaaJy93kNy0oU/+//JYx/YC4RDHc8R7hwRP3/J/+O
7ywOh39RT+r2ojp1sRfBKUXH/p+elazt50z1fgJH5S9Pl+2xlHN7dHIwPq2a9lNOZEDVv8XkRjDH
95h9Ndkrwd3fkU4OhpcIVsCF0PnngueHWIjUAhNvG5ucWR7lAkvKcmmsRXlYEV5yv5nvN8DY1e7W
GFElRb0Jw44LRy+4D0VqbjoY4/7QyINjGFVAYaRWae44OMuB7BZEVG5bZlBo+ops31tEU1niK821
8AFQfbdk3L6VHg3/2V5Dv3cfHBK+I3qEd9db5hWHsBNXY/S8MyP2i91nDWcK62fixMc6nLUT2i9Y
LJoqqYYW4Ni8AMfuPNH7ozte1DHHt1oNERhe52YRO7Wz88WAjrsagGe5Htr2OxzDLz22nOOYe+hW
6grfPQKho/BGY6UGVowm7LeloexTvVz8AVmplX+qJUBNhhF1kgD8w6yH+ByqDnKzreXSDhHLyD8f
weF7GYnQ4iPjMygjR9t3kLQGDj6nbG67zdxPjKcHA20N3Mn7e2A5cvYT1TDxdFjQ72+OkVbDrK2m
YFYd7Igqf1FWek6ZnmNyMamKKs9ccfhwj14f28AUzFtCgo2hCYqyZjwaGrNmPcJQWbTAf5ZgcFKS
B4cJNnPWPiLrIOmcQxR67a6kSc6Zo6vqjd07JsgatzmFs0XKIKkFfMiIk4rI3ekujnLLL/9+2X/I
rn8+iT+fTpVkItCa/rfFtECvp3Bv+KBEDG+sg6Yr++P9gqKpCbzK/qW7FUPNXrXHyEmZWEsbWOty
M9wf/bmMWtwescOHOzHZHOU1gITL5f6G/uNpYpnySL6sWDc4OlaxVjvzGk2cPP79cB7NB8VsF1qD
+XFX+/4Nn/0nkfb+9K4Ant1G7D1yNu6fdGVCk7w/+nO5fxnuT4knkxvwBcT0Lrfl/WZ0Z3ImV/HC
x73/8P7tUKn9A3mmFbQLNe/+q/tz+fMzmor6IUuPd2ZvtNzD4A6g0Fg5lDpjudz/JJ9VuKQh0kVZ
dqX71nS/3Pfr+32OMgzgJbCABIZInATmIGoWhBRFoeGCv/2X51B5nKl7FLQM5sCj+kEpTdZy0OSf
eGL7YzdUYpNo3kiDCHYx0OSZoCUu96f3i+mnTG+jGhmc/cHBbm8Y4Y4TVranr0Vw41hViMW8mcPF
lIHPbRoeSqJnd+XYnRoVvnvVGBBtwcgu6TX2cetl8uYCvYnJ8fn+okTQgco96svNdv+BsfzK7xfr
n4/uT/22Al9HpJrh8iFg8S+PJv2MXZEmFzaITS5LA3oO/WKnMIA96FoUaFY187656EuP2pcq2c5i
/JEUSLwTLY6B4HPqC4miikQOe9niMsQ+oVTc8Nswtn/UbRedGle8eBT4NIr4Rcrl047J+VmNDh30
cVnQ7n8wJGkhfyDel5D+pWNcDZW+4GibuaP1dpPNj60vqQ6VIHt2aK/pPP7sGk2sLY1eqT6ck4j+
/LLTcTgOvxPfoBSUtbGVRbcxQ0Y/np7s4ZC96ULufU9Zayxqn0Vt2JtZFY8kVS/Y+KTQaWgQsFZK
/guJbzqaK2I1FUVlO+WX2nPLHfOoj1GR3DRmH5Go/IOF6nrTgogH4jkToL18FcbxZjVZSUqS/hFO
BjExxgKv6/trYlYg34k25ejIRCAZknYX8e5Q+9UiaAjl2JTmcMvi8pzXc8ESMSRnykEkIXybouLS
V/ZaN+sZc4u2GTNBKFZnXgw5PnvQatbKDqlxC0A5KiVjaerZ32xkTNJWpzlVPQEdVYp0h5htP5ve
xgb225RCX/Hi8juzBNmgXv+l6ZE4zjUVAM0BjzNwS+NzeAw9jaQ3f3hNZpnt6nS6aanXHaIJhxXR
lcQ75JPCXhDfQCxbJ5eh44EeBPU2uWX5HK/LAgWiHQL6sWuaDKbojhOmJ+gWlKWlBNw20nxq+2yx
WoWInBMCXyN1IxrJDGxBTwGqzXqEirr2xjldDzZ1Zm+h+MlTz2ANJ7W+EZa1xTNv0Z7Jfk3GrO9w
s7z0+XTLG0e95IIM59nStl1luQESOWurA+6bHH2gkwXRxUxDOpA1f+nU5g/wPGjYuOV4omOkXceJ
otGKvuMpd65eruUbGdb9jpSx17HuxoDIAmNrVOKvKsWsomYNTQVTldhBcz/l9cnqPH07U/BpWqNd
EekhDVReS/cLIQsqqPFZpU27tUU/baLCX7sQni5ebdebYlFVGZyTfuZODb6MAe8qsVCLmzHhR55n
vdOCiPtT5eswN0rzUMXDRteT7yyK+5UqQtKJXO3SozgxJkm+Evv5np4mHfAy/mgJS1lShFxMwpKZ
AXEqrLN+YGaOduHFfLuME9Dc0ck1rDXj8W+jtB5cRuC0gy9Zzu/U0au/Or/98Biuh6N/URVJci73
Lc3yBpwqSoaFOmfm7p7DpbFmLN0hJmRyZIf9uUWm8jq7oUYEFAGxdqQdnLJ+zab00NvasW9GY+sI
hhY5LlSoedSOsVrjgozfKsf/ys2U7UQnhhYblnadu6AvqnRHFcY9aRRIVxQJm3ZMLnk/9Q/+bGrB
wOCUk4H6IjMQ02Iepvs5RxvRHWLHeFdUzptaEx+jw0bj+hCcxtcuyefNqInfWePaj2Xz0kzxufaj
MaB/lxE87eBlEKV5LCuMuSIN962FNSZc7A+1t280c3wwM/+ZF/qQIFtYt5qSl9QiAGWKDi22jXSy
fsx1hFKOSHdLDz1QUAMTbIvWdyyuPYCj7YA1H8tIr62aQgdQEwIv9PLkpFvydw3iFNmDTvhkDq0n
NTSS1Gm9gfeQTDFdGlPhLdV8uR11eUkIR6SXGTvrERpV149XSCL0RMvskYSnp0ZHs4Ng5UUwK23j
W05K1SlGskXny8URUo0HlTEjBK2KaidLbLITlY2PmRFk6NH6kXXDCWxs31U2Y/65JRWCD8chkHsS
k7F3WvRlGSltnm192vZfFJvhCXgNYSTgSjSdu76TNIKLLHtQeKkJhYzAenHyLtufQ5/lFLPa54yS
JO7LH3GUcBJHYrTJSaTB2vYek3kJFamlfhAhrgzV7/taP2lj5m6wLGIE0uR3Ofv4VkJEZFp6q224
HoydH2a8QgxIYze1L7nDgGKu2Y60xF1pGUY2hRSV8XHkHwfCfU0L1b3Jjn2aDBWwPPVX9tKFvvhA
mGS/NsJE25gwmPvFX6UcsM0ghqu9ixpqyvUhyGALh0ujIFZWCQF/OZ/cn98fgQGRfz9VyIjaSeNI
di/wlwtn0/pvEPf9Z2yJJcCj8m0UZH4ORUlXsyiJVic+Hlooh6j7RS1tjf94WjFWPETjsTQ576HL
JhV1np4tOPrQm2qSjRSDYrd3IZGSyMgkjqMEDB68swP4jhb52Q5X2SvjmlcL/OKWbgAD+4yTlzTq
hlFl/BUZVnuETdIeZ6iPf1/SkbH4yuMYRNc63BSSNrwr7HRDMr25KmJz0aWF3TFfLgaQx10SJ+dm
6aiU0/CZRdqEvrg44PMll2f5cWMk68g1SRHTHYxP9IwB705Hagzm6boNfgWWPF8vzEegFL6nfIbJ
Wop+aT/CNyeguzdU8y8XkuXhyUaFu5R1F2cpeu6XejkPkwLrrX3HJ/9UAl/H0wa/WxD6A1qG58AS
cRAX7s2z4Yn/zfi+P7yDvu9k8ftTWm3FMdyK5VCvsi6h0bc8ZO3CuKJzMOzVLkcEdEVOfgoTYTwj
jXwL82zYs4sY3GV6dIkGeZnREr4ISKqp5T0wjVoC5gztlrrJdx8TTAlazEWJ1Vdbr9bLVdilC8CP
Sxh3v+bcgbhqu9NRU2hTjYb6aI57X23ywdB2caj/laBGYU70lYAoDRgg1esiYWpuL18RRoxyNzGz
vBnDtA+JkQjK2Pm8yz3kEB5zGAPXctGPDYUF1UnLS85tqt0yQP0cKblchK5PZ7aG+lmT1brQmnfw
NNELUlMUBnVib6jGtZWwS/t1wDZNsEWCf2Ug9T2sLp3REReb11GA3CxnPTQR7dsDt7RrNLe4j5ob
8zPOnySJ7ZrUJtky91hXWTKdBHIIM33EBIljE3+qxePF9KfHMW8vJFRc+SD8fZXb6YMwflltk13x
pKTlbK0UvH3UIugCFFv8SmJ62hYtCUKtzzBA1sl0S+dYbQ0HXXkGOK2txvGRYZmO2FJeBlVQ//OF
QW8BsLmWpoQnOQa6PhcoyormgHp/E8JaIOwyIf2uGtttDZsUYg62gdaJva2uml/k8RB/FIW7JR2O
0LWuteb9OImHNvFQ45J+BYmNSoY0tKuwrQifJ0swqsujw/mebjYWflaFA+11/WVyEYfbuWkenKr9
lphxwJlk1V5T5AUMsQgqGSebKRm4yw2a1r77w/XEQ9yPhBLN44rRg/2YjjGyr2z8bPzoL62crIdu
ktgFyBQv3VK70OkOd34vvpNuzneVQIMwUWM9WvrIfmgD8OPUsuP4AMurzE8ojjjPeWBcOnrlLrpc
wr+slZGxUqXcXOveMuStWEcOoK0uwZU29eKamtppcbzvcep+gWZ1AgjDCN+9FFqBl0cMyPLxMZOo
UAY2acWFqnk6u6N5RHXJZAq97XpuDOPQ5D8mL6U8qfhccxtJedwLrDIqNDcxY6ZNt/TuvRQSUpPW
wy6OPR/UI68m4QRfsszs2hnBoJ6hDpoavwoyClaTpsO+l+l75VDIziANnBXqvvCR1LwnSZdmz1+L
9TJiXuVhGBVaQ8R7lUmkXtghs5H0PSb8cRKGZ2+RVE1oiV2jfcz0UZ2b0lXn+yNKFJI9tVTfOCTW
7XIq6hUBITV1D+pnNflMf9DNxbBPpvxpQGUJOk5PTwyUdfxouIfZjAwkMghuq6Rf7NrxijAhtU2n
IEzVEOjSRz/s+EdRSOc5y/r4CQLd6h1PFLr36iv3cvLglxpHg1HS+zf0BaT6GcNrzHTiSS8/+o77
q0LWKYdCvw5OFeKjIo+sbH4a+oxWy2k6Zqi6G6/NYj4ooLEQe3vOZIhkbm0eYU6qiWLN259Kjwix
76zmEC8euhqIKNmp3kE2/BV5Wn0r45wPpCBHJSTMosHWkEdNddXRA6QDs/K4kd2Jme6nmxvW2e9J
kcYahDCGmKRVkYc1Opm239uV9t3XSIx74eZrvXTesqYa9rZIn/vOb65GbFeHXpA2s6yx7dw+ge/W
Dxp2yquRFpT34HJGN5yPHbF6ZDVP5C/nfBH6eN50ngHRQ0WXnsBlq2qLh9jSr+xGH21oNJi7x0fQ
TcYlQcVMOhEwzhoPud0VKoB0SsQbssIVcvd667r+KwtNDhjRPFACf9U2GqUp8hkZOaA6SV93dwds
cjJI3Rq9oDKPphcTI+ohoip0z+WTTQy+MT8yQbHbDN0laU3Et5lv7NIMUy5dY2JViUHZag4mMz9W
zQaBzm0kZ/lp6aaOe/xr7lfnAPVrob41RrvH7p9zmkqW73C1i8qfQukMTuWwj6qY4HTjJ0cMtceh
XO1BaKyKNC4Ps+Mlm7JvEbUgCB81SAqlrPZ+7v5KOba/Ck73vaSKjDXNuRg2iSjAyKdy+sQLuSRW
cis5wzSuRYuGpKvN8DWD82gjt3IAB2aV/cjxelhD0kiDRHUkWOuEUnmm/7vFWrsqnW6JCY+TtevY
BHZrobcKKw7YPeMQCVMDSzYxpLHCADya3rYrHBGMCWLD1uQAOzuc5kEW1UeJW2KrGvN6P4rpHTzK
0u66VV+1b13uLQG/FSgfm5RE1mnRkfRrVz0ekxrlkuyJImArOw9REp1tNZ4A6dKM4bDedfSt7dCr
NoxsLrNpGzR9tA1Yx2KHg/1rbCZ/U0yYvTvzLXfM7mRp4uSnWE1iIG6rYm5WrpvXuJrS8KXXe2xf
6lOoOUa+Rnguo33mgFlSkDdYb4zIFxcf8/aEEp8zZ9xsdIM4L9c/lXrVXIz2Wg8Vnk6yNLe2N0zP
keXushbmNq0oMBC+OyD7CCF3gzG/EsaMkFLMCGEpX2WCc82ItXVfF78bPSWi2vPVp93UTwnhC4EN
4AmFcIg9YgxfcMMiyDYIoM5EChDPdWk4+Pq5T+YwIGghPuC5dtdJ4lO1ms9UUr+HWR8h2HaUGVXa
oi0zf/udSdvEtA54UAJEcMkG1ySqPg+HgtXR6OhN20LSk4ynvtdwxWFXh1NTvja6Pt56K7w54hOb
Yv8u+pSdbc6bVee1X16Wx3B2/e6qdTGdqNK2TyWAGUsXw6NsQJbfGVSpIcKdnTXaBrMJTc7WeMKQ
yvGy8M/REL9Puc8ZUdrJSmlc3LCSp4KRZDsILVn2GfJ7+4z9EK1tEJvYI6sesU5kk4xxZ7wUhkLK
AtUVa1v5YjUmCuYxKJ16vAi/1XZZWf/QJY7KCs7wyeXVjxqa794pzM1A2wzcQfhJFmb9OnEjJoPH
IruwVjR03XOtRc9pWO5Va/MdK5l/GOCbkCt61c4mUiLxQYmoQolNTmkbFIyT1x0bDUrwZmRkgTYi
UwPSSr8cTnGTFcs2r23CzjIvd6JLS+d2VUJ1Y7XkMA/8cpUV6UB33TZerCSKN87YgvtkWEP5IHs0
tE+VU6J74x9de0Nr7uOEE2omq6sXXce8sU9NRmRDJ1Gwdln+aBCyvvUVH4ALwBwYpkYJ1PtsAJTY
a2/S+kNiLvY68sBpTOwUftX9IM32ZKEJ2wJjReoXjymjINc4dE71ZdociozB63ahZodXx6clkUsD
oc5Et0pF/EaQmATJ7NE6hkV9sCuPeq1qmg09yAHvhmZt4lIrd/dftAGhFDfMdNUk5BU8ICe35hxM
eTawE8E42opUevvOKc5h4jaPhk7+T12z3KKYhR2kCV+uS6960fN03iOv0I4M81fDZHaXqlAfAzwL
VtmI1gUYlnwx6pMMSxv1rNrsh5DjvLOL2TqHReHv5FT87IoM+j3JxHt/0HP6kSWTE6s8Jw6HCxJS
G1hkTXqqVLU1tBrj78jE8pC5NVYJnaETug725OhE/m9+cQoBMh/7eqcj5+Cd7VBgUhjaEWHGhXsp
dX5T6kdSJsQIZl29IpVZBsLrnGNOtiGdPawUaUqG93LxGqTzZCdhl7JEcbPrOtsKhTqdDOCSsTZD
7ES57gWcQXnhbXt9ot1EipnL7v1DuDzr3PRj5PtwoqgnJXtkLVCW814gzrlCd6muqWU+1dHYnNKk
G9bYr7rAzUbkqZN6KpcLhq6AMOonf6BSJS26uUnxBuG3PyEGkBuKB5jSbgcEXFY2vahUnubFh4G1
noTd3HgwY218hi7Dd32a000yzgRRCwzDOR/cOm5r94BQmsRZXWxrm4HlgCpzl3icXX3WrrUkIuVI
oPhtbLl/q2r8KVAQ7E0+1GuJoFwrpuTiR72HfshA7Zb2X1gIxWPK19BnS34ewnoV5/pViyrjSs17
mIFdnyXidzHMHM7zg6js9uYbXr5tagg/ZdvfaBDKk4rg/HeRyE6oqC8+apF1Pvlk2cPw1yw2A0rT
FeQX1H12c6gLFmFUTd3FH6lY6Dg9eB1fIot8bo6ZZ7Qf8uLSOkxsjDJ5bb0o2zzVDQm6YAaTQ7Tk
wZiyY3gi/eyWTcNtdqPhmNMObDMf48+SsFIUsOcTeOcKE9GKDHWsx5MAd5z5q4nFk6QERjydSUaA
UZVWYDvVwPrhc18Pzu8kbX4R6SVhPHg/EagdVTuQVt2BlSflgbiWcEmGaWb8XAR0zD6i3JjmNAL9
XMOLOaJkyhf0NGXTVmH+pi8EkjDR6h1mPmMTm1H/ViCwv6vQLJd58wxIckfQYIKATcWE03dPutcT
rFB1C3ubY3rt9S93Nz8N3JcI9SzJxAigk8TwA6d3DyCaq1bWB2eyrQM1N1+OnuptsvtdYdPbNfDb
sa8VGtWj99iNtKcUIUMrTdPQa7dwh8uejpI02l8Wuu9TKVGI6Ha1T1IMsDqbTNu376VTfehT1a3J
YPjse062OG+D+/voPWnvrNl9xxXCFziJ8r0y+tcYWGWAkVlj7HabwzdnFNF20OTMEvhf7J3HkuRI
dkX/hXvQoMWCm9A6UkaKDSyzBLR2yK/ncWRPV3XPkGPccwMLHQgEhPt7954L+ST06Nw6NJ4OhTCf
SkRhJu4N0+K609cmOY5W+yVmmbt9f+v7/Xos8NunsMKuQzWXYm8ma0ml7Ma2GGtb4gMORWjiqiC+
kuZTjje/TTkTxDhfZfaclquZxN6jQZjvIyxd0rQK9hQP1cPo9RRZbYFXuQ8ZvpvmcIiFh0fUxNjg
qsF90HoYUsI4Ws3N4zl1lDFUv9PqcAWGB2mCmn1khttSlgUVUV9jcMdIgilR9bJSpqY4i4mb8ZaN
rfWHAAPnqjJ8bRFLfNS8CNP44gvYkHCZtEMzmt0avRzmHrpYR/RNzJQt/Z6DpV50dnWzIBQwZ4nQ
BjKXKY5xSpQxTf9sRYYrZQxbK8vjyBHihMm4T412oAg9AXifBUhSTeVNXHn1ycODFXjPWkzuRIBp
eeEZXP5mLRXqRkhKcASI/+SXzAt00bUEWdLw/vMxxQCWkIzF89/60D6GtF3CbATNaH+Yf/l8qyjz
4be78xNOOcarGrowqBeHUbBka8233D9vzXdDucEKXX+aRHUJK7I1icbClxSQ0TVaoX/o5cLD0b1I
DdzIndSuzQuLq9d+qgvaQbQ7JwBrWAnlzTKl8zkv5ruELNPyigvCKoidBiIzHptgUhkHsDHkuk2y
pkk9X8owklmkkHB2pqpO05huBQPe2KiZ90Gpa0r1lVB7ZR3KoqmiskjmeiljkAbwlwXnBeBPTWf5
Swc230qkIoyEJmvTCEI65JM0Eod96Nz+ptETZQfeoUsB9MuK8KyUCWzCf4oRebhS4kW3q8/OpWiW
2wHCbgkk+7XojOLU6lqNCjZBNQJblnmVrAjTHNTWHgSkndLZlBGpZEaDeYf8U/uiQf5/UvTTWP74
r//4+J7Rw4waUUffxO+0ZsvygAD/z/qwJebwn0WdRx///K4/JWLmf8JphmaKOMuwLBN64z/CopGI
mapF7LNna6ZuOTA2/wiLhuOsakx1PQaNIAR1FVboHxIxQ/9PS+KqHIKkgQtSefi/SMT+hsZk3Md3
U0l2bZjMhom87a94PbLgQFyCJYImZ3hch0ElisE8dWo5bAMAl8+FOeTUViLwQpGFKLi2atQ8BIHR
gWHAUmRPmZp+I3Dz1A1euPGN/IK+aoUhLbb0/JqpnsJ0GdILauctnq1uP3jmDlzWc++6wzWPx+Hq
Cdf+NwBT65+Ub2xvFRyzAz8WO4oU+v3OJDbzsUy8sO0ugW5k296Ll7owv01mbe1wUuWnAiviSsva
mCQM4GZt27inuh+0C5iwHyKckKEP3bWQ8zUcAPmODjhmHL2zz3VSrikGt3coy82lZ/bJThs4bmuX
cbXv+t8Jn4p20AYfELppT05W1EtNbzpGVmV3JKtKbG01/0muWH+sbZRWI8QPBUHEPsACCNOhR/4u
GOIMDlVO1PsBzh7NPxphT6CgggXB74zndvDgITlmeAzXVq5wmRxd5ZEWmkGLB8U9UMvo32xT+6+k
0XlngX9tg0ABDK7+EwHbjJzQtb1RXOjy0CJt0ap7ndmuA1n96wJ1aZW0fxQagUdCuKJtXsbvoui/
u2bQbCP02hS/ScbzE/XadUR6COA5TIk7kDzxth5q6zG204SCZk3F0dafPY+5bO1br6R1IX5JbRrp
iHyO2CXXARUyqtMx1ZxI7Z+SgvpAaEt7TwhJD5MUqMaw1BaOnhUXc9DCbWX5aDB0T6Ot5qbXzoKl
0kpDfKU5lJP0npktOvbcm+5cGrC3kYiqzsl6Ss5leMboDHCiPTBVSqicT2IX6tZDErnTLg5FdtOJ
zLJQkxtG+jhfdX4tOi8aEGHE0Zdu94sn/6+g4H8lksv/wzHBi7CX2xzDdFr+uo87I2Z4pUybS259
EjBTHF05BNG7GP9A2PoLgmKwnaKCPQ+diaGBaFlbEgb18CgIekEfY6G3N9VTREyUESpUkFdeVam3
306K/2I97b+JUB3NcdBPQiHiHMNC7la/4cEtdQjMsgnyi6orzSFOrDM+IAulQM9YbbS9f/N1M873
d9Gr/D4PratjujY4cvdvh37J/s9AOywuq0bRwqui/agE/F1F0S0uk5p5GUUCHceYvMeKA4qON4QR
D1iup4oFLBP1wXmAgBHchKFmexVJxapyPklA4dIcKTck64RV1X65LXyaBnSgnHMxZfWm1JlwNKpv
/xsy9Hyu+usP4lgDsmsaJiQLriZ/3YDIhRnl5Vl0Qe77Dp2HelHIzj+4Ws3pipllQHty7ThWt266
UjlhTUiP9dTqGyZQD1GkByvUCmQD8SZj5GzI/PRuXuCq/6HlwtkbEYcgSp5k1atE2g2AYVDI1xu9
JZmq0/h1ELD7Td+a7FUVNFWX3MwoYxQ8KYYG0KAyN03tpBccQxWJMbHz4uHYXqJjQ5wVUoanTLOg
3tquMrEMvKnhFFA2m6DsqesiyjkrPT5Y4QHH0nQkpk5JInvT/hQNAVpKDWTI13Rz1TLZAs/AqLwE
TbcL7LTBSpDj3zNFfvnf91vrrxRwS5V7rbw8GjZhkVxI5PH3246r2i09UMtXziPAFX/QgRBa/b1r
1a99qHDi7WJKPsgxVno4fk80N/5h4JQipKT/qBJHW2JCsq8h7aB9At5rK3THf4hHBdqCfG3XYCJR
xu9M4S5mYuwH3Y7f48IdIdGMIfq0cbyrsBosahTHK/hh5oep+cSAlA9m5ZLQBHRyPXaTs9Sr8S4u
s/40SQmIRaVsH+TaY68nuF31ytyFzLooe6j5TrFUKvrmAI8+t9cKIqTdIB2Bpp0DlEGZ0fn1W5cM
5TU1yvpmOve13gwvbmMJukjr/30DU2SWu+5fdm30bpwRbGTvGpFXjoSi/7aJ7dqN1DoUxhnyJ6lJ
WqodPfRYR7UZCIkBpr9N6UTs5ifmxeD6PvQA+Zoa4WSFdPsf79F85Vs5IYP49dBvL7GQjcGolG/8
9Wldg1WZel65+vrc+Wk/jfmK31452YqyzCPXXLGnGMzP+Ualx6Ct6OnmtzfOT3x95byCCDH9DeTq
29djxrwGv7589BL+DN9p1X0TAv35V7/p16v/+FztO5JpcDbzOvz5Y35bWfnE1zrNr/n6Ugr711hb
aXXXbi3hEpknXza/wDdr0unmm/Mz82KcN/980+SQTZjGcY3fah02QJ/0LsXwjyibvZ21ioqmPXcy
5quTgV9MUf2N6FpSEhjH3rB0/ZxSNOujeB6V/ifSXo24NOMUm9NPJBf2qhujJ0HGWCrDxsJk+Cwz
1VrFLTGlvUNfktCuFr3ds986l7jRYY40dkBCcf6i4+rckDZ7zlt1HdVasG3z7MgFn/AzGYMW5wqq
FZKIyQ2lnzKHpVUMExLy08BQkVs53PcyWC1APB6l+kL0NkViQmyXk/CVReKYiwDH3AZ9KzNSFeFg
zmm0lfFtoKkKUPg/GJ2h21SIeMsiqHgOtgrdfmnIgLPpq5AI1yFXPEdkxPG3Ef1IahxAqmuLXnKd
xL2zUEWOusMWQDZaZZvNsXMygE43iofQwL8W2LD13e7dTN/drC5WFhQZRK14Iec4OxlsF5Nw181R
dy6hdxnpd8ir6kUi8/BkMF4jI/I8U3udhonQPOOQGM4lwJx3VKiJLFKgHy7RgLtaZvHmlEnh7DE1
L5LXxFcXoYzn09Lhe2yVjzpT9VVh6w9xUJ9xoLqrycsepoCQP9h4oHuBIDBdV3L/ySeRBXxBtCww
/efkBDrkBdYyOBCbtUAWSpigYb5TXF5iBjO2AKwQg0mzmsxSVGyEwIGtHQuVMyMWexlVWJc7heTC
WkYYcsU+omurVyQkEm9IpdOSgYcdeQRTPHyLqvQhkwoIHbQ5oD5jBx9zE2iKuh+dqlkpAzsYwZX9
0henrMV2nXfWfghJU4PjGUGU3WmxxeU9BNxnjVub7NE9EoKYs3oOSFuAatEGzJt6E5LF1MaMbjJO
xYnzrMkAyEkP8oVseKUYZTGitWtnIv8Nw9iwrDt9D2oU5ZXMlJwIl3QImUyHG5Ks73ZBQu1Qd4hx
44ccL8XJJZ6ykDmVRV+5mwrfZEyEpeGEp1SxkNRFD4Lr/ALdyykn9LKD2x6TgYlIMllo/agvzHTn
K4Q7ptZtQAF37UtSvkKJMmu6u7qS2ZrM9CA7PIImQEEHP30d1CWMZxI5oXfS/Gu0/uwQ19lV5HZ6
BHh2MV2trtyqbhSgtiHjs5Vpn6g3q8U4oIYTON6W8ZR+n8wO5V5JTuhAX7aUickyQbQiSrTNiJin
G32i7AUVirRRldhRCz8wVD+guW6IRRnjyqHXxk0eO5+dElw5YcEWaZKbNO8zsyvHHZyGw+iP8Kvg
lWVz+qlDDmpkB/cmCBwOLdn6+shsRawMBhsbXNIbZuvioEJNIzN+vHRPTpxeDWAjKifExdjnPth2
VEuN2/ZrhCiXtjHhSIK6W8RW81R1zAc1qG107XroLxzKAyFkE+NLQuCKZwZbmzhGEGAH8SZPC2AL
DVElevXGPlRB+XXdnZFkxL9nSI2hGsDsq6w3xWX7DSjw1vRQdKkCgXVBAP1iSE6uTYPfSTONXqP5
qDNCXXDZRlOj6tFSVypibDz3R98g6mINKbBGzpHp0KdFPncht3Rk2STmuspNAaSDHx0OFOZ0pmIw
3idydk1aTsidBpgAy04m8Y5E8sYym1ed41hkXi+altUkE3xTonw7menbEO4bE/LbyrRfANP11pYJ
wKXMAvZlKvCEO2gQ5AS3BAYnHegzNmQjk4RT8RLCFiVHEdYl7WhU86QOe8QPj9YdEGnSiAFLLOJS
JhTLrOLQvheT7q4NmWIsiDOuR3KNPQKORxXe/ACoY2tq7cKB8Xrsrr3MRM7KpWwxPkaEJQecD5c0
PFFmySRlnUjlXGYrYxSjpUDcsi9zlzXrvSWGWZd5zEluPFm6e3J8/uGJyGbq12Q3yxRnYssfSWiA
nSwTnnWZ9dwZHxxgHfFG0XPCiXM51g0aPL3ahoyqJ5kYXfZkR5MHCqWFaGmZKj3WcOFqmTRdy8jp
RH0gsHp6y8mSRUxKt9mLtaVi2K81gdUhp86SAOtWJlk7RFpXMtu6lSnXkcy77mXyNXxock3IwvaV
YbwrZD62Gnn7XiZmt4bxqMkM7ciH6lTKXG2aCU+QHhRGNmRuZzJ92yOGW8g8bgoTdyRaPsYEdaMa
OqsEd6Nd/qG1DdKkbthZ05QtNUK+VZn2rYXkfkcmCfZRGVpQANpzJdPBTZkTHsA3FFb+AmSEkzQ7
OXJ8rOKEizehVe3D7NR49YYTTFRi9OsjbzeOvvaqW0q39lSzP3aBp1zypoDoJV8xL+a7yZQHV9UO
h6MPJ309v02+X2PDfHMDvrubJuVBAFHclV3qbIMkiJ8iof6cPwMv5BmtbftSVWa4MTNVP9A3Uq6w
eXJCd/mM3L3vYKF92nESrQpLCy+DKJpTihBhZXi18tZl9Xr+LGdCpQHuzb3XlaHYMxXLtm3WU/0P
c9h0TvrhEN76Xc+0o01N8lUxoZsCbitOlF36s6KGMC3UNntX7GAzv5RNj32NxOzHOOxGZm99sg+n
qb6vTXbdr0/rzjFWim+6o/TLlPiXqwrB/kDQYwcXozWe/dJ7teT3otM7dz5Bu2OrNmsEreGpRxJ2
DhIuGSV6xfeJ4nKv2dX3wUHaPbZV+8iQBx2nSNbAkbwdwQbavdoisJtfppovhlman2OjqEsjyuvr
GAzawWpEBQKljm6O7t7mV1oTWkHUxi9t4A7ExA3mMSML9hKuEgU8sOZ1yjsBooDUrPq7GxBZptpG
/Ij2Q9nqOBN3jrCVe7OC+Tn/FjPkkFHRqQ+FhxFvcsNr6xTewcbCtunUWjCDdyGE87O1tLrjclW9
pACn1hwH/bFKqvpiOX28KlS9/qBfC5KBl8KDbhdmUVgPZeKnO7swAZu2ERxaA/Lw/BKP0a4bulDi
rMhbuhgjL55h4whVUmVd4Tm8+V74OL8UbuJDD3jwVlSqu65Lqzhm7He0LWkDZnaLiAV809eGdBW4
6VPePWj+1OzcICx3Wi/UBxx93dcXI51E8Y7ksQ34DKsBH9xqIzwZtTIvYhxG+KFZ8a03X5Qp1T9I
r1JXFUDZU5EW4qJTHfx6Qa4ca8NMP+mltyt8Mv6pU5TwMrKOtBWN/JsHkrjutc/MhsZjErVxHs3e
OHeFFq7mr8iWQ8cOp9oaRElXTGffdppzj35lVcWj8wlW5mtVauI+WuF4Z5f6+1kr22aVAVlbOeSW
nvxuN7+KIR8KFb7rUgyKQSIAL1C92P0YlYd5fWwfLEM+RuolSU1x8hpoDz1YmI8OjtTXCsHqRlnk
+Zex1OKTWjneKheW++7wZ82voA5BloabVVdOntYxHHV4f8Uo3puh+frVltejbY007ZoynT6CGgbk
xhnvLWSvnD+jqYNoyQYK7wLXysjj4tQkJ/dvdoQOSG77Ceglciu/uUsCwz1MKTEqMhD1LR/bzfxb
fHKVFjps4ShWIuYG1XToIrQz7EzjazyY2/lzhGLJvHA7ubfGujoEXHM3tq3Er12Q7+fPCQdKCWFc
D/eNrgQH/IvVxoo5vBgeHOZXJIFoF+BOvHu8euZexxi4iQtoeLpDLDHNSGuYho/ITbyVBQvqWFmF
/mBV6jd4sMMHBw+aHJ/wFzdktK+GlDQc+QZVB7mPNOE51Q1/p9pMbPxQ79+15ji/UbdA/gvqGgeu
56nsXDcbG+nW/CTuGWnFKe1LT77bZSiB986fGifTQ9+r7RPuLHtvVSkKaNR2H8AodM6FH2Kos02r
hsXeg2vxrFPgm1dftUUPsTYziDvxh6uWRtZi/sCuG96F5SSPLQ6hQ1S48Xp+PJf92Eb0b+VYMDrJ
Y7FDh6HfJsfczasIkSFAkTRqJ7QRxp0VhFBF5A+3E1eiOVP3Popt/diNnKu/nvC9lZ624as7CG2b
K/W0VT07eVUjkExyW3ZDOK5c9CZHerP+vZDsJc9mkqa4jXdX5ppYVE2l3ZERZpwm0SvL+bcPZABR
5pluRW4xP9MGZxMP3vRWqgzt25FsBjn+sU2yfYeyJscoNrPH1lXevtZKZ0eDfdRf1cgyz65CX2B+
ogmnSxI4+XMHb2cvPFw++tAmH0JF7sbatlD/1nhJId2nIONJwKZGrBcPX1unafMlDU9MopnvXKyw
AVctt06N1KCnMProaH16GJDDf/2BqXLUudC/u0HVYhvM2WWGwn5264jpKX+wogFxmXexFjT5dd7t
RpepoR5vVT38NpBE9xCgwj5A86/XtORfhY9YtijTdiFaJJR1jN5Ki8tdZljVuUA0hpzA6LbgyZxz
Cchn4zrjxJmw46qKQghNxT52IDHjWOsOaHy2vWpCnkeRsGTk515jMT2MojbPBaIiFZAhKcmIVevp
0x4T5U6PzGlt9HDCugaRnTfgSaP98u64NNIJb9GY2bnFc+F6+yju8TH7lXEYOtxpOXPAyBHO2TGY
VQdmq8N/pvE26d2jkprvlDF2GC2tW4umcKnrnQQNI5UMHY5RLJ3DOuxolk8iqY5+5cCKk4sg02O4
mMC/ZwOw40aobeabswMYQ+Kxhse0/eURnh//++vmB+fFbHD+uov9D83wdJw/bv6A+fGpQ/jMTOUf
BuOvW03tLUn1NiEoxuBh4YnhFqdbvTChZnVKQ7mAFKEzn1UsBxLR1tiabrlD9gSkNvyKipi2hStu
Ufia0eFiQJwBN7exXzWtiZZXLpIWDnRUdoz5cwQImt/0BzgGbFxVWVkuSEGXTbRJ7Q8H9tQe84Q4
FDWB7pNZlGsQSS0XARQzbnd1TFig8ws6aRNPkKLTlmcx30qOKsWpnTHojwT5kDMEHkCoPwpF4QeF
0qE0L0asxZMF3pdujI6kEeBim5GCW3WvUYPnG+VVoiPwa5ymxypTXTPHODlBjVNBbh6OsgZjH976
QgokbUIfF3HVPc8/jupoeQBvmamlLDniFhfm5+wkV5ipbAhffNa6ks9uxJMaY71sEt4geqCllYa7
hUAWuOJagRVXPjY/m+O4QNBY4qwYEYQNFOmdulrkubNioICQQZpPWbGQwLBVUTKLK9KMXzzFCqHc
Nkb3+qlJeNholLsw89EV693FRHiDXfKmEOe21oBTH1wX+UQ5IqcoAi68Ra6CgbdbaEdJmKyoXllf
+8fXp1s12oj5ezPkVMt4AHYVQrTVsIxC+k12k9bmQM9QCkGSlSK+tkXgTckhjlJlYU2OsrSh0S07
Ud+3Zt5u1ZBGKuavgTQB52QrIz7JKAFFSheahkjpKbiE+xsCoo1ToOQsAs/DabY0hRUdQhUGEAkd
9aHuBoqQEuKByRsxkFSUlBLxQZjVSM63YR8U+B89HJDY8bOl29aSgmJcTAkLqaGGpFMVrPShv3XS
nY/CPjs0SvXHrXomj9TSUihC9EQisaddXhu3KfLss5+ebLd17qAVh8dJTxkfxqW7b/mQc4MZb5k2
nrmpK0zScWyZa2R+6L60qN36OF6a1u5xiepwxLtk3JKvCfO909qLEk3xPpi6m7Da6ShiA3FhY5YP
RNQmK2yy9hkxnrGJDdikIwiQJU1IB+yIbxy6VjMO/oDfaxwYWww+U2MuDUtvVIwtaoL86rYW9n4K
xEjnCxUfI6LVpzlmKym8eG2kKKYtNZ0eFESRC74HTkRLzTZBu3XQRjocsUUqR9pr2q7MUh1Kgnce
JUbGlmbMZGbLtBIz08CbmVX98yKDReM1qsZ0Vj+5ktAQSr/fr0WiaPmyLzwsII7yLUiiZ2RYYskA
zD8oUHDsUFk3CUZ+jYKIIwEhqiSCON27JTU1I0iP0AD74TQWU3A33oWo9DDgMvKXFjik4lKh00mt
To9oJ5M6nl8LYnO7xVQDvsYw+OmH2GqgLecA49zf/KKD1AkRSBSuSkmbmheUnBBYOzdP6osaqTQS
IsbvhPYIUJ84zA+Rt/THrU6qlXxkS7P/M52lTL9MobpUOqnO8Bok9MSp1tyheFQ5EqUuapZIwbGF
6TLv587SqDkbKh6eB0sxlkJqrHqptrKQXSVSf0X0HIMjKdGqpERrXsx31Vm85clnVMrntlR29fKX
zItM6r58qQAbpBZskotS6sMyvGIL4F/GkgSaS9GpT17NWT70WYV54Up513zL//MWH0YMZkUvH0J+
fxBSvzffMqWo7dfd+ZZaOqsstqHISe/ovJgNpUmVPQcmKrlQiubmxWyU9aWa7tdjrtTagfU2l0ol
SWhSiRdKTV7oOsh3Dfu5DeyJFijKPVe+NZFqvlDq+qysGpaK6QxQFJlJSvWfNgsBB6kJpOtGaZTI
zaOu9pShaYHqhOwUN8S/FGpM9d4XOZHfUkmIFStcCKk/DGQPVpGaxLSWjVK21bywGa0vChVk77wh
WgJwKOLL7BSpapt/DiaqdOszXUcOmc+6yCj5UFsrPhIyuqqkdrKV56n5tNVKZWVBzZBGCPylSnKC
J6iUQdgPB0vKMRG6YKmSOs1CKjZjqd1MEHEyReKknUllpy41nl/3MXsRNYcCVJdaUFWqQk0pFKw8
wq/rfD1bkWdnsmh1I4UNGuRAA9unVBJoRqmkm08H862/PRbY7IieqOi4sl+0ovDWeLaAngOdghFa
w1kskvxEr5AMEM2FyBK66H/VAE5/pgq6u0zG9MJ8SvA+bdQhdq/gVDYt09wPejDZKiOKl8I0aPzM
h+HcVwrBWHBE2yFqKQEHPG4EO9uZkpOBikfi8qB3hNW7l2GwoMX6hPR4OLqdQQj642w3yJvJu+Ro
DApD6Q6xR0MQAihJobTEAYRrzXbEDXztqxJ3v1Dyle9CeFmg76rWjd7Tpkm7kFqsbp00q9hmiR3e
ZX2SgYDUJQQiCygpx3K64lgXFC/9vU6Fdz24lbrq0r6/J4OVaZRGalkIwU6flPwuA0o1ktl3B2gg
X+oerZs6ChcOxZdXsrsFxkt5to4HfQkyODlp6MQWSCmLja2nyckpA9AuoSsNLYH3lHbx91r1y/N8
j1o8Q8CCk0oaQ95tPMt8GXJzOSqO9t6air02TA31hZ5FL4NZrefHnRIa2KCH2t42kvpWE4lZFLH1
4PXFWz0GcHLhqxyzStio7hHA6JP1VIJRf8E2p+3LSEtXbZA3L4U2WashyGkKyWfdRJXBz+BoSy/f
NBlRbosUP9ReLRjjwiqtXxzbPzCc9z4rU+P/MKChZkQNqaoIKeWA7OyHB3FJ7Li5zgujKSPEE4O3
j6VJjsGi9iGUGvFAZj0FrY+7JWbgQUonuDLa7cw9bpVQ3JuEQ+zyPjnTSIGyXYT6XSBvjfjKMKAO
xQ50KYeOJRKGc+Z4H6a1stQte1ziiCtWaL8EmxoS6ZDGI1QBFZlbOfkHZ+IMlLZjvVdDS981efoj
q1t10eZleQMvQG8jaii2mRMcBQPRmeua3YZxgwD1lUSfXfBIDCZ8JRC/gxsdmiEhJsoOqidHH1IM
FyA0UHBRT1YvTaNYrAS42VizBzRyzYTsbxDnME2HtQ0HBPcDCloS7pp7GNUtEcWF/8NIRAawCinR
WmvafV9X5a2mwQGAK72aYDQCczAutpc/0JnSn4jEFU82vgYnhtMyinhfD21zzfkVtgNPW+AjO81H
emS7RFUTJDHS6hp5D/8aauCcaKm0PRt6fZ7vaQ6iPUWt6Nw4wBeMIFwa/hRed2QMmi/OkG7rqcg+
e486m99BW+nS4a0ayvFEW5Tat2XgAXBRgFtyMXXTyYqpo2eqmTBjcTj/VexkXpyKO7RPyxZpxUKr
634V+fZ4b1hTue9Cum2+kZAMilgEYBXxvj5jT7/LjVedYiWOdHXpAEn+dOEnKz6utzpv39Bd2Ssg
QtbB94LiyfMoW9iV+x7IUgKlyvJEg6iVkSL2pkwsbPH1OH7Dv7V2iVN+I3EaRVQaErrgQnwu1aLZ
KOYoHkVGXm5bTdG3IYhAgDn2DyWuhgSHOmhhhmfuoSjFmhNZ+IYAMtiQ+50d+lb17lscD5M1vGhe
YDxXlhrRQORCoIe4Ry2/+uPu/CwdTpqkFkNFLIrVoz1wcsZW/2oaDcHCfoBkRd6t6uG1qzUUd3r/
syHi8NLhiQg6L72OiAGObgx83jCpAFt2llypWhK7XQf0SqORugnlXdX+5mW075F4ELDr0wigSzKS
/eM6D5MG1aeOi2phGlP/lG8tKzB/qqL7LGgmv+SQMFaId7JrigQfi10OfKyO6OOMSfzaR/UGbWL8
jGHxTU0AQHF8uB96495Xrl796O2C1oxMu5wKXLKRH8FKA8tTylS2IqVEapG7mYxBc8B2bz/5Ewkn
MSMC8msmAE0OqbrG0PXXKNXe0iiY9ibEv7M5OSvNjstbyZk9i83nDtvJI0bFVW6Y4hopJEMro6vt
2YlIrbEI7KxVjMNtgw11NG2AhJ14LKr0SavIrouN6T0Fvo3DXmdeg2HzoVGw/tctqO9gKrsX3vOa
1Ca+HcKfrzWt4mUFrnRJnhIlEKgTHKOm+zIVg7sANZ80hv1q0OEnHnioyBEyKoISglDdwIHHk0L6
tEEpaUeZKVpadm/u8i5X5fW1WCuCnM9Qpy5j+GlzpSvMhLHTcRQncKuKXHce69GEG1bkmNKIViHg
tXAOImmDPdWjaWuk1jlO1PAtDGLgjqnyGWqkaXTxwNw1GJXVyBn5WzN8N4eeHmxvlGcsugVO+E67
NHF7GxSd4Iois05x27zXtQbmDEfmwZf1TdutrQ/3bSjKYNtIW2Sv6enRExlOUi6eC86mwOPq3Hie
JucjLjVSggoy9WwSGyaw53tNt0khjGM8UxOFObeoxL6zDHcR1x6zMxK+trRFuIipwXhCKkNdISqc
Ld2vAlwUlhDLVM4xIu01/eLyQcZFblxR6Ms//kEBn9EI9CeY68OKPF9CgUnpRI2sbK0+TPdQytgq
qgHANjL2agI6q/Tp42paI+PmBmJcBuWiCVJq5T3LJqGNa0pzbgiNK+wJwhDNrZXlRMb3ZCq+15Zm
ksViuuugiQYqrM4HBtp2WiQMxZZOHlYXIWhkVNX03AwIL0iiNd9AneVhPJ7s3h0RVDbKGaduBoey
kVIi9dhk0z8WdbF1lPYHnYy7PvYRFuJpWXXRNByVYjxh+42fI2V0jgryuQUGKO86JhAQOCpHxN8a
gF00Wz8GK1WXcWhOO9pU8WOa7eu6cQ9w4ZxDoCqPjRGwF4Jj42quT5ciT8CoMxVrBkDyky/CDZjH
CSRYRZa1nEw3WSuOfqrv+77xHlMQLmkXRXdthuxhsL3mwinKKVyw3UyrSvkL0T8p58pngAVdIu6f
M3VszxQv3EsjnIx5RWfd6hDWuAc1bfC1ck/TuFxNFUYq0DDKWVgVOfDkWCRq/wKasyVUMTAWfp+v
B78q32Tn8SPCjLUy4x4aRzMyQstoIPBr0rMJgWMhqC8AoBnFlqjIb1R4ryKN8C4lADkTymOrsiEv
oiW2BWYKkZXCBh5rVs3NVqmlB7DKM3mYdE1eEFpRgfcYrU9iAWw5he/vkdhnR5Ohvcz7xNtdAPDv
avnL/efAgA0uUya/4Z7b1sqwszFDrIvIXBbuvWFUDuiDrvt0ubDYrRdCmiEkUYxadEcKBP17bPbE
nLTPih+DWikiLnU+FaUJHJTB+W8T5kl8shrj0XTostiRMl11JSLhAhE2NJbB30gjFi385iPraQK1
dfaTGg1dNc3JTj2QpwMghofKJfqROKZih6G+X+YGJ+zJttIj+STjojUC/KCEN+0aFzcnOHPkYpPS
T4uIhMudGZqr0inSFysH+iKo1+ci4ZpvC+9T5WKBmy97LB2sQ06jrszO9q6Rboht6YTdcSyi4Jhp
gb3FGVlf9ZZelt29ZcRK0bzN0uPgaNvGE1zDouDVCpyeFfZRfSurQiubcwSpLVVxnCwqkLV3emy1
S1aB/hNOxZKfzUoZz4GYBPqG4L6MExmV1KdrCljaQ1bF6gMHcD1g1qQzahKzNhKCNUvFszys10rU
JGAPIM26XijjadRuy/UDWVSr10ejEvWxjLjKF/W4DxDgbxlx+AviZtK1mgNrT3jmWLuYeZkrXxQb
TZYv+ufhv9k7j+24lWxNv0q/AGrBm2l6n2QmKVKcYEmiCt57PH1/iFQpKdbpc+6d9yQWwgAyCYTZ
+zfIZRRRg53WMKSLVMdheAx9bc82i9Wt+urXRfjQN0axlyMEhX01OkH3r1nhdP9I5AsdvFj2D1Ec
r/WkrvZK4KIjnkgPrjcqsx550CM+VeZLGZGjTJsvtbcK4iA51bYWQ/OGmFwb/oNoSiLMgEcUJVUE
F0+5Gj15gWw9tXKN5KXivLRBaT4GxUvbryFT5pcwgAaIaYi6bjFMXuZ6tLQRYttbSMv4k+I6wpWt
hiaMhx/dPDGwlQjzN80k4xtmxpuBXMYlzJntqyQxv8uFgpOp512jwVLnWg2NxgvewEQ6q8Iw003t
1f1LDS4pTHtnniR6jMOBXl0jgxeW9MfGdrwKoRDDI/SXwKfH0vTK/wZBqbL29yBhZt7wHedijrva
W+9hWhX2rrvBtbjfBUGEmzb7nKzE6ZG9TPmtBlaM4jHKGJGl7hu/HyF+8D8RDk3/AvEEni14ChJM
Vv/CngUgpVteGl1bqLkX4eDDr9mlJSTZzCw3BgGMKXbg4VNOEfS4gBkpLnoOuh2lXltPoogI7Q4Q
Kbsg6V+6BDBUgTAFTn4+3BbTgYIjyTvXb+Jj5bIc40hsA8iro01c+/IucmEuJ5hTvRGpeqg191Uy
pA1n8ZatFVNB2HB8tRs7PqVv6sB0FzYw8XXTniSlehNACk7OadzGMIKdkF92iJ7qkUSNw0mgLaQZ
q5RycnMpIWKvc1YPkicsPnEEI1obekC3aw40TiQhh9ZMSgl5me9x5+Og4slgyDsMlzD6ZlJQlONQ
cczMYqtgbyKFa0C2Bu8k57a+ix8bU6+PYYsshdn7HClxixkTEs4SoBbLAptd50WCjNJkwsuHhkrM
To8Cdtc2OSqCmM7FrvDQib23SrPwrMcxcxezHQEjmrlfxh4DtS8c8lPYLXF6BmCybC21O/hrBbfo
s+cX0bPhB4tWkbtjgbQq8jOVAuFRt7Z4SrzCrkWgpqr3KLIXW60x02crVXZpX4QkZHAdCYYed187
DL73w64O1x32cU9FN3RPKsbGqEy/k8Kqj5LhVY+cgDGydh0XKwWJ8EKSZZB9QsjoHYlXueog5KMi
vYaoYc3TCgOOKMOXk8kj3tSTEpAoTFSIZ7XW72EGJQdEPsINeyBQ0X1P+CxD4cbqZOPJr+szspTJ
N4SC0aJVAaSU3jXXUCmEnZ59TXOPBI5l/NRIs6NtgWWtZrCLN5x1gez4LjEy5UiYSj4mpFqOwPHq
HXoWhxp9n5Sw1Ferndz0aj/YZ577UhMT3pDBg/fL8Z2Y80NQTvp1WoJskdo8YqIzM5KULD370EQu
5W+NZIO3k8gZN3DNUVQDTmRAjAWOnWhfZFvDKmRAk7uMDPULkvNMcYMVX7tEIVRvV+/BGD9bOTCd
FmkWjq9VviKpra+I65XYwR4qxDKuiZUf0YJbErQydn1GkGwoh01gMNPhq4qiaSR72FgQ1Tn3rexx
JqhezCrTz6LJ9zHRQIgz32DVRcyQVTMOZKyP4R7M67wjqgnM8jCoxg+dkNY8a6SXpBj7ndsU3UOg
e/0DTmjeyoECSOamAURENjlE7RkhPjn+wonvBFWpwLSliTbkY1CoA3i5IfuuEfnw8N9Vi7MFBKK2
VfwhoWtdauIZMBqlZ6upV2Nl6CuoaeFKkzTraDbBHoBzfkGizl+lUrZQJd0gtBWTFBkITqYEVTe2
4jtruI3qQoqzZ4TZ+PjG5AEVZ3WJcxFzrK084xpfbDwvYsOgZGAZhnxDVmxybwoQI3ZHD3tHLCtF
ETiIOkfpmCTMU/m3JJHMvSikqgYMAS+QkIsTL4BjE0bIiitgf+XRwrh9Iwd4XuRePCmCcg4FABGw
a+9t/XEIyR2U9WM4FWjAFhLyD5KFWXRNVnWhKHsEWaOvCqqL8wExoaU5jMquZreyiwotBMUphWBu
GnR1kjDdkItWlhiEIjDa5wi+lxggwfarN61E2HDopG5d4XG9LImkQuBJ7V3aIYunBMW1MS17T0jb
3jueH+IGNOJ9Z2YoKkdVdgikdLxW4ZM+zbueEthrYcIENISDfFWrc6mu3hMTmImO/+8i7/AeMmLA
GqZdJRtQ6tiQTSiY9FvlJt5xQGceMOjQnLuAD9OVn7W2qY9uBPQqKlRpKyneZRgl69Rnjfk01Hzv
AUSx27m69VEHJSNNjBoMXF2+OUU7oj/LGdRwtXAlqgBEDiay1JIQZpGz1N+pvaKfcX0rgJeO+jw1
8letqrWHrnvvkFh4GCsPKkMGGqghBHvkLImwtpVBp0LFeIeY0MIGXWLovvsS6j0e1+h9bNWgeeBD
I5OvoozsNuBFzdK11sr0qvoZroNwInZdW1RLF2+eGTZy+r4XRX8i6lPsalKr2cwHzrMBb7szI1U+
JV1QL8ou/ZKoHVbOqa19NYtxk4ya+ViYEAeybJtlmvmuex644ibsLx3u9OwOnE0XyMBtsyh8Jh3o
nIIJTm5r5c4o2VvbGLJeUtcBqU1ML9L8XUI4qgxd5JFCsJDapNI89OT41fQ9KDyOPGgpxmGHE7vn
t1uFgMoOX5WZpqvOBdx0OFciX9+IKmAvJHig5iILqxz6PAWz1pbaPLL5VjRJPoJmRsyvz805NjDy
MZNbDFQ7lRk9ZElUNK+69s3XRFKDi2pV1TVjiyx56tfUlOXnwOS/wpPSX1eiTWptvIUSbW3VEvBJ
SFdX5JjRPQnbr+jsY6w8tACbsPRO8QWc3NSZMhQwSJBRG1KI3vBGYPSqdWV/DQrs79o4ggBgAlhu
uqQ8GxW6mWGMhtJYtcazPsl8D+htvPJPimdOEGbfmtp+Lj0Pg8wmQ3VoJL4o1w/NCP2ENAvH9trF
VsDwe/v7xJJVQwuENuqB21gG84QQXr4lGuc+6RXYadU3d5Yfoy8sQzbzg2piDmBnBsm23Kmygl3R
Ktb07hDGbbqw68b9hhQg2PjcfG1Dw1pltfneWUR+lSYG+aICwCpwCrsQQsa4bEyjrwAXXzySk3u8
39jScRrfmpP7ZuZI3iPzJ3D7CBpfDNyIGCWpgrjo/asopCFLZ97oWDu1S4rFaDnjosut4CCKoCHB
UfjaNxHB9cFZKhJ2XnnT/FSZIreFh67lqGwiqW82IfFX8umtvXTRZeLlkJYZmTbg1QosSIiMoNlx
UAOJhTSom5DUbeuWfBY6fY2iE9iurXothxLxJ10y1ia5r41B2HcelaTxCt/hCERmcmN/h4PmPNYE
uOZVbCdr0gHVkilNm2cGAWVF2xtTeLjQO3UmmHH/X3HhprjwI2vSGifmn16QffLXgcP8/xZceE6D
+uf7/7nW3+qf1UfNBVXnvl+SC6b5L8eCaGw5uqOCnkDS4Ka4oFjqv5iikFuwDBUwtQmf85fggqX8
SzN0SzM11VZU7qhuhjyK/S9HQ7oPdqJqwSVWrf+N2gIw4j/ojhwfeDrAP0WDsu1otqAuf6A7xkpY
YgMTGT8LLTuKQ3hfxGig+6MDuQ7Kewe6eYE0oLMWvbItKbdedYokit44jn71/tW94lFi8F/dqzjf
AkQfFx5Q6L0o7DguEJX5XefbKvbWVHxqC4n//megVOFQXPfsGcbycC/i3PlYDfRE2rOFcQpHY9rA
mg76JLL8UxXzSdxpO99aq2ahv6hW/R6ldXf2+hEOgb/MLOwvo7Eb3owcGbV6OnJ7/cpwwpq5Ubbw
y43d0SVOWLh7cWXmjrtPXc8sEduhR9QjF7RKi+FxxOS01C0XlaxSQ3bVhnADOUbhzKXotrIXdd9s
zhyK5O95NKmGh3p6QFU4O+CrkB18t7eY2aBOfeoQVVGYAWTpKI+kCq1jLvON43UcpqcHgcOQSJaD
O/M85F17bbShM5YtDGjXPvnT1cgBhTygkS1yZZ1VWvXFkQvpoYaIRySYdb5H4vFEliE7uZN0m2sV
CBrnkJ/rGnk7iGsJ6OucQNZaq+uTQnzn5CGvf1UyxGvVluyMEFmA49YdwW8+F4j/LmRfNtpLFIXV
DiiYZRrVpZHRvuLfAe49gAwp2kQxfSvTyuVtRdWE5Hb5u5vEg2Kj3Wglm46u10iuYDgx7AWG5F6I
tly1+g8doq3V8+dfv7mtnYaw3ehgS88lhPgrPGADCJ0JzxpX5WtfISjbdiyaZIfqNY50zNCYTexy
q2vZ0hfQ5/vQXKb2mF3UniOfIUX+SxRbyEj0TrvPU1Lh2O/E8xAN+C/iKv59VcEUvbXdryxNVTdh
7KO+E5cBcvgpIrxgFBC4muodjMI1DhPeplXwmm1Hn6Ri1UEM6KMUmEDL+aGX7QssPPSipCR89/tu
WRd+8lZjabJgdQqOBg7H0OMi/KHrwV0B7UagNXc9hQgECRFe+myVE/E/+XjRw74vs9MwFYWFDGHv
lDgtTh0lMXGF74Yeya+BSBb5D6vpiULHwGyTzp/nTiHtpmqatoAxMmuUdlqTvfF58g/6XS0RyX4k
natoSGePRq2RLot0ZR+maG4saoCTAGPBq4jGW39YKd/NPPE3VmIEy8yXAKBzqLDXhvRDqpP+CChP
OyVEsmy0Y8cvwBEwWCkCz558XDEW5Ig4kPGOBkwljP5WpPqCO4KPLZD6ZlkB9NrVGdrH/bzX1WEN
ciR4zDjNYZpeJj+Q+t30IXEroypPVlqso2m2EAWznrs3pnlEVBMxmdzr/IBnF+HHmVVCMKhRRTj6
pW4tWG7GVw+ItFmp5rsPK0wfjeAlQUN1KRvo6WVjmRwDWGq3oW06Qn9OspcPS+FfyGwoykSWv5Pp
dYzo0ClwDFN3MKVjofmsB6IkAT73vv0zMoN4GzgR3mjqpJUvoa5OYkylLi4/1z8P/VD/r8vP91bD
GHGE65GB10b5uSm8C3zZ/pwEQficQa9NqgSC7+Au4+lnFoViwgRypSQ6pNDZRFMi0o7i0p7u6CGl
LMW4+22/77i3G+pI4kPc8c9/RpGWxyLt0uuAYBm5xKx7DNSyPLgmp1bDrHP8p9qd12vel8SRgq2O
zuHKww74W7uvAy/6ViXkxWuYBBt0aqovkpRsE5Jo3Vhfe29McRCtjUviN0dvsJrXwTD8zWiiS6xY
dfOathzSkxKPj8SovE3pQadAjgSvUhxO3lq3GuYJ2rYHXGOGaxJBu5vaK7uHkpqM7hb9pfRlbMj+
T+1oklmQ6kN17SaR/6bU547T+SskWGRS0dBeimav1bd1mAfPHkjHfY3g78JFK/JNU8PFP7x9tvr5
7UOHhBlP12yNHQ6vIv0f9jYjXgiVKUN7D5VII9XB0hXK0fimy6M5h4bMniF3tUsz2izlGYen2DHn
kldXh7EatIvvSS8DHyzhqQwTbiC/h1KTo0OSl7+uRJtkJw9EUrzNp3Yxtm+QpUWMm3vv3aFZPJAb
5X/8Lx4n2uQqXMOHBgJF2rlvmu4g1yR9o5IgBHYF3mtthmdr+rgN13goEJ56EUNVn9OUGNqOpJF+
D82s2HoH2jSJcigvpjtkSwXExgKhC490tqRLY54+wCve8kmuOpg9iBJwJcd6RLKw8X9d/dn7eRyu
waseeMvt3nsvoT+kqMsGHV5k3A/SMH4snFzZhppZbj+138dGbi4fRNU0skPdJ+4miIahwcr+vx8n
2gxQv2oX9xtxq3iwaP98W+LIFylSu0WfYWI4xsMTiydBAHRsXpGmxGq+trvvAFyPI45K5CSiGl6A
1MCiD7BXNpzyoiBTCVIkRQuxD88CS/K7Nk5AE6Jyz2qbhGcBLJn6RE1lpXr+PfJ/dB8qAh+ecv/z
PP4EUfvzTxC1qe/PP12MNNLY2kY5vELhTW/noEd7Q80WiaV7R9Emru4F2hN0eLE+N5X+17i/Goyq
v7v5+y/Z+lPmS+fspGlIJ8FYRJJlOvT8+SH3fiCpfqlJ70EoX+uxtB9tK8QFI3Lbufii2RL8aDg1
P7L1CcjY/afdpr363d6OAe5RhTpMW4gfvRU4H8aLdjKoP2L3W1A6F6eORxCldqIc3N+v2e1qapPH
CtH8wCSS5FcyA6eXWnSLQrxt4koMZHWEhA8EBG/z6WG3h9uKm85BrUxOC2yKiziazDKddF9MymNJ
pskQ77RgIarQZ+PHGm6jqKHHYFw1tEEBvCfZPjDeRnSEbXcw9nFRV+dO7fJ5HUTJj8IgfO2a/VvC
Nnl5H2Ea766Boadtbi1Ni2a1YrLJutdz7R92A5PB7MfNwPQrTodddfJ+dVAK/PQr5s2QYUqt2e+w
VRQDhoRCikMcDDErjBtVehKVKEKDNpee8sDMrpCx2sTau1XoHXGwYFf4u5q7Mn/hsHNvvc4kee14
w0JmvTHGQj1AJ/U2aGmiHjJdaVObuBJt994sd6VJc/Njbxd0FyUdCQZZDmcQXe1XRP2BUo7er0J0
ZI3Tcyj8T5sYMrLIklagIwfBaczK6T4ijb8eI0aLgU40OLO//1LM//5SLA6HOqJxumGrnOn//FI8
QP+4Fvjau5HW3ryatKmEQJUozCrgTRWX9SSyhqUcyvYBtqPTONFUpPwwcdBqyzEwdGgZkX6KJi9q
za+O+tDoJ2Csv9qDUEf0c1D0+acOcVePbHJdqsGybhyp3mZjMGlxZS1sEDV5LfpAQevXqM7VhJDU
pqupPdPNYXMbGyEic9abCL24Vn0e1cx5sKxgX3a59qxFg/0w9UEP/tBXTTVd756yLMb2FoDhtupy
FMinq7Abfl3he/Lr6t57v/I6C7lDtSrXf//bINL1Xx+AbdkmGDZbRjPe0eU/fxzf8kH5DXL5HtXp
WOlLK3dWpT8AHLCLhxz9l62o3ZosKNczQupYAmq2gw6xqE+jRT+s/wGHunI7YOl31BLfaNeDk314
jOgQYwMTnTJkD+uZm6OIHmaj9BUpzEuWI1E0I0AyIKU0Kz3toVfT4q1zc7xh6lS+ygCuSKZJ7rHI
5ZDsQFpsbdPXjhGL5lLBtfCqYTY2H1CceZue6EcWVK7yoLtedLE1v1zrUq6RfS+SH7osr4u+G16D
NnEBdwARUWLTfRAjJpdGAvMhsB7xzk6vZ683Mh4N0zvbFfgIY18UrwTkQ/TcB2ZqMwHL2nSOZmj1
6PTZLcyrF45/VTvsJAPHrlYi6vt7BAoZEfls91JM50dj9BGvd91gUU1V0RbEVrLCgoOItDhxer/r
KSe1RzFQtElOSPJKCatH0XF/ViIOrqmqz5RKqnd64ZN9tdNT4/Wch6crCyzKKUfUba+Qmf7ULkaI
zulOMfR+kzHdWU53/n6sGCHaxTA16G+PFU2fbv/zsZWT/cOabf/Xy26opm4bho2zOFO+9mm2r81A
DocodX9MWAtFsUxM+caCE/rkcAW8KtmLKhqYaCeU4bjIRs6EwP/o/jQwtH3Lmt+Gi0H9NEiMvA8X
jxRV8UjsM8+QwZNVENbDKdCREZphM9Cc8r1oGTttOEWi2cpDd+V1MgAjFnV1du8naotyixVH61EJ
htOt+9dTFKJIs7JENjLzlnlpI4zVSk15UMDrkmSeLkVRSbG7T3CUmlpkqEaHD4Pvw4apx5dtZw8H
NchzHieabpcYErAAWZq7cqs4A++YDqucPfsM/kF2FG2iMIgskIGcxtiddchlwPWmX/u/2u4Dfaf+
9QTR5uSGs/uH6U7/dPi3UAOVdY5fnP+ZoaDm/zndIakYGk5eS9+jKloiI8axWMIZcaHgOYgUECvL
fS2xkWo72QBfWFwCcA7aTKwpcOgLrIDHX+NFm7hzBGR5an8wk0xPvT/rz+ff/tAgtP5t8RJEfVI9
JlPRWhdf1ouH255h2jhwBL+3eJjIPuThYeJC9/wujxFCVVdHgoNU6Zm+9lzHuKajGe6BVxVA0ujt
ld64TjfoZB5vNxBx5Qbgd3FVpWuxtwGQgxwioOeNqHpJ0cDSV7KNgOX67n96ReT93isi76JXngZ/
uleJ5PQZA49kO+b9v91BxTBK9tNbIXnt+5hHylY0iU4wRu02VMt/J0qVPqAGgZOWo2qTA1CWNnAs
4aJOO8ewraL5oA7GuRjkZnL2zZdG5QLbgdlauj6epSN6al6Rrd2+8RcsLv61LTT/CjN+CfhEOoum
Ho4IG9kczXEjZI1rOnWJHQzkKSnA/VfJHBJWjn22pqvcwEaUaEq8vXf0kaMfkbSbi2H3dvGQpk7b
Dx3ECscZ+UY2G6Slx31bQm82InZzYZ49yJL5ox6s/nVoM8gXyiSjlufDq9tkZ7Oxu0vk+/8wEVp/
auLqFlExWUfy2VAs0jaa+SkGhlGcDexo7L/3JZF+LDJ6sNim3htH9mmPmQF9bm7V+r+11newa5bb
K2HbahOBHAFsSFUUbf5kpmNxERXgrc0CfVB3Jaq+kiKXExqPota4aXttA/ffESwddA6k/ERsVb/F
uYaB1GTXSXsRw7rFqmIgkyufXPH8Pk4TUSyncZeFYwA62YlNWOKwU47yGAmXaaeFtMnHqjM4yaJG
AIq0l3HU4uwqgvuiyKPkwWtRcBM1l58APh02TbdsQFia9/EZyB6QN7W+08NeW4irxOztp2IoD90U
pxHt+hDpOwfZhafazj+3ax34T/SNy3mnyLgj/sPU9kmHdfpNTUs3Ndl0bCRwiW/+ObXZBTngoTKz
79XQ2YvUdcttnTSnsB+Q9QWW3R+RyeuP4gpiX7U1y+rEeQ42jBg8VZPOhQ7laJdYjq0j/iTJJncc
f1dLXXK0wtFcWmnSX1lZUB0IguSblWD21aBbPCsnlaU2Ut8t8MOzVDZOKjHBI0H8lAiXPZBXYkdS
jDIkQjMe0ocUOB8SQesmcdWZ3+La+1Mls7lIBz+Zj9PScy9MEvUHbM6Igv3ugDg+k9EUR7zaQeKf
7V19yVpzm7rlJgFc/KKFPuDIXDe2RixpL7VpH1wVXVgcuLtLWLt7psAI75sz2jfRgb8KZLzfhT2W
AyCPFue9KlY2oqN0WjJEqievb8dmEk9PcV656/tBW5zN79X7ufv3WNEkRphSvnSNtt5WuYczw+9i
bPNhn8TJJklqdaNpXl7M7r23uuWTsAJ4tjUAjpxHs1ug6lkctakmmmpWnb1c90dRY4751d7Cdl0N
oQww4nebGEIO5w2xlGrdEeMtv4caqs1d3ZtbLcW+Oc4H7ys+SlhdmcGwz4YkfVEmobupPXPdbDv4
YbgkMud/xR6QWBSi02c9Sc1HRa+fzakdVB7ZSoDl61SyUpJIAJk6/Dl6Zdi3fWdeUy0LnusM1gDk
Jx2FkKkiIka6b/u/K/E0zGs/DPMCYK9A4P/+k9JkUtp/RAeUaW60VIBZKjsH05ykjz8Ea3utS+E6
jtr3xOd7QUMfGv9USPYYrooBsNG9TQeP0c5UAuG3MWkcywe+POP3XWLsp6oYj6pQOkM9ol1ZRX31
JeThgbISGJ2KwZDnwOn6070JRTR5NhRqugFqqt+GQamOVqZc2WA0adO6CBv6woGY69gIF/bIKip9
4TwVpiQv0bUgoztV81EvN9ENRks1HFLygXDVAAlThdignFtZP4pa5I/Zk2fcbhQtidluXKytHjwn
+BHKSbpPTILODYTymUiBDdMB5FObPLWh3/Bx3L1NMshc33Jtn+5rNBtGPZBJ+APe1yZKoi9V22ID
r/osKYPnHs0RgBjG6fJX1Lm3stKY738OjSxWH30aahRti3dV363tEtdNtMP8E84k/qlA9eYgy8h9
TA6AplEkMo6KdIh6Z4O0ZF3dSqWK3KRoc1oDdqsU1VhVI6754T6kGa11bIMDKHwf2cyxfgPRI38J
TbZpYO8B7k/VMu/0tRX56VJUKzUOlprduevb4NjFYzRGW05UPal4tQy/OZteqXzxo2pua8ZPqLIk
Ew3NuA7wA4+5qbyKVUw0kZvbc74NzkhcWQcv0i/6gKXlTBzIcBOWZ7lCLOl+Ursfy0SvWhA3+nRe
k1w52/bAFDHfcZl9aniMuyLQtxAv4bPivkg2Ehe6qfCSvCJhyNWYRdj65s7i3iSuxDAxQlRFAXgZ
0XIXxBNZdyBiXmOvVRfSa5YFwauZQS4JxmE8Rp3nfnGGs2+1wavsGu5+RDEBtRaqqpPoC8tEn15U
szrdt6mCvHgZfnUr81ukDNbCM100k/wsea59BOHjdngT7Vg59jtVl/+y3WKK2gUSgqwiHdqbqAqJ
qsiJimyo6LinTe9tzVhvciQipErWji5SXSsWP5mkN9V7gUjHr6orG1DYC7wJRK9H7AOd/qm7LNTw
OAZbNy+0Y4gP7tLrdUwKRs0+AlnHCLzrkFJNJ61e33T3LZHJ57zBHqoPiq86xLl1qMb1qhrl/Guh
6seAlf1q675zu32chn26HfmahWhnq6QvUUI9BAXS2Hf4g5blIcIYlrYTbewElHM1KvwOgCaGFIIv
MjTuysY09Gw1z4ijwMDhVM7hgGTjog+kEt1cEliizTAVMhjWM84DfwxLjdeo4+Qz83PJedSHy0hw
L5srEE4XkQro29Aa/yo7BfbFw6WYsA9ua57/foXAl+rTCoFlig1EypQVzTANTpV/rhBWgvJnm7b5
Gwjydp6w/0IOCXXHmSZsvG/Xpou9ZovF4Bz0oT43RNdtgOi6FaWRr8MuiGckPwvQv2l8C0TnU9Xm
3VyKIxcq3XgqSFW8FAcys81+9YZtkj06fKoCvyDwDOIKFutzaTXB9t5+h0J0/+kU4wUm4j7Mkbvn
cKwumZrOADYGzxEUEqtNxlfMXvimgkQixFUOrw6ys7hd9f4JX7vbMGm02mMCN3QuNjzsLuSVa2Ab
d89C3HdCnzIa98GftlOfqvcns07hEDllMe4PBft4qDVUKaDUn0ReMgm6R0WKuhf8bRDzh2F+wN3R
OUje4KPyHyavlVaegooAfyMCxKlX4/TIWjpT8ro467Bkrp0q71i1B5DNRrKphpJ8wVQVw1SgTIdc
aVH3cLHmJkKSPNzfZW9Intu8l3e3l1kz836jJZxxxRBR1NOL75vZc9Nl8u7efh8rnnn7aCQjuz0v
zIZgXo3oR3FIjS5EohHPxfV0mTtGeBEFChFvY6IPe1FzO8V+cKNXURH3+JarbrUaqY9726fn9Cn+
GX//ARkTavCPLZYKmBAlOQeQkTaF5T6dWqI+qhIXFPdb7avJjricfyMD9NWQzCMOHwujMtIKhiE0
gb/qFh11bnytAGPvxUGzds4NOkIXUYkgri5UFwszUQUaqxxlt7/cDrlRJP8sMss7tKVtbAbFCOZu
3xsdItGNt9CKPFt0kF43Rdi84J3ew79EyLweR+ds6J1iET/UXuxUD3eizZzCBZhXkItzi7WojYOO
JYoLFB97s5wZMMtwGgYgrj/a/ojlHyfjRCXyICNGshSnZTdr/EdS1XMz87qrGIGILQkcFLK3oori
pb3rpkCPqCparM8gKHfrWB9RBdDBRLNbOpn5MJzGAl/pSXK4W3rYM819u0nNhehCi/bNyW19Ay1n
hDDm+RvEllr06Hvl4ltVuxgJ7lw8vCvxd+YqnNoy11aPkti2W5HisEYGpNJj/8HwVdImU1EV5JdE
O4e+B1EbAxlVmdDZ22ZkPYxws8TUUWXeuGphiK2VsvP2DSLtWz91H+u4r44CslarKUq+zqT6Nk3p
opAS9zGKrOooavcRAvIm7vr9DDEi8PoBQD3Invu8KCY7Van8Y+2+f2oWVatV/SOhKlG5T5lifhR9
bvN+nyzFVaEf28ouzdO0WOV2iLINubod50bAMKHR4Q6SAZax4554H3yxXjbCLw2KZrOkLrJvRVI/
QJ1z/23W39t0MEFBKPkSFrn6XtXKW4qox1cvMr15SsJjl6scqNWJBYFGq3UMLQQTkcnLtqkSPdpI
cuMUMbWJjtS+mj57wFaWpgN476Hr36re+h6a69N4lTntkbfgEVVd/cfvC6Qcbi1QC+9dtWKdJb/F
TFWO7SMaYJDYu5LQYmNIKNNPjY4CgnNRIJG9SjsrQA/UMHa53Aczv6mRp6t0w1tIcuSsxOaA2ad8
DIdzLNnrAhDb4T7/WfxvrNjvIRIj9gttdal9W1paCjDLLojiJ8a/KliOf2+w+p21CskeAw/pnSXn
2rIoySFBjp2JEVkD2bouS6zWG/wyTFfP51FhqVvJzlh0bQfBB06u+3IqRPVelIWMblnsb+9NjRl1
a20og/GLUlZYh1iAaHUMeVSykQ89mewHWwpNjlSjtUZLHmUsVFbblV+Y8lx069NApI8Q5JU9Epy4
DNkBgsdaqznrMC7HHUJtoGMj2KSNAo+r1XV9Xhmu9VJYxo9+NNKfeaTNLAcY32z0Bgwgyv57JIGl
UJvKXQwExRF8zMprJvkzR1XNx7iyi2sWNsESsetoJTq1oLbOruSsRKdo8hQUPGoCkki6c7uE6+ve
8DD7RjYJxYqxi59jlPGOSOemixw6ebUqKjlZBgnpEB97zb2sm+RQxKVoFAUGwMn+dgUTCEPalOTL
fYyoMt2aa1vvJXiqkHdmvV4iORiEr33WO2cXE/JzO10VaiDBwM0H3DKodlHWb9zSk2acXqx55MIS
b+x+eFUhxzq99ZK3KrJ7fV4hlQyTAcb/+GVMZUR+DDW8iMKTnhsX8qFE0PmCGHu/V4by7d6vlQg4
dHmvLkSbKlff7KwP2ShY3dCvceEgU+LlUEfQnnZMFX5XJ1snjLJRj5rwlX8xIvdkZYXpxKvG8ezi
Ef/UpjiIqIWG96E29bHTIOU8jcwUaXmvTX0QVaOfCUHcfZw14UMDZu72vRUxQf+eSOhtuy6Ax2nV
7l0dwJ6bJ3h+KdIXw67mZTnCAZaq9iIr6RYxQukL3OH+UGixMuumUWHeoQtT+PlS9CIVUy38Kgdd
nAMhEI9Wszh+UGoEdaatvyjars3WpRv++huEnpasay9CCCaytUM/qpcmseCWImKN7KlJqlfp7Ooi
CvKlCCFn/5ey81iOm8na9L3MHhHwZjGb8pasohFJbRCiRMF7kwCu/n+QpRbV+v7pjtkgkK5IFoE0
57zGWrc+QicSuFI3ZMjCqCV4P2/+bpXpiLRXr5NK9YOYJcxWOJvpSX4pZ5q/B4X/Pg7xTafms/qz
a6hZ2a0BE4lh7ooQIkzHEm7EDjMdfU2MHHNZ204/GsBlsyaTk8G81ey2fbZSzLnguk2wsyAXYnY8
QCysdTQHZpCPkUYHD02AZzVw6kMfuH/UI9sU45FWvKNzZzyw+CzV1PCeZKSlcH0kcEX5IEux77xq
ve/f4jI6QVDIuFVxkI190HorEnHpVhYj/IC3ceToK/lpNsTVg6MrqOq4frPptSImpOmRK/Zr66Sa
ZFZqR7MXAg2Pd969a68lwTMSQ+6uhCS/UaOiOo9zhovT9LapleiHkxqzZmjaPcLnVLYdllw7UEj9
Qzq53UJ2iROiLaBAvqZC4T/Sh4DX9Kz/LzFw6cNZpGNQ5Psf//f/AOOxDXxrHc01kCqzDO2v05gB
rjPQvDL9Cjt/YfdVd9EMpXlAnyE5lE0C0Yl8x4OsK51GY9JPu60syobJcP4eNSjaDv3rVnlE2QXZ
+aU7eJiNQRb9fQO2IrsaaqCviUYBCXAMRBXkxc+sCusl9dukKM0xDxwUzHRHb47qfJFdZNGET/ur
5XPwH2Pk5wxj/fafN9+aBHf82/flsA7B/gEHDS76H99XU6tNKDJDvOl9nm2yQIsXkgAsqZXyrgxT
lvVIbR/qyIn3sg6NLud8E60hD9AgN2OgTDxXdjg9njOczE5Jj/K0XwQcRm3t/q+7Xk/1W93w++7/
v5/Q601rBWiIz6QfC0DwIjQJrMljsSwGZpwcZWJSFhNziP8oytbPzp9j2wJNmr86fxaDBuMbdA/8
pTpozsktiuLeHZMdqpXho7wQr0ei0TOMLQFYiH2Tl9/bjrE0dbV6r5NRwWImb2Em9/oOlbFsF7pm
wrnAMNCX6O0fSFw1/Ld/2Bg3zc5I8aHUmJLtsikX7pDmr2iuK2slHLStLOaD86QUTn7NdZJxoPPu
DM/IXqO0aHah0kE1kMV4mha28MeziPvxi5F/xNmUv4o0z48GNqE80Hw0TAMELGFVHmTraGLxFub1
cxSpA8cJfgP5YWoWBRv5G9yKpvdUuH1+7by8emh66y4LQrwrrTjadwDrVjV6iqQ0Suj8qGEs3KSK
3nk53iK3MB4NNcYIPtJChP7i+qvrvCutE77/NdDvtJf//Pzr9pzt//P5J0Rl6w5YEGSxdNOV4Kg/
4vsTnOhK8XAxtQf2Il9MzTU3TRij7Biggdh3/lGZuZNhX13DIDC3siTryaw5yNLPrbIMm4bIOzCw
nRBmth/tmDNeaCKt5ugd/qpYVeyNWSCqquzyUtjdMqjT8UFW5QVU515BL0oWZYOpe4923QEYnAc5
kHNOyNE/y5K8zIJHkLuIqvRAfvG6grfkTFjhFp0/rYcYqCSbzHCJJ2R6sgAjvAwRqAQ3G59B0gX7
KnZgxve91c5wqGmpm467ki/x7ZWXr3LUFlvTrI8BdG1kF4JsG3t4UpokvW6XMjFn4ywr/aMhnLvI
Ec48QnbOS/tdM3x7WXol/Lg+6EhOeUl1bH/f1bJFlkn0ui7y4873ofQAfM8dlUG9a1X78lccQBY/
66JxMYFiO8kaKS/wGTJo9aAiy4bSQ+jCVYcBonwJYv+rydx/L0tde5+ahfuc6X52VZ3wnrST8kVH
yeWoqmaEcCPS3ZCUoq1NqLURoFMfIODkD8zV8bXhHxImqvWIlaX1WIWiwIQyro6yLkMcv2izcSvt
jRVf6WY5rv7opbpbIlD4r7K8++yDRRm7s/nCse8uJMis99qAl9V8iAsJXqDxWz5LGIUETsg7M+wQ
DC48kOZjSb+AUPJnP6uAAdYo8cT2ALa+FlnWEm0EHeE8ivKitoF1n5vldUb0HsbaimZBicQ/14ib
/dUtrqAh39hx6gTxPmlqXDnnC3xwlIfGiywQDSTsTGT5S9Hp0x6X1MxcyBYHd/kV5gKEbedRHg/T
0W1xAwSr9TA0Dg57Ir3IEgIHGfmLaJ6NYhxbuWSIBmwm+FVsL/5VZ5Yhe/nSXWZJH57zevwhvaAT
u3RlCblo4zlWpj9K5NxupSbT9eck8f9okxIXhF5RfSzt6WCFsXqQd60YptudrIOHaSxUkQLQ71L0
ry23PBiF5pNuc7o8XdzuNROeYhan+QIJK33vVuO4H/AuO+muDx9PGf07ePHTWiHv+VBkaGuZedg+
5xZ6X74gb4HI+kfMefI7akA8zkMLAyCKF2Yfceho6noBNz3DqTntTlmlQIkPm5++3bqvuYcQtVlq
2XMBSwyxGchI/3lC/Qdz18VzXeXwyKTKZErzX/CqxPbDXFSN8xy2eCLKpVeUXbVMRZweZPh6UGCq
lmjTH+TSK1ulCKBsVXEgurV+jpWtujXsO70or//bePlxckCogzC26lofj3k1gGtpQzQG/50+YHdA
7jkMIxVwC2IhiClOph41mAR24rms/RrpDls8mxzaO8CueCLfm2ZUvkxuNB0GB2ctWSRSqK7dwBiZ
JGm1AwcofdVW5wkdvRfLKpbVWKXbzmo93L9Dewf3p9pavY769WThnsxBcGwnFAIBPD/GwrJ2TaBW
26CNnWelNx4iqFK7wJrVH4bqoKLh+GahHLuK2OaeTSPXj6GHXbNX2P2XrLG/yCj3765Zg0ik7Or0
Pjonc1fXG14KUWIBgc/u2XShJa9QyV6rcdHh5BOy2evGwD3rpGDPRivcdz2bHmxeynfVqD6ccLDf
jDJDwCXzpxdYa1Aibbt/xu7FZM+jd49pnI+rqiNIoSptv3ar0LzPcxy2AAajJ1uX6nboMCeyhens
kODzDp7rZAdDKYa9I4R6dKsK8U8bMqAXFdG2G0rnrowtBaUTrFx0YMGkAEX3kMcFClWR2z41tc5Z
Xs8FWmWzlHU2aK+Rg3xEUwrsRqbplb+k/s4G4OxMlfNhiWxjdkV4CEja7CrBn9ObeXo/FmN1zcvq
fYgN7U0LTHXVBFp1SBqIkBq2ArI+G1pnW4Nt2wxoQyObaSHM6YZPorsfeLn3k4d+XglVGqZUEy1J
aiXfTSSr0YjqPsbKDRad3ZXPkZ8GG91SDGwQ8uDsBlaGGl0VvCTC/iK8qftQknjTdSjz2EWs70bO
NMvCSLoHFMSNjdGp/dEBzcqEGJSbrg7LR2x6mS5DI3vHGmCjlXV7xBkvXTpJ6R5J/Du3iyzaHMnZ
g1i4ds8NGm409ULeqlnMrex0u/Xm4UY75ccE86PfHyPv3AiJDUdFQENXvGY1CLW+89VIPyBxpW8C
UItPAB5zFhwz/zDCN4GO7vecc+JyqHP1qlcTbsux6e5MVEguKIzz6lVO9d4E9VKOwQHyZ6erxXOZ
mcmm49E7WgbMbFwKEHXVsBYqfBSisHPHL6JEY0TuPuaLMe9SZH3dTY8gP39VfdaTlUTMhF7C1yFF
oMNy+4z/Z538EPkTcCB4zbBsWtoRJtPQTIKnDgWauzZzL7qCbK6ssvHObEgm36tzleshim6BQd7K
RvSbMuBkJANk0dNH4nH21nRU/DmaoV/Dmbsz0qm9t1ulfZwVsoI0IYyl9SnuC5ax7ueoFtTpeNHr
XnNfGUb3qHfBH926EaRl5r0gyjjuSsJ0mSdA8eoYk58GC+yavMhiloz8/ywLp0UpZq4VwQWrCai5
xCtllSKsr4bqYQcq6yabFx0YAKrj8wB2GeXxP68nxBn+fYPuQhhxQXmSWuXl1DT1LwBOZeTZVMS5
/kz+k2TMhrm2PIjJ3drE3a7VvJBPnreFtvmrNLd9luY22bOdl/Xh33r+c5zsiforChL/+gm/x0WJ
gl9FnWNZ0PukU/xOkF7xTmrTg5l07fFO1sjLCChqq8TY2/7V0NgppwAZKMZgTV15dX4IEwsmw5ym
4wXHq6v2d7IkL2YTWThQogWpoSeVgEB0u2XvoQEb5jihgluCA4h4qzNG/iEy4ms067nKKnmHAmWP
ljta5Z8NRLfqTZ5h5hrj2mRmk34J5l3rmFXlyk6UCthJbj2iE6se2T8kizHT32vivE/4sX9MrR4+
11ovNmPua9gKJdadaRohiOGg2ZeFQPxvQPjAaK0Hp8zKx6TMt0lmFy92LpAb7YgNyiKS+ngF1Fa7
qYe8fBkn3FkV7WBjpXOHn2S2Iialg78vbF5zYRV3Qb2etAbIaKMoezYLyGlnkGC34zR9s3TcZcek
b9dEpt3nrtQfkC7Ovmc9KZShgBICNMjepQaZ9P+lB9FNPHl9Td9C5NE2U9mS1NCzDLmjqVxnpZp9
YS37AVHE/9D1t67tmksKs9jc4R+D/5RZ4lTnpNZFpIV2iImUrCFdWK9qqWzCwcq+4yT6qwe/vXqY
SWdrxyZ91ZTIP4dZwhZ8hvwSUu+Wac1ZWS8BuYA5jRRX4F41Q+RQcQxO6ASesKOsAkIE0aJFGY1N
X2yh3CH0n4Fm3hFmTt5ruL2z17X/4pZ4ErApTZ7GPtJWPn/MJY28dpMDHT9bIbLeQwuUZYz68OgP
VrEr3MI9E25MNzEuflf+Y4gyGCSUxyCzmw178OlsVPiEFXph7ANVGV+TgTWgHDxi5n59HuAfLGS9
6TfTyggHus0T14Cvx2c3NamwP55nMGXM+bTW+tUtwcMZH46fLO3Ji8lXiIhC/RYgd7BObTc8tXFV
36Va4i8DCHrvGsojAYrlkaoWy6lNPJBRnn5o8FHkl9Wrl6TI7jI7sb9nafqRK6J+cqqq/G9bX+sv
ZgFTlacZpq4RTlMtE7rbvyNB2gEls7QrxmfQOt5DbX5xjY6JF7mMg9WjbJakSfWWoWK3sJW2u+9F
ZVwHXUNag/pkStb9KFYhPIylUQ7JXh5EZDFqrD+LstUu2mMVlVdvcrGH1CLUfNGje0jrBFNwoh1v
RjZdI4nL9dx9aTnVz8Yuvxlj6r4oUDyXmcA2guTPz7ZtVNz2MEIuu3L8Gjr5Q4Ni0GM914eA8VeB
aYxf+1MV+8W9UAm9yxN9kUzqRsxiwvK8L+MCJLiGc6SX1t5OHRPN5AKhvsoy4i3+NuwsIY6Tq3Tz
+lcw3RHaCrR0f8KaIGCDpA4CFiplPyjEKRisjqzEgHravzfILnZpM0R2RNJyWGfu8Nya9kUiCSX2
EJZ7epqrFEgD17B0UiQmXIFsv66eXaet1o46H4ZUtUQCJBp+tBHMVT2wfjpu9RD7rvKKoIC1TOJa
u0yQ1Zn/NWJxv4ejBfdrON/cbbg9i+HXUf8wGWNw35m+2DnRkN830AoWRWDnr3Udtfjs2dlWqZv8
NXTsNzxiUXnEPeDRgzYrq0cvd3eIJyDxMw/KR05/po4BqRmq7UtU7EzDz169orSPZInrpSwOyvgI
/+Y+ngWB8tq/c7CIegpEm+KEY/QrWR9gAQyornoy2nGVeyj+qmm5MduWLTg7+RPg8T8vn3Wqgze5
WdTGQnb5bJBFkKJiDWfJWeWiGVeDnqVXr8Kuk+2GykIZ9VuUh6tTUI3FHvXs7JCBXDgavKA7I+46
NEIQ5FSD3gW+jIfHmMXDQ5p6/rJ08+Y5QSd2MWha94pLZoKY3Wh80/05B1wWH3XZbMaba4C1RYrb
ixbG6M9ewFGwUAuSML7Tfke59tHo8bH82QOm2MuM2dCQF8CB+6rO2bQCvw5/FlGUbWR0bm3GTIr/
3SZzcv8c5yV1uOpFrt/YA545u1EUXriTCEy4sQYOECHkrJkj3QaOsjFFWgJ15YnsHj012LOND37C
VNyHfhG9EQvRmCiG5C71UuOgIm2zyWLdeXRrstgR0iwfsb3k7Xd+1FqFY7KeKw+uNhXbls3AYQiQ
Swoq9puVno5vKGIfIy9tz42aoORHJG9B4DP4CeQULVXjp1K2bwXJ5RenS8pV5XbTveHgGD8Zerk3
/M7cJHhhH1FKiTZp2GhHo9ais9pWKFUPYfJiiPQLOgDdByiXTZeY4bcxQbejtMfwAjGCmabKw11Q
98bVCTFEqUbdenfEV7bM0A3S3BAIHM80BXsoxXHOT4qZryAbQAT9ujO1EUcFq5gW6mjZl160b3Xp
YXbhjuPGQaN2a85ArBb7brVTvKcxFdUJXlO0VFszeu2KGLgaj8dOFr0JofUmEA+137ZXUSSP+tzL
K4x0hx8ZojRzkeAdkU8l/J5bosO+j39DUkJG+gRJTdHokGmOiOX/BluNXb9SkJy6l1UOBoS7Gi9x
cgXGMU0GCBeB423NsmFmUFMFM8yue0psFJXVuhdf26C8xjwdwaJErTNJEM3G0O44Gn3w3k4axP4g
Mp8x9rhtDJTkOxP1F9zZjZeyxfijQ358LYs4lnRLReFNu7XyZ4kcMfH/vE+3/7H22YZBgFgHwY+6
7D8Y3pqYoEjblfIkvFwD22QYy7Ga+nsVRepDI2p/A12yeMIaj9SZnjk/SnCBQctL/Nl3hNe4H5M7
tgV0j8r8qaxCRF1nDc7f3TP0fG8fnUJwRaF17jt/tDWzSRokgpc3onY+dUDq0/TYEvH9qFvtMKAT
+7VtenMZtXF+MZNa3xWcO3ZBocWzTzF7MKUIvmbwsAM25XJQj9IjUVBwGhO4CX2eCUori56cIEZJ
kux8iODVUyJI/s4ziGz7XRqT6e+2eRwoF+e/yMoAmfv7oATjxEDDQAVOpyKt8heMjvCNbwIndJ4M
UrurBM/KEhNv9DHDKdkCFGuOrirgZsrbuiMd2c6XW0tujt5SVoq0IRM5je4yyCyQpPZ0ljgXCYeR
d39hYv4qCmGNqEe0tonStIk2UIeVxUA+DbdbnU2n23dHTamcEwaO/bpBWuMZqRK8qecvPCtPiDFY
P+SgTIkY5MTdRjU488tBTRLwWoau8eykJVv99F7Xy/BHJwTW8A1vSRUUS3sEDAO775vT2tMrtqbN
Ei6L9aCOGKXgpGuf29hUdvAP1X2iJuHZAi6wMSehHLzQ/BJier1OAdmcCNF5R/Ch8UbJZqcbOHGs
lWL88IE3tyYPCHg88B59/CwSz1ojX/xrEIHw6DaIY2v1e9AokQI1Ul11qke3QfH8k+Zj0+0n+boi
nlTfJkUCAGjbm162xvMsjL5MbfBNQ/H5JIwkPkxl7LHZJcqIE1C5boYh2JlzDLIy1GJhVaN3i0Ei
L7WYz5vPZWqt0DlWgblq9mvZ/2xmnHvbtcOmJp6yc63YmauRPC4ugZm8Zk7mI48GV7dp9BdkDP07
WSUvsuhl6YbAe3z6q95sdH3ZZaJG3/sBn4LxiI1IjdQQsofy7vMi65IAYWyM5pih3J5zm/qYJzPg
OPUxaZtTu44NnlZ3c/uk97b+LFvHTrVOtfcY1EOz17PEeEkmb0OSzn5UBye81qF4xPaRJJjZeDsN
o7eVMunGWsF8blOUdb4TxN9X8q3V3DHfeaPb3YqyNUM01tfGrVW2P635aDYA1N8QxrGpoqjE2rkC
/4nr/A9jdJRT443OWW5wQ20TOWp1vu15ddfGAM/s9X5FcJrtDO4Da6HGqKc1IehqtmqcMoMVcgXh
qYzD7NGa4j/rJ059Q25lj3N/q8u8N1M/pSMI/wwd7OekC9em/I2irNyz9XdXwujVnT1Z/AOyEJO9
tnXPbRIWz0obrOU5c8y7cp8RH16KRO8exyEst6WLsLNMFPpJhl5wYnqnhK/sJY8vpaqNX0CfPd1A
MGC9jNVkKOqGvbFzyPxOObs4Haz8uK1e8Vy7BHOss4/Lg53l1ptIsA4w2JfdVz5mE57SNNsoQCYZ
YzF94YJV+YF5s5k0P3O4Dm958UAwGHOo3zeK8nfNn0056AXMB/7ok1et86ZC7pNJBbAvc47IIdw6
P055Q8pIj7RgI1t7aJJVMb5jlZ2PnNV9/p0YARQtusxOcuqsIkJ7rXHeuqxeN2mrfc+KTl14WjJd
UzZJAAFtd5NGwnvO2v5J9qiziANrlD63ZVphD5NHey3tqoduDr7JHg7CE6XVj/huB7BnZr0RKeor
VMg0apjhGaKFI+d6OyY86dgYAHZO/JwN0Z2hp9VFLj4FJQaUF/kYz22fpdYI/ij9Huf7PIj/efX3
VOef6/8MtyHzo5Go+6cWkmEpjRKow/g0eYda0US3jzIwSZ5n9sh9x8i4jxAj5B2ufhyAMC2JVnHj
K2DJen/T5cj+QE6Bh09s4liZg0v2XH1KnAQ7DKaq7Wi28cb2c6LCM7RYgozjWeOmRQA8ryCsRYga
HW1m1i+O6X3J3US/lyX8KhdGHj8lOExcNDv3D8zb9SrIHesNxvUPB6DcFYtL5S6ZekzIYZjdjZ5S
EYMYrmHbN5D/uh8WSrVvNZE1sAv9+BIbXbSM6vSCF5m4K2JY6JHrFne15/i7WBPNvuZ0mnGGXI9d
1T8Oujqd0qj7qs0W5mOV63hO98HG9sgqlKx1Pzy7WRh8d7tEi5Vd5bfvY40OXGZmJd9HYKyE5tXf
NN72XC+dF3M0/S104HxrV2V3De0S05ZRf0szYyXzSkhfh8tRFOHFiaurUMJ4PwyRffRzuCjywvIJ
QhHLZPaZ8IRmXlX/E29uFYkneD/ea1j4CG0aan10nREXCH7FJSGDcW1YQ4Wfgm/e18xOS+FX7sYV
IAoWsLZRbeoS58H11XsDGNw3DcAMJvToWvtOWXLgGTeF6r6EVo53kRsVi0rUuFhNXby1a1VbMgOI
F8/GsbA2w/57AB2+DioRLjrjqc9N76fVK1cOxbuW7PxqdGAsjNgytq2GUX0WutvExE2wGJphZ7vK
wZ+KfK2NsNjTpl+oszHJlHf4m4GL2xR+xwk8b+/1EvxeA+jwvUvExSXZ+kHKiZiN4y0DHwF/5ILa
QwosRrL96PAvWmA+Tj20hfQ0IOp/lZeqUrWjkgDhm6sSRamXUebihjxbYQhnhH8gytfBLS+VnZdP
wGqftNrDu9HV1OdC0b4Ugebc6XHZnEerxsULYdwyi2OOcB+x2uUnNQoePHjd+8DJMKyro8I8KQSg
vfUU2tmbsIkal51ab2RRGe17t+R4aOu9uOvsdlig8Z6/mQpetbXahUfd687ANF3wz6iISQZN6HGH
1PiPpAxn8z7xq142JgQxCdfMXWQZtbGvCNXnq94fn8mM5PdVGj/PXmJ3mMbwJk1CO+D71WPHwUwN
NDzbEiT5wborrhn+rudhcHZWaobREkEtAnomEPS5UZ1dsvrBcQ7llLyTY6SHQCFh70Xokt3KEYq4
ixHW5MIf8n5dEln+wjamWwO9Z1mbi7Zhe0vV07p9jj7zJvKwhxVtoyD/Yhv58XbrmB3HJHZc7lLM
tUnAAuXqyjIUdyVmt4e8GS/VGFv3btZuOX2uTc/4UQj009W4fRem1V+mFmt0vXDrTR29TTX53ZiT
ztjFzU9hPgrXEc/YrninysdUyqlSaBVJB4kkZkpHws/fqRj5LEpe50umdOUln+8cU7tkTPpHWSUb
+6LJtkLg5ieLgJuyO0Wr3xNSwkXjWE91ovZ70dg4ys9FBy9EIm/Jt1jJ7Se0hcVD1mF0OpfKAsZm
FPTdelAH5TTNF9Bkv+6wDOy3fWh/+6z67PbZ14NRTGqDn/57pGM3R1C8Pyu/dA9D1cR7t/M9KKFD
totMLTiLKGq2YW0kd6QSx41RGtX95NbO2suQ9hAiuHiszLsiK7IjesTtIeT133VR4Z4MlFI3+qhO
90PVFmsf8MdDN2EskJpCfSrTa11boA7cKbuiax3verOu93Hgtfdj1EXEvdL6Tffzs1rxpicp2AIt
b77GdWcsQeplF4O06w4glbrryy5ZVsj8rzWiqHtsJGOk4JR5ycAswXUM7ZvNwUJXa/vDLbNHjT3E
EvdB9SKwEEdcpPxpQioLmQvfgp7fEPvz4mLlUberx/bO5VXaJrortoMFVkZ1XGILdqi/qFbzrttZ
/DO3z6A0EVjgZb7Y5J7fnNAol1WvNQ/IvXSbKm2L0+wS5sXkBP1AaS4wjLrZ+Sd5r4phGRZ1+qGG
HLO8nD2J7Zr5BnphcZwmwzrr4EhWoSe0V1OMZ2IgLolKT2PK3jSqXWGQZ01r4arVgTCl85A34gNu
BRMlWXtOxI19zZouPhpRgJJf1o93mKdyfLGs91grA2gZ7bjTQly07IAtEpJF127Mg+8eMLmFlmfj
w5iZAoR5rW7qvO9eCE+QIKFHNG+c3arIrrrAs6kbmh12EunemTx7r01xceJ/mWxHtbXvPbPyVpGY
5aqG2NuNejSe8hI4/hB5/pNlms0F+5tDAjNVGGJhVKR7g6FNzxECfBgq1u1agrsCvsuVLfBoktCv
DmFzkCJui6gV0K+mcxcdmqZPqtrnD6pfEDJtraNV9+nSMHux7zotWOPMkb9BxPgg6zJcKg9qR2GE
PzB4Ab2R4AvSK+Uy0onDjp5q7/uoH7cDXjQPgS5wii+65rvt1Yh5dtqHQsqiUiPnuVLxqdK05M0d
63JV5IZ3yeYLBHux0GMeVN9WdGVBIEhbTbVTrkO/9i6yo+fZ5taNMQH9rEPZDX6LxcQyf4rsllqD
fXFvn337sNTWtgGohl5ML6MShGu3KPOzEhAAhDPI/rk30pMXe1+dxPDOkcH5OmweJ8OIlvqkI1jr
wXKvMVX2XO1cQlBZTuhrAz1BFN9LG32f9+mI8yQX3JzHLN9wOI52JSeFlWl3+gtyp9+Mehh+kp+b
QCrPNrbxc61gEdm0XrEWxL6ZLtNgOigpE7WpWNeBeWSnjkq8SisbA6I4cHZ+ouSINOa8r1r6ChAm
XU0uDiSGiisxNqPNMjOw9ohtY0APKCk2rjo6p6LqsGEhJfdoFU62k3WfFw0H5l9dGlcnruYA/2I3
giJh07y4jWgWuWNGX3pE3bH2toxL4oUcUcFCgOfeYiILRQBCAvgehCCFXgmca9qzqA2OgESoHjPy
TAtI2cNe1mmZYS/6qa0XgP8usRE5H+SicEFYtn7gPgQGu+RIV7+pCm5qIE+ng6kAMFr4aCdH4xya
qBTBRjB5VZoofRNqCGAdONAMXHYJgIcHUOk9MmeGvUwGt17bYOjxNCMhGWTRSS2HfB9JO9NSVVa4
feik9jz/YXTEQ2AHZ7jROEFjl0SAJem2OMIUV+JpUJKVKofH1kIbt9k1Qamtn+1ijM8DcQ1CIW39
nJQ4f3qJ+cTzYz9NI2we6OD/Yog7s1rMJxWs4hS3qnDeWkuCuGyIq8a/a8vvsmCHobouHJGsHKee
LgnSWAtDaweYCcZ0udWh9rHVUxfsxdxFNnBaQCNFQQOGmlLEyVK1cjbAs0ba4DnVqevSX3eY+CRr
ZCMtZL5E05KHpc/tlpmI5ypV+w2S+egiWkhOKirU7kzzfDzQuPAYePsOppWBtsjZqm0WgCy+tpWS
8PozLbKDda7aNCCOwjezt2rLucq61i0OetJMuyJ2dQSmYHZ1GCdp/oAanJqjqVKNd2SdjIs6jha2
3GFwxfuv3o7OmO4UjpaVHkyw0cY5hHAPgnXVW6rJMg1y0yt1uDix+dZD6juH/Q8s6km0dmO58VwC
t2WUOIfGb9iLzXdagnzOrVKW5aXFT6oaxg1eau2asCkpihImpFDSNx9/0q+YCcyKKEr7hfleW7ax
HzyCRYnWZlz797bKQxEl3zhckYDvasD7ncXSMhflRXg6qFrLIzoAr40mfXBsHLZWuHLqF6N5iMwG
YqNqI73i8wUjiYBysurV6d63dQF/Q1MifG+IB5iJla6iSTGu8lLN/qvstrqNFqi/6uoWo7J60Kv9
kNbmrZ/QtDsSejaO6Za3KdEeXnWOZh7aiEiLh4b1kxbazYNoxEJFBPfJdPq1l6jKdd6o+12jvRgg
Vk8ECPxb0SqzbBmPAs9hvYxrtHZxwCiR/98iwZSSiy2+u35c4BwgBOZcRJpFaw5XCyWN5eilOB15
vntMauVLiCPVg4AhaXZ184S5Yv1UgEYqjVa7KwOlfvIMYS17NKqZYSniwuJvtZ7QjN/6d1YBqArq
ln+Xx/YPbZrilyCL632ErdGq8oLkxYYtszZFE+1kK4wItDtDswS9Qis2E6jcJsqj6prqA+sHMBaq
B6eHtxgW9sLmoHl0lAnAYG8ZO8tocHLzVRvGVNIg2AR6DB64/ZwRSsC/wlVXxPVpHVVtWxYs70ri
WIRYQvQ7gYmu5Vjd64NtqZXd+ja2A3TGak+cb+7MDq/ZFBPIeNma9MT+zHGqbkVgWixY46BuZOdc
pOQ38TK7tWJala/rjsDYbeww+CuHhPZWdjb6Vl/VoevfWlO76dC3yKqd7KxGWPpVPSkh+SckU6gs
ybAmW8x4dpbj9fc90vebLJrKk5scQZ9ETwrWlJoqnhTN6Z+y/6HtvJYjN5at/USIgDe3bclm049m
RnODGI204b3H058P2RRBtczRjvP/NwhUZlYBbLZBZa5cqx4/00Xl3RdmPt5UPc2bijEOj10LBV3U
e/QOKZF9sbXa92qGT+1i6iEreDApNvtqCc9tzI4ZoHl4cgd3eJQ18noRmLPz6Ojm4zZz8oFHvMjZ
AZ9O74KAxm+63n7kJKe+l2Wob0B5WI8ZYt430eie2haJP1TYf+rUJPhCP7J+QtcCxmtvDFCMbdsD
ufbpIF7AA82WGqF3Em9h1q/oEPdPQeQan7vvTZUFN3pYqLtysGoYQ+x619C3emxiipxoWkCDhFR6
b+2R3fr9NF1OTS2r9O2HgA+nZqYhKjeRPgisF58mzM82f96rZwLjHb3gs8G77dlPi5OMFGswHxEi
fZFRPOdQoObDDxnV/NG0b0cV5dYq/DzXcAe5IzU6WTVuZ+Pgg0zZxbZiPE6++nYwlVtHGYLH1cwD
P2KifvCTBK32dNESDCcqxVeOIojVRZNrOq7BEkI+gr0OPGbD++X8ng2jVWvaT/TDH6KhnX52Z9vf
zS2g5knL1XtVJ90FdnrnwvVC/3uNluIidiIHdJXezlLDcvl4L/LdDvon4tXez9Ii8/ZjT0PJlUOC
xTt0SvDBS7MP8iv20JCVIPd6WbVp3E3azAD3OpqKSbBMc36CLuztEPOocEqXg5ytjjVudVzF/YuQ
dfkZQDxissuF13kyXGPWK/2LkKul1rl/e5d/e7X1DtaQq+WbYAHmXbmvrrQus97M1TJryH/3evzt
Mv98JZkmd6n1ExqdYfSy/gliX4d/e4m/DVkdVy/Ef7/U+mdcLbW+YP/V1a7u4L+a+8+vy98u9c93
Cr1DzdOhUWwhCOHRLlo+hnL4h/EHF6UoZuWp+zbrMu7MBA3vZanL+DLhw7S/vIIYZamPs8T6l/Hr
VdcYlbrzvF89H1f6v16fzQxb78GMeTpfr3hZ9XKd9bofrf/X616u+PEvkasj8PhkVUOP7Pbvr/56
V1e2dXh9o387RRwfbn1dQjzpctErmzj+he1fhPz3S4Gp73YTCj8bM56ah24M0d4FEb+VYdgvlAFm
3oDcwQtGy9qqlevvFLcp9GPaIOrX1B5PlItbAscpABMHeOVMkzqKoAWaTTtxB/3eNJE+BfNLB52Y
+tlL7yqPp8BSL/WjPhnOzqSotKXvb0uZAejlItd2EXMTXTdRc6NnD0pPObXGOVG2q8ab7rxNXE2r
FJyP9i4sx0363Y8a5daE8nmbZ1lypCZFPkrNihdQmTdmlbcPkC3lLwrZl7PltU/ik6iKT+7Bs+tx
R1t4/iJhOnKkm5Bky0lCdF/lESnn0ZRVJSAtCzBcZgxYcLmIOP7l1XW3f3Is3SeJ+hdX9iaYl3T/
lyA3yMDl7nA/g8QCBwb3x72MEZsMt2PqvblXh/keYpsKIcVISDG8TZO5cpA4730Vq0rCQ2HSvKuV
dLQYdUwVQE7lQJYQktJ1/CEocd170JfT8cMckKe/h3+wQq6YutvRUAdo+uDwR+XNfui1yHmQsxTt
ir7Pu/srOw9E0Y7nU95DVxPGNjz3SQBbw+9rSIQcSra3sEDZ/XG1yVmYOv0NbZC/XdllkbJx7+py
tk/iFJOTDodMnYbbShssMJPUCRFysniJUJG3a+9iF6fY5Ww9AK+z72Q4CwGenLoUU/w6fpsr0xoz
8neRUbdonmXjAQhAv43iWfc28Os1T5tKI0mCqJHCuxYINWk7ezzEXtE+DYHaPtVa6Zyc3v0kptUO
/dYnK2td9hqEyiEDjnywzaDfTstMsV2uISutRrmO6wTT5TriUMv5a1bUzVHadOUMHqjnt37dq9Zd
SPi8cnPxXc6lZ1e6d6GFBe3Q7jx4OUNquCe1NYwUXvMqa05Kpdic+4pa/+G81Yxa3Uq439b9eNdq
OtrKTZ+hG2689U4nSue5ZDfojl4PRtlA1kk2X0wfQq47r8UfxC7t2B9CDcUfZLo0YkNfsIng+Uc4
jZy1adAojcSvfRcuoAgUItVvWQE70KKksUaEtqZBGjxkW/32CvSTZIDPD2J0FrVQ+l8tEiC74h0b
BKfRXW4HVI6WDCCflJeIKirEldDiyQFC9gxduba/kObBo0mH8xLXUg27xAG1GPawnjRQx5XN88JQ
cIjaOt6FUL2HW5CCOXCQLN4Nvlc/l8NUP4tNW2wdTd1IDpGjPchY3FfrjGr82HR+cNvbzXDuVas/
ewMV4o2MY1jo71z9oeiKMd9dHCSfwAOMTvdLiLgNhXu9h385KHfrCl0ev611ZQuX9Xz94cpsq5Fy
VPTxuXOTN6nQD78rbyqitT9vySFoH35hLj87lADvLjEy/jDz8iMz+JG6DQA9benwgx9XoWKapdGX
wdeKY76IzckhfT+bRFRuHYu7H5LLjCu7DNlB90eQ/1+boXPnDYlPuqY8mpgzM1Lu10PuN29DM2g3
HTCRszjFfpnb042zDeZ63q/TyKr7u76stO2F7dak4ZA2qAEyQNOIIkDAWrVXnOZnY+qy4NTmznDO
45yNadQgzDOn1W1ipK76MljkDtTRzbcSUy+BiXQkTB7I6I6qG3nIBzG5oV5seRgdoAdpNDXberoN
X/HozDf8zGmPNLPqj3KWoQOqz1F3v9p1pNvOmW7BXUSopwKq3WhjaR0dbpsWP4zrgbQefwmo712k
eEtlYHFHpgdV5fvVxNYslxwLhZIMV1tvIKzz5tw35uVqH+x5WoGOQRdvmPXbOY2qI3lq9dXrMogq
Fd/+VUfOI+yy4Re3zYdtTVP/k/8eGxnOfBU7OF9rLpNW8CkHGiWAroEcLfUa0kl5cGPA1zRc3JUd
kZEE6fBmK2isKsYKhZ1lxmWyrDOES1KvCt1Ns3hqeMy0naxoj+GNhFxPWdamtTaC9Z0Z4i2sapfq
jjPaj2DW873bQDTMv87+1Q7pE9GS6ntox/B6WE36WNUJ2r+IGR4s+lw+SazQtfwxVu1nizIN0AdF
r5WNo/GTJD0DDaoHNMMkDBcYsWrAqyZe6TYQr+MCdBCvzC066pCqZ5hevfVZZ2tSJ9/Ui8oB+Xoy
8BX4qXUo3mpRohJvVqAqU5sAmhoNll+v25h+2jxCVEIHz3K2OlZbuHhBcGhHO6ZbQeLkMMDGfHHQ
u/HrTIVvHgaKqOsEucTVSnKJCbYTGKFZWILXa6fLTYG+au4rYE2GY5Z7ewKOF9lj/DN9UMjBqD8H
vAAUCyOohodO+7myNEBW5fQ6FQP9eUqSUgkPtJ+dXHUofqr+fZDOKgKIvGGX6bJq3ub17Ui+99+t
6o863BiKgr4PD4+31uBaR83v6cwGn7WBP6w/R3oUfAnL+TaoyPa3bjx/KqpiOy7EaPTPFQ96h2xU
sETRtMizs43GjHi9RK/4U1hSvLIkXXnDWbyRqX5YMp9yCsWs4bbFr5QUUioMXgGC3uleVAjHbzs3
tA+IXdmflTl6kN/hNSIF+HlbRo51CBsL0mUTdqphU89WdZTn5DmOjDvTybdXz8o0VfIEPquqcWfF
b943m3iipv7gmUZ+fjaXR3UKPjdG0bwmWhSinZHComM2p1YdlOHhfUhRNLiXw5w7tzRHl/e2gp4d
CxU3jeZGL3LwAHiUCVg8GcFtod9XZntn9CYCMNmUjcesG3q+ZJkw8/l/cbK03S76W8cCKjpEYlr1
VLadcy8hk+4PD7Y7H9cJuj0nN3yD0lUvE3y1sLYt9OmXmMt15+SxLIrwsogBveNjOFH4lLtwgOEj
2+5bG4mVA6jpdAe2aTiYy/Kz4pbbEVWEVyXdqTHCKUXXDK9TUOvbaED4VmwjiNszqKhfvYXvVUxV
YUIVlKn3zmIaQKcfktrmKXIZlmz6Xgzrq/gk3IzpI/UyWnZa1TdPU+b/DHfIcOcFwXA3+SModDmV
A1/vioKuxXvAdVT17pEYGfpFG1QbGUN1Fu11a+4va64xWRFP/nadLeta9fR2H5clZFxmzid1qIPj
VYjdqPyiBt5PoVWjpNJ55sntlQjs4KxyKod1LH6JFLcDVdZbpIztNfLiklAKEtNWC+AZkSBZQ87W
S6JNoBjbv7yaRLJHDWEdBJmo6s346EAwuItHLdnLsPdCbL0xPvbu7GwGOCgOVw5/SH8NqbfcXtuL
8RSWmXZX53VqI6fCIqP7qk/l8BDoQQs4KXMOHjvLZ0jt641fz8OtDOWQdO6LavbxWUZVHGvPnTXu
cgSEHotl5JlB8Exj5jqlgoXjvuusG39q5mjrdS0sA172XaP9O9rC8TLzEdEh+5Ppy4VHMxwOTZSB
U6rqLfCe4bl21PCVRgBwlf6rHIzYbkEQWf4pXWxuA1B1nhXEXZYh1fruMQ/0U2V6bxP0HgiDhZCg
mGhFy/bO3EMbu8SDvc3PfeH8Z42nNRB4l4263RJQ9dW0DfpwupHh3JYdYDQ72spQcVPjJS8/Z0n6
djVYkSrSl7Zza6RtAuqmMEjauItuGVyiMX9ZHOygWEexbLFFhQWIeB2btwaNcnD1E+AvARIlQzkY
kR2DoymC3ZVjHaLdYh5CywYj+NnQXHRyJiNAKsWl2DTCY28BfNy1QzMfqMJDXe9G4bMauZt4KrM/
eWWuiSSPxKaGG7zKfJr7r+dLRAg57SVivcL79cW5rgEoGC5fQOgeVP8HK4TDK6mR0NvYNO/cu0q7
pzMjgEjAGn7UbRyc4gVjvZHozo6c7RQa45McWlhT70u/gda+nZ5ymyaPLPazo9wTFNNIMlj1+TJy
KaM1ijVuEnk53r1yd9lfeFNSYh/mdsvcYXnpcjWxbqhVB3Q4pbTeJGV9Ai4ItxQA2Jcx3KbRUvBf
LIUaeyd7zP8jrktQ7Xf7tHKj/TonGIp0M/XB2zrigMz4/+M667XH//1+un5Wt4YFQ1mVWsa5aPRj
H+vWbesbPG+lfW+cp4plePRKjXNqG/FppAUYWUjjLKZBvJcYCa9oytlrrUcvyTJFImVtGSoj6hG7
KoDwqU2qaS9GcV+uKOEjTUh7mq/qTeRGydu3dDmB89mUpjHdoImxR/0uMrckNcxTVGUW0G2+89uA
nzwkJhh78v0ufnI5k7svq7a9eXuu8cfoliyf8sAHJHh0u9Q9jEVrwHX8u01dHOjf0ZlT6xd7DvMO
YslLCLLkX3vdKm9lvphkgsbbZ8c7BVqUZb44hj5zz7Y+KYc4G+nnGMozWInqPGtWef6roTgkZILV
2q5nWmv/91hZKY2C744NI1ptv5aKoWzlzAS0cjnLF1uZKoj/vXv/OQ49WAVUMMlMN91fcWPJUAfG
q+QRgNnlOU5McqjDPvggw50CLUh9A9q2LLjXnIDmM+rLppmBcR5NAwBz/GosZj/rktPEXnorQ6ui
9R6OJAUA81x80TWS8GSBnHvx8kR/WWPmmeYpdsLXgGalLxwSPrYmzzEoXNgZem/HonReGt9GTXId
0hxy2wcQmhyVxrt4A8jKnmPbtM5QhI9PMzQp1mR0d5CgTU++yaGJFFiwq0jfOX3Jl9cY28l5dt8m
yCw5uEZ6mSojmT9aSbx3gNLsSrdKyXV207HQIuO5pNFq35XkyUzLQlJvsfmK2W7Lwm4uIeKYWGAD
M1t+KvXpty6wtBOpYeMZUtOTGofqvda1brQtvkz0ij23i2vqWuVes8eb1nC8CCHtbDoliv6fS6RJ
sxbodLPYyjXXm0kDuL5jYDElGPY7saet124rJD6Ol6XWmxG33GDspJcbWZcrvmhe4tzmsR5AmMDG
zlj2k26k9DdA/enbUtjSb1ajNs3gbmW/KOFgvomEtP4Ssy6xOlbbugxqP/Fm5nOK1v34mRTaFxoq
lU9tMVnHojPLmzar008w+f2iA3z88ceAMULwog5IywgV0KTSJ2NA5CVkgGpoGzu7yj4OzWUoweKV
4HUo3qu5hQ08vQVjvR06y7jPEvBAo+9+Bd+q+adAgy6dJh5YvupSmUjTxOY9uV3jXqKbsd0ltTHc
Fe1/0sIyTyEUT3d0kvKvqhR0KukMLWpIxLCiYz7ekRIS77SEyJkc6oYmqYvnemxHrXGy+x9Imtn0
RS9xspyMSSJ1tEJXp3gKoGsPkj6jDZqDMWuhcjNWJOxnfke2vVXl7n/S1MzuQAOXpD6jLLtrQERt
E8fXtjKpcVNvH3VdxLNV7ijmPVrNdK0PEx2Ai0L6MoQ1anr0Qr9DhNx781pqXz/PSAPc04D3hV1n
8bXL4nmjFZH/peuAI2l9MX3xq8jaeG2Tf/EdZAeLIvBQUWiUjWLRs9sZdDRRNvBOGuq0lz5tM479
y1ATqgfYaj4MV6/01f3buWkaRFtnYEveLt2fRgc8xqgjjWcFz7m3F7YTymeg2CdqhndDUO3FNgK5
nHcX9zIl6wttXy8rmDR07T1Nr/durZQ30Ke4+4S23Z/1JP7c0GLwrPaV/jhkVboRe5715i5TgZF7
C6iX9mcezbSv/ly1J16ABqWSLPmZ7rZm0wSe/wAWcH4plfZZ7IGeVYfUNy0SY1wkatpDZwInauHZ
/BJ9M8J4/HWYA+QK+Fp77st2vkH9pLpRzSx4YTsIht7O7V+jb3oL/4lEQm82PdsxtDBvT9bwTdL5
hKbjDgqLlB6od/l5MdJqkO6nyUnvQeM5j3mlKFslsPg1ez8LclKlYovez1bv5Swei/suhxwrCuzn
kKfXW96LxoMcaGI3H6zYR7UR5cDNlUOGU+w/l2Xm3krsGgHPO5kwC8xpnwYvkPvlr1qdxntfBfZf
NDSOxUpZbq3eSX+0Y7ydzWn8FqAutp/r5GNEs5RI/jFCeKLSONpmUYiaaKDQ8JFDtXmE3SbjU6So
4aO/bDia0HN2lgon2EVEOZTNibNsQ8TvB/Q3KJF158EZ2u28xSFeL3X50KT1/aSUNU0hy57mw7Rl
bWrA411T37eL1K7ek/A1Kq98mQAm3g6uoh/GuVQ+k8G6RBg0/WyyCeIhO6YlKqc+rC1866iAf6f0
rN3BrNu+wKM4PcB9fmPk3PZWLabiYE36sJNYORhq+h0KO+1ORlUXzfRU9jfwuTdPbC63/VxTlvQR
cxOh3LYhD1cYZEfmpp1+cvR8Jy3Q0KOyHUZOZSddzq7uaBvXttV7GhS3aaj1ymvkT9Me1v3CplMG
Wlw5hLaqnhRrOYA1z/gW4RRsranTUtD9kvHdSKVg8Uj40tP+d6d5gAhkTTssfa/VND5Hy/c1ZF8W
NZzUYltP40L+2+y3+WGV9JzB3aLuV6EVODk3Yr9W/ZSQPDbGu3QKzc0MC8dOAsWxLiVnQdIc4/el
rsIS91HxtKyJjlCu6PGuzaxd29r5k1WmbDTNJD7WepvuGj1ip6mmNM53KjqjZv3LUGbeQe/VGSkC
9KlFu1psrdfP21EZm2dx/K1NXebS4Udr6hojU9K6GbbdNGo7KTyuBNGXsuWHOmaIetHBH4afpGp5
cV+4o/98filvmgaSdBfO6a7o7ENfdD+50Q7yy42lj+n9MPV9uE8UWj2d/E/DZOkyzgcydGnfHmX0
Htouvcj1cni3y4oyErtEvMeL3VwEkt7j5ZIS6n2zKwiYSsgx2SVzKErf3jd9PW9Wm5wt/Jn3euFB
YysxlgsvIf36b/Nad6ApSCKHpAruxyFx9kWVfIxZV2whXjtSjfoVvQT7VFXWw+X1kCGsV7RF8wKs
fxFVtkuYmNzcoQrwPvUyFM+VjYzvdz+oq42mD+q+aflmE3aBsjF+BVDfPwZAi8GwahvhIGiCKjub
JjyhEiWTnKCHfWGhMv/zpLZJ7t9KJVqkofRt5rS7lcmEhhTyzJuktMd7GQfI4xz6iVKi2JQl5mMg
Xdd7vq2cy2xxkxPWqCySfwN7bUA8FP9mUnm7VfLJeJLD3PbOzhmaYL/aatrrKCGqwSbLVZNtMVLt
wyIcJgey1fCt1uS889GHwXERDgvtxECM+psEfDB3vXaAzjbbim1dg5wcuKfGcS5riMPONe9eD3jU
XC7VvV8PFFB6mGdzuHbwzPGD0mt/uy5eeXwMSrPjzefpNzAoQQmziLZCalg/G3pBn7VjPjY5KvSI
Q9bPS4CYJEAOsfPRJKHLRMDK1mXiH9dal//jWlPRfvWiWDu5erhxbOtNRSbWChTvNb9707VpC0iR
9Nkzbzs1bV/6PvOe+ixcclRoyQwB+qq+SvRlTOKKWnyuvUU7tOM8FWxlrqPX68kMdVlfbJM5ek8j
68uoK7UvURZ+GZPIeR4HHveqxAhvZSitO97s3NGF1txLD08We8FzrN3JQIJCmOnpZTQ/RUvfj9iJ
9o9JD2qqtmgG23ZI5+20hk+OzJAYOpDfLrUutVzKIYmL7DY3o7VF+OzX9Pkta6h0Xp0HLpN5S2VL
9fNDoIaALMDpP4VZ/1DP6XQnJjmUsDod0cPWIXMkjMwjSIuYONUCPJAoTnWqRjN2UBJGdvtGthKJ
/MTJqRzgcPR3raZpG9mmiE22JXK22tYZVzZZwKTqt1HdotuHNIACGYIv7ANpGM2izm2tpigxLHRi
tLu+EYYVU723LB2KzB5xwYNC/+ShXgqkc1JmB9oMkkO1VFNX7xToP0YNBA0lvWhLn5Kzv4LJy1C8
JSXHi3eFyQucnipteJl75bgstXiTmXcy2oZkt+giQtPo81zC1OVrMPq7vWZ99jv9G4JM+aM4u1bf
QJKnf6qy2nuZ9PAo5jBDiM8Y6MMd9cj+PBZqc5urZbITrxU0yj7wYupoywV8tI8vF7gsOTpXF6CY
+OECkdu4B6hMQb3S5tKerTDZMiTtIsPMAtA3afo2TfoTBJ7uufOnaNdYUfRLRSPHrMN/ihCceRj0
wobUokh+GpX6WQIAUDqQXQTG4zoTecDwl0pjE+z55td0zqwD4i68rSxY69Mxgx9mwaz0C9hlPYgt
R3gF3tv8uNq9qB4OFUBJ8lyIg11NlaEiYMplLn266EW9Lzy9xBFvJqsL6nLTLfoUcrCLjkSVnNYx
EKx2OaxusU1zEO7mgUSQOK6XuKxT1hSKyULvDL22z+th6Prm1JdAl97tAWikszFCtLf7/ZSWw35u
PsQUbTQek9b7pQ/G4gGuZP2+Vg4ygBoamWebx/GLvcqOYheLnLXLnCFp9HuebVZzgKAknHYUWf+w
6If1VvsfFg0QxOrzJnKdrU7n1LKnkA2I5bv2cRyTb5ctihROlsPV/oNG4a+IfoGnXZzgy/RDFI9k
i/8Y6yyrVWH07bIDEu9lP9NXww5Ak3sXG1lFSievX5uUBj5VmWlGySoHHuHK+TTZdKZDWPMfJOzc
nzS+P8nhaf55juv6TjcAQqJfZLzymg+bUGnVX5X2UXS+ljlWpb/N8TXFPzdBhDR3Ukx7bZi2U1aw
Kyaj/a3l+3nTQ+LyWDc9dB5qwO4rzOZvjQP3A3yR0zZt4HJ0hqnYUVGJH4Eej7e2OylH3WmKZ1fz
KnY+9GEZHnTLC3nYFA1PY9/oX68maW2twLZqFs9tDe+BO+nOrTl4U4bqBA+Q9AfVziGxcuNzUo8P
6eSmPxIjoZOSp7cX+DVrekyJCBXV+FwP/YPkz/4q4n2Nv42gic3d5nQB79wu+QleiuxJgA7dXqW6
9dmampoGsPCTACqKULVPIxxbF5hDVhpAPVHDOBgj7FUdfLvH0sj7bVGYqG0vSIg4jy6Lyvx2J4tO
oCVlUcFQ0NjpXBbttKnbx4iWAC3mMUV1hqdArfIz2gbsQBAnuwxFpF54YzVM5E5gWFked8S+mOpY
zc+yxPs6YkLQc+vEisbLDH2/DeiRxitIPoLzbOvJY7MI6XVhmP/oQhBTred9m2bV36VstC4RVqv2
mxCQjgfS7mA3MQ1U7/lU6ACax6JMNRzIyE2SP12NFjzYyFwqbF1kNkWbaqPD+bD8IAf2rhhn0mtT
lj1mJVyiomveVfEIoOrPjtpW2EssjoCM2mVG0nu8ixdHEJfmWTfgIb4fSVVlRaM2r2/5ncFwssNI
gVr07nZ+P6nf2+QLSqHZDzJ96jbypvlBA990poEdirC3gLyP9nWqgOdTYvc4td3BUlvnzp58y9mR
LkkOOUSKoIzQmBd3pOjOXcTfA/0QepUprXe3qU4Tu/xlwKz3Buj/L90I08dqhxtnb6ZJ+OUv4u3F
rkdeAbKxgYusgN4jTWo+pUtOUsaqG9QbysYWgnbkLrxSGzemnbVIxlbGl4bKS92ShCQ58BDWXbkR
lk14VqC0UuA7lKFpm/88qdJMwHn5dE+SqoD+djko8FQCL0Q/o51/ty2OGJkyFGEGYE+qvZ9gNy41
tzrHzTQ9h8shH619Uxawuy8jOQD4N6OGh87F4mWd+thRK5YRlI7wcYDsQxI5uFtN8Vhnd0Ov/iwm
OdidV9y6qt5eZjZRHd7mtfUbEj3dHdyfyBh1Y9IjDlp0W4jQLWpMQ0m+fTGKRyLl7BIuYzPIfstT
VQUvk4xntkzavpr7YSNYS22g+4bncjwylhg5kwMsafAWJOfVDH0vAM6y694m1A0S29WsPia6g5SR
0noO38mKzivX1f5+qgJ3FyfG9KnpQ/Kolvesq2C5wrGEPdTWlDtxzoOq0lCJ0Lp4XeifbhCt9rfi
dfmpubcn5zudxdMnCy7oV+QAirquu21RK4/VALeYRBYW3dnVlKu3so5e89FprGHai1dvuuGk0e8K
GyZ3BI4jfor18iTLSgRISAj7lOpFRlEOESVbzuosq5Gz6iCxryZotGz0Rk308CytZxs2h/pPPs2s
FDwiaKJQIr0ZeCPfGtDo3tOVzVdzHZSfKsgxNuqAMlvBi+aT8AmQC2p2ahCPN12QA7hYcqpsp7Vt
FIUVrHgMM70IjQ1ohuSeHyX4WkqTZhvFdHZxG2vb1M/+EBg6iAD4VXZQ8woV4KUEpywlOH8pzaXk
gLx+bB/EJE67gcBG9czhIBHisDuInGS+2NZFNKsDo5t1D2JXG2VAkgbNLPr1tXPdVflNGfrP/qyY
UH8JpVWQ6RBZaXCkzn78I+O3HHKVxRM2HqdowSQHG+3gjRjhbiZcTi+hUFfm+66jLIU89c7zvoRF
Oz2uKYBJMWkL8CPlRhIH4ogac0QIu6l3fMEaT+JI9Yaad6F9gSAjPTlFkfPF5+lHM+u8h7JF1yCz
IgQV/HneqrUTf2kHt9g4c+Z/r9zqYRhIyG/G+VvJho9XtWjpIOmr3xIz+2wNSf6tU/jX0r88/cR+
INuFedo8d31BQsC0tHs3HOebKXC6U6V6A6q8+p+uXIzmxytby5WVsHwop4I8S5F+o2j/8cp9l3yO
y0zdxrnZP85RfoDEDDbu2VSOZjEp342B97nXJTpk2LW7h+LfO9Pz35+oo2tHY4jVpwRCs63TVOVX
q+m+LKBt5v8HaiMqnXPyXdEU9UvQO8lO50P/FKS+cqR/Oz5FSdzcj2087y1vLj45oQ9hdGhqvyCk
8XYbGreh+EHwS2eQBLy6jWn2/nQbkekWf7iNmgebe4Pn5G038nmuBuQrKEJkn6CCLZ6Nlq+VZWR6
KgewfLkz5Q9i4mmr2XmN0R1lKNPDGaySDFtjvEynr9tptstUGgPoMYfo2JnNaNcbofXqF1r2zFYL
YEJrvaInYL32wZKEQQTpTmx1ECyo34XrCpLjVxBG2bPtv01HEox6YmSRTTA79dy15tuhWc4S4O+2
0oMuXUZ21M/kVlKDxOnigZwH1R5NvVVhqdyJroOpkV2gBDKfYYNFU0/9IWbURZGKWaJEp0ai8nma
zmWlPvPc4m+jsoQPcxrM+twvDCpy0Nu+5/kYMugI+sfb1YE0AtHqe/Q01vui9W+Q6+y2BvmzWyne
pQncVzBMuJChgrMWL5zX3q0U/jJ9Ro7XhV7W9v39BTgwD2G48f3BPRaRVhs70XvXFiOaCu5RhN1F
LF7OxKvD4rZpF2/Vgp3phhbVdUjCHufQ+KQLS+0ymmz1k1DYim8Zrb4lUn2P/OM8BIYvkaVRGzSS
AQvzB2vaJy0cSvIIeHkaFOMYleiELA+LUiqXwyXabA26fCnNrwdvUqb9VPL0O4T2TWwqBiCFaPoG
sGtXpl7yZYrqklY/7MJNm0QeTBZVerG708Iw5vrTt8W+xmu6+RuPbwPfYeRexoWxXQ5totMtMnQR
6TZsqzdY4jKnnQE7yG4xT7PwIdD44WrbgU6LyRm/ep4f7EYj009S3XGKp3memi9XUYMTL7XFU8oO
/lnhn9YZNoULN3LMnZuHFDgXYdbBaMbnauJfKmWNXmfPJuW10VCc59RUjVdYdvYKvzdopljdWUnZ
r4lSjZ5qPM7pIU1Ei44Nsi850PSwuRNvm1qnCdqKlyAITVlDzD3SoucwYw1Z0iAPBh4pyTZZWCQo
WHXhazlVFfQ7AJUqIwpfC4j7IWtxt/MI++y2Mno0DX3fOVSm/eZN2FbLVDH91fwlQpwODXZ7C00a
egdqpy2XP6W5EJg7hVmd+VOaC2e5aoX1WbzzUhkXL9VxgkP4zVevfJpkGDr6x7l/FSyfNb7VkvNw
l0fOuM1tT/mkBNOfzqZRf7MN72dXcUqMlvvY1OOxyRPjLhxdSHeWNy04iJepHKdXq2+Nu7KbUlQN
eXPW0H0b7F4+2OXN7P8eP8Rwgc59MdjqvrQdEkSQmNzNTajfTXpr75CENzZiWx1/NSSXoFcbmbe6
jXy2d22IQvaVQ1vWT/nF3bWugcSXooWPcsiK9BP9qw6Ix99Ncgavm7eFUz7dF6KXKcYybqBNsV0o
0P4YHYWA3VP7l9VsTEG0XiFzircrOBbYrYU1ztvqQZjuZcYabCvZazBkt4oCyybdS/Gmysb40KLy
iZacq9+2s1o9qEulVwkz707tgBgslV5+aZuXhpwTMgsVuq1LhDiyxrzV6CG7TKK9uNs1iJtN2uw/
IEfabpTUK39uS8qRlp6Fd5nfl1/QI7vY6wmVIgSJzH2V1NXPJc+qmlYUL0buw1aUTSCNF3u/TKcD
KlinV0iuvgZ29xmRi2KH9l7yOqikW+RMbMNimxabnP2/iVMK0gu5Ctf0OIba1jNm6PaXbzTrOPdT
+9XUw+luUsEsizVJM207DnyjlKGBfsW+myHB9hDhUSDIO9RNrB1F6GJ2jAdLK9SXJBuTp6jRfxWz
RLmRqx5z05y+LlHq/7D2Xc1x60q3v4hVTGB4nZxHwZIsv7AcCeYAgiD56+9CU9Zoe/ucU1/VfUER
jQY4lmdIoHv1WqG/dQrgYSrDfcReszxaDA8B5OPZI9kqzlcDihzvHeawxxRCzSsfqOstedAEd0S4
UwvAPpJNT+g9sLfOcYDAjhOA+LI1WLv5C+DS7T7qW3vNdejLh5117KO9wrHoi/b/m11NOdRnm2jB
By4vWamCTWb31boqefEEGkNnB13KcMmjrnhSvEXRsh/7CyNEN50iBCVq0GOSs+WAz6cv1IUGszqd
HjKQkMXYOinobK2KuLI/2VIl98rv1K7PvMBEGM7rDjVelvlCWXG0d52txYTof9CAUYHu6ljYQ3eY
3SHbB70ZiFABPdWAhWWqh4ubVPKlW3mDq15MQ3QQnBpyqJmgG9dSM0wakIHVXaiS1hBXQCkLdYsB
CmYxU4/ITIf3gfTOZMZfFwxFMUDuddZiyQAqaAWEYHY06lvjl8gdu02W43x3e90iOpKPiwQREmgB
fHgN09v29vKNhrUu6v3gQGOcFFgwOEHmZX5X00QbMegEZEgnF+zuOENaatPrLFshh+4hmaJNJ3l8
JZM0A+gd8/YHjZHpNulm++ekbpiaoyXVD/L/v05KJNBiYHvAR5MiQJzUH65hGgPqUQvlNN/GNj4a
KXabj2XUVZ/KLPpl6V1X47fJIsBm8gw6QWfuev/s0ujNGRErcb51VYaKMyuPm1Vo7CNXVxYPTjDd
oRdTnXH/157jl+VC5V7zAEiIvWQFt+8D2xo3kJVuTyCC6w9KQCwn9ANxRXzZWRkATDxNDYQ0xqpp
vwUN3wsLeNtFBTg3+AkgFFo436C8wz97tm8vM6Tb5iV7Q9M++uXbkmoCYEkq9rYkSspPMb67SSfU
Z6Oye1Az4mpEDd4COgfqcylwT7pS2vZXv8qZQBMbgrB0OXQF35A2WISwytnzQXHRgDh5Td1WthAK
h9YmKYWRZlhd2P753U7SYh4CGHgZZyn2gueghGzwAhduhPfPAlId88XHof/iYwLwc+inxNnE0pEr
PvnRPgnD8bMPOWupqvpZWFV6zsEQvRig6/GZ3JIkM/bgCIbOpusvarsPd2lmR1uOYsUVCpPddaJq
/F/X+SRXTpVD94P6Y+dK0Iq47nqAqBB0Qb1p7Zj+FlimHxEb4z3x1gN01V3p6t1+M5F9YtbsTxT3
ZGIaMDLAjrdqvCc7mWjwf9r/WB/f8Q+f55/r0+cMCdHxvray2SZEVdvGMjwXX8jfTQ8i29GWV1lm
4H1vVIDURZl+ax0/ytbAtiP+00qQjOgJs48zpRB6SX2owqR4Sv97qZvlfbl5egpKX28ooBCu1RDc
iulvkaiXoRXkG7KRdoIE8+lF5ebC6W3wYuNV6rixtUdq1JxxYyrI3QUTgTz7YJl/Shrn7QWc1m9u
M4xMu4VdJc9gDfGest9uUzf8a7V/utH0KorxX+zh2+9MOBhDgena1Qya9E7j3ycice+B9lSoH8YX
vTJPeQdmC/IUrtPtPM8JwJVo41Ci/dspAdUhb8F1Sz6jwbxFK4Cms5FjmX30HcC+zD7cwVzN7rmK
phNoI+7Im5YdQjy3nDk5ZIrhMPhArbiRUexy6GA+mzVSEpEfxWfqgupv2xZd8mhAke6xGJ3VqGtc
s9yxUfUkqgV1p8lydiBjNufRfOAAwgxluaNRWpJDcONMXb3kmIOTj5YsQa+Ty7g7szgCLYoRIljB
lzbFTXQj2gIwccjBnSiWIuN6giZeEm+oa2VcHW0TmkV9w8tPMfJGj24+h1LIoW1A+XybLkRjLkNf
rq3OgUphnIb3Q4NSNVurhdaqB+2E3wFoLHuwP/zbQwXdsR3wqv/DA8gphMV1yuMva/g4v6+GxIE+
PPYshb0GEgchFc9x0U6adr9PjQ0R6c+2eRyk+iDZb1qwwLLSsLascZGVsMFqijxYc/Kpi5TJ3CWE
DWFquGKz6YapeZ9EaB3yejdRj1zfJ9ooRzjxGKXUqV1dZZ4dIT/oPwIa7D/6tv2MMq72DJJYH5Ll
TbBGfHtY02DnG+F5RMiq04NkKsv8Uvm5DVZazM4Slq5RUt9uaHpgCgsn0fbbPFtPgpTGFvD+5I5M
ZtBjUwXi5y19gqEP5JFDD3hBo7SGjRxcadr9PZlUbaCCSPnZjj4C1LWbA7M9EwCQ358IpD9Q/TIe
yNKZBVSfpm9RmvR7CsAJEORup0bWcwBPJU53wYv2ngbpS4ZsLETfU35PXzCedSj7+Od0UdT1ins2
6JvLLNgneA8Auxvsu7ApPjE7LT8V2Cc5QzZc48bBd5zZ7pLZXOxoEAjpaeeAKGFJE96n43lVgMR1
9NeBV6UXx3kk0ISNl9AKkN4J7Dvgu88aJJVbNSTfQIP71ZPQ9wHRSLgvONQY/Ty3vmAijdPEsTaC
FUsBmilXhpnae6Yh+JbRjDukxS0NvRD3yAuzRVS3+SYAa4GCDNJnmSUO2E5zZDByrSSlpVy0Hcha
+4P9n/7IGZ7tsOVyj9LlARDWDEgFHfn7IwZY+0m9dBIkNG4DH4KFLUUCfQVWzTLBM7zvK3BpqOge
Kl7RvWchy4LtcbjtIWN7D44AxPw9lH6pIDyRhx2l1t0gv04jY+kyD7mn6cN/Rr7y0iXT7MCtXpJ8
aQ1akjUtNPv0HZreRvBWQr076lH0pk92eC55kPGLuz11W9tccbDCPiU4eWDb8m83elX0DAraYdH9
1a3RqxGQ+d1Nn2Pm1chONzWkK243pdVkD0blPlMATkCYbNtNWXaELlh+LCzD3Y5AIVy5qgBjr6zg
UUYIXTc2q17thL8mXNU/mxR6d5k/8IUzAALd8uqnDJvX0eDla9GUKaRxMv9xtPFjrg2eXyFQ8XaX
xho+3sVzk3SNPFgL+uMvjWO+scZAaVodgdkijpgPZmhDzrQyf7PRJE3BEcQWJDbCYJ0j9vYIkZjq
wJCygTAPcx/JFovPnXL7B2XhdRAyyA63E7iwbv6QvgKkUZjYpbZWez83L303QbS0cu/YOHgHR29W
PWA3NlY2pkhjT+KKZPsAtOs/jbN4PBkd7Zmu3cMgguBHlZknEywntwvfs2ZL+PviHz5VGo7PSdd8
oT0y7ZZpozz2EJsXkbknuwqDK3cCYB/y6VXGkB24hXcpDKztrg2xc9eLN1R5MKrnOoZSBaQirFWC
PCMk59Lp4kTCXJIDC5+zrnGXvESxeivifCkmM95MCXMvBhC3c2OFNj+Fwl33RYTwFg2Qi4Lc0rLE
j2xDth71fyuTJTGE6aS49gp0IR3Lhk1VCvz9mspAAFKMB2wax89gz/UhUcmMg9Rd29404eC/1CCv
ObIA6n1ca0dbxeQvpQCF/+QbJZiw6p/16Bhf9EWQ1W8XFvhxMwFBEGYhu1haufXcBF234lK4V2VB
WyBrk+KAhAEYHaIpXNc2VBFSKyqXeQ3ynVgL1ZX6SgZAewPIg75pIemXDqa1/s8+5EhNmoLthGvv
22J0xYuvZdmFOG45Jzpy9hWf7mxjOpEMWZba450eoxMmjbU2vi36cPo+9t/mgQ8FLPeD+6WFLMMC
xEf8kTtRsBkDYGwUaAzPdhoma9kI67ky5NeiGqBmnoAHD7u676B7dhaDnmTYvycBfDucUdCTglnT
MJ+nYZgnQVZ1ntRWCGgBbmJEfXZMGmYs80mlS8ScsmMcDSBpp5EuSse3SxqaMhMBFFZMB2dAAq3U
ZZWVgULwxILwOrTAklMYgUHDKET7YLhpvaxqwb+Mhbr6DLVei1597UXQ/UTJ1C8esODZzx3wMAeD
e818M4Puk+AH/GXrczY69lq4gf9op+IlieLtpPNH1KhqDIGt4agbp37uIF2cseFgUQbqg8/7MA/4
eKBeZ0JxvhvDaUuQoGqATnnfIqI3I4Q0fAiULH+3CQ8MFCRKTc7kN7zPJdQRrUd+/3E91mKPHmTd
CfwbKE8xfWN1i7D0rvkJLOnA3OggTekCFFgxD1RlGh2tG5oUQdtpfbNNaXixjC8Njt2HJAhrnJJN
Y8DfMF7N3UEV3nVURYrK3SREuADESYluaABMdtHCYSXffvDGbnnVjnl/vjkzXxN7Z/XjBzcIuSfr
gRUtuMBfQBATnkVVM2fRIR6wD53opbbt6DIKnFtWgN9vPAcMZLMLaq6mRZpEBp4uY7ECngiiBrfn
02DnNcis1/Rg6sjujtK9lHlXrJR2ppEoRwZuYQoABFMxO//x8KPVC9uxQLaIsnTNduhpesTYLlGX
SZcmER/ehsiorNQFqg/YDD2FNPA++PHeqviKHFlioTzIqX1nb7tqts0rOGO9ayHT5vJFUReQm7As
9y7JpmbHki7flw4brxOEIKERlzavA+QefSM2fgaq2XmV7X/p/GJY0qTCS5udyi0wj4RyvDpYcp5U
mN6Znghu2e0QI/LmSRFwbXdhOq5tKPQtCl2p4OlKBWrqoVkiaBWeHVdZwNXooz24Njjor1B6AELG
Nz+cmsBcIuoGeHOEfBbvk80qUVvoo0HeGOmcKzDDw7XIVHO2PSjUC7vwIL4DChQzacdDFZr31PO0
ia7AW5LvpKfLE/RUWoQGSiPONmYN+J0fteXbKmGedytbIpKaWEGUrEsXB80hs0FIeLsVckv4NEDQ
7Gi1YUx3UZqKiwCpwjoIVLKmX1Slf1ZmUj5Cyc0+Ua+Nwu5cNhK8fxijJmxMtfaAuFinVfhmQ+Xq
fVQZwfxbRFVtea4n50r+9FMEebxYx1w169tCKhJ3DmSLz7QOgsOg3xj9FEEmUKrUmv/KypJfQqX+
Hesh3i0isNaTXXjMX1qtZR/buBye7JRvuzGwXnNlQcm6bMctuWVIoecWDvbt1NuH/7TsZBv1wlOg
4aJli0iVB4dgga0hnR2qBqN1waZuQyxk1E0RW//Q5bpLlGVm20Tr22ikEJQwy18xXgtPPTSFDiLD
v5K6Lke0vPICFCLo0ZRpjkheA5eou2YK7KHQNP3URcogOWd1l83deFTmOa6Nn/NKyHhc0rj8Sr1Y
MHbpO/PZn6bpqStFdzWgI0Zj3HL4XZuHFxobgFy8a0cHnAG4Ixg1mntssHYRCFaeEmMygCkaNzRW
9Lb14IEwkOZJJtvHsUuWNFZPcfLJK37V+OZtVQqsu4zK/lEVZQZarrw/eprcCbBhZ5fabg0tHfBF
zS6opmkcxu6pl5a5DQxgYm2o21vAcJdZeKEeTSqxQV8gQNAfqUtL+oG897P006hpT/K+zR4MHbUt
a+5uscHoIXfD6/2A2v0LuSApwy/QoNjfJnSFMLcoBACCQi9CjSwSMS8SF02/dwBdXoBhIkQqu/YW
aRMCzVy7rrGwDcYhsiXClSun6K7Oq+gO1ZL5LoG80cIkn8ZGmV1ZywuNUkPO46EMY+9udspaPFxa
fAfmdbMQTEkmy+LdbdLtXqW+jZWCwjbMSrZCwRUwJGFs2keGP877XqBQCdDa1P/w9h+SMV9LH0Hw
ujO3qcz7nYdqoceYsx88nYrvpRkic+BXTwXo0v7mkLX+UzhW9eyAF2+/q0ccuvQKOQ5LDz54ZBaJ
B0370orrs58bzostNlNUJC91MzSXIYmB09ZmWSq+zQAc3yAZ5bzcJr11sVtPEcmapuo4vxkHO8Rv
JOEVyvsgj/ShkREAb7wfofKLgVa/W+kKMu/+BQeexBnCFVlC28Y+J6uqbZSXUMNjbghZ11ysmbDT
J1FgK5h0cfejQqzKsF33l0Aaq/bH9JV1CGrkwGfjpC1xPMT2+2DVLYrt9PQIYjfz9Ckw2yekPPp1
mmO332oshKfxEaJ18br05YV6vgk2hanLxNIaLeA79KgM1NtoHKNcvmEVEFN66vv8MBjKjRmCwTQB
hTViASiE73WNSu6AVgU/kEfk7QNwReEs0Pu2+UWqTzQegdttZTvhdKSJuZ7YUXHLNHxq8mQ8+Lqs
oumC8sL0FXVjL8LvNOpP1gStbbBwgJ+xqdSJ3MhjMuJq20mQxe4BPpLLgBUNMp6jMdcGRHlaLRLL
VHdWH9QXYF8MoFmROvVUXeH7WWtx0t8znDgL70EICA7z3P3ui0Ac6eUk2yS8QAZt23G86ZetHfcb
MOm1q9tWT0/wVN4dyaRA07cxAwcgaYRHReoNX6K83oN4x/hpMesE4dLpVYBZYOmj3v8K3ixjx6TZ
71BeCtSmnuQz1C2mZrOfBl5dp8gtF9lY8nOuq1KzBPBoBUmgufduZ4KVYlWo4lA64FK8kcwAFgpd
H0P6YFc1ywMN5Ph6ravcRY7fjqDkKs3x3IAh7UX+qpUlX2J7iMGRC1a0sAmdFwH+r01qqWFDTmBt
fZtje437Yn1343ynmjK5l43DH+3CATA+N0Ff1abJYy6q9oQnzisNTpzXZ1BUn8vBy0/OmOUrKONC
YFF3Q4k34IIuqYmMFI8wPTIOGUZ8CHdqoR5vTcaefQMkLr93R7+55MCPLro+ND/zdjBWVWOXe+pm
yFhAHVM9ZZY+ggFnu+Bghvkcpc0AbIUZ7H0epEdUnXpLbIcWMhPieSpifjaNMQSBLmAAEJLtVkYV
xIdKd7Wb0G5m3PAz4pXQRItbJMOAwlqByoYfqPvuZunVABYDNxqBCqb2Gyo7wLBVV19DDzF1HTFP
zVYBaSWDyxCW1QkVcd7q3QMpCZQApEotPe0RdaCUJw9oElVf4+ZtDfIwoDgHLiJwJOOBZD50SKat
pwY1IEPVWA8opbcechFuWkQpr+RRJKkDxEE4LBCdAs+un3rTAk+bcU/OroOabDG2wFxhKs1o9ZoI
R7Zrt1JTsaw9YzP07NWGptY+Ax3TotPMMGyK6iN1IVLjPDEp3rrxMCabBKXKq6ER3q4uIRhGZ3UP
/+qdqFSyooM8jVKXTus3Z7dT0RFBnXRBWa3O7UAVnJb9JmkDAyDlQh6E6wRHE6itOTuWRaDkGpBh
pQlkp9RZOw7JdgQGaF7pNuHPNREpgirhKuPY9tg5gG686LO7MMMbbZj8+yYqYQKG4DjYwZebqU89
SCK4hVrGXS7Tpc8LsUqNLtvM/TqeNGd54uznvhXh5dtU5YWWqAovuxsHifOhngy83bx+jhJbkNQN
hzw5FrHKTtjtvDVTkALs82efV3V/LNoj2WlGF4UOaFRNoppxLr4Gm099BMFgH7WUTmTYC7IxPYD/
/mpZAhS1vtGA0BXC6EijAmnHk+JxYiP7NAjAZMbkKoXBPpHFMaY96CPkndCm3jGbRVpL/0geJTIS
q1ZACa01Wg87KpRKigYcUjSVQ0r2gGKscEFdlMRal/9xJ99p5F0CiEuLLHwoc4ZK6akpjp1uksFB
X468AGZoKo50RcOVKweQEzsDeBvf58TkTuPkWU81+Hz+vKRxo+2bNaS0kq2bx9mKdMP3ha4Oq/E9
Wdmtqc4SAPwzy/NslZu2cxy86qeIMnmylHxr4tSVJ7J5Afj1mJsfaXDSHhJsDYijvbvQyIAKOlA6
g1etMO5vaaqp9/nRHJtX8V5Z7iLNQCZKU1FjdKCo1F7UI1eaOPFunjhntH6vdVv+n2uR/f2Ot7Xs
33ekle2ydI6oxcbjEw+jJkPlLSF4g/cujjv2U9rhsXIbxXbiY5dGkRDnud2eXWao82CLaI9X26Gz
UyB2yDZfBgCo7FPLOpCNmtKrUc+sG5QZgKT0hXc4QYC3S/jjkwH4fZAaL3XXVN9KJ3gJ8EX4Biro
+QJ40vniH0NmNPjPkMo46OFSz/wfS/x/94EEGKq8wN+9ZpKxUzN47oKIHgqe800LndqZHcLxoexS
1ya7dPgnP9vBp2SynZe/TYoCu53ZIf49aUhr5yV23OSkShRfysIY7qjpEj+HVubyZpkQiLvzEr0h
z7gWfTU1m2VZW1srwRnVU9b4YWoul0bUVNG8ZG+Bq8McdFBC30HH9O6aiFvbLAIRLNlcZCgXbeeX
oAYt63WPmvp95Iv8eTSmbdnYALVqu+lk4c2u4urN7oOxbd8AX/fMKpwh3+03/3/aqwb1a5S9mhNf
OnsFyktoMo9zsqwBbe1Jhu2nW/4s7+1m27NgWN7yZwopTERhk2BzS4pJN37NY3c4kmm282UVoaKM
cm6TEWUn7tSfbreWeOBsm4aPy9sybdR/XJoGRiufl6aFTFA530nPXk4WKgSFNyEwmAOScslrz1sa
rShQBzBEl3kET6hxj7qWp0LbyK+1IygoAkGypRXmubTA+yoK7D4oaNKLvjfYns4r3Uy3NZsk2+J9
4x9pEDiwh5Tl8tSjjH81FD523HojM+888OKrRxepWW0KwDO9q/IRVF26S9sVVsbItakoO5LNC0Bw
AFD4lQZnN72uh1T45mYr7V+3ZY0x+LgsTQoNBLNSJTKco7ANomV7MFrTIDXd+7KRwFFhrLGrGjqD
7esOOzvazwQxcBDUpf0Mdb2gVyhEQmri1qVR1LLh95Kdghinnh4VxNtomL6GHY5EsW/2JxCKY49H
fV8b6YqaJCohEZu1W5oagWUdrw09hfq3FaIKBP9O3z78YZ9X/nCTMQ+ThR+UaoMQR78f/PjRdnvz
iw8h1jBiyfdCpv2yHdLgAsHf7gQaD5QTjlX41WrO5MCgSrysfHDKN0Ndn0voiKxowNs60Jj6BmXn
ZuU1KoGib1xc+ATsAVJbyXfP/tTX1vTVQVH6Cjq2pd42R1ukiBF7EBDuxDt3/FKYrlgkmRPflaXn
XmgARwDUVugBAyV280BtgH85slFHMTQH3+KgVmQaAjUI9UA21TGg7MZ+fGgQGdw4saGuUc7tq9Wa
90JvalOkkqinOoNvDDDmQxEYIo+x79sHRFX2VNRyK3ShLtSd2QHk5/Mg+ZOdmhGppQNLvN2fdr0s
2KGNQ2V1uw/+2k43yCaDH1GQMw/+MR3Vu8gfm2r+eLd6G3IDJLI8TnW+vS1rA1N/TgO1bAwxnD0P
CZ0BmPxrH+F1jUKz5EFkIWC/FRQbhjYsl5Zr1S++aFHGp9r8SxAABaBU+T3MQJ5UevKXdMtVlhU+
9EMfkAxKcUrJxbIOnegXUmeAcefZtyH5gRq95smVclxzPBpPjVlWRwvZ1c0UuNhUgnxgERdB992x
46Ux5cUvcHA/Sza6L6ExILiPyPvFM0xzX7ko3fdxJrtPy6Bfqs60voxuv1eelf8y/ekgx7D5AtAm
BLrAfuhLseCqnx5Nu0y3kdtkh8YX2dUNeLyywl59AZJ+O9ZZ/tMc+WeZp+Nzr4YRp0+rPIWWdE/4
ZVdrv/erF18iHKhdnW7aJ37Aj02bsGUdpxIU2Ewck8CaHjthPYKng32BRjPUnCK3O0E/rH4ATds3
suMfg6hM36hzCdq6+1ZwAKmTYGWEKK4DAWZ8MYoyOTcWx2HfcfpvLVt7aVJ+B7gGMlnawRbeuEUN
JV+ndlbeofilvKsiFHgh4FAjXs+KOwvaa8GiLvCJp/xKJtRwGchMq9Dhi8GodrHRpRulQR/4rzbu
7SBPFggbq4Oj33vzQIRqgSmq7qjHvag6FzY/3yblFd76I09A4vm+UImE8Qo/pnRjEEQEG+q3hcnH
55ZYFEH7ncjeJs3HWWdyPHbFomSa8m0mfptb8qHmQ78e4ukogHWVVnCAhM2CeWDxqHLnMmMWJkhj
IDiQbgjjEJe2OKNA45kGyeRx62w7/Zu/AMIdabKYHY02YEuio3Cr9nOVuNaDjaDZ6S/2vik/2lO7
+8xy8ebfAAC0JPYKfG8+h1FqPwwxqqnmSFYZ9eKN3xVJkJPvgRuUMAlUqlaAf6FrO3BPRO4d/jDV
Uw9Jpl2HEu5NNzrW5wkP3lj6/BteYaBPEZlxGiWbrlCpDkCUgYJkPRM53epp0DNFhcBQ7NXzTHJg
EYrAaKYDRMVVphAd93/PpHuaPiCKNJPxwPwsAD4iB+z0UHsRr4u4dR+AEE83+M8ITypLwDcM8eqd
I5waeQHuQC1cmtCjdkCv6tjZd0gXbcban2LUJPI1OLqs76mLykIgZtNnNplqFdrKvlYqNrb91HcH
r+nGE/LsEB/3q+ahwWMe5Xl9+YptxKcoA7h3wR8m2YIxrPZrrSrivgrDLJd/+2yTdP712eLa/PDZ
EsOAyK6u/aLSLT6IYikc3h3m4izdBWq+O1DZl7CNB9SRiH2tskwtEFkFhRyF64LWb9ZOAsaA2egh
bbsOBm4skMYucWrt/M0AMbMlHyL81ckoqgTv6JidJq3iNeimlKa/ETHEzv162DqDXx4MQELOypPD
ma6okWkFhrLI81a3gaaJviXCjBZF6w8bJ42dfeDX/CEYdUnbCKpfIE9OKPGsX8hjdB0b+U3nCdU/
agk99vgw4FHi3NL6H2L88yU5TXCiFICfJmyjBo5jP9joRgR3mR+gBiXK142GFQtHdAurAzKwByzo
k8cAkXaz6TO5RSZoTlldIwLX46yRJF136bRbH6OWT0//m9uAX/62BBQRMla+fGqLYotSbuT18Mvb
2IxP20J3VV4vU+iGvGRlYx4y24PsuDGZryYbfo5pGNwh0TxcwaaNinXt71ihtxTSR+ZKL1vIckv+
Y+q/LVshbrybClS2g1obDLubAJixJbKLyZ6OttStzTTdzwdfPYqKjeRDF7HMZJ82JjLRDapLAwKu
xgnrF5bVs3VYhuaJEdoVL4ne26A84+7tjlCnOcYd4jT5ZHcnFJmAXqIAUfUJAp2RvYlrFJVX/qA2
NE6N4SdfU6+2t0NpS9SwoEnKuD9XoqlQyp8zMMgE3rAgY1KJNx/Hk3JZC4Hsr/amAenHA/gvobSQ
1UjeQmtdnqWKACaEvtSyqyDRqDKg+ZG6xyV2Xt0GjG/dIkBocliQsdUjdBUAKbOvGv96s9eWDeqP
eVQ6K6sG0HDAzoDhNX4U9EPDT4ifu8zFb44uefBYO3kKhTPEzalBjipXCOn+7nfgFyrB60+WDzOp
P2WJBc3yJa11mwMhIYTidWMXvrN2h9zLL6AH6zYmuMAvtRU5Z1M+WRruRQ2Z6Wriyll66ViuE+xU
fJxBouA0xcWSXDKyjWHZQr+Hu+vbCm1iPuF0wkHTF8hyYUCV7BDqhq7ijHUlmBQ8GHGeC9dk7abW
BXxXezHfhdK5GHfkQyaXVb9n05K3PvlQt6oK5i5vI57lVyvLg6Bkq5AwUmXy1qSIRraol0c/H4IG
hEPxz9mW0wi5s9avNn1h/KII5IcgZZYkUPnhIE/vgGY/4ez4MZr5R3CTJgcsfjIS4xkoaOdsG+AH
VA4foRQ/pudmzEtwL0njHkVo9rLpuI0YTx4vwBhZ/hjibA2QYgnsRwLhGhbxnzJtvlWx131uR+Tt
DY+bD9jwBOCeFCb+H6tsj5dWDxacFtX8frb28HLF74GV+FukajzNl4YjjYPVYk9VZg0qifQINZ4C
MmsELd6A02CX2CjaAx3GK4CX9xDrbB+DqQ5PKBZsl2Q3JMgXq5Y31yxypruQDdi/6AkcXAHIGFXs
6KK++FNQQU5XmeVTXE3tYgAj34maURnFydTNzUZdqaRYstzeVBMA4aoUZ+HF1VMIFOyDCKKlabcc
uJZV65X5Exu66gmRV8Aba/lAjnGVX4CSCq7Ua9P2x1A247wI9OpAq5pz/A71mpU+0OJBpPbUzSc2
rYAFcrfU7YIa6UEEuDfUHZNI4DTWBitH3xRcocke2Q1nSaPIxBuHpgK9BY0GXp+cuw47VBo1B7u9
ImRwT4PYuiaLmo3mrjAMZwLbctaiIKM9dNgcIJRUZNEZ363oTFeGqj+DL1vtbKti08Juoh4B+BFM
8FaBg2EBZWZ9RU0MVYBDlKC5df/md5tGM8iFpt26//elbrf8Y6k/PsHtHn/40YAvlNz31mPEIbJs
QCWkWtDlrQHxB1tVTj0sIJSQH28DfgJK+qYqfk+h/m040CveunT15w3yDhlJywfL4X9fhjfvH4zu
Qp9kNt7uSkavbdxq4bnW/SQTnN30h7hNoe7sQpc0pa7TFyhvNnvDSaq7DtKQDKmgU6kZO6mpRwYU
iBHVy9F23myKrtJsY0DU6DzqXwCw0VJsWpmhVuJ9Ls2oUqDlBt8+3+yTidrtKceTiO56GxhBr6M8
lV3KgGNnLnnvrbM6CZfzHd8XRpQKhdvg8FZ071yWOCU3Vrqal6LJXL7mvuLXealcWvWaJ0Yzu4RG
eHFAQrQFw4Q8eNKUh/nKz/u3q7/YyGUIXD/HDxvzqCnfr242Ty9zW5UGbrYGLKHL1MUvHvRu4UPd
++Cm4mBSp27EsvBB2pDQVpl95dqjgbzajnesX9Jg4wbhQ4V4S9Eo8zxPUhJKgSjiQeQLENFSivIa
OM4FNCnNj3piF8Mz6x+u9C/cx0UJSxCl4uQnObiZQjPa++3wRIB0gqHHGouOSMBsv5nIg+xFM11R
Zb4wRxwIcpbegUDPvU+T1L/ggbSmHjXGBDbn3Ol+9GOcIdPXAZFXh41YBl4EFgO/iI9t7urzfOO9
du9XWWq92eiqz13vlfMxX5hV4b/Oo/HWtMLHTMrsnjGW3YP32juJbjqSCeIQ2X0HIP41wrMMqnlD
vCS3vr/nIGO6Iy9qulbsMqdSZ+oNSZr9P8K+qzlSZevyr9y4z0NMJiSQTMw3D+W9qlQyLb0Q6lY3
LvGeXz+Ljc4ttbnndHQQlRYKUZDsvcylSNLn1E6gpDHOTFVdCc0KS9O97a2uSY1iLkMWrakLNag6
BukiBYmH6mhOP4edqFeJaHHbq2fXxjrqoEB9m88zlL61eQe8Fpc44DAd5F5Y1YWG0VcCLiKHU2n2
aXaeQ4Y3nA7h9hUivFG2UP863aoStzh3ju0fbkdW224w45BJBCcVJ4z6llbhzjTNsj99q1x3ASPV
IVdFXWjjDNAAKXnJp29Fk9qNA9O9OK7nt92yKpEbLQdu/fZNm6LRdky2X24nDgFS6P7Xans7ui4x
nbvUe6G5pr+h02Vj1LW/m4pDJnZQ2GhHMk27tXWYJGhp3L2FZfWgqzh6CGHZuLMZA0J3rIefnaGl
1WnAOhzgT1muKkgZbWWciccaQnfUiVk6n1cWK46BYWoLzUzjWQ0DvmvT8ae26pNjO5aszBlWwIpA
OTl3+LWwuuIsIXpVyYhfqarhkPbyYi/YU13XeNkmDlI2nwaYunft+Mqtaw4lTkD0sK5uwi1NDk3c
aIeoCJ9RkQY4uFg0i3cXqmoGhBJV1xRrmhxsk/gQGsl3aqTD1QK+RwrXu5v2Xhkt0GaBtaTJpB21
JyayE/WnjROGb2lk8wOVOiwP166tN5ATwRcatM67AKmyoEaqSmGROROF2+2oGA2ZsbEDBOuoCx1C
C2YcG65UodnweHHygW3oACDrwXZe3eFVEu9UbfDMAqO5DMKuz9nQvrut43yBtXu/hCNgv/E6FP1a
W0B0CxjN0HEOWRHDgQ8M6i/QKRSQxI2rfdYEgK7pl6m6gQNfnefQC0GMZv7xxg0Jtc2E07th8yOk
PvZNks0+AfWMsISZODfuNRx25rnPlL/2WPK1Luv0IUOSbVOXsPhBlNZ5GDtQahtrwK+ifNUQ5Pwa
mgBARq34ERnqrlK9/lKHVQ8/UD25WEbQrGWudzs3tyLEKSIG1UDRPUQ9nHETGHR+G4fDo1T8CDDc
jhEMxiXqrlxD4dJQDJSEkUceSA3KFjwC+Uz53RM8KqDljPpbt3ZknyvHRhoRAbWpmwXuPXUDO+Jj
tn7sdpstCL+5JHQAy+MeMt+gd2izuH+PbR/oUkd/hu1wDlAijzdlV0VPeSMOdsb9r+DzqHkGePSp
tnV2THmP1JrRB1//M7JVMKOgkanlAbZtGGyhhSESRF6inuhT4lnR9Kn9Q92f+nmMM9w3M/Upz6ZZ
Rr+HMtjmU1ZvyrGZ/VUzB2tL6bWp1UaWbGlqOWgm/8nRUWeaReXlhuq7UM2SAYndU9Zk2dqC/MCz
HmeTnpWlJF9Ghiy2QCHBnFelk54V1tKoDysIaOuO9jT2l4iTgaUGmILZp9BR1rNWX47Y+blvOdDB
zv3ov5TbeVjP3KB2904E2xFAZaL0FA8mEi68XVAD8oTpKYCHoLEIh24BDJW7v3Vze9Nf9Z6y550A
m7MFUGNfx03z4Ld6soRKWbeaigOE2IRV4JB0u3moWz5AwFUdqJE2rQ3BMJC6LlSi2bqIf8wmePsx
m2do3qqpkwoRL6lHM9LMgv3QoZW8OFGpZKrchE5czKlIGwR5IczplSeROwBsjj1KCIjNxWglQnV/
mGPqMQ74eY4/7cXI4f2aNdCe9HuRXbWI70mbwYU76SYC12rZjT8KePQFYyy6vcth2n0V7bBnMH9d
4uZo7/3S8+eVHMShjFLjiUEufZKtq5N0BxXKbOEBNfeFurkqFwfOvLXU0wakeusr/WLKEsYVOWIW
l4qxal95jVwwLwq+1vExzQ3ntYkguzpUQ7BjsUqu40BqL6IUHjo64EJGEFnbSGEeq9Stdw8BH9+v
2q/IlrbzRjj+OZKcw8x1gMqokQ4wUY4++ppwZKlhx5gsOJKnDRR6of0h2KKjTwZeVduklggX4NPU
On4y/Dez6uDiLkETGjcQxay9dQlA79qsBJKyNe5EFZYR0Pe3h7WD+8wlt5FaH/XSpj+GX/WL0kLQ
lf6Wym/CC5zlRg+us+kw81VBaxdmiu2rPnRsXkdhCy89r91UVqNtGDKddy0o4XPk5YaXvOsOpKHt
JFDvDNL2leUKdpDgX2htGD8koN6Duo1PXpHBNhS35ActrD/qbq30KWGsXLZJAWUggRslKBrxjg7Z
tZQ6WHnxNh3x+FWsDGJf1CP26w0cC8JHJ84Oaao5DyEEn3a4o4y/wrZ/HesVw9NC932xs2xIpfxc
PyCRMUt5mW9w++uOWPB3x8G0WvhDi3Qd6Vkwy1kHEwJqsf1gmFW56a/TtoevmQYfBOmMQa2xeKuz
I9VvgG0rLs24KSGsj+wF6qhIDbe6tLTLVe7qzZxQboR3wzvwxRaWuyV8261es8NhzYAdnimSab05
WzlGcUFurVwmNe4ensb1uyQytWUwfvKs/uMT1f2pFcBSyOcAK7kOcfXsJFIHq3Kws8eiSN4NRBnf
g7xcIRDXvvLYjRbAT/WnWkpE9nharhJlW3M9GbSZK2N+kKSIQIFiKpuIyGGd4+2oijb2GEWmT0hT
wMs1G2BEC/DqKrRrsJVHwh2BuKgOAgDwvzGsIwI56ckZb79Jrb/oQ8U2oTBxS860LtoKpuEpkUfw
QG9KT8BMh4fvLn4VUrfMt8zxwwU3zfjkREzu/SEtl12d1OB6gy8ON893UcY/+rSpHqQfVGvXTeOt
F5twShsnox6DAcf1oDTfENoPF649JAubyX4DCUHCqNPGSZJ86dqmvqRiC/LevfXRQRjm2opjwMX7
6jokLqj9URBvkdMAwRAODxc4g3zU5fZRc8Nt4lvLP3lWuAYetWPjMKbi7cRnC0AWW+2K6BrOQht4
2YK4/xFSVxvkenU8wuDyBCHF4uIjGDPVUZEagG6vNsZcsyGA0IhGfwQNvNkJPRu1qSXChwWsIW5F
CwKKOK/GMTQ8IKSl5cyjUWEcVq1PVll4V9us1KHpI3dOit7WX/V1aqhDaoz2TIjAL6Hlq2BKmM3w
s+VfobdRA/Ovq7NdWz20XvCHUGbQXJksIDg03mp7/6Nv40PR2NBr/97nEK+uXSSy8G44vAoGZ56u
7p9hF/NRT0AMaGRO9dR/SEJ36WkDOAZVFW1EG/grJDmQ15MD7ovIlUPdBqSQSKkNj+LqC/Xwq0Cs
Q5jzzbDYiueT9HylsW79xzIJzyNfBpaMKZ2NbkEazrdKuJ/RKa2Lz0VqRcS/3dL5z4P2t9Zfxt46
N+NUudTq9eANu7ZH0hVW6Pm+QwRglRTcuCaAhMHmOBneU/cu61r3uzHkPwxTysdacbxZep17AAq8
mMbUcaYtkx5MJfq9sV4U61DzU8SexjVQPS542nGjnMGYM/Z240zfeNUZxCS2cQ5zHwHmdWvFJQyK
+/qDiX3rB08GrM2b+FGwkuE6bQto08TGSpkAFwdRnh1Bgk+WgD3lT4XNvxG1UbO+4bYVvd/GsGDw
F5prvtQW/pjEWgPCOF/dik7Z5SvYI/srZXvewexBvTK7Z0K/p2kDazrf7U9SyPag13iRCXKXv5XR
1MHorqzjM2QLciBE8JNIscJEWFhkB7KhiceiORap1WjA7aRWvCvqj9T6p7GR5SNzEScQUNWSE5YJ
WFfCgFbPO7nPa4al5ljfFhYEA/rqJa9lavyoI1vew492AYVbL7743khgqIMDlLpN8S0Bh3gBWQ1x
p2Vw/es1O3r0VFos4SQ1HEH5Ujsri6z1kKXG2Qgzc96Ylv/S6Ml9rFLxA8R+4Bud+t3P/xpu+zXg
G02kQ8gfzwroIzgIxTjxwawaF+iB7ol+/lSvi8Ra21kxuQ85vR6fwe3eJwmMkW6GRHHmV2uz9iGG
O8CQ6NbAMwHDD+0MBRsoUWVA7SO4MsvNoN1TserTjyJRD/F0+Nza/1yk1pCBHvZfx6YDMDp5Ei8g
bXswSzvZOuMCC2hEOLLJPPaPVKbN2MVNh2QbRnZw4Fh8kp5BWLffXTP1z1bbiXs2RCcSQzCS1lgD
NhquqFcfD9/B0vPOWNtOvaha7w306hR6jSvX/8wF/YqpV1Jm1qqWpbFEhBIA4a5gz4EBbTj8rt1L
4pfQ48bN/wiODHJQbuMj6NIaxwFQcZgjlsZ9lZbVPOVJ9yV0jLfGsaPvel5h+JiHMlWOVyUWvVsO
jFY7z2QwZPPwm/ZKaKO0PdIkDQ+OLtfelOaKaUHZRDw+pKH/Rss0ekGQYLnOpNFEO1qsOQLXIMjw
2ZLUvEjXq+5cddQKPCpG5S+qr7oa1I6xXrRyfutK9bDpVHgwOPkMgr3DGqSZ+NmGvXjCpf81dkGD
tqHFdgqV354kCNSAGlT+1xDWACaD9oZuB+7655ERD4ZzEhvPCVY2R0gwJUesepMj3kDCjdlpT9II
gr0RBitPj/OrUmFztiIbgJYWzqAdYi7zwmVsQ61aY1YHz5OvUyvrrfcS5I89Fkd4a7GEBstLRMio
L20gXLcy20S7o1KQO9bi3//63//v/37r/o/3PT0DRuqlyb+SOj6nQVKV//Nvi/37X9lUvX3/n38L
RxrSNAU0LEwH6iOWJdH+7e0eSXD05v/Lr6A3Bjci/SrKtLxW+gIGBPF7mLgeuGlejtCtIzaGM6oq
gEl/X0U9aLh1bb8jdY70efKt0RbTe6zX+tEejJV1RCus1jSbDaBmpjpZgx+vJenKwS5VzPw+D9aT
y2AUVD+VwSM++QDC3JYZYWSGC2RjYhiEQJmINl7kfq6jznmsFgzX+A72xEDPjhszibujMW66sCpW
KW56UGT6q1UV9ReI6ccbs2FYsZuxVQCPJJupC42lzjQB3BTY7O9PvdB/P/WWJSxcWaaJHLQlfj71
kMdLtba0rWvVBv0GSWAPqCk+LGOh5S9FhKTJuJxoB/CgcymKM/WwwHkCVZsBJvbnXkXiarvYl5/m
adkos2F0NcyKtZ1plv6LCgp9ERpRe7RhibnPM+hk9MhNPQ0Qfcbptd7HrtCfBsZ77MpcOI14qj/Q
z4wX/V3th8ZOCB33XFAa7H+4Lh3j15MjGKK+ODsC0BDLtMyfT04ro1wCOp9cp0W6lZng5afiCRmK
9AJH2eYCqv4j3Q6DMtFWdMuj4tgLcK3k0mfwKtZ95w0x4HppmXEC1TTcmPykhFmDaVZf9Lo42uMa
EQ/F+yRk6bOpZbAMylp07VOxL+2zr6XFGUD7FRL25jUd1fRzaNtC7iBy91QHybBoXWXQf6RWGlAE
3cocdfkRNYNrbREI8PaMeI7gVLgd7ASq/W4CymPnQjPDaKNiXrpgEfrVFd715vWXvoKfS0vfSjh3
/LK0J4c5vTad3dhI9nND44Gd1CLogeUvO3ARfC9aJ36oxg0ihVlhhhAAQyEOrGbWgHq4i50sedBr
Xqw0PqRLaqXRbaum0SnEe++meKPIdLbURRV9EpdvKnu8K/NqRQ25zvx/uCKE89MVYTImOf6bcMy2
QUO2jfHn9OlOhTuL3kNKxruaeETBPo51p5ZDXpl4hkH+xJ1Sf6NFmNCa7uCZbnfSfAdLNK2AFWQY
HclVdnKJJfPYyR6WPhZOlmWzanR7CwAChPdOHsJcJsr3NIgaqPhf66bJPBa567KUQNn0hlQbux34
ngnJ9/RJdJGRz5KgB9oKiSK2ETLc3pp/6zNViKJe/8O95+fb/ngyIQBlCWZJR4cQnWP9fDIjv2Bc
xcy9t7uyRyo2dmYc/IWzHmgOQN8xXzbKSV5SZi5prUs9isIHS68VLRRuITyLNGImwT1usk2JPMN4
ny3Gu+unDUhGx6aGlxs6UDU8PhB04j7Cad6QzIuIQ95VZ/GFO1Ewo2ALNbBY+2hAdiZAlACy7pqo
k3mYZdCycR11sYBz+fuz4ti/XWKGsJlpcx2Su0wYv5wVrKiEl1TKumewyz0ao2EGpE0iQNhGl1vS
RPWsMFx02SWwBrX4JL2cwtCA5JKpDvp5IMZKSMmTtLJr98DBdVa1KItQgxZ3XM4JCpiakOeAFbK3
N0fEYOit7Tqzn2+9SgvoNJvBurEdQ0OZG0IUI9C8DRXrsa6VYCj5vfFbHfXLxlDT1HnsR3V9KbHU
FtpLMcp7z2xvEFfchuEronshlLqsfEstQQ6PLbeADRe1furtiLKEQa5wDn6tj5dA/4rLKVuFejls
EhNAlbGepZ2FewSCilBNwRs/BPslwPimnDWl0131kUCSgYiM1C3elMbS2Nb2cFBSFcJysAjzvQTy
zi13tzD3zk51FUBmfqjcvYztLyqpq3uqSvHoWijkMFZUpAauQKFi/O3vrxHd/O2n48Bvw+EwF3BM
gbfwsf3Tfah3GB53vZHf+z4fo87Jc1gWwdekBejQ7Sx2RuYnADwPAGDo6/lfMyhiIL/vvmRIK63g
mwqVDNsKHn4e6RQNwwtMf3BiLQDHFVosVhsWiElBrpaKMhiWflYP18a3oSriJatgdMTLUi09QiYW
UNOxiDeMaiPtUeVmLMYFxEdzaXYbKoJo9DElFWGFvAwANVtKA1c5MYICVy+XwWBVn6jXYItjZVQU
E3EIgaphqwSobhP12owhJAEnMD5Rr+E2l965hvmJep15Xbms27iedkH76UHMAe5bj+wXXbfri6U7
3l3UgP/agcTzYtQ6nMIZiw9AKNgP3Mu3rp/xF6iKVCvcU901dQtD6J9nyHW1lQTeqcEbBNVbonq7
TWt4AyLA43CaNqtTD6H47FDWYgBuFNaNfd74D9BcF8DnIFpX2OW2L5ERAK3AnkP9InjH8imZxUPu
PkbNoC9crVN3CbChmzpt9C3NZFbIAN5malns3TtZB3IyfLIat5vrMI1DcBrcZDluqN4sqn5ZmkY9
59bwUUcN1K/DKIMxY5pDBmuYWJV30kMEJRF1/AoB+B05Q1ZhtTe7wXkBiNGah3bvgz8B+1S7Kvim
CxCw57ph4Ahk/CqDcle6ySPIDNEdw+3w0uPFCJ4XMLg20+YBeS4PdnZe+pDGQwmbgKxZU9HKVb0t
GwDHqQgTZuNclmwV1kZ6QYSdL1Km7Hs9T9Udy+017zv7nqq6wK0Wru4OK2Os00Vewrlj6u62Kjnp
WbKlYC1Mg6BuqKwtBYx8ypCNdVVnAxvdMBDCsViSkG570RJ+CQoTQb203Bpukf9o9OjNCAcJzmvp
zvGaLs45N8q1UKUGPNAAuQawOFdZUKf3f5pHRdsuzvI1AhbNMm9giZcE2X02slEAg4RL8khESbQU
po2lSvCTQh1tTBgHUF9rwF1KBjly8l3/RabpYujT/jGMQNCQucWRa8EbO1a3AgSNFA/SUdzQVNkC
xKJu1xZVgQxc27TRsQzTfF5y5lygT+qvDZkFcJxJ+0OkIzoPSKJ9tXQkCqzUl1/BqVqq2BM/vNrZ
NxUyMjQccADnIjw/WAPQNKz+/k5o/Pq0xKpBMIPhwWBxznFP+flGiDBUXumd1sAwniPE2rpILxFl
AHJTZ8ev+QZSYYiIUF0D7yi/ah6GyspheAOVfMvO+CVsEqwH2jz+luKqBLhMPN96AMPvIVHtBht7
lFghnZUaIqt4/2mcJYmq1KOBLX2ChSOMcedeWcbTOsIA+nheiz461X6ln6mBIQNy/vvTwH9dl46n
wWRYN4z/LIvesD89D+yuA85bsvr0gWm3nZFJip88g/MxRLwQBjD0AXqZtx+98oyF6Iz815sBjcgU
QP706/cz6NkhUxbO//6QBf9lnWNzyaXEX07i5iF+e/ME05TDaDAIT9OCfnDtAkroXvCKmLAag/JQ
24nWueOy9V/V9IwvOKBUv1d70G2cqplRB6+w2rj1LsPKXphBnkCjaUlhzth2gkfdhJZLqpa9X0I4
GCmPRRJx/17z8o9PMEIQi7YGzSPxuFj046dbvwQWef/wOk7vD7dIiIlnOl6DBV4sDMsRDOWfL+e2
H7qgGMxo07ugeplzA6YszQCrbRsLTQSQ7Pt2aGGoOxJO2jo6A/RWPN16uJoYkB/Su1nruXBt1EFl
CLoOVk4+BKYVnjlggab+1WRxvmvHVirSxkMiuLc67+ALBq+q/4xPWjMCT5jzr6zd//01oI/RhZ+/
Ln680oZKiNBtG5ysn78uqBZxj0yWt5k4XEY2nyIyiO07R91LkLiEhkoxbqLBK6EDjvqmT8Bpg0D1
LLKg4ujVDYT5mI2wtacb6x5azj7eF0Dd/VS+tRMnTBb/cDXjj2SM0YBPX8ZkOr6J4xg6IjxCyl+j
WAyuvqkd+OVa1ZHY1bALnwMpBARba3pfgtiBBB6A59IuwJQUXTCjeiCA7BW0GJGADhL/i8NSBbMj
0zpx5BweY+RFqVuSmsne8xF2oWJqQpa6DFsGUccAq+WuynbImH0F2Cr8EWcnLBrxREo8AxkpV76M
UsNzRAbre+GqahWzPD9UqrF3SCK366oQwxncbG+BW7n+PM7TVG7wYxg+5tE1KD1aSCZm2Yl7Ph4g
UJBsTgDaH6UXpTsdv24+hodqKFB59XHQHgvobpyoF1VTsa/zYQP28xvVUxU10qZvcnfBseyfT3ug
ynKcsuRdM6uTxFtT3aedSbta131Y7j/VxU0SHyqWL8w2h98kDaFdmSB/rXVVxJ/rqI9mFunogdYg
YPH7UcOKGu+EkjlrrLTyrceggqjAHIOLIwc/U6pkAbafbh7CTEe4PuIuZPJqrdlTOZWpN688HmB1
2y+VW1pwVRuifg4BZTxRrCq+2rVvHwfh3lnCR2msqpXLZ2XFTHiFmDHyN57YayL+cevRmuwHRLBt
3NpFhPUiRiIRZ28rGzbLNIczTgThdIgW1OaRegiVRxvExhGAHhupzojEEqEr/zztKXb6Vdz3w2Ka
I8CKNxzCO7tYB2UEpbhxnF7KZMkdbi+nGVI3vxjwt7xNavMhWIDoma1pVjFk7ilQ3k6azEznoAPC
kSJz+41i034qzxUHWLc8U3eap0Naf1ZBSHNHRdeXYmTtANc5HgJtcg96GsrSDzTKk562KTL8Teio
qM7QQUdArvtE/QMRQJzD5f6Czk3fua9GWgYHCW043GOale4LcQ+hR3FvDJDCgp+Es6ws00/mnRbN
4NgSX6gLMAYGKGxwIw10PV3qoajWTgM14VK9qVapVTeIYCs0PXtSg4sFiK3egIAsF1aV6nu4jnb3
WtN85bkbvQEXhaVEUvGT9JzoDqtTa0YNidX9aHJbuwRuGh2GslIL2gEi43s5whnTpj9Bqg8y9h3+
FLQT5T6kmWNAfbVTa5W1zroUWvYF1tvznhXuSlclqKUO0jhatW/DHLmHGsHAOe4u4ZZHNgPHGqcM
kUc2y7qA5XMXNzGXe8mFWrkVNAsLb/5rKvqaAzwTjFenqQpcwzliNCfp1OwKQ4xg5eoI5FExTwp2
B0rjZupbdeBnwyogXbml8Y1mszNbW8Nk15zjLZxfda0T97Gxp7apJgETIgbibTpUqVXJDu8ssFoZ
j9xQeL+CiAhoQyUemojHfhzzGBMNkaxb03HUKRMHQyQfx9xa8g5w4mQ65vFyWEHbIF3SXpUJBPtg
28ikjzsYN3TciDe303H93THToK7UfjtmLyog2I+8212VdKtWi8x1XTjbDLk5cNDqDMAOrcHSgj72
qi4AW0VOJAtsc+NQi9RSsBUTBVu3qWcFUkdoSg+ubSMuZJyjBaJ65QbyOTJ8GElTHYO8qH+gj1Nt
1uhsBqidm2jRwg/wADCia1jm4HMUUHnDEkRdwbtU1zyGI2XrXKgDQAPGkoFKtaRixiL9HoOpIw2B
A5hctH6brKiulEgW18EcVqj9Nm3U/GMY5i39CricOofutt6oK/PM6q7n1vrWI877Gl+zTjc0Vz1U
zhFnJGnmeZbtqR8NLbwOdmysK7dUl3SsPfQifBnyod5KI1cLRHbDtag6c8eiJD56XYGVerdwk2wr
oxT2ViyJZ8rP+u/+sFKJXf7o1fANb9D6k0yRXAgLNwEmHMJ3QynwYqlX3qVzoSOTNHr8qnOJXDEG
ATCLN51KfwtNA0L81RDf0567PjV3YdhZW0gDrjNpQV5IH+x9FfrfjVbPkSbVIG5pSfMY4KmxEpnH
waaDZXYf5c6cucA8aOUyFxDmUEBZvEmPnSChPaY/EbWRHU5yCKCAH+jpu1Z733I4u36xOhbNRdu7
1xL6lAvYMDDQPoaPfYPFn+1+2W9Qe/ICPgRoc77fPgElDIIzB6Lgp/3Boht8vrTMVk6fQcEc6uer
AhogC1fBQidpOBbcfcPfQMybuY1evjglqPY+VOM2DLGMJ0dYuzweZy0cPpcDjI6MruF3SRAhl0Mj
EYt0/by/ug7PdjbMpJc0IE7Wgx7KV1BLFAxy2nILmL58GBzrTO2DFSKmy/P25GcIz4PdCL/zcU+x
40HoS9gP+NlV24750SrXC/fVLVbTQEM2S70e0h1niHDB5O/LdCBAzc60BCcuwgvBUUf+Zp6OEwK4
tEuDOnkapN9vdFDBV3FV1y9R1s+og2aAnwfvvngP8aX83pEwn6JdlSbI2yVWDWcPGIiDBQXMBTVo
ZrlycNd8rqUh1hJSpWs/6rTnVOAvP+4TEnf5YvClQgoXiB94JOfT6UphrD4D3sW7tzQ41LijiTCN
KEIgfhBIeqkGy1t3Q1Zs4ELSPw0pfFbGEx3F0FWAAGZ8tAbNAQQv1GcDHkmPSFY95j0cPALgCTap
F8E2bEp8I/ttQjsB8SwLqctRCIYauGdftQ7mnOPTtNBC8z4bN1JhbZcbobakx2fgNGiQ33yrK6cH
ahYHwzqF7s+cBlGvBujdHsvJI5WsrnbgutHiMZym+hrLXL4Dg2pmAxXzqISmXSIv23O38Z47O8XJ
AdlzikUWBQfMicXdklqt2FMLDam7LQUfgST9oTLJTlQaZ9SBonhMxhkhTwdhdcQvzRz7/Yssrnz4
TYIUcgD2VB5qs8HqtMk7fdPa9Z0+NoDrBhLZp2atyza46VvbIQvhYQdcljy4pv7Xx9634LIzdO8e
f22FB7HvuokRBHOMaO7bfjWXeEauc4OJaA47xrXeSONUgm9yPxTMPxoxu/vonGhI+HV1vJjKOuKF
YGjmFZxuxsnKBD6kLLyowFH3SI0j4O8732tLoU2vZbzUqxKXGe2oFOm3Oqv4Ekh0tgTe2YASlxU+
K0+zlrHmpDC2QTFvIcnu+lF2oGJn6Btg0LCKSl3zmgzZMu2T6NnzC2QyRlMvLKSjZ7glyHXB3I/W
UHXRAopN/ZZaG2a/idQv7mio5i0Hg4GxoPLsjODLI+0nTkS+o4OKx/lBGf/zQVFrjOgjHZQGhU8s
FqJ87fYDOxDKc8J7jsUECfCZizeZSSyAukwyAp+QoZ7mIsA+drJJTOA20dSJ5gzGTmYcD4u88pZ4
pZ8DlhRegQMZHg2g3aMK7GAqsTbFEg1q7FSS3NgaA4umksr6g+Gl7Zna3Mq5g16XvKOS7rFrDmnJ
qQRU5XPd2fxEbYkXf+W+GUyq4QwO88iNiPY47YIVaobfhnsgbXAIrBazxOkBCBkPzq1TaBZwJffU
muA5P+OxQJ6GWuH/jt+UAtK29tijZTtqHrNjZRXRFqmx9GGw7HAdaYwvqOgpVh1l4X6xmRXgKoZP
qddDbYwaWYVdpUbp7JJSSx+6qElXSYgQPbW2rhEfyh53tGlsBZ0UqR6oa5xAqhyBeizcx536ddss
4figkH3HRA4UGHZA/6uiLU/KgLWAimK+QH69PJk5fH4BysHH0AfGoodjw2qqzH0HTXnJz2HciC1C
Dz0s4cY5GIAgsRF/KVp/2w3AqEMcMblyp41PeeCfmMa1FGDRAS9s3ICd0NhqBmW1d3sgztw4T69U
B6OrVzPWAcQaqwKnhWn8+CLU0wQ9B2tBT0vcfTG+44BOuT7MHalII/Rs5UcNu6ca7mOt15sqWlGb
30ftGWGQqTv1aDsYXtcZIklUlAh7Qri/uR/s7hVSOdWBqisNsEZcoM2Oil6ZCzCNQBegIm3aQn8w
KqWOtCdnAL0iwNMLlCUcKG2YuYD3xgIXijq3omNLg9XNEneafJVUqb2ggU3Ktfv2+/Rty9wZFj3I
5oDlYZYhNPS7SIVr3e+TK3U3EyRmdTboH4cvPYF3IPPZieA3NQdfFHx8bw5nJyh724ZxjuwRma3J
3a2KPkWdvQKSrztSaaqC4QbShl23BqH2Yzh0/g1Ax/tmDqWDrZ919lIJ8Bx6oGDPTSjjaeOWcjRc
cHdOnUJmJi4hd9d1yUc/w6nbVW3D2M/xs2DRRh4/Ip9dHYEEjBdRp/xv7pbCzLd2Jpq/bafxeDTH
ePlT6QpZLnuRI0W0rytw88kd/VYkEZ1bEdQhyM+MnUFTRGcsvx9vrTS2BCxzUTis20pksO5Kg/+g
lLAlfUi0FYW1ppQwVm3HHkYE9xVWodTLDe3HvoVesRe3zmryUNL5Y1MH1cURTn5RhnoiJEwWenJl
Z5mzqvHoREp21lugVYJknK5vOltKK+KDj9eWKAr8DCigv7qQxlbU+fkCUjjdsm/T6P9Tdl67dSPR
mn4iAszhltw5SrIkS74h7G43iznHp5+PJZ+W4WkczNwQrMQdyapa6w+z73jFA7qHyVECpD7qJEzK
nrp282Huhuc3AJFqQgHdVl2+NISUxWIC2S0gzqD7Z7zIVizGMDjG1yFLx2g3RcTpKmVETVPTS/Uq
Um+rkR17MNbDjPrFQ5RXP2a9SU+yJOvdXv81VNbJg2or02Zm03a3DLSOY8Spz7PTDs9W2rfbrhbt
blyLpqI5RzuJ4kC2lmbi3evGPMlGWVUNw8YzVO1RlvDLQZ53zsszHuy/X03VdnHU2I84ZXdPSnrt
9WJ81Fb78zEnhe6FnerLNllnRwo2VvFIQGjtL+u89No1vX4Zkvz2OdCeJ9WXxT8GGoVFWpxB8MFG
whTLr1eSA5K8CA+l7rrZrWCdgOiCRggrcg6KUujnIhzt/+uMFf5Oc0LQXx3RIyJpRClWFgLwgLEe
rIss9ZNinTHG+C5L8gDkfw4SnM73Rj4i1D240dNAPHUdLC8Txp2y3t3xZmhTVLfXK3bCsi7jqIgn
WwCSygo8IJdXXX6kBFnrjSlsFwlUvj55SJrmnBmGcpWleYRHO43aqyw1zjhcmtJd9hmZs0scCRwl
10P675kVe/2+S+t32SPT6l89ZHHOssAyqwRbQrNDghYS0IJlre+hln0b68y7q2tDvjaUJmBWBGGh
6Zejd4ds/GsEbNd/lkqHrmNlx2GFKBjaYj6aqF8uevuUrzAFh0f7oa0Io8gOsm5cxYAUsLAfg9pS
MR8db1c4V9uaAjvVY8DShXmTh9GbsGHDQ3c3YKjEhp4G4a5A53ltMeEvTgYhNdlPtgIufB5wZTtI
Za3Cs7FEsd2zFNbyNDT2fdkgy2urEkZ/gfmEfy/wEiq8Uf/yeRYps9hUa50S0Wqm3u+tn/2m0rpg
dvNDjGP9TnCWdAg//428q/5Uk42U9Q0e9ITN2uqgTnH9Ltgm5VNlvw49Cx4kONlyr/Wfwwtcas4N
0OyHTkexZsHH6SsbCQTQ17NmrZNnsk62yn7j0Ig/W11v/DW2bMIm8Eah75XFgCTXCUSSUOI/AUDZ
yqrPenlW2l107V2z3XtWujybWXhVMOn4ez0BMjnKE0zhP2qcBiffDyvykF+iT3pxUhrtIQvZQ8Ty
l5Onrbdg1uPOIwESflN7PcgGY9HFyfufES6f9PZBBXIwbgHjYSwbvZy6/ejW2jM/pbIfs6jYyGLW
gjS2CNv4sthOKds0VgpRE+t9YCj6bhyTBOwQQz0Qjn7NnXdWOkN7lhdukprA6loUNhf2CmLtIRFe
dIJn9wGBsW0l9OnmreSgdMIiVLWizQDriVR22JnGVxTDkDRM8yrQvMz8qtgF0VqlqOG51cbXpmrf
Z8vIHiLin8//MUjRZnVTlLp9LbDVVpQkZa20iSJQl9wxm1iejMuGGcs+2IZt7XJFL/YzGG/i40y+
smi0JjurdfKVxQ4/1WDJRf04z5l50jNPCZCBmt9URJOCobfyCyGX4SuYtMLEM0H2EpWpQDfzpjfP
RbQXwaf8YgyK7CUH/1cvQ4ELUmi2IBqSDl9N5SqvUHX9r5eVxT9ell5tNpa7Whm1DfnD/PZ5SAz0
4Cr1+lmTa8zjPpisoGms6iIbcBcpbpDf+4uKsO9bkXMvM8+84BJmH/K5tnYpmc+3oWk32YpZShxM
DKKqcy8JSrD3acDy/APMxMiwSdKXrO5+jdTC/GOk7JD9O7LWc+NjpEQ7YTH5OJfdIcar4ntb7CcE
q/5pcKL062qwXyxUOrblMMbXplbSc6NM+s6z7PILkRZyW85g/tUvvS9HpeX83osl/toRjN+AKhM3
YZJa1Szid5Bg06ekDUUQ5Vn9Ix5dVB7InKUhM6pStW9L7NVotrTijlzkcHSb8p1Ff76pJ5NYFMZL
6D3N7jcWnGBq+/if1egkhfX2XuSaE4SlFT9oXagfXDe1D6WhkSQCf49N7zi9m3aJjQ1zq6aE7z0T
Qq9Z3i2stfJ5gEIQVHiEHDSvLJ9VUlXQPb0lqExRPY/zqN473BK578pn2cOa3EO0zNmDrLIbrw0S
1xVH2X+JBmtf51q2ka0E8bsb8miP8qVklSumDVY7/aMsdcLw4BvhYyKvHceNsrPxVEYaljdjR0YJ
CLb6JvtOZd7c8tiC8R0rBmY6cf5M6Oo2ZEX5zYjBSJtI+pwa1wVbu0DqaLXy2xzOqHn2Jn8KvDze
KvWH7K5oYJMml4W9LKLL4JTd+F4afX3AWa/dyWp8TDedmeRwKXL9WOqi3sqLDop1KrkZn+2ig5Jn
mEcwZOlTWpr49piAu1tnwJ+qHEKmwpq5mmjyU9WBMhLzAMmrGNPAjpr+gIqXQoJ0Lf8/Dv641Ppq
/3kBLcIFNOlK1FdWxYYOZj96Fi+JhhhZr1WWL+sLbVo2VTQaH92aYvqtW+dmv3ezWSwdVdbJ1zmW
luAkEf+O087zW0fDL6FbzK8qzrsFetCvquqJu23Xwl/Whyjrg2Hvwc3YyqJdW+ThCRRcZDE0XobI
7l6F0Zi3KY9S0phcbLAtyMQ9EofJ4Nvk/P+Czb5R9YLgBMCmc6J53jfTwE0O60T1CbGWYTelnXIO
vbo/Q+52d0ZcKY/JjOCbgOP9zRr6my7HLykyUGPc/F0VWFRMTjei0Ir3cBV6xc2p5v6IjPV8SMK2
u+ezgqowViSvJIh+5skg/onUg6UbvI9a01/czJ1wo+HeU1aSWZLU2h5mQH/qxIJb61BY2xjtz2d1
fVCwe59+KHaLljUxMfwih0NqqOFhVppo07W68VLEnXuoaoIQsjgDKTukSpp8FDE5NQ6616YfxTHi
Ls2xPtuoZWK+ZOpEttwoCuZXip2VTBTt8qOzQ7r6UGOk+NFqN1F3cIgIfYwVpcM6LxNYDa5jK5vs
STtr2D+u7wp6T45tnDJ8tOYWRNLeVVGhXFs9r4oPkabMH62ZFyr7aNDUj9YlS8I9KXbIGOuVG4dE
CJbgxkerpeH0bOkIjstLiVg19mqHjqosMrdp+6VvkS1YxxbTuOx1K8Q0ZX1dbdCnPfZtULXm9ti6
VXcI5+IF76Fp8mFZtld54Of9dZYYd6ddpsufPWQ3AeXVJ5GX7WWxrTAZLoSFadJqH5mbunv1lg6c
URXemXwNB3EUO97VEeKnslL2k4eoTH44MchSWZKNtoL+ZJ+Pu2Qd/9k1yYhFZQm5sM86edbp6rNe
YGn6ee0WZ9azK6xTG4fMeLJbmMC5rdHK2cgLazkPHz+GPZ7Dsj5/vlhYYj9SK+VDyob8t9eHwtEi
clQkW9n388UcPT1abltdPuv7SMlPaFe/ylf+vHZc6G5AYEz7uIbzJXQ0qKKr3Yo8KDFOK8LDJXte
WWX/U51lwup8Wdaxyvj31CKVhn4LkgOGkm9UABaXj1PZtasyxRcdfnyy5X+5XJfFez2MSC2sLzmv
17Gjnl2RLJuz4iIx4ulbLXFZm6GD642ad6wj/uWyaFupw75JlFfV8qLXBg83Wa9NrnGsG5VlLOCr
N62FCma3wJ1BOZsvOdEAWZ/m3nRcxAQ5UF4cWx5yJOAKiYGwoNVIBchD1SXepVkPsth1Vr1TQ4ji
sm6sa5LU5PgrX9VVk8hU4lwTp3OuadZues9YzkzCJrGxtcEOnWFL4It5JS1YZ8uOskWLsW1ce4t1
7Ge9PPNC7dcwWfwY20TWySzRXP1RZ+1+nnXlAqQhc838Kg+zGSNYtR7kmayLSRhtwEE3wR8NSI1D
QFzHys6JMuxntSpPf9TLHnIoafJw17Bc/njF/3oxOVZrvB8EENfIHKHfbAznnbraI87rAVzXr0Ml
DRQzaCVHO1K3jSx+9hmNSA1UTxn3euskvqVZMYbSTXR0qjzbjyLKXuMwfZSUkqUNE/4W3e89PMDo
/3uPUKm7zbx0yMN6KIh6fUfwqouKi646W9PAa/ezyskSxBE+y58jGj3tD0ZZX6HH5BdZ/9HZmVVn
M+Q42ll93z2gNQ+zxcSxYyJ24pHua5wDtlSlX89W9/BRWRXtHkDfKuRKXbke2iaLt+yx1Y28zEeD
5uAfk6KmvairjdPq7TQpsxpkWdgHn3WJKxzno1xK76bPJk1DTtWXI2Xlb+2y3LZoYfxxuf/sOK3v
QLbIg7yirbm/6j6L3HVM7LKPW9Q4wuxSCGgbj4zL5FfRXF0n3BjJ7JS1eq7hpqiGoChb+rDV+03U
NXAr+ZV3stJu7NUUZDaSTdqgfWqM7VMdqzxL9Ng5ul5KuGRs0kfdfZNtsgbEaXJwiDwGn3W2hY9H
XMCm01KreRJgBZ7KJ9ldHjLDY9muus7Ha8g6U6gJoiGiPeilOx60XAUDk+fZlWBcdm2JfRwEKhB1
WGoj/12Xo2yRfcByduCxB3Sc196yAe6ktisHA8mwPNNPpZUO7XOYY/hr1VjheW70Jbfi6V3Lwaw3
Vt6Rh64xpcsiABJFO5/mGlI9C8foASFNDBoVGJgpW2d/zM35b4j2ASSUMfKzfgRrZHhglkwEBbK4
f1ZCkniD0SDd4SC9rWZpclTWdRfcpXJrTPP0XLWAyWMbZX3NTY8fV8LolOBKiOBjz+2X5cUtXHJE
VLvqbFg6eVxnziqyQ/9Tlmfy0MZteTBbA7GnKLra/x4IrcF9n3is5bGr71W3fZeNn/V/9F2mWqzY
tv+8xudQkbrDCU++rbz2Z708+6xbKje+xMhmr+/gj1f6rJNvJl2QXnZxIfy3q1uY8b62C4S2Iqu9
IgyLUb0TGbvJzdttkyzg9/NHz4HIqZSd+1wV+kOF/dJdJZH63Pba4i9Ol52HMfeel7BvN8RdHL4D
Ws12tHcGy/+tvha91Ut3UYDgyCslQ6PhGyO+y0YLqaCnkNuFNfelSa0KG7aIWx3vdY7hKmdLBgos
gyzLU2TSxxOI1pX3MXkveYjPdzaNN1mCyvklL9Tx/lESJoEtd3r4KNnOIV9K9VGWvJQIiY1uQGE4
X8GfQxseu+UuDzpA2G0RGioQBeqK2vzV0ICoxHLFdbedavU2DP+1BVEVP+IJdfi8Qo1OwD2JxL7I
Yszo/70y5HhvWxigLz1MOKE75eYW7TH7oQN082CWTnKYTQdm2VABLVkPBlGRa471vB6yG2FVSl1v
RHujWSaWp5Rk3yQ2db+xY+jq2Ps89JgmJcp0UeN53OREtn6gwlNr9o8Gpb2Nmub6xVAq5zYPpNVk
Qw3bHN9O9X0YLTicS/cTQpa7n9uuPOWYNSAC+HmaAM8+kdZtlyCJ9PLUaTbeXZMSHrF0IOYModK2
mupZDMDAmeGbI8G96jlngbNvsMLeyNYccuG1GfNXgtFZF/Tj4rt93D5Va1IVlZnFtxxcHIfIwxQA
hhS2In2hnlotXD4OaTH+XvyhLHaO0K8SnYkKwUtZz8KlFL8VZcMfddnar3ILLGjlEG3ptjxbrEMD
HGgSgozHnIutI9QGVmycPGpWAxOmbusf7WA/e5NqPKf9ZB5Sxwx3WTWEXxVoBBNQmh/1guRoMczd
LVFz4zqR7QzqZiruUyzUdh9FMNEKUF7oYYzhUWtTvCJbPXzQ1wO7pvo2rkS2hHD/Fgwsi/R2xDWG
RtmNKfon4evkJK8hD8KOAYFHO2ip4NKEueBtjpShaczfjKpCaZNEOq5QfbKPBxDh4WCJW4KOw62s
BZqvbWgTiaD42SDWYm52QJ8MTJg+GxTbqq8KwE2nLlDOLVrnzYhCtJZF45xtiMVfx/6HvVaHeEAd
+zU4SJag9kEwRwcNrisKWKOCO6qtXCAPm9sxykn8rA2yTrZaGttcxNrpAxy2DtAg9JV8ce5eB0Lc
dcz4hzpnT21dK88V0K5Du5j6LqsL5a2wlEB2mHHY3vR1al7kyLAAqiOtV7AZeco1lfzuLyuIzsqY
7VLjntiWficiOe6iXMFB5N86edYkog7WcMZu9uYBDiE7o2GeXP6YjJUHq8n0m1c+y4JR8oDwc0B/
x6l0/naauU+3rLuzrQmDb/M5ql7HR0Y1+O0cOnvZIN9KCPYBC58IkfnVFduBiq/0rXid8Xy/D5UW
+ST0CTg3y7x36tbZym5uSIrANj3m3bX1/3uUNcT1S4/5kmLowwPiRMMDbASkPgx8kskkXT7r+7gg
UbwsLttBusmGNFPVCyHWoxwk6/m8iD504xricow72W4i7KNrf1Ut9U2K6iTeHt0B56cStcj3a271
6rSKvRk88HVGJLpji2PUAWSWcbeq9tdovtE30MP/GFH/k8tF1w+dP6kA6KzSNMLCxSkOMfT8lAaU
Dd0w3YssVTd6pgEGbt3rrKGqJhWpkkHfR2rsXmVJ1q9Vspe3iHD/kfjVixLAn2mLL9Wsh49K/gRI
GMrLeliwZNok9RTvZBG46GqjXM/7OlkQtnT7S6t1891acoQsyboHUKqWo2yMnWne4cJcbGUrfrfT
OS/w4ZGtTY6i1wyOSzbKKpgWQG3N+S5LVkiMIWwvIdubQt+sftPZaqcxACjdZADSA1n89Kv+MLqR
5Wnt09ZKF0hPa9VxJ7jR2vzFdZHt1BWMTFnyLl8UWD1sJqaXeS3JKlXXX5GJza6yf8tfdo9NPLPO
2sMFRvQ4CJMAPhfzIFMgsgFSTMdGR49v2GOxBJx4+lTZ46zarB7N+EpeSt3whsZHZO10FrY+z83H
qRkqwJV6Gsz5jN+eMuAS0L9FneU9pCebh82jA7c7m2eyrVnu7E2i6zvX8eydWWZvVVIpgPRtJRCk
Jw+kY48IAcePXsjDXYOj+M0l0G12KDRrummgcWFON3mmWMCN6goBR93mZ02UMce+vVpFj72A+BOz
NKFYImdMyaMa4nbchubGLXWiuOmKJD840+PsrSsiD2nfiNdHAmMuT4beLMGLHsPyRj7jxP0/+cDY
/iqR2HuqVCM6Rm7+7g3Rd5FE3j6MNe+QhgqxLbbDzJIx/6LlxYrnbG+vaAa3nY5JU/FZ0c9xY2yK
TcufkZN6qGAi7gSyB2kI+rzWnntD++ZpuuurIMI2Zh8S7VQcvzFIEKkzwJ8x6oNh5O4hSlDgOdVh
24VmiPrgeSry5+QJfX0REIBIRGwBPTsQT6up3ZDp2I5jz7ysZsl5Arboi7K79oTjIyL2f6dWgcRs
bXTbqNTqXdUpuT+aAEz1bAjQlQToFL9rdr987+p+j3/hsV2su1E16tlrwbYyOQ1bL24KX4vnf8L+
e1Ogvsze9ydS2HwX7Tsqg/vEK74OOWASveqh4pZPOmg1f2wwl9eVr1GRBlZTM63UHfZjwvyeFW/o
fu0MvpnCwzRvctqfKsuEjWW+wgaoT0CO2Z1g9uKbyUDIQFHGQF+KDICV9U2P9QXAN2tKLy5FQId3
yKTbqmCCnXPMpuoqvcU2yOolIm9npXgUTGW/By36XRmL4rkP/6mR0N1DQntRiI6yTlhu1UQAKY9X
wakpY/JYnI2q6TfwmHySpUaVifACEMnxZ5ZEzU2bDczQsud+GLQXwzkNICgDJRTPGryQTYmywWbi
GUDE0zxiL34zl+lUChUnrjS/jR2eTxoUme2S8mOQ6B32MXjSUxwdvbrbOjrmiWHZYJFjjo+9Fjcs
Prt6H9uIDg5D/wD0Y2M28wgK2Txppav4ahznIO36L85SkrCcy2XTh0VzEsl4bHqwuUgtkZoFvq70
6mEc4ZiVZgHwFVwXsvVk+2MHC5WKNFHX4xY34MoQh/bNdYA545oj+tred32MdmasBjYISIH0wmFZ
4DGYWAD5WlhoJ7blbjD2Ckv3sDkSw/bNuptBcainxBPww+s61rf1XLenPkU4/S5Pa3hvmf9b26Kr
VBSlPexbtT+WFYEu0JGMklfRZPPHBSI8gpJQ9/NpGfeQPQrYzmbjY/U+oaOxtCfhxfrO6tW7qlf1
CSD5wh0Wu9ilsD/etDMgk16ffzJX2dBkFu+xFauaPCsDn9kvOtk64gpFFISVgwdV5v79hJ/Te+Ky
gZudOvYL/YduO19E2Ps6Ob1jBFd16yTDX1XLzyO85aEybQR8K7SbycCXxSqSPXj3Jktj9IMxXrXF
cxEv9TbrASI3/c/cQbMEoK6DbGpVbRcldu9DEx7zxVW+hAj8hnN81oz+pbC6codyyXtXZMrWCVt+
PIQdUf8ZrqotBlL4JKq1tvzSxsO3qDE7lAxje5/aJFSqsd+FQ1MEvN/0nOfT3ov5QvIKzRY9t4Zr
XfJlaZl4zkfy+nrN1iUU+zTJdwsB5YMt2kuel0j7pOXLWKmBWL1h8KnEJgrPNDKa6a4rw0tToSqR
cjOq2vBQhdpbrDuEatrmrLLfCPplGLYwF62ToiuCmH1qHjOByEXT1f8IrSx9PKkNtfkHlZ7En8wE
a/I2wzA1euwKQzug0NtEvbVBAbl02i9qJl5rU419z5jY+rr5LXbsaNcYI/rCEdjUxsuPusYiIXXT
t67xFr9P3Tlw2kvVZb5rz7YvvALD97xydyXpnlsPZLGJ2u5WWD3RXORIEFODh9UJFU3Ktn8hpp/4
YrDejDKCkUXI6S5U7zBmaJ647alU5p+eg/6V5b1bY479pzEeCzJPfixIFzM5T8FsAecrdc8NCENP
B3ZeGdk11GyyvD4nY8cz2J3MHeYZut+vTp9Gpr1C6J7ArjYXc3a9TVINeGekkFPFmJzlYRBWciY7
es7yxoY6bOfAeIcvbgrBgsiSn9uK33fNP4lhvVrj/Fejd+TAYvMCGPtcwUJ0ZuKIpu3WG3QQvraY
jW6dIntGVty6TUz3ftdkzaGK2vwhn8HhKXH/KPrFN/s82+Ys6jY6xCxEsRIcvrQRLG1uB72Gs3Kt
CwNBIDc9NLkbXbClCVH7MeLz4uXWMWSldhJxqp2S0YChGRfLuUzS8VAggnwBGm7sNSHm6xDnEYtZ
aK3AY+rdMGKMSK5J21ZJ6jzkXRRvo+Za99B6TGGTTMUAEu0MlsRFjc9hjPhvsKIggy5VyZubQOIt
Iaxn2/CwC1xE/dK2h0Gx8RsoEvelI2kfNI7Vo7YfozHcAwMyZiyZkMhXvy41OyetHso3pSYn6qXd
dKws09pAeW39jsfl22TB9InhtbxBK+4AJ4N9AKeK618vjDcmMJwVoWq9TXbf4+ErVLw1LfwziIu8
RQii+DzWxzfi6WzY0np407xw8HNQUm+ehRSStbjNW1TyiEDHsH6DQjYhqo3EW6QYJwwH9Rv6kx4B
CSfcyGIiFv1WKLCIpvht6dIqgJdkgumOul1tTkyypnmKbfbEYWQOtw4R11vLZz1PbrMDcMZemQlo
U3k5VMvMsa6stYkoeQ/K0ijPXcpXNprBYPMukRhKkfKeRjSSEYXpI2ONgqLmAzQK2G+Eg549mVpg
AxnfqarSYpzSfneHjBQz2iBw/Msv5HTm3YCeyAakkB3ghmX4g2Zk99oaHX8WqbFNCQH7hjXs9TL1
8CRPxt1S3Ya0ng99m4S3hc+iJPYFzOJLFofigUBq76NJxZTVKOodKXQU/YrlwTZnJuyymQMCCaDr
UO4mMcVOVh2SPoDM0O2M1QS1L5IARnx6t8e+PHoLTqtIO+LBUi3fyr7EZ6Rc9jWufNu58l4BB2/6
ZkwgvnD/hwuI37l2BR/FBhuC4XC3gNZ27G2YxpEfZgRa2wYdHMHpLkmgDIkQjS9tzB5sJb3p66M7
yghc2XnfbHq0QxV02Ji4BcQHAgJosYZW0Hu546t5SSKS6aFLQvtprDyC6la+a3uj8seSoEbpRe4m
xQDOb8ksb9u4sjez2wwnhDrsayK0hD/dAm6hJVymmTxQC5bQd6dMLoVRA9I1LjPSdNvBmpMz3I56
z8Lf4p3d0U2rDxqKGUJpw3PHrYo4VPWX6Sw9RmzCOgxI0cRxQgh5drRt14XlvoxEFpjJS2tr9UM0
T7pPRO0bT28yzKOYT4XlD/NQ+XEbKXe7avvbZE+KX5Cuv7ZiFAGazXxw1TvFWG8UJWGetGseiHYD
bugB/pQNCpSFhYG2o2ko06N56SNK66paeoPeuOMvMd26lmwjNoreKQpdHFNz94qQ+36IlMwfXPVu
EtDZGvY8+1qnnDqvfBHCdi5Fp/xsJn6oydKMq1nVxbad079bA/xOg6g4zjkPZd8kl2wYJ19JZsef
cBnomPdRhWBaUe38hJF3uJ1D3IPEAFO6D0NM15DuEI7y05zM8WyGwLemKg7ifrKCVvA/6Ss9Pyli
gAJqEBidp/LozgPOIG5ZX9Acu6kNWyoDqIiBJaKO5QZgWVZkIrfPzeTh6DKxeNKaod1Dst3GkwJl
rRbLIbeyFmhl9dy15aOiAnhDYLvdO237rolMD4xGM7nDMm4+z7wv/QRLbomOboRr0RoT7Yc43SIH
zQo+0uaNyu6j8mJxgqOkkr1avrWtAVaOZcGGmwIOBT7rwTJNuA/13nsWFqbfOQOxDmSapgxt6Na+
kyqdbhMgQzSL2l3mRq8OYjXbydNxMxXZdpkim83wwBc0DGJnR6G6FU72iiHQtKkJmW2RXFW3WQya
sFQihFb06lJM6GG1IVNUbpuG7yAJt1OSwQm6POkCEcZ7YnDZKUV611Z1+8wa/4LZZYeMefJgaJqy
r7iR/HB+yABwjHkiHlv2s5FFotlwyZsIeCVd3bJjVRudlT47u8qIpn1e2domAWDjCxc52eQeicli
edMOQQ5CcmM56WPsibNtuc22QyKXvHWu7gboeIfFUT0Yv4ic8AyHSjOk+a5H+H3p7RI5rwQvBvTU
d+GsblvHbXzoytku9CyeJKGItqg8vWvo7mzrvh2/aDlhoRz2Ta3rWH15Hp6lBsJfdZhMG8wfv/BT
ucRY3O+EP7OdUHC6mI2Nk4GRiQjKgdZ3GhxNGgTt9DAH5jOJ15j4DDzXQAEbCKi9a4KBJcWutlAw
r1GCAB1edk91BoXLIBHokfNvJhD02WTOvspK2uyxBuP58wOZhfEskuxRCeslGFQtvIrWeLdN8vDL
UJ2SPhXHYuZxbSrAuUqyGZVzdthlQj0947270XChC+paQxGpDKHOheCU0vbU6QUgrylD0zGq/RCB
1b2qsGcZaqv5OFgLKAizzLFGsq3H0EuXHRxNzDBSCKn9orBTn/IEIIBXH7G87E/TKIaTPPs8RLbZ
n/IE6BScGmZqh3A7+Pb9XGTunh+3OhmZWp1s4l27bilvM2K/JySRllOSs2nz4CUF8mpuRzKgz6Z9
TYIRGZoz0QvXJ9R/E5rXnNK6eG3cnABKYY7NYYlztsgerGY3m5El7ufTaPRomTstXri2lue+ZaHO
ohfmcVBWQ7xqP81LcWIWKdgETeHW6stXOwYV0A1RyfUJtbT47OZmGShxGbOXcsOTPLB8ZR0apzeL
sPsuVNTmtPQNelmjtW94HJ4aNQW7GLMs9eumfE7S7q+2K/qP70qeya8pXiy0z+dwcVF+6cU+XN0o
5T5DnrlrcbXm4/feNFUx8aY52FM4nuzoBVJTxYNuqyH1z+6CrKznJK9GERVa0Kp1euy6hYT7stHG
9FFTvAQ3ez4YyTcLGUqUIFjBt20YBjyk1jdQ34eyvaUKjwskdIM4ncPcj9Uw3C9ZfRjbGmGFAlfE
JD6OHbxEhcUaMNjJOMl3gJgHeWFneSFtV+FXYbhLIE9bLa7Y/oaGH3eAKJEKgf79XBYeW6vRJF6D
IdUJoIN+EnDMg8qBx1b/cJfsB3EXl282RENu0C2X3TFlPLCwQY3FUf5WlT6Vp2Y9yKI8mIh58Ddf
f8r/ag4xov+t9+h47W4eBcHFYq9VY4DZ8jubkz5oTVThtrZiIjBSpIehzj2SOnSIKvy/SzdBLH32
G68BnymcGsgdhwHE327+W+ApQQZw0pTuEmZ9fMyUHDn3e49N4K6Ph8cirC4pz4ETKtk4pFX5d+Tk
IgLlLTStHo/ZRb+3aMMTDlfcrZM2ig8wmnRClCxPYZ0XPLuXfKeN0aNDVizMv+C7/tKorrEf1jCB
aln5aYqQiWwa/TxrWNvsISI4X/qGe9gbXPCSefnsSRok9gNFBJFyGI9KaafcOu58EzOCbJajtKya
iDN6iDfUQ3YKVYEud6ewrIKMdearOaIFo1j+QtbZVyZAWq6h+6kXmV9QPCqqKj155fI3Pzb+NIBW
j+ZY4K2pJ90mJkWmj513G8Vi7AkqV7DGgoQtxMZq2vKu5pAaB7ZRgciqxO+zqLxbCRlnhKwQ7S/2
EO2XDVkY7/8wdl5LkiJLmH4izNDiNnVmadU9MzdYq0FrzdPvhzPn0FY7Z21vwoggoLIQQYT7L+iF
4LMxomyLx43uzskfoP7rOz+PzT2WyPmhUebqPkE4w9AK5UvJMHtyxtq9pvgSveCdSU7amtsfYxKe
nbnFe7413xwnLM68AvnFJ47+pch9FBNi5Vvnm+UeedoexGiYPioq657G649lGoXfgjL6IJK0x4Hb
/LMPwhcEUZ1fWUg8je+Cniv2U+ozfcmDuNrVKrZtZmN/JzLvEgtgjHLUtrsQLHklNQjHpasgWhEt
ORRBk1x1FOcPTmbOF1RM5/NM6uAAStM4zErbHJk+HopyiM9qtcQ7PCJSOZHWNuzsR4D+2BWG/WsO
n8SIi+hPXyltmOAkE/S3pFSLhbwSHVXDnl+bQf2zbbQ/8qGtUCeHMEm2nzwMXi2xG3voAA35Ac3l
5CWMkwxyazIxSB3bKUvvqqwc7qwlejcB9R2Murp4fa18YH19DD2DkCqMvYPfpccxiIMPkILfQ4ym
HsxaV94N1VKwz1CHo9tlIButIjql9ej+WRO/rj0XbH3jT3cEPoNDaiKn1JNBvqDIf3BRcv/WeIOx
dxJHe2IFYFzrMmrODdyzt8hsYb2TCf9VIx9sefHPGkNi5tOa8eIVabl4j5gXz+jDF6PyCW0oYf4j
LX8hKxCRI43K3Vzb3htoY/8URA6E4WrGY2tO5idCDD8nvb3OU9i+DU3rvnQIW0Q5eGaMpuszSuAM
R5L/TvmxN8l5J+TS0t1WX3dLT2mUuhTSfTt6a/vXU8hue/ZlnEesTLkGRD5hfyymxutmMWB3LHXZ
ku9NH6l0kvpvm9v+rbu0SfGpTc4jbZPW5gdDLccda7sU7bc8L/moLpuqwxSGcOp/Wo3eZEKw7E8V
ILtH/Nj+qa+HrmU4kQZULOUUJGF1k6JcPrODWSA+JnWzmf5TR72aWWQf3xeTHrxamsrr4GbGHhBR
8CptZWYzusfmcJY2KVS46Wo0+PdrU2YnzwHD2HZQi3Pj1UTNf22THXkz1+R3Fq3j5eRrW6w0O03r
1evWxopzj5i98VSYqXaM3DI4WyVS44VSWY9qaaqPfuZFfPrG9lvtal8ygMhvuqqMt9kPs6ONAdFL
Mc0sn4Jph8Rb8WcE4uIcYwB5ITECaxl2IiZ7B033+kNfp8RS/PzBLvrm3ozTs8s39g4nT6ZIc5Je
YY6dE5b8dzmSrWfEXT7yOnUeoR+qR4VlF8NKYD8M7Rgzw1cfkrG9IYaS3eHeG2KpA5AbFNV8NDzN
xvQkQz+umL+FDrKTXGjvjYD+Q97W6p/oreWHcLDzozprz6SbO5aYHTKNRTLuG9QNz2ZdkOlREWTS
dIhyTL0PSd+rH5UzABhtk4VNQSQpxR8KC6rA+CMufxpN17BSBtDYBdaXeTDLQwZ37jWNECkox+I7
sfzpTprqQO8evTS7Sk0KiMLBqYH6fZD+0tZ2+odn9fW91PqomMkwjQ9tO3ng1NrwUGTJ8JqHfg4N
NhqOSjAMr9IWFUx2AUc9Ss3DlfMuqrJfyND802EekaomKgkGZTmHFJn+dzRY4Yucxivn6KpiXbjb
OvQddg+mUqdXaat4b+9bxX/0GnL4U3FALzF41uZMxcQzmU6OGyzhCYZtaQus6CXLyaBKk1X0oG7T
4oeM69IUDfO0V0tNP0s1npridSIqvp4hxwJbB6gkmFcBuQIHfY7L2LnEDeMrki3/Ad2uXZqZ+bnm
f93aP/cjxJ8DhzT0k5xv69hr0dtINo6VTTbsUXAqHpAMNK/GuOjnVNG4kzYp+kItHtqlCGIFOKc+
zYvmE9Sc/+7YOmvJ7FxKXX3emmRrSv3iYWtz4+yX6tXMfurI27l1Ez8UOinjELPedWtrs5UWEEHt
3aSHQoZp7ZYHVXpRdMAwrY7qeFyamKGoWfsREAg6+swZTlLVwiLDDaGDd+1YzUfo+wvIZ4kVLp2j
IcwucRgCql6qQ9iVOAaDM0GqibVXaH8YXgq+rTCJMC9Vk6T6RW9A7rdDZ3+MeT1cQoUZm+xNxya5
tHU5HQITrnzf2s7Nr5mU2AnROVXRQkTSUvvd6XOWYF74RWpWpiVvS55AapHr2++GaaGS1GYv0lR0
AbOJrJzvpQpiytzj4fhnhc7DQR8r792KegVJsEg5Wp7nvmtMjS5qzqROqgVSL+ivMcmRzgbDxTMM
hjvZ6YPoeP+q81j3+2EyeK/K8lldTpq0THdbz8vvpSO2xMzppg5nJIwLd9I28OU5hg0qVB7rey8q
e0g0fPJG+bDJt8nVHZ9w55LGaXvoInvD1ueLkzan0OlTsJ9BdM5RC3kPhpeyrLOTp2AMnQ6L7uVg
vxEksEj+at2xAJX1oSQ90alU/doFCV/3Kc8+LG2cmOczymEakzIXN5y7OYLujI5o+tErI8kWz/+C
HDQWHCPiz15nnqVWlUP97hhXRsfoaONl6YAKujm67kHfSpCizv3woxmJZKUVKSloNPpFywNnH5IT
WKJ8zr4H6XKMUrM7EcZaYmMu0/nsbeqMfG/qWXDx9APio+6zvfjBSKGnF8NUnoy8/trpClY8bjU9
8aOR4ShG4tUpaxfFgBYZkzzeB3YJ1VBHQxDVrOJbm/fPvl+p7zgZCuJmV5ue/5YR10oq5uqqUnF9
Jg100VLIVrjMMezCfAjyIF2btNGPborRv8ZN+qO0XePSYGPxGFrow01Mce+yKvuDuXfzwzXDx37M
tF/YbJwSr7FYLD0107xjQp6Tw25b4BJWsvMQV/4aLPjrMK93Ad4YH2bcXCOAvD+0DGE45TnFxuRV
t4s7lHnzU6ERp82VOD+6Q1yS9I6+Mumrzr0LkSFsvRB9+qR9NvuiJhBgRz/q8JsazPbZa7QFnZ+7
h0klRpjHYYFxtkvQVgUZa8/6yxwP+fvQxQu7MA1vUk0r9EYBTdzDvLef/W4iD9UNFVwNY3yOanPh
l8XNCVRwfGkqNEIsJb9g94SJQ2rXF4J+9dFcaOWszI1Xpv78+ZkcJAmKAyCoY6yQ6Ceple5ivY0I
3tg7U3/BdfA1mBmBDIbaU+DrBW7fOagvRSs/dKdFszbLXyxWax/97GovbaOfZB/Sp95dh4f2brR/
dgzOH2boeG9ZiTw/FhkfvWVMuGhjwrzsGxGCI9aMq+lSU9FbfK16IvdLrSdZ/JrjxCs19IDL18ZL
TqFfWh9tUWG2m2dn2dd5lvri+PVlrZVm9dIO89VUExVZC/2SVOn8mC1Fqw53c9zqhGuolV3Tn3pX
sdEy0u3HUdcc1rxTtiOig2aANBrLntjiGzNN2V2m1/ajOmjs9ad2PppR1CNYu9RllxQkMLF56h+l
sp4qqxqLpGpBGDUbwsvQZ4QlmxDDNNeqQwhDKIdJtVj+AEkAm6MX2DNZC+BEVMdWp/fsqvO1C6f3
tSp7tLrsb5GVPGZp/4dZxMU1I+L12PfVPwUKmM4RX7lq/2nHoHrjg85P2fq2hqMZu2bUqh0AcqRF
lrNELcGgUY8RDDD94MlI3PEU9pAptVQNnniTIAnY/TzdLx5G0ib9XKyBnqTqVuYzjDuiDMvxW/tc
NcgX1baCLmNQM5XztUM4+SGMU4o8bnMAxlAsh7Qkiby0RSajJ0JAAXAOu33PrPyj9KvwUWqeN/kL
tBJH8mXn0MbKWRnsmIV03r2rdq4/2Ph+gBhpAb3QowKWyuL4TSphTY4Jvfr5XqpaC5QDMl56lmo5
5fHVHzyQw8uRyHhmT/MQrX9Ymmxr2kd1GrxKzcoGQqwDmihSjfB+P9rmEoheDg9tq7zBxbB3Uk11
x3quoeBKTX5fG+iX1M7qZ/nt2YLzGq1YwU9z+d0LsGjStfIo1RJzeR7NHLcb+W12hgxSjBDUUpOz
RX7/nJaEeEksk1qztFzdK1VT32ySBQSSp4qx2iyai2qTGQow//xwxmLaxUHgfANAfFezhScd71Nj
zX8Tt/gyEQn9s+ygi5CUD9/w+eZTz9Rwh0dn+QiCI72Uhe3fWmMO73xfiS7kIfNLgYjnk57FX1Lk
2X62k/NqTvi1O275M88KG8vlZLxpJabGbgz6hthP9PNKIr4hgs/CQAvc+DEd8xgkThDckSI9x+P8
bs+5sUOOE/hGmdoP7dwV8y6rNB5v3tQ+zZ6kUGw7fSIaikS2/81B4XHfJzDQ3aEinxZUPYAroOdw
6FQ0NjtYLF473gGWn691U33HNlO5Wlo2vVtdxWM3Pmv4wX/Bd+1HPrt7EvQod5f+KbTDX1WXJU9R
HKFbmzrKCZq++qW0Yo1Ja3vSXN3+CO0zKbH0qzHPw8lQovjoKuldoHg/mK6rN7OOfplR8b0bQ5P0
TuVcNBCjZNlcjLMQGhvrOEWBCfKDFxrJXwNJonSyXKBIFclKhxc7qUbvoIeklyqAAK9FcSYiH5Py
w/S8zWPMX1AnJkugfa3mwLtYHplPgO/psQqRxzQdwEoDWPim6f176y8X1vfjkGuvhtrcIKJXO7JQ
wUktiIhZyF0SeBmJ96rMzWvHeBrHv3QcT4yXorXdy5R1yB+OAJTrPXFG5aIp5NXgNFUnuPM68iC+
cfsB1EN9TImAHdBXsg+5nS8+svOVzyMSm3bwZ5W59dus89GmSX9ySNwD7nZCIqYUijmG96MX/5hy
TBfHAe1crBb/nqHBlK3u4QYYNHurD9sXkrfa2aqs8BZYOVH5qHQPQa4aX0B+fh+suPzbRAWTXNCv
qOsqyN8hwfqiRBxiaLudikjdFee+4VUttOi5AqUiNSkqq9VOEOcJji09pPBLHaTL6N35kFVekVHR
gP3FF7ARxxgvhqdeM9W3idTq0dPJdUvVQkjxMYvRgl929qAL3wYDMvZo9/fSZMA+ODuRXR0aN9He
vN5oQXkCIFpq0qQZFoJvbZrc5IDl63M1+DIzd4kuheYvap9l9zb5QFrNqHyRGp5UwTF1fSx0lp0j
Kxvy1e1Nap6udW+RkoIQcJCklzYdj5Br7+U2LBoOkIJJyYlXA3vR5YDAVaZjUiUqaAR6MKuOnzud
7MOyU1mKcSDwp0AauEoPQt3DzS9QgdpOGbjpDfHVZP3NWTQU+8ib3qaYcMdkafpb42ONltfhLc1C
vnRFG/9ttza60sydXp3Qfk2HnyWeuO/ENPeTYY1Yk+TGezmWP8IEoQnZR4hW3SNO6V1AjJrvtoaf
odJ7w1H65oYe3Cpsavayd1DJ9GC/bp1985nvfQkYpp6ymxcyg4CKFr1KgThKcawSvzgm/23Tpyjb
BZWHeLetR69TMILy8j20v81zGkbGm1t0xlsyKwz6YFquUo0Vr7tqM/AQ6aINtvHGB2xysmjtnzek
kUdUWi/2cngV1Cfg7j6C6HDbKqVzXqVI4obRrhnGqxPEzmuLNvrjGCvQzHUAaIUZwI7GkeYsnYkI
hi9oybGm8dt8D+q3OXKBxiPA5n/OV3d/F5niH2H2A4zCNuUVLp2OxV3TrVVpa836UGt8z6SGiWlx
nisAdmtV9zlqzs4+wI0naRqNmXReF6vYelTBm7RNs3/Tcl4MqdWt0l9aqy7owR+VorenpxJwyMPa
BAsSR6vB2xlOHj07Lq95i3aWPenmjtwumWJjCF6l8NTwrBbG/Ci10Xebx6h2z4WeRsl+bpYocF05
O9lbRHzlU0sndNYk8WlrM7zkl6eqfPT6snnRIlhlvxy8RcdGfZWC5wgFj55s9dbmm8NHHanjPYo+
6msf+PF9rdl/bB0S1ikobzTNeWtzsStrx/WkTT8gWIGM0N4a7elej+LndvSyR76B2SMp9FsPCeIm
NYwybXUnm14avmqt2V5/a5PDrKb4Xrd+cNDKKgPkkzsvUrg1UUIHQgAMddpKVQGkSy6mHg4JHNW3
OvbLNz8pCa95cXSWtizKiVXGQMzDvCj3U+WrO559/yqdTQOP1gKVYsME/lOq2GGlDLPHoIvqt3ou
X1sChQ/ovdZvRYLIrRkq/l6FDorXw3DndGbPBWBnCHzqQCIVpJRm12/qVMdPTexeZac04TOmEbxv
vKs2DeXjZI53dh323M/B+GjMobx5Y92BCpqC7KEOymNeHhV1KA9N49QHzQpmgEd+czIVw3noEyga
ce8ni/3YER+3r43hF/Dh+3u/7B+sPkCxPSQnBS/hu9/FJytE8CCxWOkUzAC8UqsuY2T/nN0cBFt9
VfsA5oQSgulWe/3QMgfZN8w+cg9/IT3bzaCE92OkQCT1+ZpLtg98DOx6Ewy6qgw3EBMfWu1E54AP
AgFuFUg6IOW+1+/UGa25VlMMkguwk1zlnI76F9ZdDDagFw6loT5mXXrFjFq5r7oSemw/uNeshwBn
GB9xM8Qs/1zWyaA9sz503+bM0m4TGW3iHS3BRKPYZfnUwpnaqSNOuqgTk76dcAPwyj7ZtTPfSBbD
D2r/ooWN97yI8E2QGOypMuE9Bsa92cTqScEYZVdEX+Z5ficjdIharTwVduve9RluMAQC2NyKaUAB
3jaqO0TLvoKwGHGha/tT6YT4uOq6/9jnPzlNeENuxdih+zzsHdMgc1so2n3GXDWzRvXFSDnzUGXz
nYXgbBACEskULBcTHU7elFwabahvdefXR+wjh0PjOMF96tbzQW31r8GIfwCIqe4YzFA01Ll8sYB/
vFS6+aHEUXXJUGu8RyYRXAnflGPaOO19WRRESfQB/tbs74Nq6u8BEly6GkHGtk72eV2evWz0rrkx
VYeUeQNLKzPcGbhp7eu+u1jVgggMOu1oDnZyAiD8Hammb4uZ6MUkS77navV74HDdHnU2Ing8N3aj
ANdL2vZOo0QnAbgWWhKs2DuDr71hw7ZRv1eJPsGrM+u7AaDBVVkCHkbzIjNqbZlWM0XhMerIg6Qh
wix5gmRENLTqh559623lMU3h+SKOsk/jF9DLf8+uUd3Iv6l8CZMazTX1NhWV9mrC8DB57En32vWQ
gL9xqr2Rh9F9l1fBLRiZYWQa7+8U4suTdiVye8Py9JYZISunR5PCiT4w6mWCmRBDtau6Pof29N01
Vfd+dJN2TyiwDQmFrmAHvNXILdnONehDHCECyDRajmlZUS+Rkq8QAfL9EEc/m6zEJTsyL3zL+wTE
CvJW9YkL+nedYhEzEoYn+4ApR1tZzwRG9F0Muuzgx82b5zZwzNwG9zfVKK5hzTgYK+Z+HvpmX3bE
BOr8GU1T9b6PIu2+XQrHxLDSgYSZ5rtQD/yj2YHUCzWdFYridIy9VnMMksTdA8o6RUXwUyHzgBJD
hKIQoYwfvTWUX1pkzfloX7ocGzvHhdOkB+RA1BF6qsf0+CFoAPLML6xI2j15z6o0H7E1z3a4AXyk
sRry5x1rgVAfJsjFT6NHgL3Wu4mscPCKsAqfz7YCoeSrHTh8M74fQV7usM1iVsGisEtUODxmS/B6
ToOT7S3qs1X/M3D9DIEyA3ijq6eAGMwc4KF/DmesGnUI87tOg8rU/hogDUbAfo+NB5yvth2izs7O
zFt1j9B0cVSLDoRyp2DAoqkK8pHoxQSBT2KhdN+manodQ7u5J9SY7eduQhQta59gL78SaW52Fnry
V2/SQYHqvnV1bPem+L13UxLfvVkLTqeKu2+N692XEcOs2SgMY2lVXWYUlrBQ/WsAiHquuu4vvA8M
OMF2cFTKZHoY8Cq6dwgeFwuBOEj1t9Rx78A/TMyyR58rOPw1smonuhEAX4rjo250/q4pIFFkcUWg
og1Msm6ldancqthZid2ega4XgOI8C9ANH4MTZOabk5OU0gs0t5COfSutziXKU2iHJI7P5dSa576u
vD9S7x0uU6e2/o/Zrg9w3vmWegtERvkRGf0+t7Lgpo8B/oiV2hxYqXuXHuDZ2QIHCu6ElJTis3jr
INw7VkHQQzUPzBkfvNEantMBjSKHGmIyybE1g/c8U+y7raiGwlmrNjP/q11DEcPm69HymTt6gwWO
0c0Aelaed/ID39uHHuprGkPfniXzTlcDXkXfNO7mOiZtyuzjZ5rrxzxIpps6I9+EUNSLFge/rMUh
CqrOPbrF8jCyOuNDvBSLeI6Zj9q9atbty9C302MbLyM3Na8M2pc6Yqpb1em5DBw13KcOtxFM2FVp
WX90fcrMw4q+JKmOzqFZPFvGaJ/GPGL9vRS++zB7HTy0VouPTfeSOk1yC1ke3FLfiQ5GAQEANnZ0
Z9nmix4YsDe8kScKu8cBxBXxvfg4KPXLjEElgT0WZ90icKZlF8GA2UtGGqowsETTWryuQGD+t1A6
8kU92qaFh12GESKp5ZcgNcbMawmz4NfgIHu+JAKUWT/qPrauGG7BkcAM1INjHfSgsaZgmFhx+hxL
aOQeQekrD2px15jTsxrOI9QO3z6MqNLsp6WKTMG0701ulpm6AM2cMIVX0iE9OWugizyzuAORcRkm
GCnAlR47s3tRWvyfcjNODjommvNeMHPhQuC3wJ8dnWHK4RTM7uOYahpTwS578kjN3eKm+jIDN/rA
awO0YfEtHKL0Q81xifHan27h83BLlMBZQgX1rLPSSXmgHM/VHqSY+IQBsPKUgy+90QDHXq2UUgHs
6YMUmOrcvMlpcK18j+ogv2ZxyZA9ds4Bw27gIaQUAMEV875AMS1yCpv3wt6bDHkPgwaltwYogP/a
cEoa/h6SI/5DTID1kszhlxApOMRHTxPWcgfHGSG4L3gjANqHROPuov+bKvu0r/9mXdPetUN2rsea
zySowMTB0lpNIAm18Djr+uqEfxZ5aXxFQh5FzvFVTwLrkg7K60wQYKG3qufKXIwH4r/UzrjE3hiS
rT948exdw8h6jEml7VMdWaVWzRH+M0CM23euqU/3Whq/jyqr1LAKkFEMoQwvJk2Vj65N0vD3gAJ9
WRUggqzuTjYJb7Bcpb0KR6TT393gaG/Adl2ksZWJhYDJOK0tuPo87ZtDkdreMywA50md3mcQfM8G
YAQ7D5pTFSdfSyYGyFdGQCtLkqlSnVM9Y85XZgA0FeWcdG7I/MlIgb9YhzzojH1VFv0FdkTx3pl1
cxlhi+ylqidOA964tvALVZoHpsv8P21nH/Qy+DnZynQu4nS+Q/jjuZ8Be5uunTwFSLk8BY1WkxlG
CtPpnfRo1XZ1LqGBGwHsDCVBYi7j5y1MDXdAKtgJSTIWwc6Zx+zIKvrJIM7BKH7IsqcuBCz2Lbff
MS1rr9mCmSkXXF0IwuJqOk/RghutjUm9AowIFySpFJMefVEUwz/G/22SdumeLa9dfSsDrqvXQqfb
ZUVKKUDPRgc5rdVVcPBPE46QFyt8jxuQAv7b2ATpKYDOa7cG3KJhfEOoHHVDPO9WXQ3BCAluKDNZ
MLixg5L3IrghOzo/hSQ5fp/cJriBy7LmI5NVfolsyhttVXDJLrKZzESQYGHx7w11AdrXbXUUhErl
PC2QQuay2a3ogVsHDV4P/i5RtCWOQGsAFutIVuVPR8kPiRrgkPvT7AdQzMuFa5YzytaGT7S1RJ2P
AlWUxnHOpuwiPSOn5cogixj8c3y7nER6aaE67WwnSw/yKxO0pknAIny2uPqdg0Y9i8KI4+0huQ9X
MJw/uuX+jWbkXHLUqCUHLEUi1182Y5bIpLQwvpNqllXnsFR0/GeW35SD+wzwzrjIn5SfgfNyGFUD
4iR9dfTK8qccl44BHPPlNq53WBoFL5X7ZF2shTS6tY2l3p2RWsGTCdDHiv2VpwHaLRnqcUrHo6rX
3wQPLMUAjLqr4dcRT0VyJKsGGzOiykkZ493mKEnvFecVqsFfPczFo9eE3FEbCdFTmzRvcu/txH0a
iPuc5tpgWLeGCL09pu6kt4pb6rD8a0M027abBnZYB0LdBAe5XXI3ZKvE4zPZyaY8BVao++SVu51X
9PkNX0cP9JlsLgVEBJ4N5Vzh9c7YMiQzQARgzlgNYwT626Yc7eBIARLZNfLbujmnPWgoO7rI3xub
hhh1c4jb5Os86je5cutVglq6K6x0Osi1lquStAXr/1ZDfGXBAMg9kSNkS9rWx0HqUhgpjiFNFwLR
RPRx6F7lxq+Pplya7WmQPTWRz10Fhv0gl0J+pN7XXJ82KPQ9EXRmuVb1vV1sQ5C7XK+vmTv9DPDK
OGXMBnjq3rQqb2Hahqd8hujc6tOrvgwd8tnOYts5z8EMEhg7vp0KnRMl3AY9ISvJi//rD//2G2QT
2yvI7nqorz3Xu4eaDA6lvaEfZAiQ73uH3PjFBpA1vqZwedeLu8IpfntrfgNVfL6CBmm8IoI1OTcn
I8y1+Ri74V9Kl6nH7QozCN50x4XSvQ0uav+cYWJ5kt/S+9VTas/qCY3Gft43WXjfDroCzGMZh5bX
Wo6Urf/Z5nXljHBAmBzkSejj9MQUhqXL8iDoI9JOJhzr7fFZOtjVTAdT3w9IsF3kCR47a7hMucWy
pDrmzoDxkbuAK//n37WL9OqHYIW93ACusABStmdvjh9cfQEwGoVdL/I2DG/LsCxPklS3toLozzIi
WfrsHH2nGsCspM9OoDBGSn8ptrf1t0d03ZT9c+UNF68x9/IkrIdgK3BWvrQNCQIZC1mwN2cUuq/b
G749y9Im1WB5CtW+PzWA9M6hE51knykPu/TYjv/8CEpd7ppsrcdIfd38tF+qn9rWx7asbPufoQdb
ORL8qXkN4MrtUuAxRQrIrbdBOC8fDt2DaBroLFQn/YQPBXl65gVyxwdbxxjUecrn9sVhbsD68F4n
YjGrBR7byUsOKGWouztrwarOY/mSD253Ms2ZqUSjqwc1KIjd9AjM7EjwnoR3MOWLXaQ5D/UhiMon
B/Pi7cbLX5Xq+jptdWncHpNPhxRD2l567AflYZSiXoZr2dIT6EtmDOdJrr6cpADPOIFZ4bHrfWj1
e3lLYLXTKpu/tQ6u8UduIaIk65YJ1+AjpLo/beFShFywLlbSK3FwqCHxgm8YE/0j6oG7I2NylGss
hdz2eJmeIJTLGnlKv+eTfvNiIzup83iXmCUCZV53kUFGY9Ru4eyWqOcewiJYvwBG+xNSfnaVE8qd
ly1G+nZhw9jR8HMevGfM4twVs+wn9puP59kplydiGwxUTXWuHLf9Pr0dtUM/QbzfrmKZOYykyfKZ
ydzMOvgWdCEhlcAL+ANcssFM3EN+VLqQW4NyYqCLMmrWcdUxk8kWeN3qPLnOdQKYQz73DD0SjeLI
3mc4hq2zq3UVFWlBQc5N19ZBGC71Y20kxknOL7/Lt6Px2upPs5G3J9U0XuSubrdWtvKu+xEbU7Qb
iwKlfyjk/yzQtoFDkW+/1NeJHcvTEkcalg9g/I9aZuew89t8eECQ3bwATatuwtoZoq668Sz8XYZZ
tt5fuRPbGLPdGD7Qv1Lomebk1QcLgjSyGI6Bw0nBS+Aygh9QCDyWXDK5M/JYByqxRwt4sF/gG/Lf
wVw6bCP6difXB3oZ77eLsO2VLeny/z4Vc7UR9tLDNtTLj5HqOhff6rK1Ns4Rth9MaBFmkImu0tkX
FY9F6SJ/dp1yySYOm7xq6yZ57X9g9euHUn7nb7OM9dgyd/fAAu5JCGKPwYde5q8kRwhdy2syF8jB
7IPJ/AutFeLJYZ9ciiYM1aN0Xzf95QsaAQbpgnSdx8mTKjO6rdjapjkj5aChFKkBE1smYfLvbMWK
kpT6b3PZ9deX8wgT52Es0HXr2W6Ap59sslTzHr3egiTUd1d+iFnfdFdXrzItk0mdbEmxnnqZFkqV
RBCa1wEEkK2zdNmqsrUV223c2ra/8enYKP/oEOpgDGPMlIGzAwiQX6Qubx5XPGEZv+xff/xcasUu
Ugb1t2mk3ML1yZu/BRDtr/K4RijpAppe7kHYdUhuyJPy75ty9DpUAcppLm6ZHj5TQQKYItsS7hMn
RAgesnfbsa0BZYcUWz+pDv6PQavz6/rrlyd5JXts78w6n1kfZmn19Lwjf/Lf90621l6y+bkuB61n
/a3X5z/w+ShFI7HR2u/ajNSsjCvb7EGO/be2rYvsXefZsrkVcj+2qmzJcf/zrL8tZ6S3dPz0p/6t
7dNZP/2lYBnwMZqruxBG3/KK4+FMrqKa17WqvPBSEEqBnAmNiMX7Embbiq1tzvAEhX5Hn6o12Fw7
yXArJ9+6/rZHNn0zACFECn59ouVlkfdke1m2l+p/tm2HyXsn/f6t7f/3VP6cL+T+IgbtNx5cHNqY
1i5zYflwbcW6kt3qv8Uq/q37p7Z1PbGcdv0Lcp5Pfda/MCTevaYMf6udF+5laJA1qGxt32gZQ7aq
bG0Tsq3zp7ZPVenn9wgG9D+0GkmEpLAh8vFykntneiuP8LoprVKfCWWzrM6q7KR7xds2vAOmgja+
1ZV5oZFLXUZ+5kIBESUrs9w1dOQHVjvvZXgg+o8ka4My8D90tXXQsFViCDK6FOUMCRPxt8O/Dbfb
o+DIon/rsz0GW9unx0WqsncMmpSQhQvTa1Bn89A5ejrvZf2bADAgXJSM70E7RKf1jZeLshXrsLrV
5XL9z6rs2F5dqQYEUv4ZvqX+6QzSNmcJ2Akt4TXaBvt1Yr3ul/uzHdngVcLiLbtaBEaMJULy28px
6ybHSiETg60qW5/6ySC6tf32j8ueT4cMXqUcZ+MBVOBzDZUC1wDpQaTc0EByLB+uEke89k2GLj9L
suwiV6ZM+jy7zKqzazLHusjLvt3R9d3/LZj521Rh6ypbcnujoieit3Zag1y5g+iJEUfIpOhoZQ+z
V5KOQc1Fmx7lFV3jlPIEjLMeN3/Ii/xPVKtWgyPW2aROGpKDeZ5dEySCYYlDWpOibshW7ra6bwUK
+mehtSsX3WFntjAgY0DeIh+WrgVnU/fvhLNtkQCIVLRr5KrKfakzqEx6VbyXMTwT4ZPryw2eW0R3
2jWe+enyy0X97RatS9f1qsuaRTbX1zwiOTl75nSUqyx/divkB2xVubCf2tZV3f9h7LyWXFW2LPpF
RODNK0LelFS+6oXYFu89X9+DrHOu9t3RHdEvBGQipKIkSFbOOabo+dvMed9TdN//JDUM1ZVJtJ5L
jCFRcUHuv3ZFPG41QIBrFccsm1jPAJAWe3Im6TVU5s40C0zP0us4yDzVJCG7qQ6eIiXbKssx5KTO
zmVQt67Ya+6ycSfNpe7JfYZIbxgKt4n4qYuFk9n6ynQQeCpoik5pYm/kKDTyNcggApd5sl9TlUQ1
PFn7Rg2aBzxZzDUDjcV4nlmkF8XyKfXH50XR/hiAgX3Ef1N7UONGqBxsirYM4FGWMD1Rj1AgYrNK
H2PHgiyod+cphoVgIVvYqMztbx3Dn69p1fzA77jrdaV8HXOdVK3U/8xLhuQ1OfAHP5BRimfNc+/M
xjeHaj0zu37AhIPSQscZBjdo6vqtntH08khevqhyaq4g6iCvisB2ycUSC6BTSp5zo4LfJMteBSIY
MlSJjpsgxuoyLj2UkggTGEgUCBNl2xRmeZmnpLqINbHIisKCe5bngIUpwhtFHHhlBX7In4YPncmz
bSsvKL9MrjTiSCBxeEsB2LV9ntziIoZ6LWP41HyCRGUIhl6bFWiCnHbgebgp7ANKDabXHIrtLdSv
qZ+i67AsMLpEV19OPsFqSnvRVGaEdMNdhMpVAD7TDGZrrODaQMO+ysyEXlNJUVbTOAY8QdARmw7S
qtTkXOZEipIh607D0F2UpHMe5mVRZ8j2TL5buKvZ494Rqlm6UkqLVLSB2Rl9ImxuHFW4MP6vKYnm
y9cWag7Ivxbfufvrq8hwHqDMRKsqbF24p9raUgzdm6Ymh/GGmL7QFP1gWkidkbUqnmqqSesSBQ8G
gwTw0gnLU4XV7tQsi/sm389tUlBDHUAbmXjTSvWQz3qqrRRdUw5iUUzBv41FX0mrycHl7oQpxWag
Bs+9j2DUNsf+Ixnyd42pdHTh2P35ben4mVEmolYoKigx/fyL6c63ME/Uj6lJUCsAxHkOxgzZNRys
h1lhLtmYEuNY2Xl/UPu43aVpXFz4FyhY/lv5sRklvlxZqp9lrX+uoQad7Sh5GMyqwfoq1Y9xz8SR
BexxLTZFB1OhL+DX83U9uj3BHe607B4rKaF8MVqu5XXMYNNkSdhuuWZ4f7zYyD+tdNaP4lB1oysX
ywl3mMNI6szAom244VTe/RO0QfI7DOfk67i1NrcPTdeucxmszconYrkPsieCCmeK9kXDs7KpHzFa
NI94z/sLpeO92CJot30ktA4zVDYCa1r2EG2WVv79osR+lm14XKQGItTG9kPFYlmVcNCd4Kf1p3qg
rFym0E5EhwXJYg8GM0HNxqlQdandAttUVmJTnJ4slZdblYUmbDk/5jgidKmWgV68NcffX39OmuT+
1ixqPGfL+YM6jSIvmxzy6fnOjIMOOUWsikUVzDjc79vi2za2ICT/aBTdoqfD3OENDwhnUOAFg4uu
i0iFsuKipNbvdR2Eu94cAhjvYfVZlhvRHw9hvUlVqE3VLFkUrCWbtHDqgfsmiIJTtyyGBO6Jrfnb
Pzr6PiVO5jXwzXiNhSE+lmNGhuGyEGuiTecpm8gGE6JarEQNeYP/x47iJV9731/djYQD/n9ektoD
+gpZ2f59mLYrgNzexkspUw1c/fXpxN7iTaaiVJtT2i4+CqYddaPFAQuR8hwtixzAxFlsTr4PsTDy
B8zrckxxfekuZcjl7n0nsUaC3pEbX8c8Mi+ObaoqYVk5ZGJMknSwXg2k+JClRO9fLxWb4o1bqKM7
CxD410vFu/3xikzV112JQOPvjuVTTWWM2fE2F+Z7SjwpyqXZTo/tVKVHe4wQnCiQN7uMeUaZ2Yp1
UoTKk1yGw8lW6+95qMhPg1nIT2pYXzousBfmpnG6AB3k7tdr8L+sulWPJtKSVzvjUEzmlOcUmsFr
VElv+JGDB9Gpl8HZL2LzKvpQCq9TDHWP+bLnWL8mg6I/K35UvCjJXuzCPSd7kpsG++UlrNPp1AdK
eh6XBXA/dXD1pGbVbGaXazZqvGVT7IPRlIkc3/4lJwPppTa1S5xL6Wvm1HC0Fa1diU2tb4adRmqq
V+oGRHzXNLr+kRgr0EXGqK4jDJWvTU8sgoxfb7v4K1+RgpWemfn6biQy81qa4zMSmu7DKL/NdmO/
GZLdHrIyAp1kqt1HMyOkkC0jvwLRgaUb9r8Dy2w/kGyp3hyTIm42/rOC+AyGbTug92QtDtv1TDQs
fuF/m7BF/tP5V5tqWKhis/lUDk69Jq+thDBnFc+ZZJiHJu0mmNt98azimH4k+t0VnRIytmcUGG84
eeWzaDL9hvkFeyi3YnOEJrFXnClZic06tvXrzCyd2BJH7Ab5LMN6U3FEH4NpRpdQGKF2rGHFYIuu
fShsZn6m6B53Hlo8sJ6gZdeVP1gH0dO3vrPWlcHge0fayexz5QEYE732ctWv8PhEB7FpRbKJTCHq
j2LTJIiIHEjVP4nNWZq+2dzzL2Jr6rMr1+v8qsXoe/wx2IXRIN3SrJXPkY+NOPSJqxry6orQZw12
or+VTvuSxK18RKww3FS15acSQ5WvEvskdhDtcBE3pVRnF9EkFjqUo8jEwFB3KoGrBemxmRncxO4x
drRrrt+aptjYnV0RWFivwZiXR3OyimPUYZZbYMHlUZJZNF1lg5mVJy92eqDjZtQ8hIpFFPhkPEMI
Sz9ko3LWcDPLndjEo4OkXi1eS30ESan1aAmW3ZR+8l2Yfqhq8pF0ZblFKF6lH6iosy12fGujMvfx
YRraMbcl40kPM+tcJgYCi2W3dpJ/Tagl99zalDPDOoU0ItbsZTErqb+igteg3/237b6LWDOk9lfV
q8r2f3u92iKA6cz4oR7n5jJKFXLpwgZ9h6pL5070K5f9F30czNfGGuED5WpxykLNhGxcpSjihvmt
r+yb2HXU0lMdac573eSyZ9excU5LhwCWuoaWAhf2BTvSDwn41TouVjayoZNc8qOyx/hbpyAQMzS7
eXD0LjhIppVsozSUn6Cq1K44vDW/y6XT/OiYN0JGpMdwGCdtR822hLpbGjfHhDnOz90CbKnkbpLV
BWRcGFWnkmvqySxDr/fV+FADJ/+n42sf0V3eW/GRIH4G4+/JcyDHnugP0T2exNFiy6bRrLATVpa+
/9oU3aqjJOOGn3b0tWegqDdDT4ytbA54t++HMCz9aCIvP1ihIa1TpVCJpRqsnYHed0/WTXNSNN3a
mEk2XSdyXLy+lZsXfo0y0h/b+mTsfIPNI/1unGd7SBiSjoWxuT2ZbaH/wJMILFLnOs+3jx9tlliY
VIJ5XVdVfYnVtt7pWjUcIrs1SPf1S2IJOgs+FmJVLnw4M9USLJbf+x9xML4kkS79klBafr1Rliug
4grj55QO30JJst4Vs8mgHSvzU2jCBmeIEjxgoba32QIVlyU/PfZpbGwpB6QPNlYgNM6NQf2MC5np
z+EHF+BPzIfSTzUgBxl1EiNsBuFJYOu/MsjIatc/B0RzNO1j36FZhlPcPDstz4RdXykP6DY65Dkk
LOG7sjyKa76/U1WNDKrRWpAGckpanNJlR7FmWTVTgCAQzl0C1oX8mkfFGpznPHXelSmWznrvOJwD
8L11mNYHsdlpkOdyK+72atwDplIYl+27Eqlb0djOS4Ah3a2GUD73Vem/RPX8oRqBehFb86IAt1Tj
QezqKNYxUgz/KrbCPti2aZk+6oXqv/gzc4mF0TyVmmW9+NvRz6yPmFvlth3ldmu1Q/BZqNt6qM3P
EkUWkTlVvRuCoXgn5m7VG5H9yHPkiZCH4lL7EvD8APNG14eK+9W2dEQFM84k6y5OlnEL7GjiRwR4
TYu0XyLu0ACmFlpB93LfodFqzavMztgMRApeumXBF2PyGrKRPbEpOpiwLS7NTNoWkdVHxE68c9BV
qBsIHHWp3RUXbVmYoHiPtqSdc6uaH6kCvHdlNH1O0SL0aPFzwIECuZeq7/E8TJ9jHRmrcWmPlvb/
3t8GuXTf37d9joM8bdUENsC3f49/b/+/jv/f+4v3VasB57ajr/XciFcDD+y3cpjqm2rp6tZc2sBl
1DfRkfPw+9UmdgEU2dzKpe2v13LnBGclOdtY5Z4oFsbitnSqRt7wzcj+aZOJj3ZyfXPfTXSOseO4
dY3fICgfpKw1MEzi+RqVegjWFr91r4dj42WjUjyIxajz/yr6V9VVmmqthol8CiqMeFykxAaEdvnU
LguxaWoSpvuv7azyeh7XYD3+2yva75viFaINtt0xjxC03Zu+jnTfTrnozaP9UHK6vvXEf0Akcz4S
/Ex8qcp87/h4SdXRepzM3vmmAaCjWugMD4ZtEziawFspUjli9hU3McbjfVNKG0115jeIDMO246gC
ePqKLWsv3iPMkPP1VWucScJ2Ln6nMNG1HJvwigeVs/aCbsQgdUDTNmrTjge1DmF2L4E7IlHnK1zH
CAvMuTx8iQ6x6GF1r21EVjjRe2uvp3oJXKf1b5mVSDcA0Z2n7hxixJJ5humiwY4BQm7pLkMQfDHx
WG+lKuu3PPyBxdd+V3r7CWJkeItikuCTru0foqZXdnLcZnt/TPVLGKhkYkjl/JqG6W9Eh9lvXhwS
B3+QdB06FtG/N/JkttrYBZeqaJpbsSw0meFhWIBLXHbQ1MWK1CDZMNryoqT44kEmy+vBKbqL2F/s
RsDTmtDIiQA04DTJksmOZJ4s2T65BcA6yFVr0ivQIQIiDILRtE4eN+Sg1Rcj6JJthbXmnGSYKrRR
n0+WjbIYd7x5tLIh2hegjI+OHhl7yh7FwZnm4ZBV47iX5Kg8ZlpBsI/fR6ek8UE8DZZ9SsqJrNea
IknUJf4mbluZBAa53thOMWJ0BboMAKq/Mj9RrtPY6m4+tCe4wWgHueKgBqr6/mnuiPoh3Hl8jgzw
yJ3u9l1IUSoo5JeGOehVOMra62jbsLzhnr6RPdO7VTSNZ58cKhDUeepVUxhBwoIfx70Jw4efzt+T
xl775JG9M3vdwLWJFq/9HD2hJf0dmfL8XUq07xR+sZcbAYXywFY3WcvN2R/0bb8cwY7J70AHVhLx
MPJAZU5AOpGYfC/QJaqd/s1Ba8AjYDYcYaOO15og9YXGPwNdq8+OMXWgkPkF8GRU7rJGASQDvG+8
xNBaGJSPu1yXomdfcqyLpeCmFUHwod5juTP8Ydenw/Sumzw7KUrwbBf8UpQpL8AGyON7hABwHZRD
vxOvUuNkX2uDcsgtZfCoJRYHHEExj6qLMthwCOTwW/erSZ8AIopdxNofjebSIxr/7rnvPmaCT8gb
3I8j2qrKxofGBN4qIzHwYpQtUY6t1L12BFgeRl/OwFdwSjJ429QtB5weyyZEO2c9tQU5l8umqk+Y
lnSj2ItNP60VF3di7BLygEnOtHgoWBZqHpL3VOpTeRydpCLBgjWxuO8j1kQbSePs3ahIlIYcNdb/
43UzwKgSg/p/HVts/vHWFjkCe0ZC7h9t95eI9x+jcj5k6XszheEz11zfLWLL2Ks+3oo+155kx/K3
2hBKqznn32w5RXw1q2IntsSLdM15arvMORuGtANdNF+crsFS2ObtWz9alasNVvCtDaRnDEXOT11R
NrnN5QAO+CpQcjViB6C8XRb/ppjxAB0k/l5Fdcxtp2nfl7j7VWJ05Zk691EG4n7GKFCdc6UKN+BM
ZzfR5ep87xC9DLD+2U8nkqdorZXcvSKRIbl5OYJ4idjxvtmbo+VaQ82c5X/e5K9DS2OCX0j1X1M0
qgAzlze5H0BspoO8Y/IrPnj2IFmnbgwIICI6lMQXqQ+xkKjWVYfkeE3N5eqrFCgM9ND+asPpS6RS
au8sSgVnSya4JJZB/X9tLm0kdQ/naFmINiSYyppcNGZBlt57h9hPtFW1nG30gVQAsdmaWr6OwMJ4
XTxR3q/q7xHGBaeQ6w8lmLC/9eX0apU8tNdT4z/lc957SMX6m9rF0DCtMXuwNaAqMRC382T0w65A
VQvBMUKzT2zV3kgdmCDLVXyw5OiSp3K1yXjWvcqwdqkYUL1OjVqisF5kL3y6cEXN235LTAgoxqzr
n2SKvvtNav4oDf8gU8gMIOHga0rqhKH0S1G2Jvg+igxMaHS/x8k5+Xle/NCa+JukU6XmaomAHtWQ
YfSkYemgFgyQntmcDS9+PTQwzXmAEL2jFZbHMMMKKHpzIjxPfj83ruiN0zAj8xKmnOidWjO91JL+
mSxHYsYjf0jr6kn0xbpNzQnQEmPy6KFsZekSkyTEemDM0YNYEws5Cz5mVa729yaxRhpq6MXk+Hy9
6t4rW5m1jZmIckWb1YTgJu0G3ylw0NV9v/v7yEN2bvTCPPizyr5zTCoVTqSnMXFKpoh8Jk+UVDk6
dqccZXxUeNYjZZvOoGJEh1iMNtSglbTsU0vSVG3ur1F86Uc5l5Dt/nOYP3YxrBgPmTj4/Wg9MR2r
3ppK7+u4ottPY97ijz1nU5JWxGHpnmY6GMGWw0tDjUUQB+sfLxQdX28pPmCYyf7G0fXXrzZNfIL7
m09OwlfQtzp534St97/+Tfe9/zmu8jML4DZ8fYblLIi1Pz7s8uG+PpPo+XrTrsweYsCuWMW3RmvL
x2LZTezg6zVlHrEqesRiEqdfrOp2B7ph+O4wI3SWumHDaIM4tbE5N0lUrWoCLIIIq1nQ5N+Moplg
6KFp7OW9Gfrz1nK6X8hyJy8FrChHP3o1ITpSN8mjcOCDOUO3D9P2Z535zoYx09EGYRpVauQp5rSg
bJ0fpkREdty5Us2FHNCsDg7fdqgxNqRb2XXyynPmDhPei970jtvzs4PrMT3XfoW4uHtRgpGDYfOD
iJ1cerk5WTH+ywrVEwWddUp1q9DVb2ExnCRmPaeCSMQJBEO5TPgVEpMOCX7fHT5iHlOd5BhJyq1u
E+kqxzzyluQZXSv/qDMWIV5uaRrGHptUmpy/2hRCXNy5GLL9/VUBlTwvq0EukZsqXUUHHrRv7Yzj
qmp7rJzzU1M9Nak+XAcGQq1Vw0LPeSQfZiQjwMtiPkjwIpWErJCQQ+xB1VmQHdrRHbGa6g56QyO9
9MpIAtiymFL/Vg/4+LPiaAWDgeqfRUG1eIXHbNyoBawx0ZZDYNjOpKxRMP23rZsZSIA0VbcVKXqF
bfgP2bIAR+GUVnVtTXBNaQsXZ2QMc52XRZRq5c6erMkVm1xBtGsMjQLDUPPVdG9vTP0tMlrtIJps
qVLhko0zcaFNsRZtYqGpvso0EcxGscsfHRDztKn5emPRbKgF87tTke/FG4s2Pxxc02k1r51qZqyX
Dyk6o0TOj4YJgHBpMiirXyxL8oYgjG9FuS4wBF9bRYluzJn/HqPK3w+KdgZEnp5GwqquYmHPsP7B
Whmbe1s69TkhbpD5E1mKJSyNvkbmdXdIjMS4Uuw3vl7bReZ6LnzSj8K2IUXL5qHNT8kYmo3S3n5t
k5BUbeoi1VfofOkPS0M9LoPnuLEfZofRQT9XzBVVnX51nER6MKJjsGxoUfzPYjTqj46q5WHS0+Wx
EL8P6X8IM+77jQmUo3Tm0isOZMmFSXZFdCXwrruUxeR9faPmMgrQGrcuVOTmoaiz4KZTJLupcfFU
+sF4FLuJBUMy1SUWqNyJTbGvAmXdMyqU4+JVog1HRYolITnzDDeuHDlwrmmuOVe43PNB07rPwK+h
hCztqpX1JEnFrh/bOP/FbhAw98zch2exByO/qxwp2jGa+f4VU9TupMAxr5hFrSsJYtVaCW2yDMbZ
uooOpQXuKZdMzohN0QEwRb9UKQNGkjckyLFhy1Sypq36iOtv0hun+74htVPCzBprm6pVvLEnFBPg
LMNbiRvCI54lWWsWZLSV1Vb+RnM0yOHwW26gnqOb3jZ4Q7WE+sFIPdTWUkKFliwTsWDsMpOWRZqn
Oo+MNsqAODyJsBB/IfX5gIf/WVs24eu95S1ZfmRrOOjvlmgVn3Dog1gjrjlj/vrQLi6hbpEwijWx
GIRQclnwUItwUjSCru22jsqM9xgDfCmm5/BLeLXovGWG3fW7rM6UWVqeYhfjw33BGBmrg9jOhOuh
17M3fTEedYuTpl4+AtlEOI9M4T8yKsBu0CApCsDdPYiFWrXjTMBRvfA3/rOqps6PKFFhYDQ52EfR
3fczDlGxGoOdAfmfxExzAM5n0g7K3tcZsyciSBI4I7FtMoUozuJXN7CX41KV2cI+Ie4Ahxn2BX0t
TZqExa77NXX6Tx9aRFpU25H4L89QngJyHQ9F179bnNZjRBzYplX0z3DSnfW4qGoTDlM4R6442Vr8
vfezLdbEf4A5rHCtB5wriZS0o9ypXp0E+q4lqO1gakW5N3lISKq4diW52w66+ZLyVxvGiEMfU4fM
f5ivgFIzJrcB0s+S4cU1JubFlJYvimtr+WeJtQxow7oCC8J9t1cODWSLoDKZ6NJKSHxJOp7+ODFY
lDlvptOAULSUlSRlPvV+Cm5VaPzQs1Baa8apGOrx0ITm8LXQ9Gg8+Opy5rLpM1PU6oDltzo4eQV0
XKzmttMra7EqolfFmlgkll+hdnKgYSza+WKJYym1CoMOg47/9YtVOla+jzJAAItHdPkzxUL8wffN
LtMgyyjkZvqLh2leNIridBTCcypW25mCV55Zk3f/z4jv6X1TrDnKQLwVBl4u3gWcQBbaIvu7L4xO
D7edbhyTRXsvvgdiES2bA1McmzlqTqKp9A3CHQKb0YiINehFooEp9fx/+6J4TJWmJn1Uy/GALa6x
r1WrU4d9AuQLkzzndOFDVDoxBmIhNuMICrESSb9rhpTDkWDI1p0bqycVRYrHo2UXnkZMV1uMkxtk
ROuG5FN7sl3xFKPK/pbaz08nHZ+VcgHrMh4hN7YgcA4r/cTU+VrNenyjyTkrqtCFUcZE6VyGJxMt
zDnwuxXz7Y07TNklU7hF5E5leA6U1aNctSsuGSVT6FQWy6rbgxtYHm1n+Yb7Xt3NAwlCpk0mrfXW
1m2+0ZmEQcXe9WSxNMEmagmi1HNX6jPmR5AJetxwuWjED7qqmKtJmaS1L7XEwvTqBvY/eLr5RdPT
fV6W1O+IJIoa/aMaKjILp3QDfilaGxj9irY7hUEtu9wccSaHReE1GDLC7gT4FT1JzJSuJDP1GsQU
VfBSrYCyRZuhWjKiWw0VLiUKJqdXc6kO5BvbjVeCqGhsao39+LuxODF27xCVwuvn3jkFUxKvIgK2
/DyW4ZoSURoplKt7GfCtFkPHJzSz6n/HPo5sGSXVapwNe+vDupHKdteqIScBDl2km5xpPcQr3gw6
upjh1bGX0iVBkIzHmp8Wt+7l2qIosGMsc58nW02aMAJL6P27QdoyophXzD9+MngO1/aEf7+UzAQ2
ETIde2bsqePNscGjId/kDw9yZ9ol9m0EgbRjxlM+IaYlPcMmgUHO+UeXuHTxzHcBwGA7sGWytjod
5hSup1D63fpky9TjefkGqbHZntNw/mXQucobbpQVD9mS5V8KtftRZdCRVH6iK2XoCWuaBuYbQ4vE
HDnWPQqipyJpSMA18Ynh4PZSygmajil8TuR0ZbYLUgTWsjuq7ZvP/cKD8uqSy0w+aMYUjs17mZUT
wYSY+xWqnAmil3HuKmmTBY1/myCuz5X9vUxJ1Qvk4NvUS5vW5kFwUHpvGQD2phYe0cptDCf8KcFh
dYuRbGJlnN+dioIFBUhF+mURkQjXSIv2mkIlz4nlG8QFe6VNqeeH/fOk2BuCcJGPhEixJF1mtpUn
JCn5kVRKt5mrsfOmMC03kv0aSnnuGnHmr+s0pz7T5xvDlIrTHHLAoaUyGCnKQzDGLWjKad/J33jy
D1fOZPXrrn5qEqJaa/K6qOevTaf8UNoePAuAJFsj9LjtX1HkasCO4nBFimfmMhpUVjP8VdchMNVt
pzFzYyvcGbokuz3ILjPWXwGJVToiSTBfKeOjSvbymPQVG2KorHQ7RQsM+qa3wOm/+UFVA3Uqfsbz
+6wmwNfS8Afi3Mxr1BciFF969JLMukBLHY4OyNRlbqMdO9uj1jZOnUXJDBGw6au/Kd+AMDE/4sG4
FCOT9qlz0lV2y5ThrMmM/rmmx+ue1OG2bE7+3BEgm09b4nlN0mXzcDd9JzmbevVzknefSkegvNxO
Vz1m5N/NC663oBBINDoTfTpX6BzIZIdmGLBhwHdiVRcdQLD4W89JcuuSUGBJk/blyCAr1JVq1W45
97KXWhT8iRQ4auWmzgz/RrZhu2ZqJ16NlfVijpmn5R0XAgkMbZq+k3GfeorDhHdTt5HbNNkbelFM
ji3P0GMSkZeEetOsCRJecmJRRo/rRkpfgfnfQKfZbvPWmxDoqijBdz/s7Uj9WUjJzyxSfzSVRlhg
DZlf5hmKCvc2H7ppY2dMFkQKWnY7RUcUTsG7QhV0zID9DVPxJMfVpVoKVfm0TMT+0hqL6IWBDxwi
lW163YV7V69HyVzszuVDH8ZuVJhUSxahbhWM+0LhppChETKB98F64appBqtY2ddZ9GAhxHDLtLhk
SfE706x9VZnfmogHr1G/hnaaebqc7hCqUA/yW/JaBh9fvT0cWtLMAlDVXoUCfd1pMUSeoU88UyKN
XpXayZWMfPR8TfphQzYK/R4heqStdUKl1NYyt9NYPxPzxjR0pm+pAmyNmUpmmL/ko7zRSfXe2KGJ
fhjNSmTwNZOKd0cu4kO/CkJ7YYg99loIbTx9neY29eDPPIf1/KMYzTe1mG69uVIzs9qYwXieQXMm
JuS5hvxJxTTPBRhru2jgDBYqM2p6s098H5m2uR0iybMjsu4/pqj8dIL02Sy702iiaZSH17BNdw0a
nGTkOxG3zQYkG2ia/hQCDkTQBhitTg0vKXkCl2pPq/l9QpU30l3VFANF3AlmHHxooAFkVwTG59SO
n2RTZ66VSi+NDcimjdSPJkt+DOD0tGr8wF/2C9kuulhtO/fRvtOz5wkb+SqVi8eyA14ewWHqExTV
nI8nnRCxbcE0AJo/jdpRM2+ZgASm1uyDrruRaUSGoE19fGitX43egKbgDkvGNlHvuQ7yF4CyK+kD
kZdyDrYpPaltfktA87jKPBhr3XG2o+nsP7IGQB+0oX0xGi28/QSx/IQ8IiRHkzT2I6EYxQXfMBI+
C2y6yi+y9KnsUBVujR9y1p4SeXjv+FA8+r1FiDAgfaavTi0dufI9IS4r3a6zOPXBRSGZvjDUbRsP
u7HwN82uGfJNw2nhIsGTP3OHo8vcXsT4fwAFbJWXiCrVriVPTW4IFhudU1LA+uy0hPmUfDNE/HoH
2/+VpkQoJ+jT8rF+M7v2pDrttbPTFXkOt7INPo2M50YsZEQ3DOmHhacePmnRr5iaIeVBJ/pz5rvB
jADY+JxhQ60MjGjGta3JCIy7rc5zxt7habnILkSP1owDIplaFT+X7s1sKSrPqT26cHge0nhs3MqC
CCjrCI60LHguzPRX2Y61m7Xp4FVOR2IkpsM6lPe97DxaGoPIKYScnQf9UWsYZZed/9m1/O7mTt2Y
wLytpj9rVO8gpyQeiDtTSpkNrXxQominQO6+wSBE6BRQQtOoHda9xkm2OI1Ensxc0JXM61TLwfBv
224fD5mXPTUZjKg+keSNqsFsaOrokQD41odtzw2OkeTN+SmPXXdSAJHxNGbsbL99lvQJ7KbTfeot
pPFJitC9dJ9142yCHqRoE5FR7CSOl1IiqJngSBHGe7ks8eNhEFbp8aoKqAh0spxRsU522dzbe0Im
36wIeA938K4vfyotY+Np4OdZwNeJo5MuFSTMDTAUY74uVfSocPnxcCehaiK/Z46qUxAVvwkZDV1d
6ZhW0l78xiaoJP+uQK6z5xqXhEIimB/Z5HPm5y6ojiaDxaDNL73DpCH5IqCuzhiIXhlrv9pMWqyM
YMmKUMcfk8ETQGL348V2uNWYk5fY3ZIwyN3cJEAqbuCoVm+JWvHrGFZmPcsPRp+NDMbTxNVtxmBm
im4jiH731LPbo1EshCxjhPc2Di9GMawV1RgZWBGaEVmwHczuKg1juY+k5KoFDMjJpM1VI99qVKaq
ah4Y0Ib9FpO21piZR0HoxQyD7/CtYKcmaPZCpeIXwJdG+k3R71tUJHvf1EaSgVtmKy9ZCcYMxL3u
pqhtd7MR1F4DEdMZ4lU8G+e6c9Cmdr8M6UDU8ikimDWnCA3wEe1dUq6xMl7jXtc3cl59AFk4dPkM
8blYEM2flU5w9egomPWL8KXULUZCaKBsigRuJQeMO4sIzCQS9NzeIloyiIa0hlVsYu4xJ1whxre4
AwHZDxOZ7aa60bXpWZXNUxXzCww5w4lOqASzkr8My++9tIU4nK1DxdxG5vg5jweUMy8pilSXXJBq
nSmcJ6LELzgxkI3MPK+beJXaaSnBG28SZL5F27aCHvKuNkdJ2ZgEHrmOIT3phb7pAdwuF6nChYOK
FWpCQL1d6HKkfyRc2CTtCDrwow+176opTRtf7f+HrvNaclTZ1vUTEYE3t0LIq1Suq6r7hijX+CTx
5un3Bz3X6r3niXOjECiFSiVIRo7fYZaMhBRHQ5aneY69HRWh5XH2lwraAQoTYhNj9CvU+G0S45GU
Gb8NuxUbe6Tdb+GaxLxJC9HCXlBXHxJX1XGVc7YZKacbxeMscSz9nYbLNxnK8txnoNY6wP1EVFGm
a48Y9hVbqDIIKA1tq2altbwhSOgRb3UdYN/N9qaFL602jgdH613qgFT6WM01uKe0b6lWYUfdnpWE
s62szU2Tyx9pLpAj2SeMMbdzSf08tB6pvjQpNnYe7wcSx3HtnO9sKOzS/Jo071MWc7qFyCY5TbsH
Rww/nWb4xEn0ME+Tb+var3JMLNySByx6EV+EY23hTzIIHxxEleZTnzkPXeMiy0iLa+92ACiVCpDt
/UytlkT7wngO28fOVLHqxkOUBDESd1Qn3I6xuOaWeTE1m0s3aslzAseoVecmWXX0pRi2caLeEzjy
Q+9JxfQ6sYvi6TEOrR4uoPMAoEKASxri2Ty/ud6jayuQRPTFi69oR79tUwpsCkzs66JtqpfbCRdb
Ys43fd2BN8R7RYqryH9gm+cBdoYHzkm/lrERjKnGSqzXGKonIlB02/DdUxNh2EnTD+4C2eBeB+dE
OMFQqW9KngO1dPo+HPHcG0PC8HJs0Cqn86O+/YwrqPeWcaS+aEROgTE4G4uqktXXcFOzI5W0hetw
TkpV4vla2dt8DHkIuaf4IdxcURma77rp1+TEbzE45TR1ha/0eAOmnj4dnem1NJM8CPV9bgJIC3So
aFCjwCYHpjS7t0xES4ealX+Y8qt5du1zQwArqTU6reTVKfsUEelkZz/Gkbu3Rar3Tg6UHL3dAhM2
wMMxIdGe4+Gh/CVDMjKyWN61UbwzCBLZedN4lpn+kSsIduMU5/fFb6hqP2Ek/QAQL3cKHJVNxRUf
eIrD2tDjUhqG5k5MOw8X4Gmi3Q6fq9qGWYQ7W4kssEKJkINqpQ3avzykF5IkX2WYX1RHwdQ8lSQL
hRbQU9IcYgw2NpCWnE1d6l+Dge1U/kOzHbGPSu2XoykHZx7pn3iweQz5VZZYneLX/YXfzDsV9bCr
9PhuxnIYZ98s80mDxYVgvtUxEa73I3dTLkUEh+IdSgzU7/43+ZZ3oUfEcsIcpRF0XvTOi6eN56nG
jASfObLkjfrW1+a74MfCEuUhyTx9ryyRy7GcLrml4vqeiG6XJKzTVGp/KYcXrlFoIJDql+nQDupo
2vM+UPAuwvg2PhIr9CPTdGVLAtb+BSFpuBmqEPbQlze+Vq7xSm/72Sk6qk2IqdYM44zoaqQT5zzz
WKYyRYUGBS/XJiRber1VDb3mp2rrvyoNLlUBZ4KG7WPJP28jBuNByTNahqbx1oNbatHQb0n/WfxU
vOgSW+ZzNNsHLadANyNC+ZidqABw2mMN6+p4t1adAdEYJ2EaVvdeHD3IbybeEORnQFk5xv1DbrJS
s2v0NOlALIqpvsU1QQ2TXpIHNTxjQJrv4HDdp05/AVZA6Kfkd2YetVsWgZdhcW6djCftPRLuu9M1
L43KiZlZL2RfPOm22JoROYVEAOMCTpDsdGpqrhZkXTDED42hvnWt9aE4PX1lmG6NQXZdqtKMSbn/
O3NioJjoj1V3l1X4gDMBQINbzJu1n+GyeHWV6DLjVIil9iXT7ZnGXfMpq3FXOcpLTiTxxomNwR9K
Cm/Vgs0QcrZQxXSi9JCKm+rGMvNTGbYfwkRCEXczppTQn+ruycnNs1HYja8rHTWVgH6vYlA9poqy
NZd83s7TAqTgRNGn5WdcxAeMK051Eu/UzPqK3Zo+VQ0KSJIqUYrJXp/kXWYTKFpX+VH2RKZ2qgxg
hb9nWgNdVCeh20qCNAN4Tlv4b6HAONgK+BPOXXxzEgFJeLgIRcPfydbiDaLHcDAewxYJRRj+noXy
rBMlNNpl/Kxkv/BMFNas+0qkwsYa9LsJ77Gt0WqfTtcedS95KgeQdRSAX224/LPj/Nek9a+ZQFdN
2gLuVyXfORnupmy4lin0vDB6p4R4J1g13jhlv7Pk9KuTiy5P5UauFB6MwLnEe1yHbUdtvnQqxz0o
Xrw1JlqzaqITAK/TTYh/eRaJFFkjLkVOnFJpPRbuYIKgKz/naLioFRbSnrjqTOGm4+7bsnT9YsDk
TrRBMiRvSV6b/u/Kkp+WkX+EUsK11MuHArfG1imYXOyatCWrxR7vPIshCMmPh+WEVluTZ3RGT7rS
Q05H+YvK4jAN2BLGZIOmqUpTrxM9ZyOc89k0tiqYKh5cEVoQMfiq385jSlJiku3myDmjoHy3zepX
Ps+3Hp8vYDX7yhXyame4tSnd1hMlHEw32ut16jtDB+FYIS0qne8QL51wrZ33lWUEFvYG3H808ihz
39W5uvpZ7Q9kOuCiDw18dDtM1vlS0vAeR4fmjUM/ZWNQ0XEWi6uRv3RmtiVA9b6O27e4BwJfTsF5
ImIKYom6i2xOFPQTd3Me7umIv4VOe0fn9hZilM8qAR1aXmkBKUTn3Cye2lj/WYy2yUIvpqxFT+V6
uDyZLTdGkTytVIFIpSlD81geWI09Ear9Jtv0k9XvMyrQ9ohtPpnKc7hF9/JmyUstw5+UB/AxYkqU
kEb9RQHIqTXCVrrJygK30A+wjGjrpZNByVBF5EMql9KRyh1rzdexoLc7d86OvGyxLS17YE0/erti
xopmNvPsIOqrKBUAAg4QuJnyybp3M6GFMJPQPYyzgm6ywLKSkKxodKNTnwwsGnFOANtXfJlaxBZP
1n5qCu2k5CBYFUoEkAiHhZobq8gztP00edUReVyyqScymEbNKB6VqcE03sma/br5Zx829CnXZZOH
WwcJB0b8Uude1RI27hQlWQZL+tP45poJZtwEWNjOOPmVNx1LB0k6IqdfNn1kzYR/6hidcuD77GaN
QrUzQzp9mNiztHmZ87rZ91To9cA9rK9pQCbtE/nC712bL8ou7j6zMhxNrff2TvjbIbPTn3LtHR4Z
95oGuluqmhE5x/lPpcNQtTQo7e1B+w6Fy0VDhV2E4YeRmp1Pi8jdYhtgegYmzqrgO9lMS251Soal
ZIuVc+zA4Qudz9jTP/sG+vbEJBx24REnZgzS6Vi1nv7qZZh+Wzs5Kddq+bhkQWAMG/rUgPO9577g
n4ftoSBZYhZ+P6WXWbUfC3mTqdlv0nx4EhHoc+66x1qatDSdW6ajJnfcr3q0MPGPqvvJyh/SBTrw
lIK24VifTTUa/KY2uCI8UuBRlZ3IxxDbKqpGMPx2S3E9cFkbR9GbBOpYrN4ORhSbmE3A7FBtHAk0
R+KJmhkODo1RHaSWvNVp/zYWS9DimPb70Ch+D8ncXFucNiLa26rFStmIPG6wkwE+YBiBF6tvyeRc
vei33hhgsjV5aC4LTpm4gukxfSqGl9BIcBdyWaPFkRFtkFhvxhYvh7EcfddLWTs71rABU92niaq9
Zh6zNd6xrG5psYwF+VBacjY7ui92b96xxn621eK1Kdw8UGozgWgRveExgoTd1feomVQfogfT4EI6
dIgdonNIk6rzl7Zn0OuI1XV+Y31BW2eFYEgry/YEmfIu/WyAhe1U136fUfIXA63KsAdcwUIFiTuI
+9COrOEUcpdckbt+Ztsaiqb+WcsxBFQNLF/6UkKromFlya8srfB+EcMhn+gza7nlHXXz2BZtt5ki
gKlmpvnkONl7R5OPu02pbASkhyYv42OU9ksBrf+0kLhs6FZG2J2M9b1aFAAruvVRLtBT+Kuiw+Jr
mULt2l4aepbQZOtThDSwoxh5CG3OSlHS7OxUdCf9XY++zoejIgNPWLikT8Ae9pJY01V0/JK5G8DL
OGFwRsj2dYxLBeXdZqyz7qEiM33bEG+0GPKf6ctfI6vy846+zYijhjbQ1qSWkse0r3D84I4QV2bo
V12iXttB3RXUlJvJQTmdzCSWm+rNk6axN9Wu2uEQeZyr1NnYmQhincCWOeLmEEVmcx7ot2cuBPc0
G19sAclUbX+AmvH7ixnqDx3ZMGnSU17SVmfdik9tahO90u/wYsBFohLJpXXAT6uapr00RgVRLH6Q
uVcEc2twMx6aNyx6AmEt9WeJNG7uj1bGTJon5YuwZ+Pg6CVsZrOcTmazYEI1dBriN+DwOVlNXZuT
J452IzBjTgtlMBFgNzQCudBYZtnWS5HXhe9oIvSxXBFwOVG9ytQnsk1gALVckrd85COyiUvYyGvL
N01zyVOoLpaZvrY2/9tQa+1DmmQQmLjskfm81DbfuLL4SPREdGIim2kNSMZ2+1fLsyAWZ8UFq8/x
HJUPKi0UziixCflVgjhrsPtuapZ7fLYmpx1BIz2oM1WWA9YT2K4s/TTqDyYLd+KFCyJWO1PsAYsN
PGJ2Xn8tY8Jb0Mq+q7bZPhZ6GPTp9GoMqC57p//RhGg9oQHVe0EQDVN0exuTmUHKb5OUINo60Yc0
7G7ruN0pAkOlcejpGKNEE21zW37h38y/aErve7VTCJ92UcD0LrEbAmFCJeHT6nTodMJGOhI2BWey
FWK3xoWE6l9ezalluhmFfsSopJwpKyzOOVNqX2Nkvav6736cv7CeIdwCo3Crup8bW8UZJ6QPHb5j
vsW7Td3eqTkKCiBD3GsaRCb0PZShvxvAmG1SfNK4D5pY+enVpht0Wk3gWpKVV5A/J8hnl3Q8E0wH
2MtXNSod1jmIe6lYWdfuMfYxfTwxsi237WNqhNPJDlWwDZY+poCS40TluFPwgoeH/NQqubqr3Xs8
LigM1emlH7XD3Kh0hcf6R9uDiNhD6+uRaPxx8DQKxXzmr4+ucdP+zG0gMuO33if3Lqt9FsHcFft+
hGrEcqAbAaBjT6FmP9Toxm8ReSRKSZg14U7boVG+6rL/aUTkeuXhNevgVprd1+DS0JcpLXjYlc8t
TQHy3jx8f4VN88P40YcsD1PcGwIEOu/Kol6Lnek8OkQXFGn6oJgS93xr4pSbZbkpoaJstZ41n7N4
4jdSfKvG8NH2KhWLPRw05p79Yro9lPkH3A3SK3E/Be9lZaw79SPfKOWsilPaL1a+j7HAhWy4zZT0
UKgEOtehcV81XnoqG85to9pG/JM3k/SgBwKCa5VnBXE7DHfSDQzYs1t3NEnb6N6nqbxxh02pgo2N
KZHP1aWAByJ3U7oIdlvWHYS2QZCf5VeKyIqlQvqkq17oxxWt17i0Ep7ROMmjsrsJG2Wu8kmvffil
RAfQVxVrJ/Oub4DZ5lF8Os7izWKyNKobiHU9v4qmzvvIm5tbsjxYdN8KmLSndZedV0QZ0XmQmc23
bZYImnA8FNAf4eTqzKUEq7uKh4t/3U9bWTEPh1J7Trsk5TxQXxvsJbaarjt+ZBxc27a25uy9Rkls
onKjp102xRDUIQuZYkAHkW7qsayO1dg8946c93pqJEFf53cjlDGwY9A5o86rPRcPwcZul+EjPILV
gsRRwjHHotLHpoLucGDUTXfXS/cxF/xDxZxvCqnVd63XSjK8dy43fVfiydICb+A6dqvDiSY/bcY2
Hj+GTsNF3AGWTzvtxbBhFsrml6xwckHRRSlUBF7t3AoQsa2czcanaA1CpIM9ECueOUvQxvCd1tM2
tPuW+MJTVnfjDuNvmIvhnTdH18hmrcKybJfpMvYHJaMfow0njfwBipzxmykX8yjHvdeM+qHqMtow
dvSST+CfJvelCAfpWpl+j+QHp6Gh3SWW0W9bUUQ7JScZodLc344FR7NoX8a2DzcmNsi+M6m+00zM
z8b8ZY7uoTaIyU5/OzYn6Fzkn9WItlZ1Wmo/hRAjMUXnwZA/6gwyRcvJpTfP6DjOXg3DJwrjIExq
XDw6feN45ueiOKEQx52k8XTDD3XnosO8zsFfgj6yjx6UnxNCxR/aEjMeSQW0veQf4JhfTY7YEh1R
SfN1N4YupjZp/uzZ4NS6Q0YRXiAnu5xuvQF6YJnhz/geBgqzih8Oc9DpUPf7+jp1Wb6HlnGc+vBG
XAjSF3oRmTZC1XE4ZjRNr4Wwvut5vJpmd6NKxbY4PmchIzg7FQhBzS4zO87upToDR7nZaWxSzjYF
nRPjUFntURvJQS/GJ2WatWsHF0iHB7wrk0NRU+K2nvGtZ0a3EXbzqpTtTJ8r42bA/01HmVlBeqrd
+NyCpdFze9fNtr1ohMWmsTvtlLb1ts1c+p4Zc7YkDznODH7EXF/We2yVjnAmuZVnqo6+X/7KbeLE
wtEgcVr5jqzuPTOzj7aOZ85+fT9U/C5mQnghees7e25+RQZNyDRd5PQpCJpBxpNeupFvYlFGhwHE
1uLf3Nf9DuITM+wpbdMf/P6Pzkcta28b0S+gTUvTv/HUjTKwrLKi77EZHxvd+ZZ5++pOzRMoROjr
qYJPvkNwloejVBWyHDC1hb0DjqqQGmybULKJPHA3XTFXLPlVUGcnNM4YpX1o4eD6lYAntqBZokWe
z0ot3xK7c+xHG/OH02RMe4crSETlvmDiDm3lzeiS35ibCTrP1bgvVWhtyN/j+ls4zSs5U3SjRXmr
zJ0WcudkTsdd2TsUZo/7sfjQMxdu+hh0bgKlTjUluQzoTuUSP6NMEOxC7cvRvwE03SCevesIJW0r
NKwRoF4nlQqn14tPozVrmzSJr7JUSK00iouNWi0TVbFvJ0sNoM1ZVBeD3wl7rw1jhNuYrIhgqR51
DozDGpd/Zp5qFqURik7SHWOE117VMsPvJ5l+x2W1mE61R0MofG9SOU2bLg7lLYuwJQNtGl60OfbO
dDb8sSF73LUSLRgd8RzL+t7oCILAppo/I9kOBVxXl245em/ramcshSrgcj+ZVIKrjOyCp94D9G9M
/0YJYjUCYoyEO8Gc2letIoNB3tpZ1c6i6HeDUKJtlVGUyeZQCo26lZ5wIhJ+vVEEbjxfk4IJKIwr
EaiyPUUuwe2RSuwCjCPNU5rAyxXkyv1bPtZB3TeUAG10r2gU/YMovyIAvSoljNKLlGSrTPq73VY3
U20PhZdPQatR7+ZtZtMPMhAL5TiyhMN9Gxkf0jxHBrMmOYEOcNhvD45DaVrI3Hvvm4yUd5pfZuW+
gKDsR2Lg0LScDRalcUQZMUb6DcHKLR7UWzJ0sD20o4zyYqfRHrAL+37UvYXKQzkqK4IUJ7iustZf
mzF5hmFJOYoPldX2CDWEfSdm4yk00keTOWXnOt0+q+e9J7VTyJ0csajflQBkRFMGaUo3ksTONKk3
ejUaW2iUbLkRxY6EF9MUdM3RcidlvJ96bee0LVUJzUaPzIKNVPKLOdZfYdp/ZQ1YRTpvtOoxr7qO
iwbJX1i+6bH9lYzWd9eX+PXrW0PN5R7ze/CyCWOFilW7HX/QkgWwl6KmeabcjHJ+ji3nJXXGg6ob
xyqmVFVa/YL9DnIPE45Oxw3Ratxuc/mtmUpQqZIbBtYQvWfurIo7rDp81ALbwOzDNExy2LIjTd0H
26ETl7fl6xx623qazX3caj88cliryvsZdwsjPokvygCRAqIdKRDFeLEKck9LnQZ34f5QcXHrwvKG
4VEP86p/qnp6MW2EGLZ07CvCMQLtQvlYIGTYePN0EZ23TWaLFCWGgJhcDHxSgFndneXWj4ZVvNcN
WWWK6uC1DyFN7Z89k/ay4SErsNynodUo2KwtUy4INB4J0HDNHxkBnchNsBezjPpdqN1WgaVakRo6
JvrN1hwyQ/ENTOm5dzI8LLc8cIHXWWTWxowF2nSkPmFlPVRGc2fVo+uDNbLsJrRuo1TGfd7ZTSDg
9AwuzMexPesdaHAEnFIrnzg5EPVIb3Uz1DhIwkvVHX7aAbw8zzXWpc6RFjxzY6JJ7mvzvtO6l0Kl
BYYr0qJI3ysIuxvPpiihUBxQqywwIH5SCbYTajTRHKD6DZtflavtutq8dI6DH4okGTJjzsbQwilp
aHbtdZBme9XKpLvSgJiB9QblAH1k2DSKHI9FY8rH1FSyR5bVy/N1R9mgf8SniNumHeIFGcaR5teW
2uz/eZmBytgHxBpWt3UXdABwCMv8+fcg6RClzOPuGFhzIx/pw1SP0MWepIp5x7rLIN71rvLUw58B
y6icANMdf228/XsgGumo9AddOa7jIFuPD2NFfP1y1PUBbckhRlAJbM1ftu5r7Kb1YdhZ2Lj8Z1+e
uL6Gqc9tHYF31wTbJaWhbWXDzRz7fx5Y2z24phhO/9pvUhtgpTMAaP1nvFbZuFiYF3BS/e7v7pxo
tbsIhtF60HV/Xk5ET8XWPWuRndSr8D4l0/O5CiFOlXJoT+um7ZXZkgE3B8mYds9eHeVnvaKXKKKh
487Rug9kIPg58pvWF854HVQm3/WtU+01fgRZ77huprmX7hE2mNs/B47C4UJWIU2z5WPrHNe5TPsz
dP0o15OvoC7mdf2kISGycQ7diIYEw4euKg4spxV/3UxQnl4HT/9RVAp/h6rejEprntbjaLyTVkZd
XdYDWQJSXyW8cLe+2qaWP8HpRVWTlw/rg5VX9S6rubSwyopjv7NLvC6GovHXl2E0lw98YHKoyWBm
Fl/GFMkcw7oC1Pp7nKyZRtYDYk+TQt+1rZHcaLHHu3IY83sg+IU5IOUDFnXOtoyS/jHDUnPb4Krw
NNWV7Yeob56pvWo/Guz8paX7xnVnDa/xjJ+dk1vOmxgtscmVrvxl1vKbUFnkkrV4dfu0+BylQDaY
Gl9ihsieu+XvdqSiKMBUQDhKv1clE8es3ocjFc2mvtCtgpJb4EJj2in0A6KJKXd6Rs/lPgYL+QaI
OBvtXH3ltfPgwPD/SIb0pyvi+l1lTUD11ng/dbDbTZbm0y6REdEonlY9ECaPr2buMAUtgcvrviiT
SCpnheKnr6qH9QUt0hwmiVAG6+b6Qp3QHEqjXKHc4VB/xsloDGwoZtt1s10OUDq6G/Sji6Pefz+D
rOcS+jQ4mjVUZezPtaPuFEPDhXgZsx7fAxPcj5XV//lT1xdEE3Z70YBprUPW44+KCs+/j8H7ywo+
G4r0w9xnxEUCgd5ICyoOXWWlRILK+MplpgStMqZPmBgkfq1Z7a8iV+50Sw4RGPHD7Ibx76qw3iF4
e6+DrbtEILfIZgcnp6viVWdFlMbZ0Qd3x+K15/ovdHBxo38bwv7NKrFyia0A9QA/0JzND8KR9s/R
1ks/iob50dOScufZBXY7RdOfYPe7e1Kbwxuxps3WqDL1BUZhimFSfF+p2aOYdf3OkAVGC4Y9AE2A
BXZZXN1x4gAURWV2l7F02ht4LVyzzMz3XYVLSi4AuIpsmK6ZZbR7Q8AqECbgf2dqxVXrJn2Ps010
1Tzd3nOhOJcsQwhQMuFylZ0EpJO9RNp/MKw0fqAaoaTTHPszyk/4SthfLevwTdNG0+M6NLFmha7M
f4aOffOvoQYy50eVjO9931rMvl32BHsqvZB9th9CvE1xW6adse6j4bnvKznEwUBc6FbWKqhfODwU
ekOychrOgZ7Mw8P6QLys4xvYSezWTW0Zp/UocSNDWnvJ1EZwd0ovG1ef6Kgn1fjnfXFKU9nVw/oE
CP41k+aHURWdfrj+9630sL1Bp8Rq0D2UpKjAsRwQA6NLeDBwFd5C2hmDdd9QuuED1T0cfRw3wYQY
t+5zBmM7TNgzrVtDHBZ3WJQd1q31QOjTvENKeh50Zo6xPlimFRLczDX0dx98zhoo19aP3X/HgX9s
daztbusu6bkCS7f6UNZEqI953m5VfYBdQQOl3SmpyW9HHGQcoEZEj6nMGb0svbk53BYgAiw76U1m
/p/tpqox4KOP+2fkuolxPq2m5eHvIdYXSitqbzaQOp7TLjYwQ3PTwkk9rI17oeT8EZyY/5+dkWWr
B0Wjxb++cR24PqwvoEMFDl7ePM8S+njm2cdoWYBWcW3c9fR/blFRQWvBNfAXXcMGkMcq73WJUYU1
o8cpOwBHwxHfQi+9hyRCeONV9NPX/YXjPWH3oT55S7lbVchilLhjvCjPpcQVyppImw4nUQXr/i5m
RTR08hUUx8GcaCReNQW6LCwiZ7V4UM6Nw9m0WZ+2E8mlYuyxMreU87qrTjNeXbf/PF33/n299xCu
5YXy+1/7181/7bN0VzsWVRYMLj1Ucq+mc6xP/zyoavOQdHzX2YQvXsSO9aaliA9UmclfgHZflint
d8URL62mtUfTNsy9q6Vx4BUGrh94wL+YpQZ8hsJD6C7zaaThy1TnySuJl4QaM2HCylCCxpjOLi5b
4ZQaW1jhzH9ivJuqqvieJKaeXaO/RVajwiAtXVbsg3IaXg+61mMrqgLdb9TBiA5hIVhat0i7XL14
l572k3xy5RHD7PIsdGwGE2eGkDB2u6qQ+WuvAqJNSq7tFCRcv+zQ5wBF0L32dSRPWlXnOxWB2LHs
ouLFnaYjzUjxrg1GieopDM9F3KePoRn9Xj9u1l1+wWosb05Z9HdhBMowLm9Y/g4YlGBaKdxAYUfm
HjvJjxRL0uv6YIixu1ZmB73WcrE4UFilVxAkr4aemONmHYOWc3kKTRsNnHn+Z/O/h1iHF1K+FkVe
Hv4eOjegBZtK3wZdhTRgHOcjvi3e3bolMgRoTo/t/bqZ1rBYoKceB7e5cwAE22NDBwR2mJr4ZaXU
r1MPrpoKs/rpzODWyZg372VevELzGD6JaL521KPfTW8jyRIRCfblvCldZAIbhYX80o72IvQtxQhD
xo3MRW5foBNv0Skv5nKlU+Ewp2tykxAtvV83/76Q5UpBDjI8y5529y15UXpixA0MqS+uHVferpFQ
fIfRbo6x0Z3WrfVhHWIt49bNalEXmUNEv6x1HpJRVY7CRddVoFJnld5joqAjvtomy8vrmFoJVT/P
6YnWlsUYbqufLOmV05+36Fru13pk3f4M5ne600iWsGrLeUAwxEH++xl/3j+ERc2ZxWc0UArOo2yH
nd/Cw36MskI8hsuSI1FruDr/3ec2XbvNaIFB3cESDuWKfl+rrnup9LS+oGV5ZU1sPavIqvAbs+9l
42Apm8IndzgRL+uLFq72W3gg8qBKeIJtb8i9cOC75q0R/UjC0glkjzmCno7oqJB3Ep7TI3UbC/t5
zmHZeGWkfO/A18Jv0VOSGnVrPRccK4Agm11Gy4i3Ms0REMEUeKKbGYwc696wDOtprkMap47OChOR
HWtzTN0Ns00366uOAdI5tU54AZ7HYDRJ8jvZ2PWdA2MNCL1OPiqnONUitV5qQzpoKiLsQOYieZUK
DYRlgPN/3wmW2tBUd+MP+CJ/3mkzY/lyavR7sCU67k6VPw85CiUMPJOHNAzxjdLaEogkd/bDZOvn
lHsEdJiiA9FOywvzW7ufCtW5M/n/BE6WGQ9lTvxdoirO87hYFuHHu6kq0903XThPm2LJYOicSbsC
deY0LnHdWnYJGPxXuTz8GdfWZkm2hfLPO9ZX2mkiIXkwQyIIEbeDcQcwErtH2+jiJ2njWZFg9Bas
m+sDA0zH7h6p7BcVEMZDfwes+xigmbQD6YAMx9DrTJJp++hsi7y+DvFQBFmRty96kn6uP7Vm/E6s
If5KOVdppk8EXSzvcbEqOpvLe3KHnkKdms3LbCzwwRB+m+LPe4SXaxvdLf55T2XDS8lycUZS5Z21
dvLOQJ7gW4MOIFGlItpl3Btq0rB5Sawv/fspRbCxVbpkl49V0RFSYKLjI1V30/DtcXkmR32KMGHY
WKrLo1h2/H1o84QAYFivzzNC2qAbSVxvktG4lELPgsRKlVdE8reBs/DLSvp7sxmMV3QLAli8+X+G
hkV3W0tXMx7vpZf8M/RfRzVnlYz1sspoI77rtTB+qGEtn6P+f20k/bvW2/qfVzTvf73y7/dITw77
pg4hocxVT7J4o47cY1H8A4iqZrA+zTQMAZLlQXopDpPuTcW361xny3ptfSrwoFXIVP2/e9dtnOHr
02zQsvYm5SSs6IxkxNznQMUnUHnltO5H+E7zdN2pFaOLL/IyGtDPE5t1VGdrnXVYBzTr3vXp+lC5
FliZ06UbiXPGP+PXVyYt+tV5dXyemOfvIy6NQz7SmNOKStyHQhP36zOq0JcWMPX0d/8YRtrBNQDu
17f+37GwTf8Z2+Ldu8HjoMN22I2u64OF0SfnUWEGTlXgXdJ2aL/Xp3/HNBNwx7/HrC/bqoVZS0+w
TALNMHpWMH8/C9Gq9KeXp7oC42t9tj40Efcu6Enx5u++Xnen6vp3O7P/h7HzWnLczNLtqyjq+mAG
3pyY7gsABH2SaVhZmTeINCx47/H0Z4GpVkmajo4TUaISliQI/Gbv/a1vTrw4g2N2OxiJI6Smv52H
cCVJmqbRaa5McmR/OgcDJ8PJp1GkvqZEqwWur7eiMyCD/ByIYX6u0slAI+4rrjXJ2Z83bNoegN+v
taWiGC6ZVsW9HXh7Aa2cn5tNvex5W9EM1IfpDDnW6DQynGaeZ9KNR8wQKvu2iJSpWDcKpKXboqwi
GRXQah5ui5EeuXSQ8lNpyfI5ydSn2+ohgt3aqnjIxVM+PTcSqV6mEMb2tlXQxBNOmvM9RtnqY5PP
X6e2UrXbD3FXwlPiIDIe0wquEPPR5WNJKTTBQhOUuwFfpWfZx5nkf39adfm0DMNCj0zS+Pzr095O
mfBpswZAc4VKf30joWd0F15bBNRFL7D0Lzr6wlP/tVg1IUo0ixKa29bbhnlMadlvy6mYv6RSmm9u
S1NW7Wkqkfik0sqKGesiC4yiM2y30W2IZ6/GxpgoZQozxwdUcFcwFMI6yddIP9Tgs257fx1oKCG1
05W5+HpEZ01oojP1ZgFTi+E+wf/iAEB+3wmj+SzKvP1kjaiOLOtc9cmlWVbnFjqbOiGd3naJ+Ty2
SuwQiI8Ot62tHuOJMSXfA4nq6VbFYmccBPO5RjTm5XU8erejZHkgHNnF8Z0lpNb3OT7c3tIUevEA
6ZUM4PJWfhyTyK1zYX1bnJLpZcZ3FoZVUz41gb+6vaXVkhuTZpyvuz6Vv6uoxpLIPLapQsZDFBEX
Y2R1xCnbOA6VRu4llnSfulD1cZpSFdzQH5tHgRqGX4fM8zzRiILY1+haFQ3VSdg/BmHXP2K0ROgw
pTjUD1gEeYOBzDC9/dpD6vzLECvp8bY/rifNWukRWt4W6+WESxZ3OdftmKHONAemiLW2FG3ddlN9
GnP09gwAKLWvBZ5WEUhmp+jBZ3jfhX3xiYdTRp1gsHgNqKht59ZE6D/EF01v3i1FyD8TX6b8Ra9+
KLJWrVrIhAeikfqxnKUKDyTLeI2Fyr3tWpnk+eRBNB/mFG+4SYzoSbR6eJhLq7dv76cjUkx7vXrz
S0oVhWpkMCYk2r5BVLkqIt18pnDgeNu1jeWX3hTRIMq6xIcionP7DoU/VI7BPOpf3yFhDvX1HYqM
MdXtO9Sohi5RXr1Tvtt7fpWoXiom84bigMyVAXtcbot9neSuHIryRW2b37fOVqD8aVFM5GpD0ijz
UDuTJ1GE+LuIT7orTmJ9RzH8sK2kpNmATYYjKkSpa8DN+zFN/TMl0OpPs9k3qTBf24pmAgh5jKCc
o2fLr+8a4plFB3BhUPK3IavCNbysDPxdOpQHInNYRi1//W2xA/KMzbDaOswD2Luqhgl1BDbQfpvp
d6mkrPxRiA6kjUwnJe66uq2vTJlaIITO+UHRilXRDlhGBB1HKFaE8Ys1ml8nGLaKoeKqJS32eoYh
HlSVWtBlqYoDqniKevra2NehtKrrHiLBsuG2y22r1cvFngQCFP2YBBUkMC+tA+2oEt886svLbTFM
B30/Yy55W7qtv+0hZeSPSPoYkKnzGOn7cuxQ4HEUapkX4nrj3ADsKF0vJaD/xyigYLKRqLO4gdCN
ubnolpk8kk4Pv9aXqeF0kty8QttAbd5/QhunD6P85T4oVX8TgA5am2GaPyYDSY5WEPtPZRAdANDd
mwi1yQXjKN2BTsUBrUsjb6yE5nstSpegTgaQOhhlTbn1rMV4qMSSkRy6shrwAFEmqP1TcGaOgRg7
D+6RlQ8HRW71e215UWXqFrXifoojfSGKdUdKMPfo/6i1rNWk3sozw4pf+3dNE3liy5Tttu52WB9S
hT9FXba+Ld42iFF9BVuv7X7tZlBJZTRFdkK8qd+nld+czF5wfu0AWYahWTx9/DpNoxjVup0R9d0O
um3oumh0kzT0kVxwots6qc1HzK6jbHtb7Atf9/KopBpCxBvHCrRnkyndfrAoArgtNtMUriDViJvb
opEUl5Z01xkxlf+IQt1r2k57LqcAAZv1II2xeiR1AYI/EH9ShiWu47pkSnNbd3uJorw5oLlCtsy+
4lwonj/X5bbt8xdqgZGeW77sSqIZPwxTrp1V+b0jtoBwBruKLRgzJK/LxqIukgdRjURXJDu0uq37
2uCXL8okS/vbEihF7Wzl77fdb2siTRK3DFr/fJ44LUSqIlphVRt9j5C0bV4CNFRf52ByQbl2Nb8g
fjGd2iIzHZP6l5YGKIL3+vhryfe/lm5t1Qjl4te2/i9Lfxx3a+T+2PN2HDmn4VEeyFUvDeAfe369
37JtAe78m+OsMaD6MRi2wTAlR5SNyVFL/Icum/oNOJbk+Gv97a+vddVIwmygsoHdf63Oa1p6+7bc
zP1HGlCYjz/D0c+04nj76/bSVBNMFTntMBD71wZfEqPxT8uqEW0KMch28YAP5ddpfp2hb4RpJcUL
u285/+3ldi4GBb397bf//uf/fIz/N7gW5yKdgiL/DbXiuYCn1fzjmy59+638Wr39/Mc3g+pGS7dU
U1ZEERGpJuls/3h7iPKAvaX/k4tt6MdjaX2Isazpr6M/oldYpl69W1eteNGo675MCND4+zZZIy5m
jSdZT1CKU3rx4i9D5nAZRmfLgBqZ2ZNF6G+X3Mbaudz3dDCU1952ub2YWWU6eU29b2UL0WAxUMEk
IPWCOFHv6llTvl6yWbpTaVp35Ia51tCS1Duq8su1IAWd/Wu/2wZybhhoFhHI5DIiKKrlmyo3h6OW
Z+Px9pfyx1/LHpBTcoZx1J2GTE2Ovixt26gr7suIUlpfnf60ZOXiVgutyfvPV16z/n7lDVXRddW0
NMU0ZMU0/3rlI22iji+IjM8aG9ejLmfF3dCJ6R3uFsvfqLcb8hvLmmqlTTiTUbYxgg5ZXn5fHdcW
2MCq8Y8CyU03U0UN4M3Y3FuRUYNQYN3o6xrlpGIfour713LZ1R9VWne4z4TfK8r1TxHZ8O+i/D1N
2u6iIJp6SKjlvq01uzY+Sj4Sw9tiKpFUGRUBeP5yjIb2YBWkTY14v9O+U2uROrORp/vb1rxI/nT+
sfzT+QVF3A5djdDSl3A99f0WWEfTH4k+/+cLbSn/60Lrksh9bqimhORLVf96oTszNxmwBvmViMgA
L4brd7vCQWZxUTVQFgj7oOXdrvGvzUMBFrXJ893XfmHToRSGI7oL1bk+ENZBD5tww2X61GGauazs
zaV++Pan76vLn4b8+16lpl/7inFXFZTWFmaVsurNdn5rW3tqiIfPGMR4YiZ32y5TzSfNl8637Rmz
HCLmcomS09fvavDGTtOb85vfJE8jMeYn2oC/nTCl/OBBtBQKDZ0xhVs6a+O5N4zw0A3l8bYEJHA6
/76+P+PzDIGvL3Pf7hXIj5S5KK6v/tqFQ1s1/zpUFtTanRmfbIqYKo8QdAgI+2h8EP3qaRolCYO3
nliS2S7fJRB+GMZq6jTxRYT+v6FYSP9a1KfoLkfD+qiYmARFhZZhmMrR/+6sy+G1Agvhdmv891+a
v+bWHH4U5VRHQdj+bfGfT0XGv/9Zjvljn78e8c9j9FEXDUUC/3Gv9bW4e8uuzd93+suZefffP537
1r79ZWGVt1E73XfXenq4Nl3a/qsZX/b8/9342/V2lqepvP7j2xv8LMKsmLNGH+233zctzb6kmiLN
zR8dxfIOv29evsI/vm1TZOxF1Pybg65vTfuPb7hf/Rc9B+EO00Jorn37bbje1lvSf2mirumsNnVL
gu/z7bcc/Fn4j2+qvGxiPT8xz6KoGt9+a1DqsEnR/8vSDcPkENL9yxm//evb/96Jff1s/75T00zp
r8+8xpMuGwqucaKlGppiWLzVn7s1YihqTIAn3KndpYFjsJ38HmRBg03xjwkkltNnKvA9BHWQhWoE
pSIFZGYFikRNok99LH/OVStstLCG/jlFNdFh0Rki6zw1fbYzU2YIHY9uD4ZiKlWEP3Iz2FmEdIZg
QikRkRdxpZM+AtwcHqmwOMx03g4yw/lhwLeJcnmVSLBEJFTr4ImMcrjGRmSRHsdU/NcTOjaCRp5C
yMMGv1aU1XaAaVT2MvqvRFzldUqtbPxsTZYMNycAw5YyvTY0tVoxS3gTGIGQKY0CiBmadmjilFxd
MO9FZWvkuezhDkiUGOSVDldt0HcQQKDH5Hl9lkkXQr6wDoYxbzMfU09jSEMnVoBMBOOwG9JOPmCT
ppxbtJ53sDeItPSUCC5Y6SBCXWjF9bM4wjeBgIUzioIGVikBQjEIjrYh8vTZiOHX+tXd7aUl725W
1RKYqvkMXI1UHrypk4pNklm60wuxsspiRVibeS05+KM+qJYW39HIEPhFEqFJw76sMTqKmIlXEqon
BjrFyiiDxlYtnEIALvWrkkTblM/SJlGnaz1MWxrIYZU2gke2p1jreNyoWF85qTwjH0/wf0l7A76B
4Ix9QfVaLyhOE6uAHEGWILixdrPb+FGwqmWVHFHZPGUwQhJhzEkDDDCB6jiF15cvCsXC383WyZRw
PiLcPYuYfWdFiseShsiMvCglxqDYSKaR7I6z5ygMMHBD71UE+KFg/Sb60j4ZGvUeaRQ8ZrWFaVYg
sNFlf1Gkm6++Fg5Ur6Dq79JyH1kwO6oig9QTxR2soWF0dL1MXXkSmiNO4nar6LgVk1Ftqb+0Efdn
h3zU068XvhrivPSxj1IKL2HXNHXhltRZoDV6wfvVpXIlczSZygDBnMhW+PjhVGa0MSNBWVHIEEJs
7RidUodiG41IkA81AkFvtKFJdQxE6YE6dUcGOYjeAAwoGV3qahSvCRQJ4RsZ31YYnhiXBHdZhZ9B
QhVoqhTmewKhW8/jQ1bqzcPUwE4KLZgpkUFVj7ztKym+6mZ4pC79XUUHhIJfIsua9/2pqqWzUEmW
XeTYIs8ieoZWLCGC6pHPdOmOMjNrlyMvkBoKJccOR88e7IGZBZkroNMmYu4fsWLeIKyqXYMMpUvs
AW9j9TDDIiCpRkqfoUzab8sMKV7UzwmCR3AvVN56CbLEgynBJspQcDuVVnhTgB8FAcvB6ncDxNd5
lj+0OnmivRQ8C5n0aq5FCD2l+Rz3ZsPPuXgnEegywcHaajU/FzEwNDWHMTWVxVkcYg/FFAW1BUCa
ImEyRjm3HUyGsabad4elazUhPIoyz8dpQKekysZF6xSignDLabhA70HaXZepIzR8RT3CuE4eXF1W
SteQhndZKb5TDyyRzW83WiWleB8Wna0LMFrCsWrgAtR3SkYxKPVLJbQRTc2dIUFvT34pc0LzvQ5f
DFUfvasO0R5d7WcuZCS5J1s94+aMJnNhUDXVj8mcsUAwe6iQc0ICUCX37RchLtwNPm1hh4AwD+ez
mKc/q2B4rHSq/FUKi6qisCvQAaY/7iKF0RqmVPG2U8L3dCTkFKIEQSm1Dcqxp0xk+FnnYeSCcfrA
FqR1SgbJtLzjrqPVdBWFEqq+omRnjvJ1Z5FdzjPi+4VPrj+UgK/6j8T1fva9wlHqtEBOdcqCi/qc
z/NaGKpzaj2FJqrIUJufLRX8TYmof6rlTcX9NiHF0svmEqXVaz4Sy059MLY6CjVdoKq7nBsLWUn3
ung7IhACgrmApZQe7k6vG3RVBOsjRArRmBuOGs7wTal0m8FhBpRQ1+Vnfg0XG/oQjp+Mh7DeajzI
o7KPMxNCxrgNMzlE76ms41BD8JD2yPpKMVgbIpXQVC2QDUhf0xT7EyOYPstI3GK39zKVAEOrXvlB
BSOsryp6HkXpLgw7hOM/SnFIVlUdyG6jTktdqEiEDwcxm4jsc1TEeyT9DPeDGTarCOZNaeZH6i5+
Ar4hohM7ik+dlySqtiALQDx/FnNYOC3K/g2IiOJkNYGx0lOw80NoUEHxQ071GNBDwCUuNMsbITzb
VgieyboDJWFCwor6E7GtVV/Wn7Opjk4eUxzR8l52C8xeTnq0Z+YbifVjL2VojiFlubQtF6FuiDbQ
s/pxe1W1eo8ph3C3+PiMVoBHDWz7cV6VSDyo4NX8fSjMmyGvA1eWTd9Le3EPbZJtPB9lkvXbZOJD
Rj+jRntTGWrDglQvldzKTlI0KwzQ5G2T9bVj/YCq8EC6ViWObDC6mIodNMBHmh5ytwTy9CpxB/qN
Nh33uTVf8NOVGTxMK1iOJ2sw3zSh/66LSBcU9WrSA3lySg2Thp4pIw4mT2CmFcEtk6l2Baa8qY4I
sFGkV4YRxbaLAQbG/GaMo1d5ZaCUNQB6+D1zjwyok0hE0DLoOAwtORiKOG4jyUS7sLThEFsvaKYk
lwg36oJPHtV5K4Tg3CwVSgU/8UQNiw3LaG3VQ74Zm8JltLTXrDgDjJ1fByXdAiju7C6iCNvXxR+N
rz2IzHYoO1JJo9/7laK7WEMvht0aek1GUUGjhfvOWDLkunEAFw+/rnak8ETUG3VeIPr0GzRdsXTt
MrrSUseF13IUKVyVUUjDA7s3rLJ32UpPLSE6sUb01GqQR7+PPanKCICkIa80lVu2M5/8ZNOG2gVa
qb7qQOXmurHOWyi1YkvRdE4tanY0avwGhvptnoDhVOOZDNyDVAVH2Sw+5UqneGjaya20w4wBwVH5
LE2mstK5xcSKoGAlbLgbvRJv1nUPYXs9M07fR7n5nnc/W6agFNDLVOWQL0HvWHyM/m5KPhQ4+SGq
fVcKjB9N7h9xI/nUDawMR9+4LlUjQy8cIUojso6hJQNHeIlxskfdwhWjkhNou7YZNCFYTGbOE+g/
KDzGK3a/e0piEY0jXQiQ9KGOgF7CVSocw5JPoTIzF6XqtlIduX+frdSb9fneqIN3GGoXUGY7cxlX
ipWyyz9VJThrqEIBd2Qe5oWnERwK36n2AoOONJZVOLQCSRDfLQSkb0LoRdkPHJkx34Z5nvsrgVJR
IsFStcr9BhTwMO+1Jn00Yq0AcyVeWmkimIZTCigL8Ykk0rYy9S0u7JDlSMJmBDwYnJL8Gk3wKNBX
R4oo+cgawd7WWktWDP/bgpNXJWCJImYCdlnojG9NsA85JB8/lJ7xiCPthVtAhb4T2MW6VeVXK6Fq
LRDejdB80KQZDIREEfuQ2TXheeDp6rYvCc43hbmZk0c5EdCV6NqTBN7FGeIW8kVzlJtYWlOQEXm9
XmMmmG/rhIZOjeCtkfKzdYV+MCvjYdWIKZDMJlhzy1DfjxqQ6Fpc7zpBr3ZhNYAzvP2pmYh51DFD
IrVsNgN8rr+23Jajqgpds0uVr3W3Q24bZK49eJ3lbL9eblt+LeJq4vnSFG3+tv5Pb3/b+fbB/rZP
ksR7Re7yddKR5ENXyxvRwza//0m7jy/Dr7eqtKWSgeLatPF3WtE94n1TojziK91eJAvfkV+Lt790
IMZ/WodtcbjDOALL4gkMoPmW3d7jtpf6112/1qk7kXEq02RsFBqVQmVISQVGQB06zQifJM0XEU7c
Vt72ub1oNf4aow59otGfCqj91Mf95fhfi3CJCaS2BrRFxJJUm/2xo1ToaCy5QsXiSDIuvhBhNTJK
RoXg3tYZ/Ui5MfVpTjJGIEym5h4CYDXjU1oWOwoJQ3B1y5+dEJzzFi5tt8Y0+SAcG/WO3mrWjswn
4vhirqDtMigFwtDaO4R248twrzwWdn8qUIA7/Z6RC8jvC0hu3ymf52dGpHJsFx+5zdSR1sLFDuZJ
wqIB+pN50GES6juDWZBDwvAanzCDje35uTuOpXGfPplnLGzsDzLmcuHVE1p+O3PQqoNtL91y8HA0
AVcMCByJMzSL17p1oj0hJgGKyRv6VzFbidma4gVp1xY2f7Yf+BgnlIdNDtrnoid87SCrCulaXOW9
OfqF0zhknp9pSiDjeQTlwTXY/vfyKdmD75dC9J4uTLjF5eexsvGdpkwhXZutJz2p6i6UYDONrkqi
q7/LAueMsfZ5prVA5UGW2hOBDwVMZsMTgq2HoPWKB6Gw6xTTLls75AuIA22MLP9YaFwIykyyncKR
VwRvpmA3Vxihs955Jqfpxy3zHn0XrbN1KiII21iU1YOvcOiS8zrZLdJGkwnmBntZptY7mWovYPVI
JJ/8npfxIRYvwtu5ofjCd2cqoRxlnz5mrzTQ2Mja0gb3hcf8sbonFGxrHlpfpmbBBioRg1wbZdyb
5f0wrNPkjGXg+BNFKf4u9QgaW/quhVVF8Woie8B0ejC3aJLKzI3fVJtA+mr6oZ7K1QcT0+AAU3lw
px8oaoXX1E4OgWxr98/YJpxSGzoMiKAdOjvmLorL9NAGn3OuUA9sTPecOLAuFuzD8lrEruCoZ//T
3EI6ctuN+uI/mVvQg2v9HB31rf6Zv/N//KWu9bO+Td+ji1St/U+h89pnNXa5Vf1zsAI3bDP84gIo
G2RZ2WsI/I5SKVt3r+I5f84cBKvYHKB13gorUAZMRt3o1X/5sC7m2TyL/QpkUbYaVbS5O6twExSE
2pkgEpAXw0OMnNrUXgIQsYNVcamuCX4RDkg/V3Ffi7tT8PBDs0fJrVNnj85bohSaIuDKxRJ5dBAh
YmKgwlYgxeeMDtZBa+lhglV/oe7z7qo8PET9VnCubbmq30twHYUbn6IVnHtDcrrLU+x2GAfvZ7tk
SsuDdz+G65RgqQspma6MaE4zONYq6ZkcIYm/z0/ogg/lCanlvEkuA/T1fUSLs5735KgoTT6m7gij
1tuS1ySY9CrBT/t9LQENL9hlaI2IWucPCIxEyauU2G24vMFunt3qwnnjE+VA1wxE1xqQ5AZPccCw
o1N+bw7MUGTru7omzkKsx5k/uNk+jvFh9GqXYn40KnfdsT61j0jGiOecKGtXuce/R5sR5mroXdVt
vakUO0Wl2rqUdt7ulGvirC0nZY4KzcStnz/AKW2g2DwR86H/hjPdxHwULCVad1JdHAPvfFcV7BFm
GU0QjzM/JnfZXoidYLdczOa6ldg8XJJV4lt2firzox9sDWIc5AP24k77QNs7Osl2vgdZ52+AAULV
HKttdBeeIe1ZkDyOox28EiSJnfk5WgV26iWv0SrZgR2KdsxzinsGTFy5Yo1Mu8/u8W6xjfeYUcpK
PM4g7/YeRrq17GZ3r0V5lu+7n5gycFVqwYN9WW1QpOrUmlpctcJyqrfmLnqY0Iny9LpD/Sp/ol8V
pe+MdAllIdyK1sQnZ1ciu82DXOrrcT4IEmiFt/5TazAdOVatp46uZb/Orjg75s9IPMWK/Y41CbYB
qivcaZWXXCABP1cdfgCsoWpdy7ezYROJIuFxAjFROItA/1qs8S1lbKW8D9dc287yqhtWNGHRCsbo
kZulWHNVVsEOhMJ0CX9098O6N05cnXlfOeiFVbt+x6FgtpkbyQAQqcVgGm8ud3o4HdT+pThK/ETU
Qv9I0BBo69lmNp7teAoDpxjtFFdsGuuVmD8om2bdXdA65DvVxIZ9JTzExGskLwwhpNnsj5a/WI38
9FBKXIZXS4/xqLzTWdIFgg3Ypy6FZvYA/vK1ph3G+XrFNajWoA7o6L3xfWKkSs68dAn/0EA7y29P
qKZ4w97JHjekmsRPdBwJN8ox9PqNutx7GC4IqI2x/Fh+dhTImJc/ELhMn16pSCregvv0kZqt0wMf
UbzWj3zh5UsfaXpGf0v1Ls/bNjZtf4u9O/Zud+2mt7/+I+09v8OI2Qcrr7lQ/hhB9HaJs97BFnT8
+/xcXIpLEBAZ2fgDEDebgv+hcLCFG/V1+iF2VIVeZ/UE3Kpaxx6fAHG0RZVAtQJMJk50SVQGQCKW
8fu5ZFd6BpqR5w5tPGDEgc/jlCfuc7o3f1fZ4kpcBRtuq/jT/Kk3niYz1aSP8riFGp6Vak0H5dGT
8gVHO7uX3vEyULkq0rt8xTGM5jy1PozMGWXHJz6XDjYaQ8ubtVO026p0RJ63mJA1O153lCS6lBjF
zsKOMu7iYNWKkO3v8Q2/ap1O/fxiongHzMLuxe/hE3Tj5R64S56YeL+3zzB7d9U1dIF2BDtlX73G
buXQeNJm4E2FHvHd2A/U+gS2F+y7N31XbnkMfgRv/quwBwKwBzvjEgAwnd6ji0XQDQ+J+biNAPYt
2EcMdIiAOL6xujVMLo0TDlNeHTrp9zMkXpsAHer/2kI1gz78YkprLqEzrZYfEdU+3zd2n5bbtFoj
7cfHcW8qdhSvaB0bD9VZO23TN9hlM20dDG+vWcN74ck3z+VeoC1k0gCUPe0ZDs3Fa84YTqWEhmHV
ZsrOap/usUpxhcRJUlf3Dz2wK8WTso0B5tZcl8NjSOg3CmsguduAn1aPt5q6jyNPekDn5lzXpu4I
m70rrjWbsecjQKqp9sAEodaRvJmfXPECYFiv9YmSXetcbozV2veIZrm+h5uOw13+oMBMtovVcD+e
/OEUVO8UQ2UflfBUp1jvfCrMJmUFHD/Qe3GHF4UQNS72LlJX7uYKqMv3eCbZ63AvZxvzLYiBHMI+
FDat8ZZS7sJ4D49fCIX+/KSW6UrcwqOnuyJMNRqPhDg1/5BDIFih2xTyD/mpnhy8vTKmifDbMAcj
9n0EQt6/qi6RBIhjO5odarS9/BSjKtko77Rt9CcMpCUDTv8IqYZZgx1n91R5UhPKcKW6AEWsRgJj
WwaqPHgnWp4QqOWuu1KfdoGWISGQpeFwGYIyoC57Go+HRnW1h0o/EI/PNTQUjCBXH/MerhHsWRO4
fOJK2hqhSEIoWb4oPNp0Vys4DLiH5/cy9E6nfpzLTempV/UqlJvG0a/DWjEZRryUJ55z4zlZtVux
sfstERNkuuBTCPoTXbGzBwk0MrZz7Yogcd1SXQ+2gwi0PRKCDlx9oq1wisaLaMV44iEdOvpjhxkp
g+1hr5GLIBJUrOJ8K/O0ytTsqydCKnN6rCNPePBjfAUckhWvxg9fdU31Dq0fl6//FCT363rQ9qV0
KclK5TOv6RPKYsvVTk8CE499E2/LR4YuhB9F6hxVm/QfGkdl+S1XPP5d8j3ZYR/J8zyl+MXBtraf
1GGjBQfsimRHP0475NndqpyxVjiPewB91KlYXlvtsnQfildBPUBxynL3NRIdQVqJDIvkFTisCGsb
+un5R5w53V19ni5YUQyyhy9Nj1Fhsl4qtztXvDTRhtqtjk+gM0jbKvpRaR4n4bs/vmC/hw8HjQtw
o+y1pdY+tiET0vFBcYes4MgPM4Q/2/IMy0urFQOMaR10Jwao8z5bF9zz2olAo7Hr6AWA+68pRWdS
d/SXq7d41F3SRyF5Iqmzw3zEHLbae0NPMJwhdxfkD7h/bLlzmZhJm77c1Bnq891YbhT/KY09PNeY
oeUUiC3DFxxNbWp5wMM3xXttwd9O9wazLeXcSSeGM/SPLeZbjTNczetAzTYh2QV2iWnIGvZQ0hGS
Kp6o0KBF8kDE48YC5lrl0pxI0gb9OjZo2yByI67y8gRy2MbI9lXgwt0Zu5/MEwba2UdiIaqP24wt
Q2JS0FA5g0bwG7MTVyzXaeL51go0cN4wkl81hpsH69Ny+22sU042zFqTjkkyV/sow4d4mxsbLCuk
XRkfQMMsgzD6Ec0l0zPdB5WXhgfC0bnFvPWQwIf3G0zlpgf4Zy5SaCxDHF3s4Vvb/IvT+5Zk5oUf
YH5nNEgtrr5LEvrlKjlnyXrqMK4gl0y6ZB/SDqpvpoGQzQOdQ5ctyU6pvg+vKB2t9xILcOYyV3ol
jD+vmEwrBeUUG/GsrXSSXwcVwefAIHYsd0S+pyuNDbQVIsGD4tFNkzoW07UabSbGy8JF81rKUq2N
js/kcy2tsvDTF2zG7pAScTXbRuMTH5o2ByqwUu4CYiF0RQyYaOvm9H4U3P6J7oH+yW5PPDfmTiGF
7Z2ALzJ+rYiHe4w72sdsQ/zKoaD2DoXhW3t4LbeF/Vp+Kpvx+WNmJvaCb0L7Waq04LbEpDR6i2iY
piM/wrPBmIZb9DthAazmz8xlN9Exu49L+GOwu6CJ2cGb8Ii57fioc5HeFLc/jfoq/mDYhXSdbsw4
PJVeKbhpQoMK//e9f6YtheJ7H3HvAYGEurpueqZGZJPIIjNK5TU/Zcdkxxey20ekOwQP1vXgLR0v
Uff3WPBobpjpJbv8hJPw8DB+drXDkCbCYyAQN5FuawQjuKtxS2leR+7KcuWDJgCVwRwKJ2mfO7NZ
LihRCZYGu1W3kXlIyOeeQ5cq3KUjGR95tngnZu7r6kIzVtx3ax64hM9XBY5Jm3XIH3l4eSJTj1w5
8QLa9JE2yJYZPg2b0MGVaNxKByzQuMuma7QqMWwnTsLoA1uPDOPgZSLrVD/Fi3TP4867ZEwazvia
JZ+YTWbX6D67N/bFGqdcSM/H2+cJ+lP8Ia7mg+XR7RXo97ZluUlPPtjF+GU2do3s8aXAnHC6zDVR
ZhBCYFi8JEwpM2NAZT3HP5iTg5npbW0DS4ySwPdk5WcfRul29/KKkQ4NZO6ZtJmEVcczt1Z7YqYq
PTO8hAz9ooiuSrjAO4lbfnFjXZ+IlSQw+TFF8BCXYzo5cXEiElKO9EHgCDECY1GC1WT0U5+JCyJ4
0ytUMsJ29Kq/NKXHUwMXRBbs5MigSbOerkbvBSv5Mg4ek/ZeWcGkNF+KteSaa6PYMs0QMVNOTrV+
irKfkm098+YoWC3uaLpjZM7BPm5XlBSHoMqfBK8AO0hXrR3ac2DY3cNwh7GbvPXr0GY0qyrnwt+I
LzqxD/288IGu3EBbXFAjRwa77dBkdY48b3s3easPgPfLJy1cCx8+Sh/FyShcANvqWWeM5ybVAXhr
Q+A86Ln3XH1o6+EwPIV7/7m+DHSYTDphKMOr+X/sndeSo1y6pq+IHXhzOBIIIZNO6U+IzMoqvIe1
gKufh+ru3dM7Yg7mfCL+qD+NUoLFMp95jbtLH/fJuL/1zhvoX63Zf82nvN9RTtxVB38z2iaE8NE1
L3wO+67fFV/xH3FrvEvD9GqPlLmK7CbhLto+K7GxnzPPd0aq9qjUvssvzjM+5hOeELHQ+PHW/qlQ
grGoN5GzmcqfdqCpui8+y9szmqEIwT0SjUyfNsc1unz6eRMzwbCvOYK4oMw4EsdSHRh+L+iI71mz
CMciio0X4Dn0nojNz1VAhklf1J+oYeof+kd+4EGqxV1yt8gIJ7BFPxd0dNcLUBGEagjIirC+EQtU
n/oSPjt0w5ip3Z4KCAUMKj3s07uM6vNhK3b8zvuwPJT+gAFSyE9V/QwlIoPMT0NjAMpNrTnIL0OB
PN2xcl7aGL2NB/jf7Rs139YBDbPbYNcwLeDSI9nbP/HUr+i/tdO5wOiwvvd6IoHyu+EgAIKLSDDG
DLzauajLOxW62j6pziXGcnP95j8qMh4QnO1/dwZcfAPd+PbFg3I9nO0tDrWzB7EzkO46Phfd3k1/
MDIUypnPmKj4h/Gf+p5Z/4vaiGeG83EQkesAH/XZ0C7k+Ft9BGnwIwpCNhtr7PNGw5MTn12L57WL
gel+UKcjhK+peRDxki1RsGxPSryPGGgkaruXGJv1eD++jW/8b6u4Ha0376mrnxDmOcfW3v5AuJ7E
6455PxKshAiik729CbaftQ0Iw9g10Fk6uPWXKjcf4D2maA1Y1/LKjsrHUL4ma2Mxp+zqhL/ZoT/m
h7z1sUXy5Ctv9k1yWeDL4A8Tght/C7r62cohwAUkn2/KHccQfrvsMCBOaPwQROE1myCNSCilF3dZ
4UM3nI/bgHxyRYNkI6URhi3vlkVzIoIOy6hhuMHfHRAP4l16I1dvbxVZjZ3fzd+MFkwbRAS2cJ/t
Kt1mH5secWn8Mb2kv0hdiIup5bJBZge2Jeeo52cSi/PvsvXjj8y8EWKiG5PRExroP36zu83vlRbi
+HJGrno9wzMbru1CokxRg6V1R9ReQn67LuiZovLLKf2mJbv5W6OJvTdaSjOxdijCiNQebUCwIpA4
ffGmSlbaI5AKRDrzZ6znsiJQsvvBDZQ7Bjnr9jm1QnOHv8l0lS+oGJy6bkdcfWCRGd/jDSzZhYJH
R7WGANT9ILovqQtre6r/pEKEFBo1K2IEZJOgz5ErgurANxl00BEr5QnU1A6HpD+ldyCiKuw9JXfz
JGWAnEuHECiaqux5O0FV6be03vBGBmmVnPLoXblRE2XLwGT1REmJy+IBIX8jfyeUc/6YHIrdgjw0
stVApHcyDxlRgCkFKVJxIkmKPxZ5Nd7q+yLgbPtg2NT8LSbOIv92qdBgodH6ivo979yP7LNIIrYG
rqZ6mb95J7YVi4Rd3XHCy+keyc75GfoqwvuIMTYX4xv9cp0N7jO9ybts3mZg8Qq7ncQmvubFvWOh
3woG68aupTMy5BY34yhu1SudZGu5dHv5mjIJeX2bXFom9TeWk95thmmLOIEPEuzOvVLi3Kw9OXyQ
l+31gAFh76oIsbDQsPdbOgJ2QwaIv+SIRiyhWrxa/VuFM0R7oBlK/lo881oKOx3BRRFgxsRz52kI
i+ZSMFMSIq3uwGJBBkDHKuDv5OQToB8bXo2vGcPUh7yVV0cJxVHrje6MG9XeR4MDM+iYBRMlAC0n
au2z/Vl7OJQeWyT82WGMc2W9KWz9XLMS+3UfLsmx7EOcurfJk22Zx8at3RGbkFxJZmVN7zfgOZh7
dbxfBWlbkCowkH2O9vJGYIJ9hUGxojly9Vwr78wXhsZ8pp7O0+0okHbb2HC/IxSIDZlzZDxatpT5
md9W/X6w/FoPqCbyNSlX86LOexOtZ/xYTHGksd6wvNOfdv5hUCf5wZ/zOVu64jPQI+k5ehFnhpU7
4r5awh3BE/EV48glafTraYHx6xV4zdbPccQDZyEjzniZypExylXfxdiQ/GrHxTgukAaKPeTFLU+R
EuUns5P3tOdHzr1YgXXyzl2XFBu74pWyP99w+VTWxy0cwRas1Klbs1Ny8pFSay0H7nabpCjNNkt4
Ztwr2WBcbJEjD5VznlHVuWgKGohRs+LpeANtaZEF9Uex566YWz0hc4zb9Z5r5BGxKzCVYosd7lEZ
bqVPi/LTw4n6kP9KEUr5EM1RRbuesv0V4TuNGpo4UCehVIkm7DZp3cDW3pkrfEvJVbe29/7HJ/MJ
3hhxCSZpNUg31D7oj/ukJ62x65mo6GtTjM3I/aE1kQyHeEIy/Hw8B399W9YTw8rf0xnfHihSsF3A
veeZz2Pkdpj0RsBVsYj4DS/hcUg8i2gNb7fN3aKUzKWVg8/QMQRcI7r+3P+Kt1Oy5875I66XSbA9
pBbYpl+DbNttD5AcdKekW/tGXbCIPpFsJCVnD1EShZa9i/P2VX7yweJGl0AhYzrwudwO/63DjTe0
KfNYdzwe6sIFWbNp3hzrnlVhQYZqD5UBpTea6ApY6g4hfW4W/BsPkTfbFgby6SwGy586mnXPzhml
Tri1PFgWCJ/BC3ns3CG3ae64I2GHSOLqR8iNHT5q1WMHTHLrHwADJfr1xbaUsUE8YnW/xoeZrq7n
a892eaZ4ohQUE27MeT48BvWsAOUMFuchHzHy9RvngfuRTCXiQfzgLjwGXuvhNc1cBJhC+VnfptQG
faXiTrjDXAXW+SJ/w/4GN8oocxW8jseguScew0pJAc8555qCmDRe+INUvUjvQr+O+cGjRGslrsIO
1x7agC7afQTcJwy4eR9Ezs9yW30OaR9XxWWvFxobLAvUysfpzCTDJ/eJBmnS77e1mO/H5xKI58wY
B+kmDwlKJ6TFhjAv/q61DyFdrUOujnVspQGRI0pMQx6oqLJUSA7X0dPq+Wwn3vQoxo8cmNiAfH8Z
VSZSe3tVP2DAMujXkbdfD0sdNmpEa9wzMKJD6Btbi4NqvfGMuUwRP7P2nOHGt9zuhuBqoV8eictj
7eiIXa/4mmDe0ubaBjY540XJ/kDyBMJxbaO/w7+rAio4MHKZk273Ys7RP0aYvVQZj2AqGR/IyeTC
BY4giHq9zhFYN+5sUQIeCWuR8bGGkAVXb12nff9gvlLDYzSGNWiKI+qszEIwBY7u6zAZEwQJj2l1
4NExUHStjTQAq4MPLkXNbQfi+94KtkSqDlquGysLlmJ9YkwRPGQp/2NBDvj17Q7U5H64P54r0zKm
b2du9UlZnr3v7jHmnkicmIzZiYElzeOSuP8NEAQhDyCrHcQU8xF123JT8JEZ0tTVy7qe+fhtEghK
mXvB85z3VM+tODSpcpKV7ehc6DWCJKHTU1LDlBcSqNftQ3bPPQLWlQ4W6CnD5hP/xnP6C5Rq9bTN
VwWxKUx9osU+5PUn2QOTjASXHNgka2vkc+HtzfmiYifbKW8qGM+/y841D7bYRhpBYXYyqnzVI2cm
oYUxAIVDlIjGWITlz9CBqAi2AbdxqYPkurdeU3IH9nLgXXQYQU/5GEDFy1kYj0D6u2fqbCA5PPes
YUym1VSIHh0swlgG2/rBmN4FX+hjvVc+9NOpmS78gEfddee+I6nwPRrnYFju4ldGVNWvILtyKve6
zwpo2EP0nTccbXz90NVwv7d5bTzyLCm0qjREaXt22X6kUA/oRSkPrKxpOAC4pJLLDlRTJgXOVXnb
uC2Le2If1nWP3Z8Uv7tzwPfrvufh0+lX2KWZYYWKVBKwPTfmiWnIXYgkJIFWCNRZoJtj097+JN3t
8shLsdAEAA4Xm8UTjMgQJUdWGohMtLsb+YV/mL1jGzN/dycFppz7VDXBwJgS3njv0PLawQeDuM2k
KQJZDvvRIki5eoo/MDzr2Uju6OxhpSyQfal9S7yLEXvIPcOqpEGaESPAKz+xV+mUnKDSA002KOzt
zS/KCB5tmrDtjkxMHgVTFsQ/JSmM8zDDBLVPrY8gy0EwbV8nLxxGLtL6sM8VpJPP/IqtfYs50mh4
VL753k0j3ipJn21uoY14apzktcppf0KnuKRntmx3wSuRad++tX1MyXuAkek5BWzt4Fl83CJp1r0C
9vODiggf7wzo02+rh44T53bJcbpvIBwCAFjwrmSD5czG41eP2EkAKK8Iy+ODQzHIemRZAk6Ph9eO
jX44tOIEyQ7JyjELhvEXE54eSIwGVQ2yh83OZ0Kl+ROsSAWwA6sCL4oVpVQ11MYT3JLdKnhgYGAm
NJOPiTziNoyhBQa0LVqUNGJKFMDO5ookIWnKXqkfYyIuNpa/mxGLtX0oP5gzLCmujJ1oFdvD5kVM
ZjYjdg4eUaKGKh6Oxo6dpwK0Yu85H3kZ2+XwBSCEDYrzTrEiXj6Fkrx5c+bbV2DWKhS77tnGpuza
u+CMic2Rn9kTNvBhfCpnH8UyvmUMCc5YLah+6MUDHRzLo2y/NRl4rPxVlUDMATN+9TQOOyg5+Yx7
j/mqgCWzvrd4j7ciBClCtpByHeB3ABDOC6rDgtmPE5o6Yd17pJ5WGl9PYAJoyRCJcffOLzb5B2qj
JOvkq9vxDfKE8ifIonJvbTCDcQD1F4G0oJjM4dxTYYqJyHu0hTX34M4exlyDaSKpprJ5WF5GVaiz
m5PRjTODuX2v9DXdImHZOW/PBotp93Ca+k4HJZwTISHfurplDlNodE4WouuJkQs0eEByLlLNwtY2
H7N2Nk7a1BgYWmvAyHJAVLVZRRDWPvMRGkU1LtCXsVmI1a6IVJnS6FYgtWR2j7FwX8hTrDrilExx
UiHVpbOSpKEiKswmPnsUznob25KlL+7bzFYOOA+sh0GaL9KW5T6JBwdixczOhUNrINJndNFIpBK9
4bSKm5OzWj99lXzJmEOmNTid07UKJyfIiWuSxK2jAtD0DpvoMigc7Ta7WPXa21/+/fPYRtI6Ltz7
vz/qC3x5PEO9/f1dVRXLcaZyU2+0oFqfxxPSPeNJdhlDNolLhm7eqfjvf/QEI0LyYH44pg5gUL1F
s7tj4fZm251wQfjXP8YQWlbDUSKXjnBDffr3C3I7/+Uu9hQYdU0TaPsHYxxk+//9/d+vxMD0Q2ky
WvDqoe9hgWL8+2WJ3zn+3E2bh3W9nhXEzNh6MJKZzRlBM8dhjWTg/f0xNv95ta4CIrTvCtxj/375
9xb+8YfbX4Ps5Df//mFbxKhYkoONA7UeDAFxGN8u4u8/+fZkir+X8/fLvz+02u7NU+kkzgZspaRS
O/JKTjro4//8R27f/o+f/f3t35/pU3o0cjsLMcG7VA5im7VIOqAuHQYSmMlif42RQtGh06Gjutql
SEPT39ATRFRVgdCYboMy9y5T7tq4fzpNiIA8gjvPKm5qiuVu5W38TJAL/TOUak/mF39D+S2JCDqs
az004jqLxsgKpi2nhIZRLwACUSf3tQJQxjBxRsDDFNPBgZpn6+aE5APMJlROl05l7JbJ3WGr8dCO
HMgCs/mpLvEjtxdSovKunzc2oYsL2EZVPqLP8l0NN6QfKxa+Vj+rtEIy0nU1q+Qhcbs8tPSWRghF
ErNHl0PXHjp1aULDBPjayc0tg/AExZ4stHqsLT0IWqQE1OcavNTSMg8ykyOtEdPTAK6ypWrlFog1
470XWSJSMyzh8xKHddQN6Bq65FqeJY6o01CHas3Ag9wXVDMjnSyHoR5Hv58QRu2RbEZ+j4y8+5nR
TOXzCIPQ4g2SlmZ6rhR06zmE4B46e7oKqa/lZIUKXZm1bIdD51YMqnB9KaiPeqqBQTeIkEojw6ia
7LVRxwg8fWbLzX2d/LlxnCzSVjBI+BDixmJQSCxi2kTTp2gYtL6TJpXXV8Mjd6hnok00HYikZl9U
MNrmT/iBE9BMAeLf2KVG+t4tsUJiiXK3MzWI1jX5t0cFyNIK6y+Jf49+M/yhmgbMRLEKRzS0Xqjt
qMg/g2nLEdhuJqyoOv2mb1kXVIjIpYQI1AsGrQPyyLufPcmqEYoTqqn8QHeaXV0pAAUq7mUaZ+tO
5exypvRUz8lKYA/Ys02LD2ckGlWtby/3rEsyccBVFkTTNkveNJvMEBzzFCn6gpOxQC1dreuzZwiI
EmoPnM1q/FLbwnutiYNE1iW28H9kI8Vl6AViK3r7uKIjHWU0eqGgrGfNsd473QBKIJSwnbKGBeT6
nRuWepI8yvp+MGzvLdtKiFbgScM9V3Md5VkzRlNr7Yq4bc6W0l8dx5LHohs/7cTSDlJ2YFVYvPtO
cR4nLePcy5YMZxo32yYReU7mCKo5zk/drnK3SrhtuWn+dArhXFIZh9EmHkF/oMY32QHMUA11hIsj
pqiaFUmQtPm6VCCVJOS9fPooMoUu0DoiiKdx/i7mj5M48ih7iH3QPu4MUegno1hPSVMS/S/xl2XY
0DkKeR1Egl/Oc9U5B2FqHt663QU+zXiGt3IuY+0PhrYQaFoKZ2z59BoAJOHPaFlaHiq50FmuwVhp
3Uldn0Yb8uww9PqpBhwBzS9yhQOKTV821ZIc7dfSHk4wpKa9Gls/aoWPQNXYYayVnAT98CL7+hNp
fyhtkxYilHm3zXSYup4aWEqpX5x0+XaLNvP1LMUoB8qbhKKCs0E4E3+b3hEp+yOaeFCabag2tQfW
o19lds45RzwM+nBMgOwtyYo30CIwEKeDAdtZTqRMxFuW3qgHPXFOVSs4WJx48Ysp7faQhiNNVdYI
Yavl0Uyx6G6tM1Ok+i5j/erWgNfHBsOuijxuguZmSzprcqBsmPYf5jAfTXdUzmsGTEPZCJLtvCYH
wx1eFrWcI0M1Lh2PhpIj6G+EVPfLZPy2JPkNjCvslD2iok2waqa/i2cHiRDC77haGG+9pw1UPtYs
6jODmLChENUjLJ7XkLDstgBv1os5ajQb3GBKF1k5QIQ1/AZns73a2bcF/utpSUwZZrGXYvqDtsVK
IGOXzWXKWuNx6vLnWPO6A5txEen5i5006t0YtxcvWY2zTj/LLjL9eVwETR2gWEOvaGfpfM6L9zMv
U3asZPZnSbFw1o30pfETKKdR434q2SouXotWDmZfYQ7pGPaA+lVuEAk1pp+F79xFbdvsUmgpJqCC
PI9OxlJqV01Z2TZdIQ9K4aSBVrWvzNJ92ynt1a5G0nMhiZs9qwwyPML3Y2LdTKXHDtKyAyilv/M5
vuQDtjxpinnK2hJ2NjIbLyXZblnQdulM2kBuodnnKRbPaLcNUQJDh8bDViKBO5wgAX3Niu5gOtWf
wdHgB2i/YkjqkECljAY8KAPL1t9GhIZwu7bmUIrWPlQOJvTWwlFrYmyJBem+dHrzUKnlqyYwmE+G
5VFxEppiBhIqlVv5uMHVEB+98aLPBrEtW8tkCv0gVX266G31IOX6MTfjfV8N1Aiw+MOPXlxMzCZC
fIAENWh5M6ka3ud4OpVaEyo6jkjVmDi+Y1s1pc4FiItiwIzW40ifRUlqoRDdWRCSBpuiQjfq5TP0
HyRf54siijslt73AWZGdNAnou7bDxxqy5E5D9T/NUdmr8yZAwzsgfje/YhXuM5P9qTY1SuWOG2VE
6EdUQDDVSKeLsqCIBQ05qfFOw1SiBsDtK82QH1sxvGBHwdauUFVEEI3meOL+wsOUIoyLBXpnU6dC
UTqyVUqaRe1Y0SiDxTsUM8mhJoCajClI02akNud2rBlVm0LTaUCZ5+IK63Eu6j8Q9/Glsq2vdn3v
euHukwwr3lpw/zaMF2RNsuuS3rvI2oBc+ljMGTDrQjagn5c1P49dP196ZVbBDf8klk1gjijWa6o8
SQs8euEN3WGzl8oWM755dJZUvH6QE3Dda5KIX8ngxKESGVZ77Fpat/o4UwZYm6irCOkLrTqnfWWi
4Tn80kYR9jrhRudSBO/d9T2LAWJ0sITbZWEZfzrDEJjJOgaWJmg3a7j/4jtwp83XxcAUamppobq5
cZCaR4PQIckhDR8bi4S3SA0soTEF0VLno8+8SOrTBwfOk+3qBb6iKEq0oWSdBm0cW5fWK8+zto6w
zbcak9rcUNVtohwc3FLO3KQOwdeiQG94Ju3BwYD/bHcBtjNWpq/3TjZ1V4QJKOsvBCxUCNxUDIE2
t/cGNruXwqP1OkPEKVKEW2W+xuxNxTdq5/kFuwXQQXkR2rZFyXW2UHiQanPENybFwilurLM2K8MB
Mek3wy7u10naV63sX6Gtc066oDdzCOm6zpYzLxT3kLpDo4pHiVAEqCbd2KF1QJ9Tla1va49UzMYS
u5ts7CpkAmocPYacCvhIrc5uraBMhlMuRPc6AFs8tPTXUXd4wriS8oXZ8shKAjqh0qXvtJrScG/W
kPea25hPpMMWhDsYXVE26Xpket7D0KnZccqxUiT4pnLmDOKZ1LQNB2jYwIH5Fu/tMSgL63PxgLul
Zn+WkIwpWmqfvdndV43hgYBax/22eOxiCUgeGVzLNjdMLiGpUh1qe14O5thb8LEJIxR2pnLqccCi
DhLn5mdD7BsYlfq76mt69qqsgISgOpx1SNixSFs9YRszmOAome1Kid1bLCp3bzT4Gdhsk7WEabHJ
XAXx8IxnmnvFZ8yvG705NtlGQwDwWWuWdp7j9U5VhXbUEYc4kk8bct2iAqDrOIceZnMFzgggjIT6
pBV98ThlWCdhGxHvi40W2TQ4Gq24wlzUuAi1SthUzbJ471lzZEvoR66D5iram1hUlyLlvMKLtsLg
1tRWg/AkdA188WBCJ6+uhf/cWtRwxxrtPXkvHSj4OUG9bztrcRk8yimdrDnzdDW+W5xi4wvQPomt
8kVVqYvYpqY9tC5kWJPQBv/4akWJ1oUpb6AFYaKQCQwQy9B4rY/p2JzhMf7uFic7eWuTUTkZPie7
jValHig5lJjIN1jeYUW/85yhPvWU0WqMAVY8NO5Hg4c7rOzP6kpiaKnUq10VGNkCNkPJVevQ1MM7
NmULR6/A9KTN+wjDuPeELIKSUwbqf1zH0wr/ZRjvFF0kV1fN73VTKs+kuwZn56+1R2IVD3BhZ1Rs
XHqNk/LU1E4U17iKOhNdTTXm+C5Huui1c0cy5NeF8UsWqQ2uOVN3uVnVtB1W8Fvju4jnV8oOFumT
yy5n4YDo9B0ECq+9xJMhaUiUUUFyf3Lanr2lS08DnX6lV+Ow6DA9LkseJ5TmUFmreoe/3ZaFqoK0
3AA4mdAznAid6xJkqGbAPtFkFTnVaDyYUkSC8ohIEJZCdBNou9d1d8xPttPcWP0c97SAOI1w21Z+
dJgFZ1fL3ueMY1VNWY3MFhY0ISz0obk+9FpzGIC9Dhrb6GIn9q5NTDzoyv6jMaQRjEv/qcrNhzXL
WKL41Vrp+q5l6kua0ypcBW1518PGRC9p9cfLstKg7j7TrNMCY05oUoI1H1rg/2lH9wOrb9Kuqrib
M+OmOFKEqrc49D1QVP6WCfDrJW2Baih2RfCArXifPpbr8opgLxQyjwLw1OCFMwwvSFMflTJJbqX1
Ngjxa84xY0eQR921lDl8LheTP2q3+oAZ91zBDgFBojUzeAX3JNzimvYXQ1M/+xVJhsrwzg5qAzvP
Qri5ysXT4FXiEWOS34aERuJasEJE5lm7AROAm5WV77Z8bZvG+lnNW50Vj3hnd9FUI05Z5PPWdKYT
NKCspxbmdeZACqhG/RGdJ44jwps7dGsEJ/3qbR5VSHprIBrRb/lSVjoLmi0DscA9w9wXBf/ijQ1L
HKY8BilZs7+3IvuVNeVP6yQdVd3uodfi6VKDpRScqs7q/niDqgX2Jg2Sjevr1+Rq8506Kdi0MEjo
VjRhZ8TgAAKcWfQHDQNFp6jIaeSIQOik7ydtvgiRGJGeGAT86XWtGkEtwaF10a7HGXWN/bws0A4m
hCMyO6r0reayERNlTxFjGVsK4lPnp3IlmNLbezi+tC461m7ame+15/02KqU55NPwXds8cT2L23BZ
7Xuj1KhI585hUIiKHHK71oVKYyqwAae6g6IPYHw2UQLx4G3x1Fk+ZuoPyCHvUW6kVCBSLJdYnjul
WOI74bU/GW3Kcaz+WLFMQMjDQe0BMLPTxJ76pVTAibRkXYKlpI+c0YxTTJsuTf9da7CgYvewDF0T
IdjM9mqSysUifZuG4X0W63pfojhawTQuJqUM0fyowS4iqqQoRMwDtXSP91DK4XEs+vSQymH6h8zl
P6XU/kMi7L9F3P6/0BtCb56F4Of/Xeftf/XFVz18/afO29+/+ZfMm/dftmmZiCEQuuma6/wfSm/m
f9kaem22jsSa5Voeuor/VHpDzs1SXVTmNA+hHM/Y/upfSm/Gf6maxqtdfoy1pe7+vyi96Zr+nwKm
lqbxdqqhWg6q0haCWf9D3bHLOt1s9cmMrNIlIqlMTJmrAR1i67VEZxWQJ2om0jZ/GevBYac1NIjD
9KGcuVODScDBSOzl5trVx+CVqW+vLuCsBhKVpiQvnmZcG5JaXMemOdCNzD6l6GTjlDCpOBzmeiX8
PPboekzOW8KSCz0FOriJpFJSuCeMdncLmm9XP3XRflcqanyltlgHXTcg+8XGvi20b/oYca4OF7XO
xD6t6D2NSFpQJuRQ6xrnTyEM+zbgWi1hYOpTnrKc4mM5wPJG0BlzZG8Bkj6rVoiuEicmqABbtdXA
WdIHs/b0qFSDvqg+o75NX9p2tc9u5y7AOyTMntW8q9xmxQAz1/xiWFV/eEyJpC7kDhiUOsDEm6bw
juiwL1mRR+j4ZA8rsTjCrbjF6LgAW2jzaKDZiHHzwFMBLegmcrxmFYPImBq4n87vGDObsOuxakcu
Fv0SinmodywrJrFpU5PulzTt7jQBDaahgo7gManQQMkKsDmW96GTL6+y0m/Ylxh+XaVv3tqh04X2
/WGp6EHjQdMfVvknLuf7sY8fSszAqBkWamiKVNllJOSglqpjMWXm2Ya3Z3Wqd49F+0C3qkW+Rm9h
tWtvcVNQ5KpV+otFfIgTkKM2hIbYEoeqYys2PaGGjbSu1tay6mgTexyUjdEd2pRwZS7zGJLKnIQa
Qc9OrQFCu0u6gEzxnluLbKTre+CSktqI3ebHVdLQV4snJCgiZ2ghlk7w+SoPzp7iOLj/qaBygABH
izfc6QkyGWjkghxKyy05+UQuxuva5AV2s1MDI0jqXzkZ4pTOT8BPazRmjlNNnT235s/UBXJe2gSx
lUlNQNXu5ZSAKWi142i772pvTUidCxhfnvajdNmLNwSx18K0c2lKlRX3pTlfuAV+YL2KgNjE00XI
7MvZ/NcTSZs2dknaMwW1hirRr1WzUE9e8Q9QweS24MV0zCX2DgYIcMTMD7XNfq96j6Z9Q9HVaM2D
VBATogqMkiFFz00/idCNy02+hJ5YURE/KHmCrWi1vOeGftQrO1wQlqOTAUhlSLwnh9akofy21lR9
GmbrFwJ2oD5rfFPr4SdOU4n294Lbk6c/DtK9obBnBK9N7raHmqveTThmQV2C+zfZD3TOIByhSOPh
W+J0myZMfhamHPdG3mAynv4qNI4p03TZP2gCU1r+NHNCVBFLc9949kFreyj6BbZoVsxDJbCSQJxt
ojmbjnMopuw1nXKsz3AenVnQqV6+tiqmvRTWUhTHkyyhlAq0UcWqUF65p0YWVy1zn3JW3IjNFdn1
Xdw7OVQgTlRKoKDJBcoXpezp/0LedJVIlM6jqXhUCohcuyknLOmm3TygPrnCekvV6pcuJDoTVYXS
+wi2rsyeEwXxwUSX18TLIX/UtLqrzoNzIYqJppL8o9A52ill92FN2DutRLFKn59cxfwcyjS9M/s+
ij86e5ZEGql9MvNpb4x4KmTzgpLJaP2JMc9AdWOOz8mT2yJFUcSdcjN1WL7OT1nn7qHKczPIKNkl
1ki1MzHTQE2wPfdUgSwlKX3dj4BpkvfCNeoTZwDT3HTpoQgMCHE2/JD18jTPG/C2zCX25OCDZWxc
c1eht4ADo28wQQ0xXxN9xM0Cv6ItKImPTtogcreCILaFRrXXBGhTZfOnXEgNVQtxHcX5NunFW/0P
PjoJvolQup22Rp0FC/Q+1ZHxgQfprZt2Rn6PNAucugIOjJ0M6IvFuYL9BrzsQfWivEamhqVCg55c
r9/MDzYVN5vd51iUOJWVP80M6CKh5tUk7oOe0f5aS1X1vUJ3EY8hpWlRt1RwDThPMnmiOE2fqsA6
Io/1vWrB4FOuWGYBQcY/jN4/YI5WQ6WlamHd20MZUlPZL818qeLhmrqJHqxqCpShBLs9G+BCcNwK
NM80mdBAxLWU3LWUaQKitnqNrZoqOtgFdJwApsSSiFfYKLYg5+Q3GZ+Q4heoV7ryNeM2c5zrhiNW
3fqTKP6Juf3IMse9eHK8m7umI32e35WpVKN5elfGeoMKqI2PMuE+Vet136aoJ9K7AgAC1SZJzDOb
AZtybRhARWRoxT2gXJsdz9s1/QyMASVkuIbziAaT9eo2yWtnK07QCYBuuVUlUGTBzuQxLbFsAb1R
THclioehLOHxSVuBmZoUX20mX/KmX1/xKh1Mz/UnAyw9BXrKuMea8P6ou4zPiDcUc+boLhPQrLm7
r8VaBpZ3Soyh883audoNWK7Jzk6xa1D84B86HHQxZObPmvcq7PQlw2k9oUaX2R7IewO8SCsuFKC5
1Cnhya5oXekGqSZdT0AynKoCFIktYANyAgn6uq+dy/Fix+CZ2pUXtqvi7EVRabt469YsN5S97+2R
a1TYSHYFqp3HDLdToYz91abmXBbx8rhU9mfSwZ3vZ7gPmeadrQQRj8bDLhlvxLhnITdQCbV2SmFd
2JdsqcbLYIn9SHkOJenMl1n3taA+lOvnOnZgGbTmH89omfnLAUus4SXFBrdNgGCUMxQECVidao/q
T5Sf9VWUV+081NTHK2s2rvEKDyCb6DMRNbkNA5pNHmIC8W9vfKtyIFS9BQIJCUJqLcY+nssqwr4d
0TBnebDuJ8S9QUN2n1SroJhJDmiJ3prDZubnfbvuRvC2Bc45oc6Ek/H/Zu/MettW2i39i9ggq0gW
eatZsmXHjh1n+4aInYTzWCxOv74fKvt8UwPnoNG3vYEtWPEgiUMN77vWs0zH2OJ+kGiZ7wrbfB8o
UlNSb46+KaDQfVd2/z7XgH/tKPhSs3q7K8pZH8bJje+8PHwH398cWqFYAY35S2ZZ4Vats7aJoxal
iR1eMg6gitxhr2INia3U3xeQ6EeqB1flkMlr4heKICsT/JdoMRBlM+npgz5HY/HDzUua3w0zaUXV
jPGIwUqnVNGVTXvWDZ+Qu6FALlgJktvyNqdwQZXu8dEtEMDQqWAcsqeJhY6eN3EvzhmNnE1kqCFH
CU47kThYCNrpvFDWxk8Ic8OtI6xA7FPrBXnPEjJ2sQo0qy5xkpz1nDDXnSMD/FElOVpDau4bUmd2
veeUuy7JEd1G4cmE6O5K2YBeQvda5KRA5TWprEvwwLw07VUNYzBWPtCYgQu0qCLypjb+Yl6GaUCx
p0ebfL19lLD1Heg8oKYW3z06e4j+YGQGGtH0uubKrXQ3jwGHOkMxASVPWxmKR2obXmFOZeDfN1Jl
59FnCpztFslSwsqiw6vpOJB8MkjFO9vk+JiavRUlsBXp8Mp+5i21NhlBzamPuucklTG51A6eCY0b
jJPQabrFjnwjmHI+O1mDr6AiwtuW2O4datbW0CrU/xQ4CtT/Xoiyzedk4ralyzLLuDj7rr3Pl+8F
a5fjkIGGE1M3XNWi3sl2+0By1O66Kv5IF7MXQ6TpwwTVkc4GsxsSxNnEdBTZcmxLMfyGZYsqotKw
kCWD8jwqf0+ZbV22uSw3WWpG7oTSfiQA7Pcomx9z4h+gtV5LAXkqLWiOJUZ+b4PqZPLe3blZf2kK
HP0ugTssEYNLC3amFxvdZQ0SJwxtwsFxNBhj78ZkeVbtNO2KEvexVPXFwzeRDw0+rQa/qdcTONih
XmLXsWoo7IGKqsqfdc3w7lnZV1qT3i7rqbyHPUvwUmQ/Utt+rFisrLNhjBVpmxYhAkMfslt1Vj8D
Fe892zj0kCruk442xmif/QLjWPlzSUKoV0OjNn4QUO4L7Reakx4FsK6uukNa60/WSu+s9KppbSPV
roEjTY0st3HAzUbv+2kAhxs7NEhiJCl+TQXL8ui20usY/KE+cFlHN1Am25adSuf7eMaT6hj/aiLs
IeMYfS7+CPuXOceoSu4rQu22WoO1CRBeRwW1uUOeDOoA8By1dAJAjOzJRxcFvrfQrOo8WGV5bd3l
3IDnToJgNIiB4qx/C2hvbvIhey8BkauM7qhciEMuWzImyboYMLqNd7RXwiczZ1crCc15IhNsEwfj
X7YZ063sllPXyN+FLL4OLUOpT2BbUrBFDAdoKXVIE8J+jDXSENUf3UjfU5JiG9PJALiBfx7m7j5K
I2jN6OyCVn6LFWLr1oywtQuKScyh1EFRqwx3vnik9c1UaCNVgDuNVh5pwUwbNvasT1kf7Z6lbKUH
bPp5CaaFC/ngRtGuQ5yEAOIjG+E6UwtAtl6vVVfJmoTNDt4zleCiteOLCyM12fVzAqsdZ69u2wFT
BZeYcMh8SFiIbfM43wW6xYlKEZvdKmVwptPfQaAeEq2QVyThsc4bbJ9ziNVOvEFr77+Gynq2q5pt
P05nFzFrFr8Sd8E8mkZomdY69MzepH12G3bz4TIsDPyRjzxz3gi7+eHkcHfptOKJQFrFHrvaZa5B
oV3nLwh37sM0pMth3BcrTPBsdfNhTjD12C8ZnUs9AVxoTVcfEie5s02a46teUPwE7bd5lgjmqCnu
49T7sLT32mRoH7X4Hnpr4yij9r4uoyT8jITEjXFcrQgNAqo293dDsRIJYtJoNSiRxHMPMncgANZ/
9RrvZp3a0LnG9zFNCO9mKABJGoAOFl+DaRWuus2Li/rDFrCdfIhbnf3F1oHaDaQaYiGn6UWtPYx1
sq2zT0KQ37IAJj5BNRhYZuw6787k/A6t7h1R5SXo7QOhg+0xoPKyAay/F6UE+eOYeyrP89byuIeT
kS4x73FjRIBIKWZGoWF4jvWXKn8f+7m4F6PGbzJmD8oef5rqtxjDkNY/IhzARliPcmS647gGpkB3
8t0KwciIb7JXa7sMFEKcDfAsHpRP3nxEfzhR0yqOlAhhHdB4JrgS6rNn92btS2u16AfBcxF1oMDw
Z5c9u0ryBNiezmY8zQTf10V/37srEcBQo9JJBXjefhFjq86BXN5KdaitnAjGjMGljpxrXvbi1LPi
8TOCL4aR+LcuppvTBc1DtK5L4oh9kyyqq+NZ7rEPZiLNJvtbM4SvneRO8/tvfhssB+mLz7GmaYFq
tpnd9n4MWDkY3SdXn6qWJ+Jr2ZQvg80QlYZULQbDvVlmXydgnnhTKctss4IewlKB6irnKxVqFkxA
w7mcbPFcLen3XNj62UlKLHrV+AO/2qgz1OJSfqeBsr32Yf81XZKXRcIoEpoBLHVXq0RcX7ThXP/5
8vY8K3/mJqjPFsHTJzrae5pDTDvrg+MHR5977nh7dpPM0mXtj4EbfRE2qvVS2ecoqcKLKBbrEBn7
cUhtxU2C0r50aVoiMMUzGaQLVxNfjkVw7Km9HRMnZSTLzem2mQw6ly5kjAYj8fXwlOAKm9vxdyVR
xSSOTxiESL5oJb4ZjfK/AV+MmJOlw4Cjo2dE/hytL37imY+xaM5tgURv0F5FmB7FeNv4HSUOBN4y
jQLeGS0OsKwcz7j79BVdTGuhYOEZRjTH23OkK0QvAbtmkT+utys2YZq81ldbJaA97PGLjNSVfjtr
yDk3mHybs03IGt2JlC2dfZK6n58jC0BDp/eDXfTPltd+MhRVmxjijBuUF4Lj3v1xhM5gjbB37S2p
cQ9C3XVgqhHC5cclNSgUk2gDW3dbNkG5T0KoPrb9njoM7aVBsJMVgUbzKZ7pgKOMV81fTA+khfUX
Ii1wt2Rg0QOiKKKmYkVn5e6xaxzoAEXwkPfwPxrxvQnL57ZBCMoC8dNMIc3C+i4lxwBnClqOrI2J
NSbkkoueYYUmENKAHTaS1P5CSO7VmTFMqlrBZOAWEpWDVb7VD2q25ckjH2/NRMuap8Gz8mPd9xZl
1uF7KZOtkhG+X9TR+InNuUhRPbby0FXJ9o/uFzVJdIyL/I5ywoMrBUAYqz14g9tcSK/qUa0l+GfJ
z7mIfzz8UTevP3L7Ny+JAL3RS8TmhVR7nMphLwLrsykLcfGX+BEtXXy8PYva8lWXwUc6UDVpNeaV
paDxdbs5/BXr6tqBYJDBzlsY/1Knubz0FwI3mksVwlkqkDXKidTLwub9LSH4X9aQzWWgRQiZ3Wek
Wt+WNS0IwRb2fotyFgoh/Ft/E2arMQmOaSyP8ZC/1+7y1GUs+QMvaC63Bxg3NT32fzxHMYaK3k8I
rON+vj3M1Qqh/XM/i5NLOf1cszPqJQZKuD2dmJBfhnmGln/ygZ5F3TXWIsPhsxZz2G225z54u92M
UlHREkN3Qub09193YvIB//z19bUlKUznOQ5Kc9fyIoVVwXpYP7GnUCVzsXAcbs+rJOwOSszPnjQf
UNdRllI+IY8lOnoGZ1TSQoNxDSEn0+KynGI/RsAl74jNWDxeXFylY5r3hLUTF3V7p7dR5Pa07lDZ
Beu+qVuPwu2td7L43jJbMcUYfQmFIW5icE/0W/pTFdV7tArTPjHoryNhnnoduXDbECCAr16ZwNPM
gEveRHVoq/CZTkV1GWb3lDT1cGQNxphQhmFzSjK8lismeC4n6yh9TaZWmtl3dhq5d06HLniYEpzd
q3HBjpFI9J0iLWGZUUUkHlTj2+ssMRIWr1hgipJTcVGW0hcPQEptaYHz2fXtLcXFuTmtK4zb+Jsn
or+ElX7o59spbCj5tyGr0dUWEGX/8AasT29XnJ1avxd7KvdzlaD/R8y+jwK7OP2HEUD4MwNmo9Qf
Eb5pAvBKN+l9yC9vAkRUu5uSvk5lhIGw8jcZIQ+XgDyVvD438yqyabxfZWwEqC7vIaBScLBnM1xu
D1J19d7rueWVouUp0bsWGyUhBWVhR90o0jH1bkabHrixXq1VFRIPg70tn7IUdA07Sadn13O7GW8P
zXo9375KUqs79XG/++NU+aeJ5eZkWdZL49P4hln25kCJVy+K8V/tKuvPt/MgVhD0nzNCNScQ1qc1
eGwF/fSjHcP5nq0esBIyXzdejJc8tpfXSXiKVn75OFsBDPv1oU2Tg0E7TSB28s322NJNwfz395zO
OnqZH5zVVHv3iFoRG1j2PmjYMJVUJO79gEpXkfrH2w+QZaMBFKA1Wb/nlOO99qPfI6LJrWyto0uU
DoakARDfGA9gc8puOEputE2H+vdhcGEVFJj5NNVQZ+hqBijCaq6tRw3CQ+67HwlKv5/qBrfT8JXa
AhXcjkWSWN+03dHjaiwMVSULjWsysS21Bp5a7vIRkviHmsPc98q9I2/glC/l1YSwaRj6obXOv2vj
JPe+0NSQKLhtlmTOz2mXnYLYtw8ZORCbcZxxQXGJO1eGTHEdOqN2IqCh4ObFfQJU+2RaXJxiKA49
WywM2tZfLXJKbTKqnHV5F0QVMHnTRS0CQ+/JDgmXcKbyvSFBZ+fZxXfTLtimG2xLzoiesSshfgHB
I0cKxkPLGtu+T4MGi5qf3jueaO5MmHAw5wYft6MztidJTF9zhgNjCwl69h8PasL3Rg/f2VXRvRiU
f0iC8InCLdrZYW6xV8MYr83SswaJMaGnTHVBX+8IHhSXQFuCpRBfuRk0VEf4J9suyjuJf+rPgwoo
coYeizOjfk3olnZk2O7TEFtSPcfi4rjSudy+atent6/++Q2MIwJ2Cc7gnI4p0DR+xE6gOovGK0EJ
/dcfuP2V2w+7TvpNU18HewYebXAF+sg6A2ty+zJUjnWa0TAUFtn1qNNv//rPh26s1Z9fqjqf0qRX
5ltnkCzRJnXB0WFvgmWdSaiTX8jyCi6TLfLDWNqnDul3wYpw1lycYwskdOj6D4or5BEMDiiQ8Yh0
J7lrZu6YsJG4DS6cF4bHWFoXm4nz3DCqEhaKncpyC4ryI5iDOB/vHAypbrYS70oWkw4UGVcwrvUW
sTYeowCMOufTS2xubxJS+uIX1RVEvP13WeMPk2DITa1f0pw9bh6Eb2MeRBjvGhKgJJDO3jxUEQQf
UoBRDmKdkGND663bC43Gcq1hYgQo3p3xmiG59XIqaYPfrc7c4nOy23YvOWRFpz9DRc876PfhJF+y
8Ls7UxhPPRfruju/MmWTFBRi4J5HKl1191UFNL4CH/5a17PPLnH1YC0h0eElsQsikXvMLmyPYIyU
b4XODpEUVB6lYZKVl9hL0AfphqPgUW6rsi+BTi4RYc902JKXoXxPywEruP0oZwtAiF0+1sKCUFBG
gIPWm73e226xZxxszg5hThukXed+QcuagXLtVNU8kEq8cTps4VE0XAJR9HdrWXZd9UvZ/FZWQ/NL
nYha+yJn19sJxVS6FP0HM8N4CMCUW9OFPv6XqUbKna0mGnpsYfHS0zjlwuKOwQE3Vi+dipI1lxS7
T80VwEh5DMMJM2mMuElG2ePCHxuoLlYTeR11nx51U1MxBiLV7W3t3ikGRXROniDVa2nmhzIH6Fe8
6D6Fhi0FOGG8uLWJ9uRyD1vR4lqzF/vaRlCWHMqUabuvCciaAugCZfqjoROgygQtYPtQ1HRzrC+W
aC4RfRI/LJ7aaNcbYHd9VD34RGE5KQCqKfw5qOqhjeB8JUP6A+HGfjJ700iMAelTFAQQYBHchTW8
/8aRdxahktYcb0rCeUaUP+hITTAcHUp+eJhQ2jVgJsQ9hUBI+IF9HaPhaEaWnxKcZl7eUz53xfRQ
/EaEeEo1Z9XrPqdmwVpR7PIxvtMi/tb5zlcHtqnCCykfcqKdNtT/vk4jKTQ0kM/tFGZ3s+VPO8+X
QCgGSTDx+nD76vZgZIxmO2AsLZPsvVkIy5oVi8vcXRKwX+Wb8KJ6k/nFaslPEjrryaZchwB6DqCM
RmMfA53hiTiFAas3LA7dxa647f0uHNfFGc+1VssurVl1jwKsbT4ZXGFUGM3otuzhGHnHOJd/Jaw9
NsXqKmU7h5+cfSa1Ck5mT7X00q0PIhkpSzUzcjahu30aqweDmCuVAttlXHcXh4AMmkIVZrJ1WXh7
UEo96XLpMMBTOt6k62JuDiSR2nr68Bcbk2zJJkatO44Bql8QqfmYNNEqJwBB70asv2/fnB6RIBer
GaS5OOvDdFuhlTbU35JS87ZsM6QnKRiDjHulSsSMbQISn6q4h3Onmy6Wb3PiadBBA/e2Q4WGlyE4
3A6JN+KBXtIUVINd0dH1RwjqPJRseS72u1zX2/1ifQ0qPgn2Q6a82w91JQ0DAvRQxmUc6tWAymYN
Q+rtyylrovPUIfwror0O4jcx9nycMu1YLXrrJ55WC6fh0MDhQJVhFUqauylmsSdMSSl+XaFKPbfM
GjX7mX8+R6iM6zfuQV2vUSr/fPlsfSM09uh0M7bYXABljgzUXx2x4Wo5vf3b7avbgyVqwHhdyfoo
BKQnjTpNeFiiYvlLuhpY/1h9w0yR3jEXOJTgKDIht6VJV0OWqIz5buuUkvCwNgsxofrGNuRZ8hAr
iQY0xQOnV6vx7SFeuGFjazqil7QvtwcvUfsgsrIT+eR8Qr1giS9Y8lAJwN/dxxZlLHwcB7w/r4XF
sLiHjjwSTlF3u6azGacNuMhbhiB7L7YbqR/vtWZE5UuMrsXNPNyHX28StP8v1vufUlnDwLX/O7Xe
9Uda/fq3SNY/v/G3Vs8nRFXiwPSlQICL7g4p3N+prMr5XzTViT92yOfyQ0+iovuvVFaCXD2U+YEK
bRFIYROl+rdWz0Wr5+FntJVNO8QVofq/0eo5a5T4P6PGPTdQCqs5fygMJFae/1TqIWqzrX4iKs1A
HlpJLBnzcE+fbSM+nUv3bl6sMwT7bIPvMf4fcs6d/5AJ8uKB4yNTdMKQT+M5/yETrCuvbn07XE5y
okeYbpf+rhgfSqzz/ZFkFibswP/ljP+vL4sQ8l9zaI2LcgyDDa0VNgKI+x6NddybAoMLxOA7rzkg
4f6XS+Jvpeu/JrqvseH/fpT//YP+R6B7jrYxCgZekYHPLE8kzaSa9FqGCyzk3/7713KV/D9eLkDN
uepDBRHbjiP+47jqwmqyeGi7U9yP0SXx1ZHs6MepD4GqVkF7TXWesNCkNuiHbItnmWfXsAQRmih4
brXIr6rEY5FZKIi5csNtNZcor9oGVnJXkmwSSLOR2jaHRdlvkRocrNKOjepPb0zm/kQtTgPQW304
qkKMgeypk2WP7IsjnLcR6I/xMbJaFEzZeKWOSGNz0TBdJ13tKI8fBv7bafuMQ8M+u7V4Zrp1t9Qp
NtM0k+5Kdja+9vIhwmF3iRgZK7d7w+iVY2GfXiXyDJZD6isL8Ojr1aQsdcWq6RgXex8pO97FcLyd
RDsnv/uhZ+Q3i/yRzNhH6mp+9daae0W11i08hvFBbR2prwrhmfC8S4UBmoUFHbHwQUS4Pwj4/OWV
5po27Ts1sddxbnZa6ytbordZjAp1HUd2yRysmRSEmZi3ZrQot+qJNao37Av/w6S0RTDQkLIx0FcM
zPi6ljSAm3bvq8CK+Q6yd2odKHIS4lgrFJjrAlNCyss/nUr8kha/N0rOhMhTOqL8KVQy4EeweWB6
eqoxHjYjNpvOoL/gsJ2sljgg6+LXOfj/fvF3ptk6JUvRKnUmuO1Ubtz6XcUw1vFSYqv9lS/Ta4LU
04MTmXbT60znCVhvAzGPdX2ull9Slq8xOZel/mF0W+zmgK5tmGlrS/cCuVW5V2PzHtEws9gZiwrw
i/SHV68pf2Eg3EOMYLnJ3ynl9GrP3uNcf/HbEBOadh2mym3aeMGO7TI7neQ59hiumm7aLWSW7nKc
Cq7Q9wvewa2imI9kpQGv5E85eYMS4IjmqAUNBjXf/k1xYdqwRl8n0BrQvgoE5JkVbwXnNbe+RIKl
n8rS3zrnE5RUASHl9Pc5vgukErjuRNEheATonNX6Z1izgLESNe1NnrP+4KdxyP4iEa5h38E1Jxa4
ctRJMMY3mAd5I63rR9uFFdnWHmJob5m40jY/taRJbpM1Wgy70VPodM/uwmVSOM59nYUxuctYaKTN
wqGwqO0iIq6Eg0qz5foBrUFDDC5lPRMrEtnEwOctoISZXxhawpQ50SG9qrmNfgRh8IW/hZ+mZ4yP
OBij6I6N5dq8er9zEmSGjXiiwPDn8q0wwG6itv50Mtx4U1A8IawGXB1Dk+nd4DnvooJYez5dZFHi
rxfEMdJjvan8/LxeN9NcveTl+DALgi9pFbw7LRYXbQ37uoYu7yqEAOxi4FsLeMyTaraVZ35RNjbI
1ezTYEps/csdSkTSY236hY302bp0X9Jqco7a6GvQ9K9WhZ0uMxy+25Vnw9Rn3F1Ffs27ENyGRdqW
xyyL9mkXoUtY77ha2VwwR7tNDuiI0UYiydi2rshOA1tWNMj7HJsoW3HUlUvOzrCz8OQ5PWGk2UMu
kKm43KnO+iA9FALaMMYjtjyEPgG+imOsve5dpRURxeDiOqxK4DxncDgxLSwLHfLwLRrAfxpvJO+r
B8gXt3ClGD+3TkwyEG7L83o5BbU17CgOwTZZGUpN+lrIb11LWqIdILT0Sv/Jq61D5nNDJqCd5nr+
1jcNXhGbM59Ey2GpGPJvwxFkqllTR6FgcTXe2nksIB2W0ZqwSuPA50Wy2P1Fn5n6xMwZKQIG/2mE
txc9Uxnj25xUdxG/ulvbLAxPi/SfEzkffd5YP9FLq8L6KXXTp24Yj6arXi0Bn7oDxIB9vrv9/rT0
B0/Vb6EYX9thfu3CEuxC9GjTht/SyFWoKKZXU8aHWKVfzdLuGVTZ6ozuL1HzPs24jjEdoXSp99oS
YBCzzws7+avO5leKlVxEqXO2J/k0usWTY5dPZdj+Dhd64J7YxGK9j13O6DJxuDTUQ3cADmAHRNd5
7ZrrwdbMtcpLtGi8BRyKcuLsGODRCYd1Wgf3CX00lmqiK/sETkNOAYbYalK2mH+23Txdu4KKyRLG
3UZ04leqLMbOLH1BQTKA11z6b3N+Qp6J8C/ko8Voo4ijA98Vdu/rIZlbphjhDuhruJtKtNJ4Lpfb
B3SsAuk6CI/bBe81/XurM9pNCgfTste85nZ2mEdTGEAIzf5iRoZFJZJ9l3HCw2gmYlADkHf1lan9
PZHx9y5HiJEq93hzW85M4wbIgxOm0TGkebTrhdybrvhYHB+m+TqqkbmIhtpZrfmoAzbFQpQc0kkA
y+O2Hsf8KRi7+VQ3dMb6JkI5rvRTNlfY4kOiDYLOPzqJB/WCzE0nIckFv+ATTT4Syabxi1snDwYF
bFt51mbd9hXrzJf0xVVmPQrq2uy9OvnKHH3HKQStOdSXbkUEB+Mrxr3y4HoC4niGg7+fwt99XB3L
jhkAPwftgopAv4CP0CdpTRkVUdmyFsm4Y2lbVATQ9TOU7mSb+am9Z5SFUNKUxDKTBL9L5whv1V03
viwxAYgqf+zFCpzzW7AFU/C9axVyIhGusg1iONSwLx2ELmqtGPexRn3m8aeYVH9qj2566X7JMuEw
AU73Of/XPT2yOepPjRjE2wgkF/P7sQBgaMGduRszqJaZ33KVekjuSnG/WD5VTUObKk1dGEPeX77i
Um5rQGn2JN7HdUdaA6VLIA6jmjXnAYFUje/zcemmp2RJLMZY98cUIfHPi7jaDqOmrlmgYQskHyqp
Ag5n4ZfEAuUvwwIgW2AkIIio+LDqfK09okNU9FKQUsBbR2Msdq3bZNu6lHAJY/eiBe9oGPtz1lYS
vh0F2Vg9GT/6cGcyIPLeerd6rO6JNXM0ZgpRCol5q7dTORL9IMSzhbCxC6FKZQJhoYYAU1nTQWUs
4PgoxJvR90BIgiLYcrt7sbSPcvTp8S8gmqFTHYYJcKUE9tK428kb7FMQOuXBB6jbVNCyJ4Uw3dcR
qVcOiAZn8dLTEIyfq46cSgHl2IHUrcEjc6cfXoIeajG9oB2zA4jFxIbUTwl7lszpHRbe/aJ/MtqN
d/4w3ccSPX4/rTbo0bwgPwNv7kU/6MHCaru9iRQN4DB7J3d+FBbpDVOKuBCfQ0vVY+tiH+D+AF6c
1GheZRpCBE7jQ2bZb1aMRTrtmxOiDvu0NH2BHB8hAeUickH77lizCd3kifsCguBZJqrcKZrAl04g
r+l6B59AGFUEC7D8aQYJwHkKHlzglFUqLx1zb9ZGhI5kCaUkdZ5q9REFFGgLqxRoPnbOMlGs5KYi
h7e5phmJ0XRdN30f9Yegp8KUxI196kX9XBX0WwB+fWpuTZDXP9OSCyIZkk9X5BQCFwX7jr4wCtxl
F7LiJY2mj1aYXu5NPxcM6vupIhrLSmrG7QWv1jrkthY41AIjw58rioEC8XrK/RJd09rPduF0iBSm
SSpQRUy86YgIR5iV7OOK6sSRAKnpo8NO6AugG4vS+8nCquT9jAtOtvbrNdm+uno5snHa0NA3SRmn
SYc2Logo16fpR94P1L7LlB0IdTI39LGrIg3csLllZROsvsuqp9XV+nS6aanvjaMxggj7NZUWwYCI
1gt2X9twTeLGlv+jxMHGYuuM7W34UqYzwwDAQS8G5skUfsg0Hmg59r+njol4nPIPdkWQdAV90aZ1
WQuXoKslQMumiZnR52XLZZzteokfIq69Q2WLb54QpII7RbAKmAjhQFSV5tDmE4RFaUQ7DxzUc2Nj
msgg1Oa1SY6hg0ulMyxbBLbSwwBzAaHpNlyFxEE5ZDs4FoBP8o+kGivmtrNRgrSlQgzbyXUffDzH
hg3rViG/OXae6AkcZdJ3Fbkn4nflLvkFvTgZDNjZNq3gvPquxmfst2ff0/lW21m2tXPzVvjDs2oU
QttacVyi5BwHiIYLEfVPXTLvBuUAfVHZgxWb314HH8NrMJDXc/YKByE5WAJEDGvUB6/CCIGjfJU4
1AdHDO2dZmnROwfLRnQ/TXmGKbyDOthoh3Q6w2aDDMwEwfmOncLBn1N9jFV0wF62InqD733ueLvO
hW/fqGfRDNgXrFIfC7n4mxH6gJvgaYtJN8PswiJ2bjTwV8LKvPQqvehrdC0qz3vWCLC3SZQnu2og
EMvdunZNAhr++yFG5pXVyttRyQbani0faiGCw7H8wxgizozDHvPynK3KWFhtb2Ew9j+mIvzqy7k/
s7KiyDz5YMWjxAedvTIcRu+ehTBSwYn7OhzDx3GJ2ZFTMkAHge9Fd1BqZBAcelu8eMJ9tILpw+2K
eafIQTJF/AD2bjyTh7uLCn88ls30gaoIFXLCfYalhrC4qGLvTldpx9HlcocSU2eZv1NuHIKMKdnR
uR15Rf7ELk7391O/3m5ZN558VHoL3Se6rwvxSBFb+xSRynaKu8OoPIvMgPVKK1wYTZ59lFjDee3D
mLBj7JyQdjKjJYghjwWlRV9/GqA7sNZPsFseOFVJDbnKd05VYAOUVdQeNPWGiiSFAd6bBbQH5yG4
vCC/q8fm2hcF3S1/PgoaFSptAIK6S7ezk0MzTTZoWvkXGqd9hyvrMpTFh7KS9zHb5+lnZy8Xmiyc
dK/9UbsW+4LJueSOe2nt6N6Icr8ExOAhRqdGUj7ZC5m183yG8FNtQzLJN0mGxyOp10gaxFO+rv6y
5xjxZuWc57p5qlPrRxOXwGUFmy/oh0wn7rYagIMgHgBH7YfPPYyX3SNp1hD6uu4nxgw6ZE1BrYDu
/FGl7WHJVUtC4hTCsno2HjvZqIdJI+r8I5MxGT0V4S6zSzuDl/lauVQO82U+RdF+CAIXArh06BAF
d11FA9X7Zk2qOi6+t+aSlw8ioASWzlyfNFpIaUu9PTrP2qTLwW3Mr1I3z0OZfFVV9K3KgOH6BcEQ
QYKYJC4YVBUZjrZn7UqAK2cK7W9Nj1a/qPz6EIFHox61aUd89HRlUMsFy12zECYU8w44uvdTJ590
6l6lT+Yv7XgiJRrnQNL6dHbpXZaFH5xQAd2Hi7ec6hg9dkQlBeYaSJpFfmmsgncZz3TTELx0M+pO
TGgwnPLyUBYtahHqJxN0oWiCgp1rzDsxdChfu4zMVJP2c8P2rh9IJzMs7IEIMghGjbX32+FLL6fV
I8Ugbmz/m88i6eDgryo7eN3KNf6dDCAbfwHOBOc1wTNSZua3n/jtbjWZovevGg4XogrWSMoEO7wb
MRqr7MjmCJpX65AZHRHnYSKU/3l18kG2bKk+vzZzGh7W/V3utQRGt2+CCgYR18k2qRje6CwdIxvG
qZvwCdrmwShux2QmaK3IWP7MrnWpUZsWo/6uKsgRLkCm7VDOD7nqQgYUiAz4s4+AWpYDAuadcQBT
j1rPOzolaJ6jlQiOM1smOZycabhOPdpliAuEeVMSpKE+j4cZ+AVouW4bSp7VRSPfTKbuTTvCZ0HT
c3TdBQV0jvA3W+jf2w0WSy97VrFVnmvhPclWyjsyKfJoHerxDlxsIr+sKdPcc5gpExU5Wz1T+ZUw
5batFXsnaU96Ny/yI9HdC6rlR6EAfsqoAxM9z3cFDcIDugGX2zm8jjT8zmYszoOgU90CQJrAortx
OyIfZHYtZ/SbQ0LBqb1jwGFjv87ViA2K7cg2LUvYNYUhE7ansfXMEYEuubIJQl/atxrSbGmA+NI2
JcZxYQuPgIzOsw+dTKnoSyjrXTlqEqYARBKFUNx3/5uw81huXcu27L9UHxHwpguCJOi9KKmDkIX3
Hl9fA6qKqsj7MjIbV3HuMRJJAHuvvdacY6LkyodpPA19//Qi6OS6LJoLfLa4uAWKZUOpNiW6YtbF
6NHNL96S6BQjrHXqKvfXzIebRSenUExUWq2lhgd7UkhQ8BaVXn0XqfCWIAjG0zgwoYzZFRIN1dD8
AcpatZFqygopN1cF6ZF+TLpzj4QeoB+g/I61Vwog0NSZBe5nVhypfKZZDDlLM+NVapJCOKjbZKx2
upZeAoGuYQ1mj0IHc0cTOxGdNj6ZbNXrBo9PjAV2BCiUWzWOAWQqINAQ6Hdt7ajz/dVgDMS1Z46Q
bMsEkquxZ65Wc3z70j2Vdp0mv1g+/VuGzrUf4kirmDXnbzoz4D0EpGQc1gPe2TyVxG3T03yEZMKz
IiW/ma5jsgqidqVplOVeC++/lrjnubmHHR3fb63FQNUmvLJKUA+JIpy6qCL5Y9hnmQQgDKLgWS2E
z4xUA8wzzuxGsCqxs3u/Sly2Imnrv+vCrzwVoA0BXdkQ6kj6y/FBaJEP1K9jqECy2BDK62Qcg4NU
pW5ec8/xVqiy2v4SKtkeCQyB45MEnd2Kv7OB9X204CBlj3walqlReItOA1BSGiWBlAMVW4wQemi1
YaFImLxqI91rVkB7TuP+MwX9iMELk6acCXcjg6YaKr2GyzCAtO2p7IwVdKBKpxNk5fMChE1xQmL8
953FxrzXJgy+AdVpLMdfPWIcBGfpJRw/phq0FF2Ugy5kAkU5w2p20VAAzW5l6NTqCR9wq1mIReYm
4ERvPO/LE/gtSLe9zmi8zwlQIyvLrxgHeBK7hNTOtTW8v0rSTxja371G3CQWqSldehe+NezwExYD
FOAT+sZAu5QjCSyF0s8XDUlxsEIAvWnV8qPUNiM6bHqkHMlrzfvUPTBlkXmkuCJWrlpOlkZgCFpZ
srnNpzIoO3126xjggbJG2gs6bWwSh9Oa573nXZh59RFXcKwji+WU3mhr18u86r4tmZYyQu6jHgeg
yklhICh3XObXQd8r+ijQ4h+EZaOllIhwkNGPeqtCr/d+AffbbKW7UIis8LXvdPMhg1Rh9KjBxc+C
jVbhpS5zpCJirDy9GNdOWX6Y8sjQphUuVKgfBbHOYzs+I9/cMye41AB35V4ApYycZ5KrjyEeCUYg
aEwPeWvVkH/QGHyGaJUmQb33YNjCpidBAA5arFiJ7RcINLnjPwDL3FQhe1Nxp+EIrHZWjUhl1ARq
LVQqulBcEzyzRK8S3DBpwnIcJEwE0mtTNqTshtY+5V6wcyX/UgQR3UzFelYpfBlfUkl6L0eTj0VF
Pdew38mxSsMzZyVv4ZiXJQitrDIAQbEuVCFnYGz9oGFd0VPZRUriDrC3pLY/BIfO8pYSx9qE+ZCT
JgZCXBVSgGrdFK+x/ZBDoMB3ybwSM3uNHr8iuwFjJc6qqCIPqJFhzW5GHkkydpDbiGJloltOjQUW
oP6Sd2DcjOFdjgCGhMqppr8Eg9ZUF4U+nDlIGvTPESTPqi9ZP8R1Ph3G2nhC0HwVdUiqckrphBmt
X6rZMWj6jj26IrwsmgNy/Jais8C7F7PNBHob2X+HvATegKSibG7EaBUI4WcVj8Ox1lj2Q2H2Lfkz
B5ez3zSWNXYBo4AzlN8Q8ZjwD+nojT4m2Ewfi40sF+VK9xrr0iOlSH/6zvrEO422icdcs8o3YEYY
LypOO+ZdqAZ+XlTNWeFk5mo+ekwKo4nOdGJiFeCuVyJ8nH8H20ZxsYzPMEvzmChAoo0U/WTDJYxY
IIcApnpMto7VUpYYknHvJP9alRhTha4PnBFp1VywlCUtIqnvEvjAlzqLKkcojfMQZfm+Z+Jw0cUN
4qeXtJfCVV2J+lYbwmfUlv5WkJJ6FY/KSsjFYJczq7PFSn9oYJ4xl51pC4TrCq/PjtjHGOQ64WWF
7FZpfO2MrjzqZrvJZ4ryVPvRWpXWkTkJhzhX7sE4fNcCqcegPMcdxV6101B/CkNqOZnACMbjNN8O
E7tJjTOkRDyykD2dlYrPzDRyiwZgda+0RyqE/kZRNd8VnmXljFJDq6Ayt15B/6qc69S/vdCfNbqR
fEUBwG4w6EdfY8vGZnRUBBrAKU3VZaIdSsUEV6chYhIK4w7UljzXYZYMWdYq9LBNTQNjRJGL97fQ
o1gg2Av7VaMVcFqD8PPv1gUKwhFfTDTRjsu5Ag1o+/XCbyKR66EqJPmk5lnEGAT4vzuG4HdLeKmM
A70WTm73rg7G0exEGgrzc8555VepuO5y9FmFEn3lsvhtfaDDHt/WqoMISVdO1uEYABXnbkDOfLfm
15jP5VYZT05j0roo87kioo9YznyQPIMISHBAnTfWAhoYz4emwt7P+ZYFu1kQEQMCim7VSqa+CBH+
buXI+rB6xqTo9pdFYo5uFFMBRCj6bFECg5ljMnI8lX4HsJxLq94UGotbI59o0AEU5iy7DBPCcOkO
BwvSqC0sr9waLaPvqufILvxGXT9upTEkbQpcjG4YPIMKaeYj+SS6zHlDnnpS3AQiGEqOT5y9qBxF
Abar+BtK6IOswDK2nbGVGv17qgMLARX+c1QBihMYzXD8+1Vbd5LDjSox0CdC0PIgJrUzJjGhFAhF
tojG73pXVVTy06mOF4ViEgQ1Fg9cgjGufdcYLjISbztqUs32UQfbCD1nbRurtS89waDtmFcmW6kT
eJIxQNiyBdCmEBWfCBas2vQacDz6nHrYH12ArWeY+AYNizQ8NWLyk6jsMoNe4cigfNQ9GaMGlKFK
tNZKAoIlDobLBBh05YXngM7Myp+i70w0GJPKJlMbsMpq671rnWAw7lfMRZG+j73f0spGfx4ZhwzM
zNRaBD030dGyQOaXE5RWPyyfWezRjeIwhXgYaLwTSNErFiW8rFMb7bSKs13hW04Yc2hl097nGp0F
uVQIuSmLkLRZ/Qt5IaLRhGe2IGNSI7AIV3TyZuTluZ83tEk7KQi42PCwMgVEYCwZg2FQC8fftukI
oiXWBF3EueMcAbOwfsuyck3r/9srwgPcDQlchkjrLUAIn+L0IsGbmA7D955+IwjvkF4NYKCcgO55
2UGTMeofi7m8I2ATUun3Fo1R2QzoiR6LOgpkRquYx0N91RjauwwTdivGpLIAkQ0WIAlOUljuiwxI
/Zh29aYs4mNalPIaWF9LQVKvcoUBluR1HwLgqDsMf5vScuZJ1Y9sJPa9D0l4omJdDArYHtFi/hkq
4tYDDcrl6Y5GDAlJU3zSDH2aQ6Y1QE0uIMq0hDwjn37IHM+KTtUwJwR3SQWqycZnUgaO6sbjv7zK
jkzHt56OPLw3IpgemXkYJVRERSp9JBjuwMwk0iwXjoiOo5bzYjiYudGRsoiBYFSzeK/E46/MQMRp
OzLmZHpLazXOXrOAYaclDzSHmPKvgmHVeXq/k0uLoM7cW+taQ3Uky+shgh8mzvyFSM8TJrb43SKh
FVGbhFg7/Vk7IaG+NWiUjll/K8hQANnPFkphg8WeWR8Ih/JqqLiOSh1KpHXuZRqd+jRwCDd1NxOU
GI5Xd4rVnujzCcYrHddlBkvdDTkP+aVmrqTEOEFVlDh2kA+Bj4svObv4VpFQhi5RGvy/X8oiN5iE
XUWkP6wCF8Au9H/+KfND/ujv75ZNNSmvf98hxOfsyXAfpvlkgeGpUbuZqlCG9OP5tlHahCsl8h4Q
drXNlB3uWWhWp6RXgE9kWNY42aQLr5MtFCiTdbF4AhZKIY1giArLlaBFC+iYh8g/WUElfFz1KQes
Wlsz4JWbJZM/SY75iS+jL0gbFPnpilzKU1H3uziwpjPvIdyKBdwniNcGxiK7EDvrJMogP+HFLrE1
hJcsZHqctEGMAOYHZt1Eh0w1ELbFzPf5eTeJDX0yhZvX411LrL3Qq5tMawA9FsVbHMQNnYT+LQKk
lg5edxD1oCOdSU1RB8CHTCzl4FdqsxoTrqESYgAq+nbFXD9bKFjCd2mKDh00hYOrl8NLqnWHMieC
jOAbt8g568mUTGkEmNhS8Hh6MZV1fE1TQBwYE7ATIcyIvHQ7oftibR64gmn7bHJvr8fFbYwFxrRy
c9armFwhvUdzUpPKkAE4bqeuw3jfaVtBFlhipFjdKOj+Fpo4zCcs8tqgbcZG/ktrkSJdS55WDiEm
NFa95hVc3m3lE+KIVT2Xop2Yzk+6ijzPUobwmin5sesNww7oHBIKV1tbpvgbkkKIVSa/taksjj6Q
hKM0ZeSOtMqcrWSBhRQMxo65MgylPrYTFZQPBFcR5XQ9QVeb22jWumasRvdBax+odAjxncZVEMrF
hgZgeApEyyW8p+FEus2F8WfMzPiJoMI2M2nbwQ7ZQCvI7DBg2lxm5EqO2hx/2DXdUsf3t4ozbnbU
WnaZpOWurQlYHCD2LyEDyHYr8PzHRQGiQjHgyJnXosCLFRVMcQHon9VoliEhpAZEPWgreBr6dpT1
1Anr/leOesKx8XhazO6MKf+NAB1p/fhFmAGyolDda4a2Y/bm0BiiGSmBgqGz9ESWFyz9NrtzE2tH
dZQgWlQJ3rVgUm/62RTCFvYySF+Z8ElocRFIWFgFdQ7LAM2xsclAVwhGmi4TplvbCj0qj0pnHKAh
AmIyEppmHMjdqknNXUS7aBPUgoUM3bM2pYLloyfJZfanpBvf0pVdLuY1ZxBLJuLRmyCayKC6vMJc
xUqnHXOPCXsUHOpS9Y7ooWCyypF4NiSPIMJSydyJaQ8KF9wtTV77V4k+pKNJWnelA0v2rKAJVwVf
bCdQwJl+OtwaldF6JTThvVTnKI6qFO+tVULqU430gWSnWpRGTgEcEFJhMSjfSB4HKpUnbKFnXvXS
c4zBrB9XL1ZVcYdDEnnxEVsvBrHNXpqSIVIx6LD+ZwdF2jMXFqsiAZ1VRy/1/E3lsQpe6IUimpNi
/8UbmS81FKkPIFlErAMWfLAw0ZDHLPNAXgVBplOrsxdby3DMZTrcyKPMCkXi3/9GwSQfsTSIyyF8
BVIEo7hntu5ZAqPFUjgH0Qwe12tC93y1OzZN2B/7rFD2bcAcc/79piQtAw82pIfE0A611OyqyHDh
l5gvTWw+QMjOMrJPNOIhUId5vCBIMckF/hu4Pm2RBFhI1dmeCVRX4lMCeUnUQrWs25TeeseFEIZc
ctC6fTGvHFdhVWm0qSGVlzmz0UqUxoNMXUJjJFYAVqcfwjjtRVHKz6RI9eupOPY9eJCkjI3zxCsm
nGAPfwvvRplcU43lmAkwGBTPYj3roLpwtnW9uDJ2cS+DDK6ZCKoFSgk102bBDljrHNQeUbTLKgx0
dAFGd9DUjulJ75lbRDvAJqv22vig/6t8Wpd1z7RGi89VGLptBWV8mDVf3sQi33XMkwcl2Xu52RMt
vvVKeDs09qnsKKfYBJr3TMwnlyFbvYTc/W16EQ23+CjPq7afFJC909lOk6Wcj2aKnTefa5mSQP5E
oaXM1VrW1fuyYmvQg5Kpn76efIRYCMEKBAIyXZ5AsZaoKHEG5jUFe4I1vzHMaa9oun6IKDY5NFkr
UxnbnaQC0choAZ+MPNoz+drVVTXZqgfME9ctWW1JNbjcfsSopiehG0pErNOq70Ka5wYeoGzEjqEa
GERI7tHcVtc50w+ZI47UIcHUcXKIGCyq0QOLQnn2xwHvPk0xlu1pjceNkHAMgX4Iubqbrj5thL1R
om3JFNE71EGPpa0KFmTCWDhE6NXnCkSmIGEpIV01bmEpjQM9Ad7ktEmCZjobkyTTqYNtLsXH2tRX
Y9+q+yTsqPMMw9yq+GjtFnqxnYjjuvMBvOmafGIqiFBVUZ5Qon7GpHoECJm5s8aTXjAsHzRJOQgT
K24ARNuuWbXcxNdoWub0atsqwtNVzzg1wm8IQzohtBgMlmNL1NMte7+3HHX8beLYPfOB+cgIznsR
tlnFfEftd/hwlLVsnBq1xdARMLBpCzndgqsRWfXbPf7efGOOXW9HZl6Soi4d/cmDdc39xmgdiKEY
5HeOdRJqI31XDdawJTCronff1esCjhHj2HbFySTZagbZKP2IEi/33wSR+FGTlvF6bMvzOKRsDZWk
uuyhr7LMMShQzLn541ZGdbRw4S3UmYKelWay9mJyei0PcVWj+9vWTNk8i+pSK5yA4VJhJW5JWxSy
QHGmYWAW64n4aZuRm7HbG0YDKi2pMFPrp7+DI5+kXaW6sA6w3EIb9WkXoCAg6hpNqn4RdFInSwj0
GNNUOKWycdAM5LhJ1unLWOQcXYoyynDBP07kqO6xuoBYVwhOSnU8p4Zn0SVEjAdNFN04XK0XxYch
GU8ZcSKyvrP0Zj9GWuOqUXTW8pEuSeLrGJzVdmOEPWehxge57eMoxmLGfLCYN/+/3/v70s1/6k0W
sjStGmlWp8QWp7qBcUevXV8zxB0yNlNY6LCwVAgPG2UYxV04/8Hfr2RIvk5maXNHHM+zeTCrlXrp
GoLRFpMPO8bWtyHUWobXl+61R+5+951yA8HnnL2a792XtQdKowZPSViBcqOxmzrqC8cF9VJyI6jL
/mKOB+9DiSCBX+pybaElJCmNtspI6CJ5aLb05nerYh25opuss6X+xW+c8pvOP0VGL3HewIT3Il/C
+ji9YYjkwUBkp50zCzOkXT2MPfnTB0FcCe4LePM8osltT6c0Wlh3RoTiJ3SwY6QslFv8CTBAzSF4
2OKaaC/yI76Le0yjrTwYxakLHP3iv6ipW5efXXFgQSCXihjWmlFmtpPqJbZaRQbKsIKB2JKCTDcR
zhkNO2LV12HBiSFZRXuyCpDCyNfyMxft1k2Tg2mQbfPFW0ect1IecUP+w5IeU/9dbhCWNIwiP7Dl
DUdSaaC3FttiXcb39EbVrWYb+DoickXWjgseknaTvUQvwjtSAlpJ2B6W+brVlsqL+pnIZCXZcG+m
4Kc5KA9gf9yqbpuiPXZ9hol2tyv36NuS0o7eu48U/u0lcMwzb25cqF+4Tp/FsO1eg3v7Iq0qZYHU
9kCMAZzC8cauhoRozYkT3g+khCPRdwV5W6gw7OwBvRA1iXDHikkyy9Atu8bxmuN0goMX7a2MeQ4D
H9qVdqIt+mhRb6db72J/AUvGv4uWTLd2RoAd1R632T59kU7aPesXqn5pZTdB4XtQwevAeMMSubJu
4sW4y6Mjc+MI5E5vKC9f2y3egInecLQQ9ljkDzSOOUjeo00yzHeAz4ljdP0nA7tulf1Uh/JNuAzb
BIX+Ot1MS3X3QDi5DGAIO+UzrBcIaugmf9WUvB+VQ+/vKH0PtPttDfK8E5+wgzfv2CGeLMApqJFi
KYXrHk4QcyI21aOFz9VmamZsRvBGyiZ6mCKh7Ctp2Bo0mXlUnfZerrIj53C0BCCmxG3wksy6aocr
UjNiqZx6L9vR1r8ND2EdHbV1uDEeVXbWwo3uO57vPKWLfPY21KYQJrMnAOb4p9qRKY+llGYJvdWV
r7Lv2PUbmbSv1Y54PxD5K9URriHYJHRsduPCL0NNEhyHj2RbHYxzsf4YgkW9J9R3iSq3dExneMbv
GEJumD8DvpEKmcfBqaLGK0jnAFKb3+g3IVCjX9Qgv5bKUVTOjSvt5izbd5Yy5ZM53yyoRwG+pvud
IMs7KnwwKDXd7GZ9EldbvucPYcHIpFir92Zn9sgdXOmzfifcnkGrtRQO5UZsyZWzrcWwMF9BLd6k
YNF/EdfkVOv2lN5mRw9SXCjibnxLele40yuCaEgLDFzOXV3JX/Vr9OExploaa+0ykcr+JKPNvHFO
nH6JxGgSF8LmTblYl4Do5dr2NhMN5COfEIf1CMqKXX8KqtOsKTeIqVn0+jbY5if9tV8Z796+2pEc
7ha/9SrwFtFnOU+ayPDeGUxP+OYASW3ARh680ndv1xrXhBgNO1x1gp086Nu/isoiPuF81SiacNq4
KQsQ5hnUQL++eFDR6xLuxNTnGx3nOGKAOfZIa5QFlL4KYJtdstdw08jIwWzwKEgfIbuqKenEGz55
u3gJPmCzTuKi/uLECo9zBDZiM4zFdbqsXekcoD5eRyTS7No9nvD8lZspkxbz1jRrH2zzVFyIgTEB
UrNlhTuhXxvaAgE08jp9WW+9B5gtldSl6oogcpjOwk1m7niNHui5BVrBdpKua3UpHUYX451KLM8C
lvUnUVVH81CAHXPEZbMXbsPZ2k8nEJ8xFcPB2vvawfvpzUW0F1acEvFhKHd2RIna7VW7G2fjzb+x
JbwZG+Vb2BPeTp+WQz0NA9y99SJwq5dqixgoRCm6EE/WEjPDInjTf/0dMnGf4astv0FfVnubiUTH
jNSVjpZvh2sGuda29tEpLGZ0LKxRa2ne4IhXv6K/FLbRO9Ae7yptpFPZfkT79Akmiq4dtJuwt8mc
CBfIZHKH/yFJLWEpGwn5YD0U+7W6qQnz26TjKvq1mheBvBVHgzfZEE/Ca5ltIyAKHZ4sFXWt076l
m7pwGSmhqTC4zzfCgREsKuvRAVmfMQBxp0tAYDMBhUvfaQCmLQ2k2RdltIkre7EOkrgudpggQdqV
62Gvrwk2vEsn4RUOu0vpLp/DH/8A6NT8FruNzpp6HiUb7ULrGOkanTBFkPqVuc2OGSfc47B8gGKB
zCZni2GHzJc89WP2Zr1So0v7UrDBTzAGFD7o8yPH9b61Y9zb8jlW7QrYL8eU5tMS0ekhMD5UHsuC
I1z0m99d9GE77RKnXhOqjAFoXR4AZXxmT/k+vqaMUT5p/QDh2WXHFGzjW/BSjMv6i0cO8G+zUz6F
K5/uioSjwOEDM/oTH8RULsLaCe9x4FrWJeptgqVkxmgNbU2uEs+0rTzFcKvDJNho8R6yp0taJCKN
18YFF2mZJIna+rcHPxzIBrEHO090jEP324iuR+9Lphe0zl5qBIOL7iG8kX+EC4641fRk7kKFedMS
SniyS7Kd51qc/e1yH7jqJwjd9oQwMR/GBRCdL29DyLYVrtprpLlCv6ofAg4MUEoeBho75cPbYVAc
CWhh/Oz2J63d6wGcqAVBlr8593Zoa5oNAFqytQswAEW4jdQb4UJ7qS49MvlPTPOwinF6nImWR1KD
stZAmQx3d8mDma2LtemmjVuRpUJQ7jmd4RdOIC4YWCF/aHdJ45hYkSChX/n7BoBf3AbdEgR6tzMA
naCtJAQLzyTMtGClZCtT23JmD/ULlUKUP3T1QOxtbd45SArtgYKt+KmueLuh8HmUoe8RPOULCxTy
Jzl80BTMrvUpPGV4Krc9wIRb+4zLdczgRWONwjjkwDWkcCm+RHj2bPov2gkICkBLTsUoA3TXz49l
vKU5RzmHCik8+h/mu3xgkUh+okv3btC7c7ul8p7vy02wbXfNm3otkvXIRBhN6U3JA7vFNgWmb3KD
1CmWpeFa7026NlEUpbtcIe3tlBkOFkDIN97Jn275d/FeBDg34AGQsEtp/uNrBPzYRANK61T9wVs2
vuJdxIaVgMxFAaphYVxQMzYr41QRgrqlTXrP1mG7q29MO70nNvrpMP3me/2Wv0bmwnNNCPr2sM1e
8KAulGYx4M07APQpuFhYR4hN52HlKnGzXcCDVChQFsmDOq7JPvzABoaUHQb6ek9eJ+ZQzANsX1so
pRh0zCsTN694at1FOKc3nDKDalOOM72OkIp+IvacftjYSowRO2C19CiJYHiiW7nVnDq2Aol3zNqP
plsjmKavSLT6RYMWa0cvJIdTo35y4wvg4rbUrRh+HBrm2XsId/in3deOxCPD9oSqDkH+S8ZSvfVc
6hYnvcQ7pXKIItsmK4IfD+a+wAtmUgUvjENwonLw33lmkl2XbwkzmpmVol3c9GlbRETW20OMgn1Z
WXcPawx3m7bVjgaZGjv66vQpVNfDwVesYp4IeVHcGP/67xILFhVV5GAsyXYxab4vnuRM+feb8F4M
72J+6Qh9faXr7Asbb0UFFa6RKCCkpjwbqjvU6bV5bYslOLDkQpxoSO0j2tY3F4NdNaaM50CzkW3h
kN6HB9HH3btlOGAgApsu+/cIveWOoYXppKQ60xmAmLAqn6LLZfSuHpKinv1uF1D4ySsawZD7ggcP
aI5yfKVu04u/RmQLaNncJptkn390pg3C7u4fgVXnFrUS/Lboh0bAVf1kPsNBlILVXGKTsfYoln3o
G9wa4Tm78rKls/guXpQ7zQx+LO4ozghveH06FMnI2Xfwsj99YZe807vjoJD81N4OAck8Zb/736zG
qbBFUdUczSeG3c/ot3IjRnqbYql+eXsTsyaAcHwOwCAP1hUvI329Yj+jPBaaUy+Db0CzHLdF8rts
VDKv1TYi7NfmfmlfaRWwX7cEwDB3X1QYWxyY4Cf1KrylK/FLHFeQ4aE9CeeY9RDhJx958wHSQ/2q
ftm1+tIBOZbXTr8hnEJZel/ern761S5CzLuR94JjbFNsboED6rc1N+KqfIO8mRGu8+TD/kVCLxAp
tsUHYqCVIAp8pa2tS3VpHog5nwTi5PgfEX7yrKIIXY374IOqOvpl9ZMSRyfT+XOkwefbP12BynJF
2YQ+m12+ebaXQNkn39ord+c1/CB40oW+P4QOgWlHCX/hN7MFRBfW9BLQwATHjRTeVt+FveiWGOWX
1mgTM0IG6Y7RiRMcuK1IZIw29TbAAn+WbvNiM4vEOMMZG+lczIdY4uCyNf08/zg+pNfXUmIs79D2
YWiL55yNsXxP0LIvhpV65MbhIgUXeRf8YH+FVEvE2W90777YBIQb+fNv2X1M16Sl6hdvPWyMG2vU
zMj7Zuq2V/bjFni08RaDbiBF98Y3G94IYm6njUoyGzFH0SLYUBF7PyjHOa6jvY1+VI4YVEYqykkb
5lu9EK+s8r49YLc4EBId3fNj/oEc3drP/U2Bqc/Su/q3gOfJ9p7JD/dw90oJPW7RY4qXkExWUm5s
AcuZzbirfpI7+lY/WR6Dq7jDSHAuV/2Ts6t6yPbSytht4gtBSK/glFYlgtJ8xeLJYqm9UVs/uvfe
ZRrzLB4I1ARnREdKlo+D3e6VAzuhLfW+QCdZOkCvGfkx7HuxttxNn9WlFGjLLGJEYZnT383XcdhZ
Tnf0vvrhGdUkPa01coJUzpY2qn7XOMa0/nlscPhwiIMXJNni2/wADcey3xW/3kqT3Yl0YCqAdiWS
WLfmL+ZrbTceixOrIJpDwpt5sdW6umrbYc0nIO6VJWnXyQOPcWDH9IOyF+Ijc/pCbJQMt45z+YyX
8DOjLAuWw1L8JvA8rpcs4E+BhXwWLtiFaxyKj/oVO4XMwVO6CI8QjKPWdDxKrbo2EEH3VuLB+IHO
/PereJix4nFhEUhBvI9R8Ugj3sfQ9O6THgG0Ju4nGg0hcBu8soEY78K/348RYREEV3KrWPGuljpz
GVXs43iePCeMMEwpU/IqJAqRro3G+9ZnTp2oZfzSN+MtjkMmfhHukpDaC5UyCtG+PcdiVK6TjNcT
FB1W55GHoZ+/RMhuFi2TDTzeJEgYRr1XpYFyacj/75fBrA6tWujrmHyG7dBnjChVCsqkSohb+rF+
8toCyw3QrAVHCx+KZAeGHoXASeXviz49EkPw1wwXaGIiMC6WTUWkURKYT0SWlRsUFOboHrEg0ngG
m1Sh5KBFO07fohbdhfjs07HoC99ENCBhfa6OREZ/y7FYw0fjMKebF4/3uw1Lxn9l2jp5yZnLEzh/
W7i7weL+KIV38BoSX3zVbzGPvUa6XPOoiDODm2VXhcIqCinJF+ACp+Fi1C1YX6wWdGYYnHnFi1o/
RxX16vzr0ByIPQ7rbyGK7lZS3KqhvjakC7NGEm40JB+9XtBCHZ9jISjrRhVdOusraTTO8ei7hSAf
FQ6eVuddM0m9GR6HI0PW7FgfObFUiisnM1ObGMy+MV+KdtJWsY8ayBumRz/JJy4HBUyuevSJim9T
6CBNda1TicOXKWvC1gJ7F6aB6ynVvs6GmpA3DsaGmiQbYi1ZtAa3F8fgWAmYTjBjjGuvbMGT++Ei
VOcpZm0czMQadl1GkWl1NAPLlHaQMKkQ3OSvkaYx7E2DOCvEGY4vefhHn1Or/ao9wkfB46mL50Dj
hHJhBjJhYD9GZcBpWDIX/+v/B/L9G56LBALoX4EuJuIlQ9MtFXcmP/QfQBd9SGTyqc3K7VX4ELkF
pqBjv5DBeNUpdLO0XFdqtC1Ahc28+Md//vH/k+8y/3Ry7kRTZ0Kk/oPvYgza0GgEt7piTLraoDpi
7dM6IOnVFmaBklfpdLtEvNL/+edKYIf+x9uW5DkjUGO4pZIT+C/kHLHWi0EepIpJC9ljFU6xSgd7
259HHS/8JKKmT6sDNryDbqHnZJzMyTZXNqrVb//LS5nf478gdbgCkmzIikomM6/oH1dAijVxRB5a
uZ4IFiEqBbAQwk+Qm6giT8HJL5hPzkAYbt+B6Vn30DzwjRaVcOeP/+V2MP7Na5EltKiKqWqy9c/X
ooWeJAt5yKy8JKo5i9jgZ6xAMhYfAV40TzDV/3IllH93A8pYPAwsJqKu6v+4EjETu6ko4NrqGe0+
o08fhqKhk6TSAi6KeJOP35Ca96LwAMZk6xonajlQ2iMHwGWSbJXEIx2aJpqIldYGFc+npPGPvHiF
7RbHVVW9mGhAihFlapNyeYuWEXgJOYIDEeKwZWg2l/98Uf/dNZUVxcAia87Uq3/c16OvFuxKfu2a
KRshXD0oOWX/Xx6ev5v0n3eOIvPsaCL8LcOQ//UmHnA6j431v0k7s+W2lW3L/sqN/Vw4N9Ejb9x9
HtiCpDqqsWS/IGRLRt/3+Poa0DlVZdMMsSoqYofD3mpIApmJzLXmHFOr3K4yH2HTHLvUPvQ2xe+G
GVNQgiWB6DgVHTgGyV960nQik8hJLgRSwqMVMKKSurjrrzzDueLebwvHIPJoZpYU35Kyup5GABqF
VW5F7d2JNviZV2m1+fxiaX/Qs5gBumaZmpCOKlVjHiI/Xu/DzK8JGf0f0jQG1dd0jgOSralv59AK
LDROtFrGlHtKlFzqpra+G6A9ibms7GyyKvniqz0Cx4/IwuHdl9q7E1dP9cxc0H1oBVPv33mpU12Y
I2fXDt2gcTczxzTr4+u/vF29lhY54bxdRtaSmF6EhfT7pxk7pabdU0xLffb0fxvMQ6RTu/QRwFGT
WZA21lx6L+dmj87CLQwU9QhDT4aAj7BEVZyxcmOT7oldxuNqpo2MBKZhPC63vsl8ajpa7D5tjD5I
3z6/d2enr06SkCHgvFkMxJN7h9/kX2NwQFC0qlTYjXEXIhIdn5w2IjxQzxf1PPPwZYEenykxeqc9
RA51pRknM2CTw8Y+vHszEGVC7L9sIvW9sWMKrv51kRSwexJO2bLB3j8+doH3HU7EARslBdOo28+U
pWbGUH3+wc4+GHXpWDZPY81w/liX0KAygETl1vnBbCmxWzquQFRrmwHUTBOhJZ5UCc+fUxPkl89f
/dxzkRE2E88EwD395JlgDJ7RGinPhHHm9CiUJnoMbkzaaEtk+VNkZhRI+ubCZz63ahkCYpIB3weS
3QlODsBo1o3EO7rTwL1EcPPNcvJvn3+yS69x8slCs9HwiTJgEfldT1a1NZz0wuJ7dkwyGVRuH6PS
/mNMyghWi9YwKUp1o5MaSEAhnaSBAWbm2XH4wAQZ4dos22v8MkdMTTTj0Q8nCcTy8hBW3XUn8Ic6
mgoQlVw2w6ZiEIzBt7AgmrBGAdzpjORWGZ+CgmfzOAOjfPu+CL3vM3CMGLnhws1R56n8+2pPIIDp
kGFiCIlk/+SZYphFqyvAglwfcfqi4TG+MJJ0rSGCWkYp08yukyfc3bQcwN34SknXpGDrW8hs9fk9
lOfeie2QpqaZmmqfLjqlZQtnLPTSLbOfik+zPSC/XdqNSh93PA5V4x10gBWBfvj8df/cnaCadBDW
2Zaj6c7HFfpl4ZW+2kwVuZXuNAUrW2NOQjzGBEqGoWKx6MLavrC+ziP+5Jrz+RzTxjhv6sbp7ljW
YTiNo4M7zHDgR6DMZiv7UlTRl88/2dnXMTShcoNZzY35k//yySzOcLqs7Nx1qN1MnrZVeswMpXdh
r+no5z7PL69zstlS9MTyEI7kLkiKRpHGCs03p3xg8wOyADU36CveJ2G+y+toYN0uvhrRzi6jRz4+
tYau7TaKnDVXerrW0WOpegDrnp0Q+PuUd5yNDl+DfNCjYCsNADetT83IkAP2+0JkW/ihynowyY/I
oPu00kFU4fkPfooPTPM45kf6ziwJ5Jq6TZ4G6VVv0KFTOztfSt9AAJ836yCffuAzV3Y9B0o8kz3y
SHr5RfujI8+TfkTgcyDGLwZQ5JVYPI6ntNr8AQR54nxVbZQSYB8LzE19s8p3yJDUR3yMe8cPvvYp
0dZEOyhrczCOfhH8FDDxVrFHB9s2HWqYk0qiiGm+kEwaTXccmsutR4U1lzTAOwu7TRQjHnCG4Es4
TY9+ePv5SFHPPJjYUNomi4FAGWae7pYSwod0jmm5G6UAAUA7P3RJdtR77cGp5HeqEd1CjPERO8+z
TKO7WgYGkKYeq/9VHpr7MTMeMK+/mGq5VoPiaVKAuFuke2l6QzZ5om2nMaCwU1qrUMDK7izo4YEH
pVlVt4Mn3qoaf7UdH7G10aUygi95R+tUAQiqy+8AgB/MRt5MTfugEUNbd97GiDIaIqm8qcpgbWAj
bAx+IAJGrw/tKujxckbHVDOu8JIctaZ7wDLnV2/RmO10XX0bfXVLXvUNPJh4oVfaa5up22Kg9Rhy
2T0g6cacPUs3oKwmxBV4Fpbz+9SMPl7VdvsQWOrbx8911lWd10fUt6u6g1ChIedrErkfdM81aQu2
lXito871BtY01XjRtWyHz2KfhNn1FGh3vmnc+sQ2WkH1pEz5NW4XmDtB8BT08dcqKKarJoDJ4/nK
PdmX10ZrvxEpRjXfqZ5z7Ih3cUdGWJbdYY3L7zmDMqY8DFcXRsiZB4UmoaVSfDJRZdoniwkhgSWH
ghF1NBiy3K/GfQO5dGlJ6pBpZW7CVL6FCNiRZFTIWQS3Pa4HmqCe3rsX3sv8OD9ZQHXNNsBNSFge
8vSIQpWl6/oizV1wIMjT97GihLNRLV0TmLBsLbXbI7wXS6XoXwe7+aHm4qGuUNaQxWus866gm+go
/q5vhgsPMfXPU4fOCU1YlqY6UDFP1/bKHzslaK3M9bEMUO8qHKSyNF4Ql/sHb6i+eikJo5wAEre2
4WwFSr9rW+FdeKjNcOTTSwTflueZ4xDixo7l97W/GWOn98YWvKzzBBEg3eL/SxXSGwFhYOpYDNEw
HrIEcaKe76qZpkEYW7M2OomsOIlwNFo/zPSQYCegLD/cwfubrnOPkLUOY4lmkC8iUc56VbOaLOVO
7xI+S9hoEOdgaxn5RJSZRSgQFfMLN//Pw4nO+YgAOGFS29C0k7NBHTdFEuOpgtDa3jSapPVevcKg
WnRJ9VgScZC0I9IffQIWk79+/uJ/7qCN+Wmq2iChbWmaJ/tMkkBxN6kRdhSHdhN+pdUwjo9U6zah
RUadlt5PCuKhz1/0zJhi1w7u2rbZGOnCOvnERZ3nrd+1iZvHSD7REhZx/TpZLdCP6Nb00ElneOSG
1zSyj6io3z5/+Y8t4O+zzRA6H1tTDdWyzNONmR8mxJ8lZeJOZmPQW+wYHZaG9E4QrGvcRol17DAH
0N426UkroC16qhMlwTqDcJ6rVn9s5y875F+PNV7+YnComOSv43ivt9dg/PZRjkWfiKMLd+vPZYI3
zqGDTbtp8vbnJe2X/U9pUre22pQ3juk+0HEDT85bhAkfBOXx84t0bmDoFP0sLhM7IfPkpQKkwp7T
yNiNY7gGNg4P396mZntNXNOEZYwTZSOfP3/NPzfMfDyI6TqQ83mxOd12GQVgTcWJUQLx62Xxmo/q
I0iGlSjUp49LHnvp2tDsC+Pxz22lITiS62LerPPCJ5PArCliNJ4du0rb7sekcw0jvg0tcfX5x1PP
XVNTUO7SHciC2mkZl23XEIb8btfPzKPVcYYnsGwuuPGozL+Win4VG9omEubGgS1g1KyylY7Tqh13
IaJAIFUmHLjJfla8SyPrzHaJa6AK9u+OJsjfOZmSg6INWRRh+63wAU1h8KCbA2uAd9WEzaHtvqqE
iZFdCSNKvTTUzPlJezof56XPNoGE8aQ5eW0eII2EchS70gQuYWD0owICa0HYOet63u8amG4LDJrg
GiCRZAQ+8wlQFaf+bYAJftF3HrlvTXj9Abx1VIyADpNaV/EeDyQKTjFPAj9cMO0pmKlatcIZhyik
aLONV2f3iYGJfJgJMh/QsaYwMNDjJsEnRuQUYogPloFSOmuzB1708e0A8STsJKBPmMgptYKD6/tv
TW3uqw4kw5SL2RTvEwell0vYxyA5wu/U9VC+DcD9yKtzAXHJpaaWrwCeN8V8DLgw4OZJ+seFdeRc
mlEdaZwOuCmC4RoYLHRjr3zzIvRygbm2xn1aoUYrAaJ4ZrvPM0gkmKbecOes9aK++/xNnJ1cRA7Q
vpCE+JyuWalRsnkgq9DF04mkio8tYvXRsZsLh7Yz9UZGsLQ497KoW9T6fl8ccbvpWVFmidvrNJ3Q
JjotyA7W6brsiHdTH2EeoAfn3jS6eQxa7aryOmJYp0tv5M+dylyhV2kTORQ/ufq/v5EpEtiIQbO6
ag33ouWP1VBta/81TscXc7Zy1nXyvSrNm9kInzrf/98vOFfB4IFuOEKcVuSYBlYXB6xmY+y9zde7
Ql+WVt6FxVr785BMEYyVkT4D5XvtdNYOdZypU86KYcW0GCSc/0VSJKiz7GM8EoxksWZF+hwib8lF
3zDKAZIvOjQmWgVFPMbwwMnBnSRb3rl9FxryOYWZo3mEDQzIA2sVgdPlZfjcakM6g6HSdjhTlnGs
ygHh18UoO9u90jd7pSheuZTLTCNUVFxc9c9eJ02HdQf2wvmjc5NwkWyL6pc7DreK2oJEjovXlrIp
SEgHZU0Sfm+T7wbgl14BV9WzI7XKfZghgPl8YNjzDDhdDrhRNHkNVSec5OQ5J1sNwJNfxi4mY1w6
gP4dwA8QKEuolSHaL0xSeVPfBewm2BIcpVNvhfPVdozHFG1N/j74WFfCtHNrtksRD0hQ0wFRDvzR
SZKI+sG8NqV3PTbaozNQzCgYDIJMe6OJvxDS+pAW+ascxFUBqJ4IIbxM1dfKIWHXV1DXsl+iVE0J
Uj5OanmvQ2sqZDiDh99Dwq8XgZPq61yzrvAY33dkFkHirg5Bq4O3EBs6/CvPtgGeWs9ZyDGXYS9Q
nA4CrKV2FTAcFrEZwtr59vF32yJIb77KRUlFJci/R+LSU9U4e+9tKqysf3j7Trf2lUeW3pxp68qy
2mfAlpy42/c0OVfzhKj6Hn1QMLqm2lYcYL5bXOlIqo9Rlb1GfvWjDerdJIxHJWSX2fQs2GVVPsDi
uJuIfGRbKpdxFfyIvqsS5MgcgAvp8Q6Hl5vDIotnzpSdWCijFeutY3A5hVkvOx3d47wW6zZfEhDw
wUsRI5d0OAly/76p6WfZyoXHwLkNhioMjpEYvOV8jPt9VUzsluBOACKu0qgLdcju/cHbi2it+uVT
Xo2vokCr4yVHmY8Xds3amUeQymI4b5pp1uqn+31NZVYb2LfdyVPfwLW9APv/YqvBupTZQ1R8a1Xd
1d3x3ZqNZSbCneBF5PZV7umvTtc8ZCVAPaeg61fMlaptPSCg0LxsQ70HS5VsHoIq2X0+V8+trtS0
VIv9PvuxP47dHbTVofLz3O0jFG12titb6jtp/1DF2W4q4r3o7Y0e4NBCpTlmvDl0JItetA9JgzrC
DrDOBLeJPf2IBuMldcTbBAsucp7UdHyNa3HhTHX29qoqbUl6MZzpTp++hiKjsHLq3MVOd1NafYVo
6IvfFAchwqPPZitLhvUY+dvRMS/mCp3ZWPPac+VZU03JWv372GLJ65vaKBlbhKcsNUazOhhXzJot
6VymEj3grN8Hk3grEvFGnXoDsW2b9d6NqbUPWPMXMbmiixb4tC6y68/v5LnDLm+O44zOHoyT28mq
m3qVAXCeOzk1+Qu4sc04mS+RyXLpB/aC8+mVyKgt+aZ5Y/lybwz+lwvv4My5ijsjpO5YHLCc021g
YRthk2ZUl8qxe5jvT29J16+BmDcvhuwehIi/5KlFrK1zE+InQ+eRR/pLVE9vje0flcx4yYDsKwau
WVu9MDvPPI5VHVWN1A2eSX905zv4ltlEHRoldMu5On83zfIxqRlAoV8enTa71Aw+N1h0YrY0U9WQ
lJwuRIwML9fqKXOpDmwqHzU8PJMF5NVVYQUPUTDyP4cL03m+xydPXvr1wtR1OtCGJucV6peDezH1
QyU8ilc4lp8ndIwD3nC7ufbz7FLh2z53t399rZPxRmZmHBnGXCiT8LHq0MNgqkLq4oSjhq/lQGJk
6CBrNPRtIMqbqchtTDjOwSFMkeG4wrL+OBN9U8Pe+PTzKjJXRW48A6pP6eSTTgJuKZm2hdoSJ2iL
Xa0Uj1hiAxD6ekOxForEwT4UbfX4QT5GopnSfoTNV7wbmeqOOvtCswO7Ek27OlB3ZWavs7y7HcM3
X7PXss5Q0tl7Bw82JRdtyN0mJ964lIei6m5kCvRFGbfVVN8offkYA/BpFaymGECT7jrtxp3e4lIr
259R1Dx2Ne/Sz26GDIJJ6k0PZkKnRJNEGuWYtJehDcImGaZF8d3ZBTHHs9yQMF888UKUzde4tsim
bRfKqI9LQNpyWHWCkBwdIs2mxI/2QbiUfJSNgUoSN56xt9AE2ZFfbtIBpbRIXwukWVQWa3KwmsPk
jwks1IzniFWS5JMzAsELbA190oAi+eGeGYwTlFbLNvJ7hJtND5sOUFQ/RgREtPF9m7JJ1KUBGCQR
Cb9ipu4jS4SVYN4EpBtuIQshGaeCvSCE4cUr0VlHUt9mxAI5SnEEo4dHh1E/OdkR1PmK/G0kwmLY
EbXt6ibUuBi/cEd2kIzfJfYgO6wfHc85mE713oX50a+yo1I3aCk8NE8Glvb8R+2oz1qCbzGL8y/R
sINluLAtcLc0Dp5t4EhegckbSLEM3MDkd8XetSDUqgUcoAfmplF285AYrPIoR/vgWCMmUt7kvA4A
Sd+ib93qMdxDL7jqw/Ylt/1hlbXj9vPl8uz8UW1bZXHQka3Mh+pf5qpV1iVh6ixIWu2tKosVOejv
xoLEC1RCxmit20ke+IgX1sFzmxTqH5xeEVOgVTp5WTMYYaj4Iy4y2j+qkDdZnFLPzy6sRGcfRyY7
TJ2OLW1EefI6BuIg4PUyc/tRum3f4omCBJ/i1qWakiOnA7oZHGWlXYfE4pTq5Z3CuRWfh6ptcY2p
wp4eHGWRlmnRm3QU8HAkJYrTFv17r1hX/O8bhAIc+pyF50/3LP7rIETxChLxSlQAkh2Kjy2BPE1T
3cUakVqOdfBSjQ6WCSzZI4imh5y5SAmataPac/0ke8v95r4N/D1c8YMcO2AKpE11ZoVDIaOa7xMU
4mMgTgnSHXPrUW/BwMUsl+049wgTZalV0EqDcXY6ifFVzyY3mwjcCewlgbA3aSAQ8r9pdYwwp8OA
T64XUfbhfVkcKydHw25gGhDN9DrfzRwyGP6vIV45kfWFo1ScWkAbRvBZ0bGCtwS5l53IN0/pES7M
HbuAdUOHo7dS/ZBCTRddO2xSySqIwClQhapTu1lpUedTZQDjqIIQTrxwS+QHKQQI1JukeMdIBZhU
wOYeOrD8CCN63yDSoDEei6EvNyOaf7tofPAOEoe2CoeC3qPdWftaYKJMKn/RDnhsu+jLFBfQN9JZ
JI7nM/R4gRkr+PkcPPe8tHSO6BK9G0N1nqO/zMFQ1GaaxV0G/ZAek/aUWslh7MU2Vomr+f96qdMj
WlfAGyY8OHMDG5JiBl84o8YOJnHZN8qFj3V2l2xxrkKXghyN49zvn0uUWpGXRsXnit06IE3Pz9bB
kG/mfXukjl9Vn3gxnOzghi98zHO7Hqo0lKTYanEOO9kiWxWygixheRlo+0JAT1MsL01zYwfyoBbc
X/79+YU9/4omlfw52PSPagNwatQtcAzdKqowgFWPUGVeVW98zpPqveEZAtVp/flLfiwdp/usWR9L
rRO1sn0q/pnqAqo/CQpuNBDFbhBy2KFxxGwpCRoV1WJqrIcaNhNZcH3y4DiPZQzFsRrZI1T93OrL
8Zg3R4UHVY3ZFZ9p2rAjDaetHJE2mEoOdYLkETs1DzGiNwpdhAQb084qbGs5VdPW94pmaTvMtx5X
GlkD1LYPHRzdFXPlEIbwpWje1uTQP1QJxrgGJlwqdTdPtadBlneZko0Lj0osguZV0ATQhKUSrzTy
E6jN9riOZ/d5WQNNQgBISFi+5PSZLeH4f40cqBMmcLzPr+rZUcuY1WkF0ZpGg/r7qO0Hj6y0QKZu
XxbvyfhFQhuJvWkHvu5GI3y+XUX4HadLhcxzAwgeEIVMCrrGHyeDulPGoNCs1IVQ/R5N3D451a9j
0rymswZjqIoj3J/Hzz/suac/nScU72L+42N3/cvKQ550jCAZ8mHMIyQHV7OU6LTmR3+Vm/vIUW+T
vHyc9yefv+65Fe+X1z09P0eTkXS5KVKMzcPWSRhjkVPf9Jr6XOXdzeevJc9UqEkhthCJcSxlVTgp
lTe9Q6AHoUyunkX3w9D1qxDZuk81VquShhiX4qdJmBvdp2k7igAvuwMzg7qhyo32vNpemLWr+29J
Dv3Iskgu9/UjrMoh9QCc6gkiP0V98y28WLUBLM8zv0ZoJNeahixvIHavhjEYRIBzzOmpaUGaTPED
ayPsXshTmyDbsafFFo3bpMatTXLb84e5xHIiQewTtjt5E+e4kUqF84YK/nrByYuCcc5eX8keidmo
sYRQd/bUrd+ZZNw1NWl6BEMipVpnZv+1m4yeEDiOPWpjbpF73XiWD8m5B35JpgmP4AbGRLz0NRjC
sT4cjSTYz/vmstKfHXbEQ83YIFJh7QfDs+FPxGA1j1He3hD3UKztWDkMsbnuwc+GSvBTmapxbQbN
nozZ5sasAtKiML+S0HvhEXNu0sg5gJrGA7P1VNSZJEWN7rKgrl5wusr15w4cRSOMZ7MwDzR8nxsi
yi6s9Nq5wSvRZOCGsGkVn44nzpc+uYUsEFZi32gA75HdetpKrZclJNxwTodS5xZcHUrX8iIiDVPv
ZgijyPWj9KFqaWsWGm3flNQOLfqZecULenvCrbppRkvEB1i88BJagOpgs9ZJhwVYNaFBfD4vzjgF
DDwW6Dw0lhtqlSfzwlfGBE1lAvPISzfop3C4CyreQ6XeGCmfivytYhFi6lNG+OuxEhC2JyXC7DGn
Qu5jRFRks+1aVuEmeyBVD/0WVqctqQU4ceG3E+mRfOn0jWfpwOMLiJeNQgBFIuZoaEHua9gF7ucf
6s/Eb9CPiAbUeTPlUP6ZR8wvK5q0RidtND1xBy1alxTVQak5j01OlEWlDRtVesUqT0GHp5r6GMBX
4AyfYe/1yQZpsngbxhwDoFY6gXNhHTonxEC0Teto3iXYfxRm/cGcCq9jsS2c4KoNk1clKY9BjjHa
NDAiN2ScVHC8a3N4BP54GwzNtUnra9F5nDyb2v7Sb9Ige29ibhSUemRu6ftIWoHd8yvazDkQWoPa
x1B+Xrim4swKijYCqQACNxo7p11NEXm+RdkoRZ9dEaQU4/drR5YNT+xJfkYjwtUdpjzc9cFe9qAH
8iierqWA3dAHb2IstVsaaHS3E4hBujfnc7Ylqjd1fPUnpsuYfCcfMlv3WXMLHRXuCcmKsqDGkVnM
FjPslFUEV5XcTibbCHXcdMJ7FisAlVluu0ksDdJ2M85Sjr7PNRJy9IC68Nz5gpsS7AGoAelLKFB0
3cw19d7xKd4/16UeoDWUylqUBcpTRb93zPA5Q4a00FtDXfQFeyVHca5i+cPuWYKtqH3zTbHyTHYz
WeciZFuV1jeIpe++5+8HH/aTH5krX8+P8/Oks5+Iwfw2bwqbRH+uq+pRbds3jV4fffPnLtRUuv/8
Yl00jwF7/r7vdrJoaJAHB6j13coP+5/XntBvJE8D34jiLdVCLOlVSWSKtI/EIXN8hAjIEtvB/Coa
d0pm7ugovmX5+OPCWDg3FBCk6QLRCofa067aSDMhqRs9dYcoT8BC6gvwvvepXw9bznNcn1AeO0Mh
xHNev/DZxKl6QVlyZtOCQdBBZ27OT/TTAi9x12WZzhs0mXP7+qT4YtkghjtZcm2Qk7pyLNcTPtJF
CGv50iw+s/pTKqGnQxmXHeJp9T2jx972aZi5cUuIZJFFrpHDMLMB3a/0EntVjhnpyjEfTObAJvUC
4KG16xU5uc9B42y1LLrx2lLb6eMcAdhJIITkcglz17WDdw0tc0Vg0mPoEBzK3mLLroY9YVX96yn2
nz+G//Lf87t/HRPqf/43//6RFwSv+kFz8s9/PuYp//33/DP/+3t+/4l/XpPcltf5z+bT79q+5zev
6Xt9+k2//WZe/d/vbvXavP72j3WGrmY8tu/VeP9et0nz8S74HPN3/t9+8T/eP37L41i8//3X6xu3
ABoxtucfzV///tLu7e+/aJnMy9d//voK//7y/BH+/usaAD4b6fDMD72/1s3ffymO/IeQCLeQMdLk
pLLVv3/8f2n+g7AJnqfObJLJ8qoJ/v7LEP+waIiAdKQlgtp1fnF+//wl3foHnThk23yDICuG8/H/
ele/3b//cz//I2vTuzzMGixwqENPOt5MSTpCyEJQjOo0YMXJs4/8n6hsSz/Ya027dAz/WJBIAX9e
A48SaM1+jBNzSx0S/gf/+vjDCiD6CQGBcYyLXae+wRTO9x9/OPlIJv3HXwl3gSjRTDdxSNfZCCCW
NYnlwgb91ggcmNLPqit1MnF3pO8WrRY/zKprUdaLsJO0gFI5LCtONPw4jESo8/6grToakLdeWlKp
t/yStlCwyKoel6FsI/KngGc57fTQjWq8Labp0M4oWiu25A4XOsnQ9JaAJ6zKOigJ/5tjKWWCnF0b
4ts4XmPY3Zc0zp8FTByI1rgKQJ3E/HDmfa8LCv9g7q8mKsZ62G6sOpYLayrTVR5C89ecEZCWqlH0
aYd+r5mw1jyiGRHYsD9qfA6wwa6rOAz3tN2XTtlvNCWco9li4FIkwyaSh13nD1tV824HP8BQGuOI
rzj9DoV417VHWasQv+hkrmtljDFbBNVCM/EDTiSY0K0ooZFGKdva7qkQKep4z6ywh4+bNj8UehFT
LI9+WpF9H5eatmticnQ6A4CXbt8hw7pz6GI0KkQJYRV7fwY5G2V9ULW22zrU8pwJC3ESrsM1ojOy
Osb8UGZhsbLG3rvuPWLkAs331lEJVU2xVcKdmnQh4/q2UiyivNTZdRbzju2J6xF78eOURe0iVPtu
H8JGTvP7SG2n11rbDGX/PhCwvaPFkC9Uq8E6VYH0SoS5TvLkwezlqnBKpKhZbYCRBD0j/YCUFZkP
68n2AM1VkbdJG+qXIYfFXaAQyTYcRycLXAQ4nCps41HSqtl7VNSNzrkmA1vZcWkOhH3BTzX1d/Zc
bJA8gOREeUO2NJW7sONtmhx6R/wLgk9HqFzn2hzA0LnZ3cKPOyBUBqgVv6B+MfnZyCltDNdxpR4n
7B7LPNKCR0ehmTNm9ZKwDDJtEsB4adMoM51/ZXG03pmi+4oMBTgb0qVl4sDLVC02OpBoenKJMN1l
nOGSfNuVQ7DP6uwtTI5jkODVisV4O/VGi8bcfOpyybvXTDQEfbrMdUHy1dDscCssG12v7tl0wKQi
8zZomGdO1XPFTXO8L8gMax3jLSGg8hv6iro0D5gI98YIW4IUT9AUNGJs6FFT9pUgRyA1iDbdgIzc
TZ3f+yQobnKjdqVOnnipoM1EBLbQwBtEQZhuTKjZ2xRqmNNz9wKiURoBSxVTgUcTSduoQXvoQg/U
TFLc5PCnmrJC2zHWyrbPlwRVtJN/pw/Whu3nxjLaidAydKBNZjDDtUBsmzRyC1sblmUOHL8Q5Toj
9WnZc24uknQJK2RaUnzcAYOOrzU1vNWGAqfRMiSx7SYdn5pambZmUSFBdFy4wv6DzrdfR050g336
q03kdt235UpVUECQU47ivYVvILsDocTfhVRW4ZQXW+JI6+VVWCCzhFtOaLgp5M4Pn8K+bhctqpSN
n9ZHT21XjTUtfT/oCeLOwWhlHVx1GnaIGYguSM27sZum266uXyBMPEcG6cm1kY+kaROIXIGvzPkd
hZl/ryKLo76VbKaE8E8f0JufIWBRpHjF4UzQ9NJLEQkZXu+v6yb9GSTI/mTx5sUjuHpnYm3qAg4K
MWqlaqBcV4z44zQBn5d0EXBgFWJw0nK7NiuXhqFEq6Zgt5bY/XWDG8OcIuwuEIanybrVQ6/Y5hYA
rbit0W4pORFM8j0sjZe2jKqdRqLlAqfBrUoG9zIYJiJQNVFs9R4or2FAj2JpIxLT2hEmqGxIDXsd
DSCMdjEB2LJrV6R5txYh6ElfPxCmo/MkIiY+JGuwzEgLdeJ0r1UIsfAz3M0kfrw5kS3yLUX8Akea
v9EKf7wBbdtMX+wB9BZSJBU3ifPWw1PLwVTUqtdeBX15V9p+6bJ3fSu78EeUOdHBg3i9yJWs2wTj
sw12fl2NTrQynYG/NB7ggOm1CivmSwXvrlYtkj4U0c2HeHOB26J3Y9H/HIc8X5M+cd3XEs48aaFJ
BOO2yyZsG0NV7ni0HIXxUOYERdv9FytMXjA0xw9UVYBEmTw1jd7nUCz69wYi/jGLunuPU9mK7Jhx
kemSpHcslYYqvoUVSs74OsrQFNFyGchqqIZ0WrWeulctf4nFAqSUR6QPai3QYgVXqem6H6n57Ke+
/yCCzM3rmlUlvRnZ6m7FNKrLQYoven1sdcC+VgjCMpRQygYflbL8roJ+UikELn2n77ZjqD+IPIUj
H1DbCRHZNQX+KBuAKooOUkjDUl37eflNGSGu6KQTUtjtvY3oipiU41xfB9bwBGrgJTSQL1shxbHe
rEgIar/l2DzXGJC+NmAU5v6AtWhUG7w9HHBqXhtbHzImv8W5UKXbrgbUukZ2gkuphi94Twg0sog9
dAhihqJRrysyr1a49rulKcsSyYcCSJok9GuwQiicux0FA/0uV3tiITJuq12S+pxZHDQjGwxqoYGS
qrs9oSrs8juguXFhWtuUzQahADwpauFtedbemiUsyqICJSjyYC+0ZKe0Og4TXxYwncgXCSkjUvAj
bZqshI2diy+t6F70UPAIqbO10KE10a+EZhvrPwJad1Zl3ig1YD1Hi7dZAQ9bs1jPi8ze2a1ybznd
Xc8wAnhxEFXNNA5rUNMowY1ewS8U3fp6519PBI+IZpU0U7OXYTjSY3RYdcbpJS6YvIbWIY/xI3Cx
Wf3CU4cAdepZqwEwAe5GQV1UTORnYZamUlghoXPonCIvr2kSe3ad7cm/MxeCRlzWJP1GcAzfdFax
A+DzzaMoAH/RDok+V9/Dhn0GGe9upBDOaZIXXuq5uhxr4n9NP53WODZpD84NtlnfdqcKQswUM3ka
1LTYTDbcOVsT3k3VZ9O6IfxmadtTfBVHtAxS9grL4EVR9Rfe5QxQJqo3VBX/S21SjLTl1vBtfdvC
ubUqSB8FAbTrODWjPdMLLqPoaXjk004kmbc0eVqv6hTaae/oV0YKl8uJAaAwkZQlyQnsSHstPuaF
tjeh56LyJ+UnVTf4QH32oZa1pZXb1qrp1p2uuhxJbiIZagcxeMmqN423yvmf7J3ZdqPa1qRfpV6A
M2gXcCsJNchON+m0075hZEvfw6J5+voW3mc7/z1OVY2/rv+8IAHJlizRzBkRM4KcEoFH8+pQsYwO
o7SuGQDHYhcs9Pxg15jxS6KQoGmNCzdvjgzir1ozJsfL9ypKs7MlCfDzLfwFy7GlgNHMX3Fu9UFp
iDf8pAjTBSaYq3y6tPAxcYXfQ8bg7LHJYVFtDJxngoADC994hKH4x9Y4dcbq0lngjKnpPXle9tts
cqykdncF78xwe3XeKtIKg8Xt5RN5qPrBHLk9bputrMCqMs7GodW5g/j+fTZSnC6EgAycHCQckteT
FfVnvbOrY+mm681EqNKuL3xMwexGnlyh4jym+rG1MEs2ydnMpWyfQRfCWTRO4KBVoDjuyelBuZYN
FOyOk/R7Mrfb9kHTpwZ7fjc5Yu1lkYyz0hi02VVU7r1Bj7GPtC4NMIUJyVBxdiVz+RyE9bNsS3G7
RumdVa4vjWYT/mVo9tWYDrF5aJXKz5vMKXCFo+1dhb8gCtr5dUR+hZl/Jw87IockI+GZYAi4e/Nq
k1V3QyFC4JMkuMgvya/Bg9DCvslLx/ZWEEd217c3pBa2Qd5bJ9tHrSvIOKPn6F8Q6FBVl3DApJVd
Or3+XKMpYS7Xwq17qq4DCec3U46RbJ9jlUD2ie/kO7jQx9kcX0GdL2bivi41SWc68gccN7GArpG0
ZROX0ZnQ2djPrCNjlIfVShPe6W2H0dYnHavFwlvLvROvHGYkFq/xW9IsS9gNOPjSwdA4fO08Ozv1
JrdVc5AnLo0/0q60HwqjvHalD+ay1gQwzeUeWF6EGBSc0SL0bnRKYvnDgRS6hbcY91GSYR5qR5/R
QP8s/L49zk46ENT5KONueE4cUZ7ShETJWT+ObTffrGt2LTRs7pdwtfEKy8dX3ynlHa2MvvrprcvI
dw38v6N2JZy3I0utXb9KvrVvS2bt2jmvfseBnkliHJTloG6MJ79d7wiO45xO8Lkyibc+Io5KD6t/
JKaNQ8m5uPpUY8xmxhfyfkFuR/wZ14gx2dj7YQqNMkszGWMXXBlb2X+Jm57Ytwb/Lk7SpOp8Zmw4
jlb/0U1G4j00mK6W5O/W9S61bSw4XfSPmp4xyT77NiOATlBndZBmWvXTzMj9kQandtO2VLjVni+H
M5keOIin/NO8zDcxs+TdYBZPA4Fau9Hh728MrQstzDrIsI8uhWZhNlvp1Mp8LiRuFsSC6ZjorAVh
rjluSfrS3zVi+kxGCbdIvCxOui5vony2EClyW13wrJ6n9dVqyvtZN8cbaUvzmJoD9Wxv7wsmaiis
enJ/bMzGuScHsY68PumXB1NauODpxXPpdvZR0NzPtgoqdqA1KldeZtmIY0oG92ks4ylATv0yWETK
JdE0XbTCnHY+Fvwe2R+OW/7O8vaYdFl6a0h5Z9JsU2Xm2m7MzP4iI/nk5wZRJDYmzUnOPX62UMdT
F9xU5kQxxnDT3rKwQZc1DjJN/6sRmgjqBCy5cD+nIx92ZqEazz2DxN4GBMBnwOa2JSx+nrAOd+M0
8LkOHGdbWEdDl8ath7PcoOuEfqNVH5jBnQuMJ5VSLe3Tl050pItqBHtpuvk5GTCk7MmxXDSXtGgV
KZZhjpe62I7HvDe+NvmrT40v/RzbF+zIrS6+EtxLwndDC4P/wK6HPCkkF5PGH53TaOaPNoIR014w
oEx7TD+0FBaP0FAlOK+vet6H7jLqOz1HgpnWRot1/sKdbzB3wqm+mHX6azX5dSW589zbOfln/Ea9
7Bti0gzEYbiJJ47tquZs00vfwGiwsZUjuqFm48WCj11F8da6TArrLn9CFUc18wX6i7L6T5qY4p4c
Zaft7jTvKZ0gCLPIG/eMy9xXwjTDVtfMkOsU8Pe2zQC8FW5r2wKfSESkY+gR3I6n5EPb1RjBaokR
bovWwWyxVottk4u3sddNItOqsjDDRi2SYsI0buiST8xQZSfTTnC4LPx7EeXY+qtX69Vb2BZYl/Qh
oz0fb0IfdLwMChMJhRutPMZiW/tPm4Dyu7rS+our3qBeOnrYu99qvTKIqGBj24273Bzksvuld1hp
U4LQei8rhZN6s9uaJdO7gjL/CBaMBGPbp6XrnsM+vhTqQysxonj/kDBzsPeGaeBhPGZeKIaRXCjM
5LJwTO6HwQafGUz7sGj6QHBUFbRceDA1ZbGt+eBz72sdX9P2jIECwAzMLkoPYsIckWp2CMFMBhW6
igegXk/wklLJdrJpDC31czOusTBnY2hHvn7uEGbVFSNo65T8tZiHnIjsj52SOwpHCdEu9Lr3WpdP
ZBq7kjKSNQQJ0/vatq+iWj9XNnGRczSFgzD+WhSa7I65lz7NhDQfC9d4jFtRh6B/Ndl4k7FrRhUi
jWgi/FgYhd5gDMcC36jp4OnkzU+1SC+G3+78QcubMzm1bViM2HC61Ogc0I3P0I7W8g1VxKJ5FeEL
alPLdeMAh9XubIUQZqWYwpwz8WKI1zGOp1A34gpjYNxJrXoKpVps+706j0kLg9Da1QjbkLVUqgJe
Rhn6zBqHbeGPHM/5QGxjSRrB7WR3Y5jPDhxCk2aMcLkeM1XTtO77uBlIJfj3ojDnIcTtkgC0uXrY
9vP6BJX5+0xfJ7gjwyJ5RRv7EIVuAoqH5G5ZjOYU125o4ay6z5oER49eDLgr/3tRqRft7QEvkG3n
PenKfWi0Md6g6he26g2MC8pc8D+2SfwcmX5wkU539VPtcNxlto9zI9bEmLiRxTQhnNZpk6oKtwkc
WOpjMjz7E4wf6aRc0w37Tc5Ie7J8AhdZxQ+zBZ11M+sy5dptRFqr17kJ/lfY+a05MciOlqNNqNEA
Syd6JUqaCYwO603pHMfM+Nxa/stSVlMAy62lWXKq2+w+XeRMK90OtwlWovtSiJ+Z9pkRujaY4Zb2
wvGeFye+sTK7OI5U6zsfnvBYLvAOc3Fi3CsoSWUmaKP4VGioPki9JRS1kgQL0TScMxtFgPBCzSyz
oLawpfNmZfMKikrA5zD6I/0FOkW7Kz7XjWcd4nL4TUk3XkaHqlTLn1Ol1RIZ10viYYqFCAhMEvZC
weUwA0zcEseFome8y2p+LRxlDUpZ32KBg8SqnfA57CqxKyZEnfgdzqP1c0CYWQw+/YTwc9659mrr
HBf1IlxOLZI8ozk6yKklgNkXkNPPaC3Xg9MJbecXNFwmhsCjyDUS9txL72dO6GWdgXi0E7du1V3y
TCKWwiWrq0lZQ1sLjcvcctG3430/kiijWV9aVLY1Uec7RN0vtVU9aSMZdx4EdwdWdjK0yNmpCPfV
qYL6Vfq4jVqueyzCsupeUqcYQ7B7sA3NvLiG8Tpa3FVdBoqCuprNSzw9Z8PUPYFk7YQ5nXKfDAq/
mFTbSYJS7LgHwtKPyHWzfetjK+8a41fpeJR7LQDUIL5B2BTfhRxfKxc7ScNNvg+ryyj1qvlo3Pgy
tFhlsU/Vdz5w9N9Z4BXu0R+w2XCJCYyl+VOWjJ2Qd4R9xS6Oo/s1cpfDPIJ7YuB1wmRgT4x4v5vF
TNI6fq95yTSmDb1BJVP7AfD7XTXh+zkLgiMi/WTVbn7ybYKTurhLTsUc/7JyQRwXBTncgkLX5MPa
aivsfL5f25HOTm9cpLHFzWJnBKz1/hc6BPJiZlpMpfRJ+zewgrdpJmgmdtSMBAgjVAi3EoZ37heI
NlCOXj9bHmzIgm11R2ZC73YAVeCre+wUr6Vx3z2uJn84ViW3lOCvq+UNR9EQFlKOEiC0PQjG2W8t
K8eC2mTerrvl1OLocnCuXcpRDQG92iWygmp8ZCJnpWSbn3WjtI+xVJpg8sk0R0e463KY9RnxTGlG
4UP4YJJUrzFfDH24c6jjxD5mgw5sQ8fYe9mlq1Sw7rISINYqEqqMnvCsJILAYRrKcGGGDSe55eTa
KSqDYT2cU7ylIMGB8BhI12ORktnmlmP2aN83JWHilhtjqMzHDRZjhXrrfYu9Wid3UVa0585dg9R1
52Q4zo9AfYvAqrnN3hbbI6qgIfyA2JuOJN19mhTGg8G4hcjyN4Btghzjmqip5tJ4Rnzl2spwyHCi
iAtIiRSBNtPaJaIhZ6+Z0YIjc3YGhkTRfTwlECu0Jj81jf+jhIAXOeM3z93rgI5ZHL1C++HYJT7I
Uv/dEfkxrbPxXKfTekxMPz9QGz0JNZTJSDNIQZSPgYvOCs561veLBH/2uQxTT0c7H6AbXWnZ3M1Y
VlZL2CTiy5QP5r1OYlrQ1xx5UdM6l5ooVKRC4lvV11+quSBShIyPvLXKY+y159axKwYmHEmAaHUe
Vy7shGiTABZ7gRVzO00nruBjIo/esNyYlvOJCxZxRinNjWmNvDbQJM3lp6R4diSW4aJrn801wyjc
wm7djwfw2XR9niRJCnhTg6ytDvlY4lO9WEC05rGxuuVcGOmNnfrPeZN2GOfY5slA9gceUp6WJb2V
OeKmjvLTLtC2Jcv3WOvXUxbN+a6Q4onC80XHjwQYa0aCwf2fRE8GVxBrkyJ4m6Zdj1DqZYwwqHeG
wlAmg884N4Amuwwy4hhZNL5xchf382QbwbroJ9tUCX7wMTR8TkOrXH+rC/nSwhzsjIRJR1d+S+vJ
pK81Hvt5JbnL1HZlS3hAWcfTDcPdd32JeX2xt6XYJ8tahdIGF4O3LIH5MW7O1L7tgW2Ram0VloVX
YSRdPINrZsdkpUrZFm1LcTpy0fVwW9s5SxWfU2F/mhaC5/zukUDDCRPRfddOYSG78SRqyoVtEemU
K9saxjARqc5GGh178jGaOfBwIEwbE2pl1OR1iez4hORo7xnrhdjfOEjBJKHp7AiDibjF5hlwFSei
0LX7+VxE+W1ZcOPx/QZpFLdxP0P1ua+mbg6bwr7kOvGapp3OIXmYDAwA3B6KmvqVm2RPhUIRKxgD
NrO+vmz72xVbsxJjy8bzHlrg+2AdoSfJpZ6iQRx1q0Qhj4IyVOKmwUnDxhxBCsuVrhQq6+J6FEKi
b0nxGBzCPjWck0xdbwJCj8urtXrFdTXG8mrHE4gI7VW8pA2jCGLwd21cO3vcHTj3zB7zk5iyE0Fm
G25r22LK8OzZbavVGNdhfdw87Zn1LtBaWgb8sPGrGe0mXDzObZRVDZ1VOgagZT9jPetC5qDb0Kkx
sds2afWQr2oE+iwqmkd9ZW6U/vVtuXIliyrrbtrZJfDN9Akb6EgBY4RxAbDHc9yn+dun6qWIWwU7
j3GA4+NgaOtBL1PtZNlol7PIIWaWMvBjYVWUir2ZAuVuq9sjTBwdI0Q++O0k5TUZ4hWiJP1UJYSR
q2Ny0WfsrPO0u9UqJn//2DeI/lYaa8aJSucn1iE+ziZOqOroNtSPbmvw0cNlrJ6nTFghV04rLGXM
mYDlnNI32H7avC8M1SKsq41BZhINB98qwWZUF+E39BPb2rZwMnJkjYmYnH7q06spCeSrwKnTDAWU
BZ4Xav2pivo4TBko3QkLv12zIbUUWI+y3h6YnTaxSOJsp9TfFm46+kczZqRGtXVD6v0ijz45cFsn
/zNIRyuhDKeEq1KOHWztxtBVQcfY6gAbKE0HhF1Kwlo/1OHYEFdiCCRyZlXR8/y9QPhdnMktJ8s+
KTAB5YeDNdV+25IDR8sSWhm18P9es1qfWAyXY9QZEu84p+On3MLj6V0tMpIyn4vmfFiS1cU6GNnL
eRD2XqoesVTdou9Y9DMxOO72RcROjvhkXVBz9J2LeSr0NcjHMEHiU5I39cwdtauca2sZ1wEKCICy
nLXTypxWGGcreKrfMKwywLwxIyBP42Kfxz7l2tWosBu/ImeKrx7bgZhzy1GXvL6P7CO2dQ+Dt0Ln
MIoflFEN8GsPvFlpnz1zZABLNUKa4wYyr7/2kjPMUoeGnjrUrb67YhdhVaG6wYeoumrE8GzaVTec
LH+4DKrJk+w6RHgy7qbV5kJpqV7QT9qUO8dIB9KvMEMJxJMnAYWt8bswycFbCeswVReKdWQTFjlu
MdwE2Z5jCebZpXwWkqgIt2jTSwOssElw5gp3m/fVWh2fXY/XNOwBpoW8uaT9uoiiu2zvtC4Ah/eW
Ody6PV+hzJHs7Rjy4HgmuWklijnmRWp9sS6JOG+/nZEQDqVtdVvoefr+2lBVbbgtzH7mjX5sS2n1
e4ZBHrQxf0ti6ySmxDv1eAXz56ijiyPEWMnJ0rBOVBcXta+zRYv/uI38Qf3FtjsS1LN9DpnWf11t
wztkWD/r6sHkpkKME7rFKMKBSIp6yq33c3N7i3JpcV1ZlPpateUdzjKkgHwpFDzSt0t8EgpKUVsR
o7ZyLmXgrlEdYsJb7e0kYijFlZwq6m1t58u2uS1W9cA0YjAhsfGgH+EpM4Lmo2WZN37vfGKaDHUJ
327mOupbwb6ysY55ShMoJyIt8cAIhcUpXxLdDoL+lTsYkWeiLE5N3j0wv1u0zWdr9Kyzn4+fjApD
cDdmtoae5jCDtewGv7uVqX5PBQEYyZXLLAactGVhwrbGy45RToKHDIbcJi1EtA963cgfDbgmpqPl
o9eYX7NBvIrC+9Q2ho8tQE7OBI5QfNrOTZGtTDRnGbdzfQidpr5iZvjqjCTcto7+qDl2vytdVDlL
gsagL99i31z3oyQ2p2jSfZUoATfIorS8/NSm9pdxuVptdFsXtJOmw4CFOX7KpuKtxoofcuMWxSQj
inn9Azi+f5RglZIkxm5Olsci0s8D9ZgXt8OeqhBnWW04uJ7OOGohboHp772M3FL3wXCjOWhs8oBm
kd7NzN5STgxV4C12YJk0xhSpFCrDdGm6+gdn5IqBI0WZmUZEFujEZfeZ2e29HvkDbEF1XVpH7CaL
mN2qHUnsvXfcyP6RRN0CNaEonpoaVWJV4036c2xrdz7ARYBtWH4R0/DbYDLDaBP5MLdIt/ta84/b
yQjoPJ6zDB+kqkPQK7zTdhXxO7xh99tqPsfmpV0uyBC4ri2DcWdg4Hr0k8pnqoQh803A+Jea8r9o
Bf/Wcf6P1pOUAAH6+X/Tel5pQ771fyo9//qRv5Sevv0vmn98G5lQZsTEVJOZf4k9mQ77Fw6WuJUo
i30G8Kw/JZ+6+gfu4DOXzg3vT8kn84gedl1MAmy2TP8dyacB+sA4wx8jgLhccMwpsw0GRzE7+ucM
RxsNXpHBI16NKGKevNDxRh71G3eYyM70kCLpKWT00pyMBYjjmqrLORcjruTbVXd0PQSgawq1h5Dg
su3bLvHbmlRo6MdmbUIiDZ1z3h6sorc0spvLPyovS9Vg3TjCs7Tnj4Jse9b22LbvvSL4eHioezh1
K792OKty01CSytSOIXyLoNTSV1nWBqpKRiFIQtlqg1wnStsSCLu8PqG62GoCkBCw8qxOglW0zbnz
uZHsS/2piuf5bNjaYUq05FqYKQaXQvyWw9ieXEMm9k1H3eeNHXl6CqzfFn3kIg/0ihej1O3dgkot
3+l83pcGseUGEWOKow2edtqKyO2Gtt24/rE5N9bb2sd60K8zCaQkHTIZRYTWOpLcShFuYJ3cCKM/
tU01h9uioE3eVV7poZ4acJ/HswU7U4Bck7J+W2irQZjwturoY3Mu+JtrKv9DJMmB+ngb7/WtKnK3
tW3B+xiOvT49/KPG/ah7hxr1wFQM5yprSarFvGu75WbOshN1Qe4y+GiBbbNmYSjqeZT2QqPJ2hY6
mhejxjB5xpcdo9AmDtah0PDuTj4DWMxhDdEbrvoxNejcROrSoyRga9AFUZSiguV+RcabVQQwsSni
K5mfPL+/QfiIa1ppHSeAtvN8F2vSDyFwiXkxMhlUI96RVh3VB72XsMP6SnZVsjfK1N1Vq6+HdmMy
IoEHUlBFqQ2r4Yx7WIjvOHnffJR62+XZHEv9rHvy/WKdYhNwBJMgElddreMsUpUpiwiN1PtavTjy
YhSP0Wq/uMui4XBpBOmaUP63zEVfLBXFTRJjEqXnyuXI9LMx8CMUF5koiLVUtejUADLntW0dNJ0G
KgFbBXL1f/vMie1hf4p9ie40bN6f3ZQYa0As8ky7/zX3r0iUU1CfswR55tMdH2w6abAuVw8Maf7Q
emsJzYLoXryyiMRWFXir6JSxXJdDg/QHPYTK8406GHRV6jJIxbm0FZTbh+LkRnPUm+bxH397NRl8
ChE2HEPUaQSwGR6DYYAL8CQVPSiL7dx0ygnUeVuNHA2b6co5j+6+tKR/sVPtZyfbhBC7G0HVvDMH
z98jpINUT3wS39q5QLaoVwGeVtO+0OhCEwk4JUbCCqOxeRJztnCIuSJ0O/ml0MRyzEc/YbiSgNg8
PXf1TJ8YMes2TDqeZFB5ojj1eitQL9IxbSWf0CR9oBnX5t5b+kId5OZ+UnJCD1cs3kDUBREiqB0s
QndopTOdXZ0UaGPqQnxwCFStuFIMarMpZyNYyvhbqWiZTpEkJgL1ozbH3/GYbnf4o69BAWt/lmTC
ko6C4MhJyaKUPSBxgXRc8UyWWqQUN+9r2z5vMmSQi+zHdvZ7Lf192+ZcDdY6LgMpCD8mkS5hRAl+
Je3hBOmtukA3SDf2OtKR399SXsznVqIL26ge9S7drdjVDHIsim+G6mW2hib3aGDJULKzct1XuBmf
3dY5OGvF17kdC++rdosmmkGws2+UtOJ5/ebTuQZb85j798tCyTOaK+HX4DPkpzMMh0mOP4M/SWww
uEKY+riEQG+H1PLufQPh3fZRqrBHxo6uU7rGOziZL8J8WPHCTmsqwQFE+aAXVGzb9Xe7vlWJfoWk
JxVFXfe8REPTVOJt7HZM7ehGozESMT1odGlTgnoLAeIt7Hi/b9LRxgpHYR0K9bC6Oj/oa4qiS2Ei
DuCIZhJYKBRoom04l1qzcDLYu8AqJfJbspP5OnCn6sJEQTDbZmSOP1u9HoMkgS7HfIKE+pSm23Gt
X4tCcmqF6UxkQ12bI1bRzF8oKAjHCwCgbXVbuGrn+5rCjCKFHuGZ5jA+QbeebOCSrWCmwq4vqJzL
66qAKNj28joSnhfUCqEqFVYlqiEGH+fiMbdjhnUNSTyxuqAMyHKg5ferAr+Qgfghw27iaOflY9WP
6POJcWiBy0DdyIVW+JlC2CyFqbmAa4xkci/Y9i0Kf/MLnRBQhdD1nrucsOa+uBUTGU6LgeJ+4Iw/
RcB5lcL1UlHc4l44n6dpXkMQwh0OQC13fPDATCGDkeXEgZcbF2zbicMAPQQelYSQgyhi74rCJ8h9
xnDnJjqKuNZ0tBB8P2WH8eW2ti0SCqGT5c60JfuSMB+cSsfHGWAzA+AcUhmfx1b18gOMZ+jjftty
HmyLyiMz2Gqq59EG00gV6lCoYmdbVGrNa4AFlZW5S2obWLHaV/mCy8J+AJzt5umudJvpBp061y/8
R3ITAqAH0s0UtjsD8pqAvZ1CfRvg3xQYeCFvQwmpc4VYkHMLWDwDGnuAx6VCkWFx9UMPsIxGO4gA
mgsnYTBT4LyZTy9M/PSBM0Y3ndYgWAamRu0IVQ1wjZxMO3dA2SWQdq6w7USh3B5wtwPs3QN/TwoH
XwHEmT4pTiYQ+aiwclrADqGQ/1zStg3TupyFpYydrd/9BrSDuI9A7/OGwSs0vlO4fGzLo6WQeqSw
z/TmBIGDOyssv6TGsxbiw9OCLJ4sscBY3U99rt/oaS2PTLa9ufXQ7tbMR0oMWyAVb5BWwI3uikp2
JtSUivFcKJahUHwDcZEHptrUfeBboxgJTXETg2IpBgIuzrNiLloojBIqg1cmJLO5ixTH4Si2w1S8
ByOju0oxIVg2iCMAFuyI4klcxZjMUCep4lAaxaaQwWc8gwuC8+i/hWJcfKiXQXEwEjKm69DyR6sg
yDyi+pvFT0Pyf+oPT4aBIye6jfgUQ+8MlTQO2UqR4c+rCEgaCGrIoBgRYavYobm5RFmHgiUmfiPV
y7e5t74uy2Rg4M6MUGPuxhmOVkCpXJf5rXXq5Go63cVf0olrGmp/x3XvzJ6O154WPl4/+ubh82AP
uF27SBvJgFdc171QzBfDWj2kC2zYqGgxxY+R0TIEM+oe6HF84LPbWTDTEVE4EHQMy7UM8RdTMW61
4t56xcIN0HHcVY8VojGGfJBOFSQ6gg2lyPuqVwmZlypWj7eAJAyer3MdGL8E2s/W5Js3DjZ9sf48
OT5x4eJxchrGIWuPWGAYRBcqsVKcYn8rFMNoK67RVazjCP1YQUO6io/UFTNpQFEWUJWazzuVT2P8
kIv0moih3nOlQ8mfdObOguy0IT0xFtDPq+JBUwjRQTGjTI8tO3vi6bPiTR0IVFeRqBkWKEsXOMQs
cIi6X8TKiHmz4tqEsGxn9cgsGw1R9mSt5xqqdlGcrbuQHNSZZC47/s9e8bqRYnhtxfUKxfpqiv+t
p/MMHSwVL+wohrhQXLHG0MjgtpCfyqVohFCOIJaLBccmXXHNCaQznANq33g3QUbXpQNH2Jwagz9c
772jBW0d+/VLPFff4wQ+e1XMdqs47lGx3Sa0d634bxci3FCMuAE1LqHIJ8WVe5DmnWLPheLRBwj1
RTHrhl8kS0OIek2h7ZdzGTatoGdC/1uGcoZgsrlt0GI5TRQdtyd8LLYnfWzi0ctP1qq03Hb+4+H/
z30lfIKvNfiyMlCHxHsXK8TXUndcY1b5mdv2tkjVIx+bk5X/+2FBzXjEi+K2i6ouzFeKvW1tEHpz
iVGMdbm41Up6hm33toAz+vOpH/u2NYEQHGT179/0j4e3zW1BzsJfL7Z8zhGGvr/w9st1zYkveF4R
d8W7+njitvn+Ah+/R+aRKhdtQdrl9tPbQySuylNUDJc1I0VkbdqXjTLciMIx6tND3qFsLLZue9u5
LT6e87GvXhTe/7H9j+e4Ej19pQ2vBQ77fzztH78v3xqGf/zsxl1+7KvGBkzt/Zn/8Z2NPhNJuUck
+x+/TmUuHnMcyBqbGX00EejDvXg6YoHRhrIHIvlYbKzcttnCOO2gBle4a0XkyUbBKB+Pv2//58c2
Gm/7LdvzGRgr94NywnJtAuBb7tVETO1SBHaQJ6oVLirkT3fb6mq7NBUz8d8b1eMoEHtb+1hsdNDH
pt5KpYPvzh+7trVKU4k//Tztt5ngj0e3n/9P+zhj4AU+fv3Hc3ACeWgacmJ0zTLCpJQsuuqXJsol
GBvNe7cp/B8I8/81ro5hCJjf/3lc/ZMaM/9fh295PXz7E8gEX1Q/+G8gU/zLESRyqvlwi2hj8SeQ
af9LOaThEavcFJhV+QAyGXTXmV3hYR0HdHDGv4FM2/mXj0MWycRE22xz7f8tINO1/qtNIq4i5IRg
J4GLGZkcGLYzJv+nb4vte00vZte8IehCsT/bohhSa+VSvZ5S3TVPpg9tuxFZ75zWx/a2E7kujvta
RSetOLGlw7twzxVTlrZxqVdUlahlooi6GLGFg3CTBnyDdFzVsXZ4wh/nRLvbIIptMU0eFlWpQihw
hdnQy5g5qwrXZzqAbdsxiTWc6WNGBusurY+Ia0+vJJm2IPzuuai9t2SxHvW40M+V/DQ3xhrmZEGK
xXAukbzLtQpXzwykDMDySx+vT6U+jTcTw2gaFm1+Dv8iGM0/ZolnHNzYq/AA8R6mNLtiDEoBtJLx
mEPgtP4yHCKcB0jssiFUjPKAS1GNsyp4ICjIDyUjw1vevW8s8bX18keUCw+LPrwUTuseTKdt+Aup
rT1m6twSOFJLUyUUj27aqid/NfV/i/lQdiUNvMO8AoQ1g+HNcMu4/oFh/Ft7cLRAW50XNH53jEU9
GFb65jSC0NCpfKgaF6FaRJiP/ih0Jki98U36mGNbtqmG5KZdySQNU27EqCb9y+wkoY3oZ4G33jkI
Tnb5xBRkHzNbWaYN1ifOTKRALe3dVD3S2RqAdcxgjNnOzqybZKjemphPdXbjcp+LIgIlXK9J2r2i
9niKlvaz0Xb3Xu9+8RNqd89td/GUnRnVufWNiM89Q5rdPphat9N6jAtsuV/n5jpNHRGWcfuTTnje
oV/8SYjzXHcVcG4UFKK6DNP0Y5r6H54V0QmPwzHOT0kGcAUTFhGXMsbpcdaao8WMBCmHyP9cwYyP
DTmlhD6yckglsNvfODehONTh6ZIRRX/8gFfdXTEYvygqIU+bp5KwZjoGqtskcX7Dfu+dTFyzAeXM
SFu1Y9qi3K380Rp2NH5h8Fm6IwdeR17p1C7U+0xUd+ZgMYkIp1i4qIr9741DrG43dXdV9XVCAsPs
KM2ewfGwW536s/GSm3xUQDxg8TYiGRndWLN/VMdTo9fnWvceYoNuutD7ZG+uxT2sQjVpd/lqHxhd
QL4s7ky59HsL7hrHTzUHvjCNmC8/V2P+VAhwtnjI7kayPk5DbiX70eEnjfKhm5dx1+r5M74LL1bl
fxpGweCOzmB0iuptKpUuszF/2oN+r6GVGAwV5w0D3XhM5Fi0fraXoJh0DfKGmi/OJH6OgDWHvDQB
3SJQT6S4nm6vTI9lFx+sHmQbe2eExQfTSkNNTvuWlFMgTPu+wgiYcX8s1QkeLeP8BVwZjwnyhCxG
YmDWcX5IbztveJryCcGnT5BTxZEsTLD0ShTPDC57ux7dsdahUsqYbm2yc/cZ3RpfMsMhNnzBtJAv
sbbVYcyR4E5O/DDMpBUVOiEQe4cPVa9M2tMcYWPRLL95gdcyte+1hO4179LvdjlfdLjWqO8+RyL7
zjpTm5M4eygGd/iJjfmlSaVyZMpuYJUfE+S/42mSWMrW6u/pnZgvyvQmTtJ83pu4gu0dJrlLnAp3
eZXd9YYyKGp/Z4N2jvHw9bunodMf/Zgp38HgnJaZdQ9yXnSAQ2nRPwgrfZ4AArQ+ArAZxsukTQyP
1NO9WS2P7ngquEtweGVvUMsglb343TPIi5MlhhqxNl9FoX9G+MWVzLHaAzTXL935FPnLeY69O8bD
f0XGjPq/mB4HC8VtXtFj1ySs2Auuuf5aIavsBYPh3FKSMfosE/mjt+pHvZFvc8ObtNbqE2I8ucfb
7MRfjgDKvk98LPoyzKndsfymzd0XQJeDNO0vcCFo41dvn5NjiBPVThY6ohR8ouXy2zCrp2lqT3aa
/Z7j6prN61EzGwZDY+4mzGf8b/bObLttJcu2v3J/ADnQN4+XvUSqtSTLfsGwbBmBvm+/vmYEnYdK
5amqW/e5HowBgCAtEl1g77XmctcohL0Yk3YGQ82w0GTX1dYsbzWoInzBYd32xbPOx5Mul2z10OAp
wdIPWe5uoXTveSIJfroJ14pe3Ce+83OZ7Wk7CZ8PieObwM+A8BVc/5aloCa/2LcwQo4wgg8g07+G
sf7uheZ1WdraViw25UnbO4UmqvJpPHoAWJDDkmUa9seJrrdtU7Q2iTTX82k9mNkPgdVXjx71MKUz
0Z0sGcSe3+OVJdrEw4bW49ds+uA6Lm2cgsY+I480G8BkJRYRz22zC4bph29N+safyvuhNoi25exC
n7KzJGbFEOJ9cZbtMNJ1QksoVknQQA+hPqF9d9vEJ1MnONT49rpoHDZpigiE8cqtX4Q/Md0X69ao
fFo/b50ZvUwTuDAf6fmQUNrraws9IzqV1tNfC1p6O8eiuEVk+tWEIxlX8XBl1s1p0tL7WTCcGLEE
e1zkCy3cCErAurM8Gnk/r2r6XCV5Ko2LKKvD/K8XExKWLt2jPDtUo7GrHe8rEFWxlkd7YFbGviUH
eoPfegcE51s0xtE6aq233AIbywN7FEMMz1+pYR+8eXoPCKjVcu8mG61nnt+/FBPlfW/qvyX4nfeL
P163Cw5PQqcgGLSPSEOEvDRcdQF5TD7Wtal8sErz0V7E0Q9oO2InpJ2QEnvg3kNzC9cmG/nFExXU
XVulP+yRkqQbJy8V6CyMiWAJ3fzYanq/8ZyK6x1eb6306n1ZlKj4F/zhhcNxM0ijd9ihfyaHeeVn
9asz5vjGHNZXOkduQfvkxJACp4bO3Y0jxLKbfUSClVvZ165uXxOUSxErXp6DCS/paFfs8W+xMaBd
XdxfIjX3Li6zTTJqb8CZsAw7d1QLA2wh1k2X4Ztv6+w7GjKSVapk7+OrHdLRp7iT6rsxqjNstoV5
jB1z0/cmRrW4eHIrTnE3J63JTp7IKU4Q2Nbv1tymO79+tlI92CYV9T6SNk/A2YF3l5Audeu5HDhd
ReW/eERuVP4zsU8C2Vz4NU1dAfqy+Wb62d3sIhiMyuTRzcP3AjXIVgsYPnno2pr5q9v59BDtcB3r
uPzIZlpZ+fRmVRU+/0i/raw3AqeoOGVPKE0QwHzLbwebQOHIGAZ4NVwRc7t9go+WrLNc/6ppeHAs
mcwb6tFukERJvfS/oteHY2R4K33oUBnR97PtiUpujzOkdHPZgPti+NVPJ7gnR+I7FZ5frcAg37bj
KW19cxXYyc0s8g20vecwoMjVC/0evRA8/gVGkyXo2XYuzG+6Olo6UccGEGCKQ29nV70OxHtKo2+Z
lb4ldfSjTpdbEn0fOzO5RQZ/481ugGFPP1otPMmWZtpSciCaEiUnppe5CHCZLvWXxbe+g147lmTq
rYws+4I961QafMd2ItUp1nZ5QmZAGX11ymneFqk4OrXFdRdeA5e/DakeTxpAmZXm2tsmSNpNEU+v
jvRu5111HzKw5qv0NKJdIlHHhJuQAHPgYEGd8n1gHpws/VUYBnXs5TrKsT6Sdv4zwTWjR55G0bLA
202TYm6dIyNyzaZ3HzvlTp7n9Rg+xa1HF7EDIBuK+EYPcNMtwgGBMjyUVmSvobfzfwtayEgSMaNF
/AdOQW7YEP6IbPHk+gvDlCK01qixuZ215dfUKKOdW/8EnPQIUMGk3yB+TP746onh19x37yZAaEba
b3EAmbPS+a1EmDz2GoCdrKd4FAz7gdLvATLKo2EifXfGk9GER5hnoZRwfu+jFoaf0+xinMLlumpB
mCax92om+TGs698CZyUApez7aPobSP+HbmJAjyn+wegxzvmN/1MAk1npxXhj6OldYAyw4oX7Bjxs
HRZevwWvzg1vWnMfL3vdX0djg13Dza98VzOB8dbc/vsvlHvfrCQEX5P5ey64oE5WZJ1hkid/ZDX2
EHpnf/rJBeeRZIVVED6MlUmNA+9xR6OsFKmMhU43Xlo/jEkRkCZRNgdBTddJnie7eJqjiNu/6hKu
g5w2YzrSnxK6xvGS2EcGBLumd0ASOdNV7C82jU4T47l3N4b6nYnoboMO8aqrJx6CWheVdL4bMErX
5fjFbEaxxgqE2cFEuxv8tKP5sbUy59D09T21+xe98r9RQj9pCYzKUOcE8wd/Q4uOWpvLwQvvCY/5
FahIceiIh51b4yGlwNJMvawaxidRcIWqgxfTCKNdif9lC1NEX+uefdfI6ldnvKSe2Lq+s6/DYUKi
KDsn+XEKnwBCOCs3k6Nau0eannADjOGRavFN30I1ignjXlvldLBmrlFB0EEP+haOBuJq4i6MSGBy
f9J019gU9F2AivjEgOcnayQ1Jcy9Z8sWLz6mGEpstxW/a1T1667M3ntT3xv1gDX7K/yR91iEvwCB
vgae80byKVo7xtso73n+vrcr7zfRIw+hT3iGF1f7SVThumWEJAKan4ZDH7y4MuAFNYgCDe6XuJD3
fhngxgj3htWjGWWwMOVZserHGW+9WySrqKye2rq67hLXWaf4b4F41M168bIfOS1RTs4JBfwkvonm
zk5bZx1V3OYxGpMQmj6aC5wNQjzfE9/e9dGTw33PdLc/e1mwnuzYOxShjcwZfYiapKrMoGYTqQQn
0DHeqsU8r/ei4liflnzGCFWN6yicl0MvdROD1DkHpH7GNamgxJlsg6r6pd6HC0zac+tog/eMhpFa
qerlRRhgtwKk8WHdhHVhj1tFzBCzUNbKP8yXRY9hMLR5Pc2kVemQZIGEIXmWk5EzDc8wiLJCFmkx
FGLUWGovQxLqt1tNSV+CmJKC0KPvw1jpJNlIHZaLTGDXpe2XQTZI3dS/G/th2i3nYgzuiitnTIER
UaDJvBmgBanTm/avb1vI7+U4bbTRZdugk7+AmqtA6qK/kitV9d8hs/dgcdAGUqEdODZqBFJGmZUT
8v6KTaqhkNVqbt5SD62+VtZq9rL9MKu29pTUBXRsgQlbql6WbKBHjjZD/X9T204ApeSw7usymedf
7vwrxYRvlWTsbNRPqn6VtJMmgc6g6iJ/ZrVP1G+t5tS68+GgltXEygK6Zb041Haw6cb+Ue34WIne
1U9zORrUKzSSefrEk7lRP4X6I82h4ffppHbF7Ch3zE791mHN9ttMnH9fG+LCstVsa5cHocNRRwmk
6K4iS+yKpVw2HeJ0LrCI3OUkT1xvv0TLLopqdqvOM9AhWtreBSlWlP/2H3/4G9SsjCddGaZAA6A6
QWrvxUJnDD2gMp7kwSFkFa1HM3RwW2szPWZZGp9/3IlyH4qTy1lDyz+c1+rH+/wLWrW4LWOCfpaW
hDhCOreJL75rSLgo7HM6qgmnyDWATkjDfx1ApT7c58047NTfgrDwLnNRpVW6M+CtzjnRR2z46q9X
H6Heqeb+03XgspaV4HazUUfCQGQJXxHyiTwQzMn1DriCV+pgUIeP3MCVMnJhMyyGYHZQR/DUIyya
CwcUAbg7j7JU6Msz7T/9f9HkXYXCrtYBYcE4XP552VF/7UKCCkM3hoal21ydjyT566sjSS1e1pXg
K+QVyTEXbxuikd4JL7v3IlKqV2p7NbmcrR8O0fOseh2HwXgIZB1E/tjnt3TC2WsvXVvsznu1qKN2
b0bN1eUMV19PvUWtU4uRPAr1Ydi1HdhS4YHrllcEWx3saovL+z8fgmpZ7TU1d36PWj7PfnpdLX5a
d77onNuY6qUyZxTl4DaD89KvMvOAyXZe64Prnn8fstCwtZr0zYEfJuj4faflaUhdUaVL2fXuiqV7
oNVOudI/mRnDQLiY3Zg+FJgBxqY/OtJtQK3xociPZTtBnQtMVFplSgCHpembCgrjQZvRa6lJGZTo
y4zG1ddq2ct8JFaVHo0br/SQMZihgXxtEFRBa15R2//9bOGH1W70zS9pBk0/c59wD4vjKCdoI7gL
qOXQxDq2VrO92TSHWGrcrWmMdoHjojuQm0cRNwrXB6yac4XO5WmoJoBA/8x9Wofxl36vevk8q173
1WH/t5t+fv3yyfHklfCSzWQ6ORDsd5e3f/i486wn/5wPa8//9YcV6r2Xj7581Kd1nxYnF0xW2PjR
3mqd7acXL595/u9MeXBcPlnNLU0B3zLuntXShx/n03Yf/tTLx3SUwFajybOU2lr99whcEWPr3wQJ
sH9MPB9mMXnV12YuE7Kw3yvxsGq/KP2cmlwExeoFtdgSbdEjdNrryjz0SUx8dhRFqUXJcYqiLUVz
biNKWarUth+W07xy1xSqGISq675SlKpJoA4AJTLEfkiMr2U8qM7MWUyqxKU6N7ito9Lj1SgCiRFj
Mc86S039sU6up3NPp1Y3oS5F42UDeeR5mY5Q0Qqhb1VDR3nVdEzGEJjdgzILZXaId0p1PdUyqUIV
EkXMd8QHfs/pHWyVY0i5iNQcw4f9KJaGSmUcIdJZ4l3Eo022gsFkr5IKPkohESy+pK9Uf819Wtc0
usdTKF45gK04OaWkVE3GqGywN8l1iT7t0xzxyvJHczrgtNmLmrGk3J9KNarmlGr0si4eTakrNGLo
H0lx1TYYhxly4UWbgLz98aKpZbcxX8KyDLeqvaa6bSA6+EGUUvzSfZsr5Gk8XVMxluM6pRlWc2pP
f1pnyfEjzz4/z3Lqcwfug7R6KKipSfnvJ/2w2u+uuhWdO3RqfIl4WRQdMDw5ZokBL3Kfk7Oz8gMO
0huZxvX7EAMvVXsQUREa38seVSuTgka2xli113R+gUU07d7lKq+8kcr+FQ4WTjW1HM1IWeo8e3ba
GVjM0JXjsSrxm87utxB7NPgW5J+Xyd+towJz0OLW2AsDEabSf6tJV1AGaD0r3V7WzZK1kkRUlwN4
UBulJV7iNwuu5BU1SFJX2uEV7BaNerWfIrWL1GzPJSQ0I7Ejm10aI//aO2rHXPaOaAweUlGur9W5
dpmozuhl8XxSdm65Tef0Xe2Gv5N6X/bPSBYDqSfLRu2UCkyiXeUu3nFGfuddpM48PxmcdQFfg5Rs
/ACkpK7T2ZsPaVhg4FA6Zzk6vyLcdmUxCqWZkFY/QzoJW+XjjAx+9sx3gTuq5fNsEGG91AXPz+on
1OXveP695ZxaNGz4DQb2F3W2xInpw9TzvyrPizpjAqLhlrWaPZ9LkhfkEmbTgzZZ1m7uT6Rjlsla
qciFZphrPQPqIXQSXqTD9ey7vWjMw2LStu5Svahjqbar+rqUk8uimlPrHE2j8cAAQh1pQpo/NGlN
/F93GMK8bv7vpBWmL2UQ/4W04v2t+dGm/yqrOL/pn7IK5x8W3i+bp0vHxQ32WVYBSIb8O5/sSYLo
LrIKC1kFbTMdRYZr+7b1QVah/49kFObnOFyZSaQ7aDwCD3UpnjXpF/sQf5PByNDnUFBZobQndW4g
Im7UaavcKpdb6//nuvO9WN2WL5/1dx9NDDSgIG59CP4MK092aqNS6frUOyllQ4nzYltqBhvwPKHk
9GSS2OOB7qlB+KSS5SPGl9IvzatiGfFqS96PD/gnpyLGZ9EikEwgSutfYZoDCkoqmp/2j77X4AcB
lHGoE1ku2HtZV1usgZtzUD2FvnitJIWoAUfUgSXqwBPlLZwiavnWqpHsolFSjEJwRhlYIx+8USY5
R0GCRLULYB9VaNZN/Bk7EVIEqEp8Nk2Ir2WOdGBOLx4IJbp/pFpKqhL9GQDccJYcHeJSCnoplwym
XNKYgASvZvBMaCwZKg+UKxoXHJ9JcJhkOelAnQJJd8Ib1K1CH+KTLtlPXbwgDVnI/eMuvk6M1tm0
O0/yohJJjuoQqptJdGhdp7/ipvd7tAWwn7H4kuoJWaCSQEXrDoR7x6gMNlUlIVXsqK3nX6eSXlVK
jtUkiVYG96pV5WiQgcfitpDcqwAAFhX0DG/hr1CSsQYf+5ItaVkL2Cwcgi9BlAfr0vXr7dA8FQC2
CE7Q1zaO45s51gmcLLP7RkjpTLdbJJ+rAdQ1AOxa3NLZ2Xa1b738YaE6Oki2ly0pX0VUw/akoLQK
Gg8GGDCwCSiYDxzMkpQw3JI/h7iet+PEcRCDEkskUyyUdLHMfQG+ArpccsdsHQJZL1lkAihZgoRF
8yBaFMZt2OinNpNdPBu0blpx+Z/rdYq1e6pg6OnBDyw2fPlKmDsM56um6sKNof8sh6HYJM4PzRPt
LtPzilxXFBxNWp/8Ics3DCNo8qZ0EfssZe+V1V2VB+4GArnGIS1qCpP2HVQE9zp3cP9bOWDfzrrq
Y4o9w0ieXOSWL6QdgeqDLLHriR4Cg03UQW5t2xqBQY2O0Fwc3AxYsCJRrs1M4M9zoEJYE5akGrMk
2fEtR1sZQYWloInqkMayKW7zaJnpq2gHMkT6NX+q2Bi195Y1+Zuo+w2KlAHBh/eYdNm7rlMzFIj8
i8rdus6MJsv+UXg4P7w2draDOZ+C0bnCs/ErGSbiXLsHm6LPWkvKzQTK48FIR1xW2feUwrxuTG+U
276JqW4OcHvpy3XFD7+CndNCqNcs69mvQmfdj+wrzaxhSHZHLXibjOqLvL6ucH8H7DSbVkpxE9Tj
dEAYsvZDcwDTZev7YgqrYxfGv11MLFwet0sQJXtps9nGY7DWXIjao6AfOG7t3noyi+qpSYvwQMgI
wlFKgueJp+Hmt7+SEkz+IxT6pHEfUkQCG/oSqCJIWF8ZiFauXXOfhFp8j1dgP2IpXhmuflwgqUPv
sq+nknPCS8jDbQrfWRX9TWKlT13e/0w4u2xt2XEBIN3sUSsJ+evpziHoO9YaaQLxV2fBzL50LTr4
eqQQ22bHLM+aTXwdLWZPD5sMTlyS8ymRuAWuKEs02Df0FAmfCzk0iCPE27KOuum+ziJiPaPWO3g5
LQIvfZ61CoWFV1kbcPQ3kee/4f8fT7h9Jz8lHkbGICau/1jGfraLMhN3SO0hSl/ilWPdIWbyV8ng
wn5N/XmrORBy7QUCbDyMxV1YO6THbCq9BmBnJt/sYADfYeXkJs4zaFHMN93srKlgoQLz4QWRT7Iy
lvcqdw6w2PDoTF6xNW37exVOFEpvAHondWNtgAEgtZ9DYoOJVrDjVW803jpGIbQ2KTsjK3LyW6uJ
Hw0ybusZXT8eX5JiFu2tt0nVWyrGa6bdgtEi9mKDgyDeVH5wX4T4aLXoOiuRkHUWYbEeAi1K5S75
tbjghh6piNB35iK6DUFh1nompESeWtPSj6fMcedtmvwyc/0qdOzrZqHJbrgFzfFSe6/H4ZULEmsT
tBa9cSpF+asqxztuBqcmwjOaCC66ws4e8C/TzihPQTKXqLJ+xyYVnCJv3gUsLsxaI7fK7vccziAa
U/GUdG11GEizKA0Kt53b/U6mbiL5wt906FhOsVO9Fo6xTT04UTTm+g2NCI7yhPK/Fvq/ly4n0ooO
2sgz8lXbDYckh5ONHIUilMOvmzl3uqe5t0hMGVRPorwRtvE2TuZjM88ndBj9lRjm4jSEOwApLX6w
7MXobACnqTXsuwJMbhLP935YPNd6oa3CJODcweXlLK6Jx4a+notqTabQdAjBWlKH/JBYrdSBXNdN
1CTz9yAm5i2tNcYOhJ/w8HsMQKhsC3/6RhlN34eN9YMI+LXd89mR1/+uAppRgKFOJdkcp6WNH+b8
xTcj4LHUNu2lXnt6FvFE4/5G3eDtMNuvqsEcNiGKsHXneI98JF4zRDti1JP7WCYVGWZ0SsdaOw29
OOpVgMkSJyJ1hYkAMHPPxjGKzno++t0jQjyUJ0jNhirA8CqL/Trn06rucfDF5J32M0azyjDescWB
DzYrwDrVa1478Zq8gd/BYKzbUa/3HUO69eLUkAS76DC07QxEchiPcxyv9QZdnt0MBK6Zjb82tHyT
tka28et2WLtc2KI8PmIow26TNjzvx1tTci6tdLhnHInxaRIxxGMBWkR2P9p45CF8+oHwhn5k2Xq7
wRrfo2vNIG6vLVLC+xbtm5kk8X5qvf7IWIGYhsyuuNlj2K0MSauf7HKdpfWbkckhnt8dQuKDTjxi
U9j07+bOHJXRcNMjdvNcDdt3TgPEDohhBYd5sOi8z53erVt2FoFD6DBJct3oc4LgTQp2+P0SMD31
e99zwbCs0qdB6AFM0ap5lc+GuK1lpNJQ19PKtrRk33l5ibwUbIdRUG2CAb7WQYnBMcnfvdlKTzzj
cS066GP8i07Uql7MmfFVPl558E52Y4YawZ/C+TR6jbXznaiiVWpyGmnmdq5nZz/iwV1XkbdNElIa
sQ2uAtBAPNrCNwdZbyIlKrJNZ6MrdCb9AVc2ltFadLsGgPh+SMRjQS3l5CBkpJPLgMF2+xuOAcYg
2VW96Om2jkIOz2L45bXpryXR38AqfQnFlEHQnxgy9/33Wiz+du5955rAKdJsub9vHWd+xvmSHNwi
B/ceWk/BAi2/LMn9qIyVEw6/7CnYah1CDy7qLUo2Js0sEM3Avnfj8lhY/U+zi5y7ADwVIc7d3q20
pzz3qwdsQHHoXPk16iIQScUuCvybuozLDebYBC5pNWwsv5C+0qg/td60cxO9XtcQJTFYxtoxm4E+
IBO+cwp9BPaNxQzvAwx5QNm7aNGGJ0CId2XT3KbEWx0Myy4PemYHq4L7mh6CkEVjywWxi2+TEh7V
AoUGUy4kZlfLKQJUeHRFWffrFPTCxnKh4icFEgXDjSvIAtEAJal+14O0PraJVR/VXG+Od5ajG1em
hlWj9ODlTh7otFEKN6Jy/KrNOfrVdD7ZTu/cCo8T24m7w5zMCBu5bRJqnBX7RB+0LYP02ylPLahx
ctjuBeREWgzlzBKEjxaFN9h0p00yVM4OiBU5qjPchXE4NehGjhkEI0Jal4c5GULMi6G3GnUPFnVn
rVJAadfd4D1mQwWyPLZTPIK1/pL71n1i2OD+Ya2n1IC2ZuIRq4ajdtatYy/de3VIWhYXkt4oT225
6PcI2deWMZNOarnfOkhYK90Ow0M6lU91u/jHvKq/OEEFQL7wSFN6bHV/uV+ocW7rJa93fpEjnQ7K
Yh+DKgE7HHr0ExZ41K72Rc/HeB3yZLErBixmmW587cztwMht1Qz5SPhzUQI+PUUhRsrFZ3CqkNH5
v8KkP63z0+xnjLBvG0qCdOXjg1xFfYgP4MKVhoW6yUuuZ1AOAE5IkDQhH2m+uiwjjKWqY8rnB5NS
7ZATIFkU0e8zOHmReAY1gbCBSdqC5hXV1o+4s/q1W9jIMDTpwg+CXM7KEuB5uat/RBUGI1cWCo1U
o+xqc6/FPiA2jSx0qRfUJEbNqg1Rj2pqEsORC7lzIEBy7U05qOdMVpxzVYtWszCJ/G1vtF9VC1X1
ay+TURY91eKsAU230e/0LSjGnoDeNeZEGu8qEVBOdC7sPIB4+8uq838gOQGAUbRzp1Z9GrF71BDV
rGqZqrnAjjE1Ql5UbT7VI2OsRa9WzWL8Xa4i45RfOrkf5AqqB0pW8LSbsV0oSQAPHhqk4XZykXlo
u1SyCYI+RBYmtIVH1MHQ14o9DTya5w0Fny5Dem6epHUJWQZUE01+OfeU1sgEIGkzYqQKuwOExl6S
u0rNTbm1gOnQIOlO0bVih1vSYaLmzn1ge/Jee67g+I7xpOB6ra7Lql/KwyzZOhJ4zn2hvhaS0JCq
3opaNiW2gfHJQsfOWk+yZt/Jmr2as5u0Pzhev+llVb+VEzWXkcgF8WP6NshNQ31D6J44Q7bVwRfL
UnFMf4EDdCrmtZFkVN3l0RYx1jG26ouzk+SBWKGWlVXkWH7jTh5qfeBM1WGEQCYSgwpsCoBATVS/
kfSV+noEREMgS7E/tyAXpI0Bj6GIqJ8dVTW3ZPeDaDHsknJOLRZ21WwnqydwCVMdJpQHrBERY1hZ
4k1UQf48q0q+MgU9DXICx2WvJlDV/IvCQa1Ui4sWwr1riqA4ASiBdygfxPSlP/EQF+7UgaPxyEBQ
RP4qBP3vVSO/gfpC6rtMj31ppNc18TZQDxX70JSlUy4T1TWCoWLv9i7cDDoxnkTXNHGQNQffTriU
mI+OPaJYVczQpARwoHihKSfKhggCXC+yB60mnNN/5mbUnEgW/lpWL+tqZYAMFbUQz8h/vY+MH33Z
quWuN/Pm9dOnLa2VX7X6+6Q8hrUtmzNq1kb2wVW8Z2wiVyYDKLa8ibnOX7ZUPsPpLxuj2nCYuA9T
vaHCL7kUJvyZioiVg1rSJa9CzQVW81r3nUeEB1s1ZGEYWz1CtTEulYONuYg3STlgk2Y4e36H4ot+
WnSNYh+QwLgfJUYFZOw/P96yWm2T2hUcGMljVT/rBc+q1o3yBTX3d5uIcnEOg/QSqQYVZSYOwxIh
6VaLGnp2FDx5zLbzu5JAHu59ZMLopPGh9JatD8/pOTLPXZDZvIm9hLTH6V7Re3wpGwqVlkoBTHw1
Sxm33izkga+68kFTe1M1Nz7MKhqV3/AkHYthT9uHi+SZQ4mHwj6kqHNVO8FyB39LbhzQcC4llz9f
LSqelJpTE1HV35axt7aXHttnx1uIgX/v9xrExX9puRVcP6fBlNIlQC4mcKjzF1abOW0zrSAQFpsx
mnnCQ3+lGiKcQEIKIiUQREMAT027W1/AMIm8DKvFKWp4As0ljLSTFgBjuBpsiL9qAgbV5dokl0dD
IxoONuk/vbTng1AuKgOsWnSov+2M0b5XSx8OYIr7LhJMAjPVK5Ul0n1mGMcP26ljXO+MW8PRrN2H
96ptLv9HbVQ6+uJKrNW6GLIyT9CTBKxiBzr/geotrVuR3IhGp1r5+riAHJFqtovTWMh246dFZViG
1+qt/7cj8//SkQElQKTxf96Q+b/Z53bM+R1/ujGGGfwDFxxdHd+zpKWVvsqZ1md45j9sWzd0MsNN
mdBM36c45zN7xj8sgA46JmrfobLmYH/FJSnzmR1ecnQSvi3L8myIff+jfGbL+9d4Zvn3gCN0bBCD
2Mh0/3N0uo8pKM973X5f2u43drboJBYnvh16LHdBYyw/YjghqdElv+qix3rJ+fjQJG1yBcVr2JcN
4AkxToRbIOPr+3zaBg6WvKYZyGyU1gQ/q76oSdR3FEyzHJFfNFdforqCwOn4955nJDg5B55ioasM
1+eNsb1cM+rE4LdgIvSJjtxZcHBuFrTqbVbeXCZeNZQ3Pk9QE/hPLaAoQQDb5WU1p7ZRc8PgaSfK
HJfV+D9fGqj6OzvSxk0rauM184xbAoL6dyOdJKqo/zY3U7EZJse9zaI0u04xIdIv7uIvtj7g+PSA
PXuLxCLrJXkCZlijuQ6rQ1iGz5dVar2aXNYBY6ZO7gTXar0Wu+1p7B+43LkkH9XVdCzkpE2j6agW
OdKyQ9Dk/7beN7F7jWUFukVtrSbn5XJKeU19EKjsqyYb+4OntnfO7yqK6apwMKR5DaFGRK+3D5FM
/bRnjQ5UZudHbeidciXSIT+mMyX/f5sN4xyoeKVlV5RvvHRLJXm8OT/Wy7lllFwsvyUkT76qXqCY
Fu0LB6OTnmhQo9Km/hYv9HjCYYggIUX+K449+jXVtyAkAGzCTusF/XRLtXOGwwQc1jBijBqN3R79
pLdfDBOb1MhtajLd4uBZ5PGqzcZYf8BRZj1ybx0/vL2mFL3WrEjsK68HFlJoBlpPv74/LwLdsm/d
ELFuHrqkyhXEMq1s/851zZAThPIBkTDaBn2sf+cZZXDnyEngGlghZYH8r/W9IBPVMyOee9hUTTAk
BXd2lpI5QOjI+TMEDyarMpryHXkg46mXkwHl52kh1YXQBY6vTy+oTS7r2phapSXaclt5iXdsEbrv
jbb+qpb6xe6alZr9vEx8NS/1eDyPWUZdsqB4DGufj1CToslNQeyH+WdZraTVvQ3rCAkmN8ZHNaEu
THaI5t3mRd899pXRHZsifqgJ4Ps1GO3trIv8h1XFBs7QIHqe25y6fomD2KzEsncnwvrCZKyOXkxI
uVMG/THSK218Fl0vGXcEJd+KlmGfVs/GYRrm+P484bn5VGTG9YdV8kXNp8LvpFHA0OOf28ZDEN//
IvBK/HmvfCXH57JNigzDi0nsRd3VPjzd4GngCz2qiW2yn3tX2NvLOsKoKYFr1g0e3+6xsbP+pPva
+U0h0GV46eCF59K0T0G/FKeUuqFciJMF8/uHWTG39mkOKn8bNdafV5Co2CfCcMixhQo9bWfplWpa
Xdz6VCEJvbZvkp7rHsRPcdvJ9U5ksD70bclQA6t83q5fwj+v563+y8qN63kQ3V4jXuixbbL50duo
+fNkNMldAtuFpTil2yM3Iu38pUnD5lTKVVOUFyfygV8vb+pE45DL8S8fGp4/oIyGuzoyLHajKO5l
Queim/1NuLB0XkVy8y4ZEcSoxcxoi/tgNvPLtpf1OIzaXa5pA8wiwGL5UtApsQeS4RMzWIvJyX+S
rqFp2fKmy5QXtNbpDXgoNnD+3BX++w2cZFNWFJg+jAf+gI7/T9Hn90jwuhbCr/75JhuAxDVhavLP
saHccTv/KIAoW9coaZE5727g9QdctjoRXI1xMp1gIHSX1sy+zrtngtMZGec8imxppBMkLX/z3tc2
ZIQ4d1HP/jAGp7zSZ5DZjXxRrRMRDjAPTQ/5ZrFzY8B7y3me96+KJHnLFgcVld7scbr8SE2O0Gyo
pweiBKk8sKQm44Cyts//LFTxSRdLfN8JEnsdgFE8LAX9SW0J4hMDU9EQrCTfTfMMSG8pk7D84i7L
HO3aWmZtW2V6QmRofR+JPPll6PFrmvbGMzolawdA3dvRDT7lYiABfEz0+zixvX2TYWgPWyIMgZVV
WzfUi2ejoAEoEHXu54zOENGtSOZH6sdiGOxHUt/sR5QuMuLEC69mCFgsDtktbqmTWlKb4TaoSTfh
v55bz348b3bVG5AcBETC+9Jv7T0AMW0fdLH37Hj6HU6V4S2MUgOabUA1sW6WYx9EIUyJqXwLb0cy
mrZGTvLBklUMf7BA3f7XB41pMvz7QFFGtuN5ZC95tuOj1/ED49NB4yXmlPNEG/0aPXLdiDRJSSE1
lgeLtlBikspCYwb5SFffu/6c06hqu62VTPmTXmF99sjnIFE6mWCgZxwBix0euZ5oR8aiATYoGhuA
KsLj5QU1p9ap7dTip3WX93564e82vqxjhGlSHvKuSEovthXZmjc0SbUroCvhPh1sPA9a7dNq1ezX
2eu/BNZokw2EP7C1op+9yA0ECpHlnEBjWhAqW+t6bHRfoTJJ0mCIQCihXHueVVu5nYOWn6y78+by
jWo9jYOJqLs+O42Jm2DD0tsrUPbVHemzIN5SK3j1yRadjTJ8j7Vibww1isYAT6oRjPptZvbLdkyG
FlVpzmKXY4FUs1NW3yWV+x+Enddy3Lq2rp+IVYwgeS7VWZ2VbPmG5TSZc+bTn49ob7etPdfaNyhi
AGRLHUhgjD/ECG0yT4ZGD1CilUY85mI75dFgfRsAhBxI0aYvU54GqxrK7sqL1Pjqox19VYsGReac
VUFl5vHV6JT46iD8uIlRJF7ImJxnKqWyTZ0O4ud8mmx6p1Qe22ic3bJ/hcyhS4+IsewM3vIlpD8d
U/g4wo01Nl7jqlikgxB72ZhGiRddglhJNj/37wPySMbqsK3+fbitqCsNOonZD+fBcqc+BpHm65T0
1UG4/k8zGbTT4LTWm53g+Wv44QuG6f1zAAkOo1kFxQ4lPxSugYl6E2jfhG1uIcLqn2z0r9dB5ye7
3g/UZx4u3+UEDJl/FpZVP1MMLneYj0KXUQzlU9U6G2r3aCmjb4hghNufIX4VB54+OK/PAwlE73gD
TCHFMsIQi9yb/CNmpMFxFHpeL0nTAnTU/RNL4+AZVfNLSGHkWJoieNYQ1oevCINBDsqmU6rLWGnq
UfbuM0r8jJ/lWb+vIWeQ8PNu12giH8qonuqrEsU3SL+x5zzeDqNcc/CRcoj+cThcpn5UNnZrBKvS
apU3rwumJds4awuUWXlTDZhOgAmsoxwVSCzj0ag8Iy2rPKFKsrHmWSgSlDdJrO/D//N/5v/yrNNn
SaS79rsJwm/eTrpYuFiaS3Xig2SSF8RDqMRJ9jPW3e6S613x0Ede/a2A/NzF1O4e4pMWpnB0O787
RI2tvzptboIcVw6BNHqG3qkuvSKBpzw/8aim4IgKC/kx7DJo2FHTI6psg5cWMfis/37XnXfjH/58
A8sVxDNhBnPTdeYn+R9QxRFHXneiHPND6SlFuVn+NuBO2yaO8ZmyaItsjA8N1jDMz5HKjrXrSjYU
bJhfyjzdobFofjYcI9yGueEgC03Xa/MfiVFXFwOBk6tt+QCE5rOLzF4DaAJoNl8br95rrR5NpGGz
/ks4kAH206Leq5U+goCZD2/9xv51FKONBE6uGOt9kwMgyseso3KKxvk5ANdTW0gPRK3FH2G2u9ix
OmSHutjZh4lt35pomO1hZb+nXr2cCp2CdgqMSj79TA/zq6ZxPpsa2LEBQvTOzYvqmd/QDzmh4tf9
YKuK8zRNib3z8ipe14NbvycW1oFg8r/WdRCv44FbHCgh/RXBc3WNbJOxgpv0Z9cchf+Az/Fzapv+
MdLC4CiPZBPgEfPgOPB2PgygvJzeUMf/8dsr/nYumL+9BnteQ+XJg/AXQNi/P37N8EfVHSLxo6ud
SpwsKu9+J6rjkKrnOgzHJ2x2aGwXtVCoz2tr7sqBRGlWkS7G2zQfdY5d4MOkEj0sXk3dUYMjeXvF
Csi7orTn7tU2fetyx7uaU+9dR62IN5YPwbtLcjtawE43IEeBZJBnyImT73/ihm3t5RkyLgBdcFUZ
yHzTkVeVPXmGvGqqBfrifpUACbJFZKHUKeeFVESgva0No7QoBzaxubgdzn15JJveCazHXrD+f5CH
LfB5tTJQS0fjZP3ff4TarAn34VdI4svUXMMknwFs+MNNRA8zhCTQxPiB4mlFFb+Mz2mVPMG8SR7t
wo/PsulGLT5HoREtMCst1jIm58qjqrGNVa+53eLDwFD2za4Lxs8f4uNQxaeif/4QjudX132UU/Mx
2N+vL6fVClokemIot1eXsVtjdPGqbhvl9ur3gVrJpq3eQFS/x+RRVvvxEf+AP064v5iCI66Tacpe
TpXx0GwgcjtVsvmjGi1djW/9j4dTP5sZCA2tj4+H031uYOSI3sgJf0Rlv1EKPAQK0IVtNdhHoSbO
UR7ZKXC1djhaUfscDv6z4VcOMgN1+eD0bb7GWGLE7yYPnIMcEaQhD7I7kp9aNz3OkXFEnQoie/9a
69qnya39JzJQwwm2IIKvyqS+J6mLOVIXa4cJWYyXItH3Ms5mOlr3jVNs0yDU3nXxNMI6/izIUu0K
SEZLOetfrqrBblr+9y+uLv7348NFJVB1hKXzDOF+9vf9I8qp7/Wdnv4g6cEnLDCZAtWsO8e4r9ZY
EcR72csjPVAxikdkmoxrs5DBP0Zg1w5eUh5lqEHlQF2aOuwjzTX7WSeGN35uhsl3b0eI5KQH4H4w
19FgAinUPuhxuwlRHjhpCOleXeGw/sGPzbUz9ypDWZPh04CuGOgY1NP1uSkmUSFaAk5LxuS8uAG+
rQrRbmSsR8c55XmM4TEOaZnWW3t5dG9kTOCGuuYWDdt0nmdD7wIpNR/K5sN5fwxbcQ/l2GUzi5PL
x+t/OO3fLlXWPBJHIMz/8pe5TWM/JrxHqNAPyiG3M+Ugj8KwfutiC4u3v+NIv/+aIecaFStgNzfn
pQl55Pv5H+b1pl8sql5YmN7+dYE8R+wCdi3B2s/aGQgHCu8elFcUpMi2Lnm0AJm5vRf35p4UVbSf
3L1fx1WNvwtxOegM2BE+gJa1bvPuZ5B9u3oeGIh76H6avGZgbkLvmeyuis1V1q5UpenfGt16N+bU
d4zSc0Oe4avoImQGraDceGQuL4OfrCrw818c0AbLZKzYYbSlfQhqMG6K6Yl3l0SN3PaLBFCbgmj2
86D38dYuAbFlUbDsk9I76960LRwbylFd++ciad4R6SrfIj8uDm3ZAZWbu20Y2Ls0rnQE8+a5aatv
qnaKVvE82lc7xT6kYV4ugqztL8YQVbtRFdiIIRby3M8aa5md2D9U9z1yBvwoS42SBNb1T045ObsO
YgJ5Z2N+orfTUwFXA3PrCgX6OWZF9XQZQ8RF5hNkiGR/u85m7LkPfwxZHAY838CzJg+OckY35PyD
pLgQ/KDOK9yILPGIRzJKRdwAx8EacP/zyAKBemIrz51SNnL0fme8D8Q8Wyy0+R/voV5e5H5Dvb/S
PSZna78v7221nXxu+9PEcxy/5wxoIk/4W39+uKP9SU1D84730P3xr/3LakDOuy8OPlzufi5vASon
sm9qffB/LBZm36q/1woWplWWZhm2ptqs3T/cchXNV+w8sY3vvqHsRQWoBxGtuNvGYAAfbn03DIJL
XQIoHaIGYQc5ySmdgjtotbKbMXbQqzSCGTUmlljlaEt5ShOD2a5ysJLsnSMS9ynKI6zIEXsT0VnG
ZCMSV2zqEB0lOWDNo3al+xt0S72x/z/SiVJ19q8tFqiVmdmF/q1jUVmcH0J/7FGMKqkRi4rr72bl
7/QZLJgUno5bePRzqFzkIqyyLg63Q9/91BSK/cizQf3uK95LznPrDZsFFV8Gy93XKPAfWdKby7TK
9SXEkGBvtxpKf7XojtNguC8i1deIZDifMwA22842xWqwA/dzY7ZfC68WlyT3k6vvoqdVuNf//kSd
a6AfPl1Hs2bhNJaDqiY+Zk41N3b0QVczJAUHc1FFg3jyUJqf4kBcZE9VHR2P00TDgGcEyp+KHLFP
Plo5mvYCDiZYlgcPrd91XEZIDniTtx/G0tvLo8Loz52K3oXsUfEUAFbnKbKxxnopMEN+7H3Loygh
vMdS6ap9EzfqpgOGgw7OwCKDLMSLE5QwWNzCfECkJlgEtYNQq2eF/sEXNGRSlb08krHJ1KNda3ub
e+g+Tc5tAbzXDzKoVPO1wrA74ddbvrLstNa2E2brKSpRsBhTFa9dD0Dg3DUNDd011zrLnop94jA1
by4KcZe2nK6sQKPtf/+YtI9lZFu1XL6QLIhUVvO69jFZ6SmaOhSVpXxD9rTYtJnyxUi67CobzxoS
CjTRhT/TJa0TpuoRvPq2HUV2Da0ou1YIFZ+hRaBlVHr+AjUicQmdBa5hIcLd7VerV7yzvJY2X9VB
F3JSzep0fw0r5DN1uMPK68m4ElavvpYtm1ifrm3ht3z8nrtHTUDbw4ye1okn9KckwqQi7Lv+a99o
2zTJzX+cpN9kiXC+6j1kKd9y/ecxmpp1p2XeXsU7HDh55SxNkZ/u5SAg+/ypWDL8WSKqxJOL9+xB
lohGF2ZNopX/elLYNmoCSUQ84almUPaj9KQ4Q3ucX6UJEg0o9Rj/+QqWUl5Cq+8XRZk3uF+X4AnD
6hTGavMkQ/woxlUZALiTXa1zczCNiT/ky3K0xcH0qp8ZKs2X3gjd62A4zz2/qs8VXlfrduB5n3kt
oswBWO/OjZ6HNEjOVY8kXTHHu3QIARA7KOl68GWiOAmXZO7yvTmiH9P0yvHeBKr41a2a4dWLO3Ls
z4HeGXvy2L8a3TONfdJaLh7bfm3uEgw3ZExOGSGB7IM60DaxSq6givL2k/69sjvjk9qU4zEtVQrX
c1dRimFdGaNYiyo0PlUsCR76LvNPv87J/dJ8QiNMbII+KE+OAfko4d/4XovjpBbqlzCFdSWU7oCH
eP4sRtIbapR9AUg/Yq+hmI9234yvgB+2KTWXLwbVl5VixOkuR3HiczQzOuf5aaDZ/DoLkyUlXdeC
3aCY7xn4xC2J3PaGzvmPmQtN09WPT0J+dbYln4EuzN5bFeqP54Ll90WVtlX+zanZwxmFI86ojYpz
iW4YXj/qbBREt2+LimIiJsmVw3PiPi9win7vJWhr90azd0j+QEYctI0/tnAg/X4Vdfr0NXLTetmr
jn8wc298NDBH9RW9umSW4IGUiZ0dhPVFhhozcjedhYjiPSYHLIxk8IHqjp7HmWXlhpBeMVO0VJ3N
YAr0dU+5oN9rgYMzRweORHZ9v4CWI7AKR8xlPpRRIWodWdh5/h/RoqDmE0XDTg408+ht9ny2W1Xw
1bxY7DtTIVGqeMUzEGfw7LHDymHM1CeQew1CrQgkWpE9IpuTBwfZeEw8jEVWogpqQq6cB2RMHjnz
6H+MGegu7z2BPOb/zJJTqZGNCwdjq2WAwwslyNZGCKRUsV5JINC0wtNxcGJ75s2bN1FglOhpQFTm
0Ggn+VlJETOYezKEu1rySGECQQLdiy66jdRjzkYUQOT4XlYJSiO+AVezEON7EOLGwwLyxUtik7Kf
UaKsxzQ+GJiAThyeevQdn7rKfJJx0DBwYkfb38muzp4umtJ3CzE7AEwPbpTH+8iqoWqMQfDSzE2n
UYB3m+dbJIDN5ScDem+iss6I3BX7wGr2+tBWfAQ0islnkwR99DhponquA1+FMoLUtxwNpg50gzoW
O4WFw3KM/PAETAXI8pDkkLniFh081X1gi+5962fz3sb0fgpRfqKmXX3q695aQq0ITyXGUsDvRLSG
ddhmD3oVszWUh3bGLvHWKNThF/LQUD1vU0RAFclhlwYgRhMpwMrd+mYDwavwMSt0lHQrazuwkfFm
A+e0kYUfFSLxDgDMowMqBy1QgWnR5CZHL3CmZ1K4uAWRuvC9zFrB3hyWiDdHj0jJ25fAbNwDaMKd
7JVFbl/kkaPmC1fNxclJQqoSzrCOYdhDVJtvvE44Ilaih+/yvmuhvfdrQPbTaVhOY6HvP9yfQ8t4
6luEdNMoLHhGwZpAy7C/2jkMWRCW4WviUuht4jR4N3Pxw47V4vsAHb1zUtQD3f4KFxoyYTxLCTad
d5KNU6K8GHlipdqdZdwGFJiYpzzTPof4BOxuA0rr6qeiBKuaueoBsUEaJ9UOsus0+JKCbaBf1aLe
lnZxuc2bQ7dR2efnod5OkfP4il3kpYB8nsMqyZdaEMHDgfzyLBuMrV1gX08ipwIFQyVZ9iKuNnLM
hwF5LLTuVfZaSPfPZRV9w2IUtL9B0rNwLO8sG7dEuhVWDU/a37FWxApKnNiaoxd+uMft2J53rd1P
Xkk562rJnpN7+cxctLS1DMrJatZFO6hSpxibsR1AkOTzaLjbxkqpfZFUvrRt9E2GI+g1aO407Vp2
IZYBEeVmdhaZ57y4jbKU8caxkTdJwnipa07yOR4CXF3isF87ms9GV+Tal1yBfZQX3AiyYXQvRZYC
KYO+8NWLKcMD3/GvYJ+ALRhoT48DVG9z7MLlgKE1up00sS7gjt37g4Lktd8jCNnNw6kc9qOi3cdC
b/Ya4ua7NtGVVRkp2QX+UbqoKyX80UxwTJrhOzXeYWFimHfOgftSWW15hsWJ/Takw1XODHX1Lepd
59XSxnGtJB7+eAj6/X0t3zFjkunFxe4nbd8nml3Ci+XQHGJjtn7nEIHMTVG0/k7FWXkvuu+tzSdT
u6Lb2b4oX8tUa5Yi6bHGZNP4qnphs+p5gqxZtlav+ejwRga1tpKjbtrz3MfrcilHbaeKdzWknIXs
1im3NFPDfF12g06FUNCxTpHdjA/MTkzx5E9wKk1E0n66WI62MJBgPnkkaxzH/hJ58GZCzcmep7pW
VpanYadXd/mj4kBF67WF3i60JLZP5VgEq97N9Rcza1CJsIvxa92o+7ZCsTzWzR01Ef9F1IFzmYxx
RYkkwtVeid89UadHHd2Xl1wNO0jVpg/5ycx2lGBHJI95wozpQTYa9b7bkey2mp0e+rm5T1E8Maw0
K5u54v641jIY/sA797Ih893szSCi1NU4goJWin+xUpnt1iBhcJZN7qbhrsuar/eQPJqUSlubYY4c
RJo2y9A0xi+p7p4B4sBht8NyL+P+HI9U5azE4/PQVca+B7KDblHsLYIxyE8klPOTPFLtKj8l3fhr
dJy7MiZHXTxzD71XTZ/NOigW+ojUvyGG+lhR8sLSry6/dRUqrQiUv49+W61rPe12VlHqz4Xhf9Un
VsDARbeB21SnfIyqkzzSyfct2WSLBbkyPifFYViOOLP2Qe1bFbdjYvcBeTLSzuWDgXHbRg7I2O0K
lh4+2yzRNqZeH1weYyB0w3PU48K6KCGdy+5Y+ygBz12PVD2GycUBY0zvEYr5uG+KviQjZMeXqeh6
MtAqfzrbZQxuh/ZSN3a0jLXQIt0SGa8oB5TkJKFmV393lUr0aFKQ1ku/eg6+h5CSjRdVzzHQNsxh
kWYgik3El9eoY5j7HJOOvduO4QZDrOIKXMNYTKUgAR4G+YZfbnLuXPMtCzN1Z8w9GQozPzknNv6S
eExW68yiFM7bwnAaxOXK0eY3tiqPTiGCJ61HcaURtroG0ty+B2kCnEy0L1rY2YdCTdCoSMvuvbET
5WFow+EIhWB6bnTz6KZO+w4lMF0PkJi28nTwO0h+ZNG1hMsrC/ckKBzczqjby8YOMvd2JAdQuKCW
f59jJmhIZxYOkEprPutmhD1jhwEOv0+ojam/8Myg+RQZPTKIgeLcRvkoNVTYejTu51E1qxeZkTov
ZlN6l6wE1xeN6jFXvQgoVu5dKMtGx1xQv557MiQb3DnGQRhnE6DgBau9Yhcn7kWNodSUeprvvLKu
3/TUQswtrWz0tekm+vC1GXscLuZe5ulbVS2jJ9lzlJWPEQC8ShEuorJcGoUQh3rs0UUvHNw+y/lQ
9mUT9oP3UFZ1srpPlAMfuq2dG2DDij+ud7/Ih7n/ds2mpAaq9m3AOgS9gFb3wy0SDKixkFiJVwnr
5kWISPBKjT+NkLB+NBhLGKaBWh7JtHMZJsp77VpoMRuG/9TP39auV8f9mBRk3pE0XWujGm+xOkVg
S0Mk04INvay4i3zxrehc+UrxIuNhEP6KZ1pyRqLZe9K7r00aBpdyIO1WFEP1rbHKE3oc/pvl1SzW
sVfYIGI9vlXkH+QERSTz3d8czuEYaQcxtQW/D7/+liGIMIBN+5Iqs6R85MCKg8L8hBN1dLu2E0U/
fD0tngcMHnYmmhHrmu/4+5R3C3lt1IO8BTbpBcVIE4FsA1B1Nv9VfWJuAyirUE2pGSkRWHAJCJeN
xH9LqLg8ug98mPehKyeXYRAvHDH4y/ul5NGH691fAyJvCTJvmuVs1Hht5eOwrcuxeXeQY+za+Est
DCCwCR9TpDnxF5I8iw4XSnKhxgSGoyxXchqmwAeXJMqLhzDiY2YgrR42Y7Ufervah2pc7+/dbo7F
jtKywJkPZf828fcp91iRD/1DHlcelvX/e3LQVLh/WyGgshyZN+yon8AHai9tHX0PCis7mnOvGh10
MHpr2jaKZyChyyMreMibFL2GGXPM24PltQi9P1JOzhDuMWoJbkkmfHUTdqPhp1sG6X7CrR8p/h7N
8uCkToW65CcdYCikLqjw4TkQ6tOvozmmmFi6mEaxAAThHgy44geyES7eGXTvTe4DfMcP6h75MGsy
BySEm6QH5taiFZ7XT/GMjRvBEuF83bSPsqs1isniEkUHt8+yF1E5Gbgr5T1CAhzn8MldhHmiHRUt
VpcKlLb3pIRkG3sI0Q/2myH8/i3zhbUyq1rfR6mtHtuwxJI4GQFFFqnyqNs4o9keepOZIZSzMLtf
zWCa2Auwa9kILfEvcqBR+uasIhw7zxrxsscwYKz6NUm7x9qFwtj4FRKAavxTax6LwE3+6cLgZ6g6
VKyUmF1BME3HgGIc8ip9OhukFE9AEwOU3c38WzIkzOAk1kiXpnDFZ7U2I2QvrPHcCoDkxmCutLBC
0wtFDijHzbeyW0vEc1g69mJIy/AkZlSfBi1nzKf8aioJYkZmpn9rJuUcIFP8qjWhubFUmNHU0KtX
0/Ge6kwUXwbbep3UNH9CGyh7Um2HhUJpJBvZlQNKVW9TOBknGVLslOo9hcDG+MRuGdyDVvzQ4vpT
lXqQXey6WRuuP8CLjaczW8MBcZUh+27me2eKyx9pV1KkdrX4mnhKueNPrzcuBfOXoInCBzmlHsXG
QFf0HSqHwMjJ9g4THt6Hnsfdsu2m5t3q0q18XRLifFFZoz4VViVWdeb1p0FMv5oceNc+RUbhHned
ISKZFIHwL9k2Qa37n8n3OWNPuQAJCu+hja1r6KnRJhrK4I2lHkLHQ4BPgew6tbNIAv4J2Z20WfDM
S6ZH2bViQ0V9WXX3JNOCN2vm4ZYIbR3laNh4n0lI2ydupeEb2+BTMdjt5XYhCu3Y9sVP8kTNwKW5
b9JrOw6L23M7pYTVxwomLPNDW8baPqJqWonjPSTjgORQezt0jfB3bPii5gkeZLABrvlVazrgo+WY
lLs8mb4DHJ62rVpDUi35oZS5QfF1xPAkxtDox0iRWR8RGuC3V59aMslfwsxCBm4q2yfPmzeCClBb
4fXZ3iV5sSm0rLmSVcfwAcDpMkE6YSm8ESxPCda6cK3oSTZum+xUkFCnWy+sydMK1MOmJL5NcBRr
2hgRLsp2gwlbqz8qVjwcZeOhKT8+yMPR/dxN0Xqqfe8t92wEomtIZWY8uW+hPrprPbODtT533d6z
F3y93J0crYzkR5GZzkmeaiWI0Kmky0h8FE/4YdwmCafQD4URTw/ynNwXyTZLM3+lNv7KM1maTL1Z
Hfp8dLX1WNjlChNW7cGIagdfN9KhqHnksNLkEFrX+JfP8w35EaRjoS39JNUXNQuhs9Y63WNkpFfZ
yy2/Of8dV/V+tFj7MVdPkl7ONQK9vk0Ds/rHNWRchoZw7A+kql5zNV3JzRBVLJQuWmrotp6Gn4Yp
ucVTddBXIs9x6J7jf8+X8a7K85cKSr4iDG/fdi0o8vkI7R5lrydwdZSYZPkwKnhLlxM3pt+LTsuk
uDH15V6GHJw/L/IrW3mPDRW+XYmQeEV5pf/0H5d3ckBvrJ8F3oSsi/5aT96Xgm3ca+Se0b6oxWeS
Jv07GfBu61n4tdtzNwj7M/lRFkJJpB/9mlKPjBuxyxe7mnisqSJ76VjnV+w3fN14VQLkiszChF2S
qso7iolfKq+zrgj8xafQrdgIzHHhsJBja16Q0HK7lZ53AgkDFx0DzybR/Zu3UWsIkifx2Gwl0JX1
hnLxdDwfZ9ir5H4UkVqtp14fljKW2pa+mqK2XmFTsgKMol+qobKeo8QulpZbYesGm/SZpLm6LwVe
UH6hmM9yyu8TBuCcbJUjIJqumr4Mer2adDu86nMvrrgn5mn0Ein99FDX9iPqaaTtsmbwTqmdYi3o
p5fBQscCnMMjBlTNvptdgaYC/cQZjicbfd54xZaNohhaiDIUzRu0YG4ESa0FiM+YAg0lPGVCn3JS
/NFdZnmrPRrecLx1Zf4QLbVjWAj9UfbQLOOG6mCvRp1wwyLIe5YNkM5PxiBKaAWu9zxhsLhi8W6v
qrmL8Id7MAvlixk3doVnSoFTtjZe5Nw8dN1FNLXK7WoGkvKPkx1ZcElL5dnQO/15+j70qqhQss8R
yTHD7nFoemvtVq7YmdFbBj7nHxXxMNTIms9+UPhLOxM/RFibSzyJ2F6HcUMRwxQnVYvqa5WZ1VVD
GESGsqxjPz7PaIbGPslBOW0OOR5SQc5YbNnjAaGDDuwcbJEHqOtp4bNa4W3JgmYCXDcDPeTwbWap
TdNyMAwEKu9nykmW7/+I+xbbZtJqT1VtXFPTHD9PKlt90kfdWnbhC3xJuHld6nC6zdIacmpOA+w8
ZKM4N6xp+DJOHcDh37HMz4IdFdISGmNjojuaTA8d7uPRELEs7etw7w0iwHSQrmxQpsooKyU5rqkF
S2EZRPExCNbyMAaDg2bPPF+e2SAUphbbphblNgm6+slHVwo2nN398GuesPj2fEMHHjAAnpfnxmv7
R1/j8eT1Amhhp3yhNNH90CP90Yu1a5qo6mPqp62/aTuLEnpItR9V1QDmqsmCqmuni9Gr/UqvMuO1
g8GQJpZ6QQ7KeB3oxXNPjvUwbuSYOs+cx4oq1m5j//s8OabNGOjf55luApo8iINFHRf4Ww4ZFbXR
a3egzPsNj4HiOTfc+iGf4UwC2UeTnGAk8G3EXfNbDy4KAc1UvyhTle/7uMxXGniYLyVrs2IyvrX+
/JEjiEgtN4xPwEz1hRzQMDMVGjumqudHU9WB8RhaDV/Q0uZROF87ifrz4CvhW6CRNtF7Ld9qTawc
ADHFLHpN6zEqU+uxTrpfR4PI0VTrg62Rz/ZGcsp9VB7dT0NeESmEzItOLNcfhtIQn31bHzdFHA+b
wU28zwPCLEFmpl95TDUrXUtjfPmq6YW36SK48SEqiqltGU3di1cFgNPiVkXyZVbniuKBzHmN5eo8
2qk1fETSEQZGqQ1Jr3rRt0b8ZEGvfYEnTyIYo9X9/Uq1DV49n09lPt52RrWvvLg9pK6L1FYXKYtC
dmubD39uOkcYOMPNh7eJ81GsRG8a36SNjN+bcsI6VZ+p9kX1xm2//qeacw4wG36w5EXYFPGXl0LY
PgDatjjU2M/sce2MFoUynOLKHq6dnY7XIUHYyQIoIEOysYYSA8W6PcseGezhehuVJwQVK4QOAbv7
NSqX2ze6cI/3a4SmM+7doHqToZRbyUkrekBCMxUYgLq972a6cDM3926q+J9CtQk3vmQUywFw/Wjw
mDN7WPZlU8deDFmpXMgLfLzqH/0o9J9KHXNpv7dSjE0CZ6nZivpm6sAwBIZGG8/HSqzTyhLozWA9
lpOW7MY5ue7rIJWCLMzXSRakryihTZukxRUsEFnyGmWlvhNo6i/GXk1eOysODiIzKiTe5m4AS0l3
81fZKxXQu25ZNYtpFmOrIsTY5NG9UUKHEonsR9SynNvM2m9L3I+b6CEsWm0llPbFcy0kdP2mfw3r
CIkfFNkWshsJK9lneoahG26mr3mAFINnzk4l82R7UJxDN2APmgirf+1DxzoiKfE9m3sZ6Y5TFI1v
cqwpE+PshsVFnhj7nnEZ/WAvxxIztK6ljTHhfNG8KNCR9FEamK/iZjzxmuynHBrMIH5Ff7/20cZE
vHmb2an5IudlWB4jNDs9y9e2MVikzO4sg7ZGo6EV2SsqMLvYolQJWyB/RY30k5q79UmOOREwYD0a
4oMc5GeOnKxbRY9yVLFR5zNZUW9lN+/IE2TDoK5NBI5EVTj7zCvCY/F3M47LTu21gwxPbYVgqzCn
X9MijTwsEg7oOYY6gpbzqWqkMGdqpmmb6NX1V1eeKMfl2cgvq2sMjFIcNdFnKESvPrIcIOfEIxtI
j5UYB6NFaV+hmL5sPMPlo5qDfYkPLo5S8yQnBEk9m+XibzEd7800+OpRR5j6EYTfTpt7clDG45H8
Nwxxt9qg8hU8yGCmwWJ/uE8ifx6u6qqdFzTKP10Buo2SL0jdXouX+SCSg2wCH2B4d8M+ytZpm/Q2
lJbZUzjasx7H7znyUFGi9GDzZueYvZ5jG+NhPfSLx9KM6rew5Ok+4JFOPoZupZdPE+LdyOXQQ3Vu
ORnd+Mzqha1Gfoh9TL37qsyXnk6BPJwUY75jmdegjMf1GKb+MnIjBDNZ6mRLo8vzdWzynVukNpV2
X6VudutrlXsOUmc6pKZuXuV1kHjk+WJcpvl6eRQ2J2v0gJzzEjIE4Wp6HOPmHxm6xVER3eSBWS/k
HyFjnZND6+18rIY7LV9rbm+yauIeGU9+ffYn2KKmZyD9WtXnam5kXEGCItBU4yinmmWPzDHv1C12
nybP+j1XxlNnLA+azve+LcLxi+chaKDl6ucBs6rt0LrNOoLbJ+O+J6bPTjU1W0st27VronnLQiU4
mOVszl2W5qZNu+5ptNP+KdC2gdOYVxlhhaJvyXMqD/b0/zk7jyXHdWVdPxEj6EAzlbelUvnqCaMt
vfd8+vsR6tVau+8+Z3AmDCIBQlKVRAKZv3FRIo4yFddIfJ/2im93TyYgvkeN/f+tF0AQ5KMQ5VV5
cZDGPzugxCsLtau3dij3Q5bqVwOJcIiFFsQVbhRaGjqvwVcZrEP8MKvOpvjCBdlAuiK3mqPss1jv
X1wFY9m5zydde9b1Gr1xjGufnE68+VP1Q/fy7iUqfeu5sDa10rjNkuleFddTzubcZyW1jal43uzk
0A6biy1iJTU3C3rTyXNPf+bRx1rOE8WsV/sQ6nCt6WhmsjMq591SkRnPWtQbZ9ny1YZcUDP0ayVn
s4QxUfUwj5ed+TxercXf48nf9mvZ6RlT9WCP5sVOA0BLiYdLozM4B6sQ8aLoC/OJh5T5hFyBQLfJ
zfe4k4qnDKXey1iEO9kphwXaYK5qn3T8/SrRP+eQ1a7yGr0w2u0UI0l9v2jQqidExaOzvMZTcufg
zC9szq/51wvLph9FJ1zYXy2r0y6VqOqVGgfeG3Ipv9zKmH4GxkuuGAnMa5jHmqNPCG76LWgVA/AR
j5lNWYnpiH0ciTWFTVAOQvIa2iNq5bYj3rwC8TYUpdG2TZ/r+VD5PZwTBYRMlifps+uwkNBDcZIt
OcIuEfF2XbPZy6vcLo1O1eh+s01b5Eybs2WOyxaklt3vYQMXCx2J9ofOGfR9ancXEBGDuqjkMfRc
H1PXTzniFoJ6GT/IdkmVCWScetTmkIxbE5uTLCqHlZq33SU3arYgiAN/InVXrUpVGw91bXjvffXi
pHqB/Jnq7fquadcijEtykAmkmHiquYUq6rJ0i+Ipnw+m16iLYAqKvYwZmkbCl21Q6/hPEADzJ48k
LOiOHF31uU+OKhB6gJhRnkXfGRdjPogMv/VeNNFGxmotNi6ISRgXO7CvbFz0wz1UIvn9EGpXvWZd
sJCXF0DF+cGnS37RUGp+TFYsTvKgOC6pLnmadyWnOQ6wq5Td0fI+CJ+338Op9wpWoP80A7/dD1Rm
94h/fue+8XNArIe85zSdNJyE+QXn3TOEX5tyvup9zbDL03RD+SU6d6P4avlttCxjkTapeB6D2F1P
im2dIqPWDiF6SjOs2r8iuXCIhA9OS6yMobY/gyR1Nlokhq02NxWKd6gkiXfH8Ox91Gn+Oo8psucB
khTJ5BmYIyvGu+tnr1AMxaM+ZNHLRHVVhhEmj45KkA1L2fQNz12lXWr+rxcZRZwtxYT+9kByutCC
b1Yg9FXRNAa/htG/oGW6oFF8sK/8NFVQNZ0pxFNZeicZrjR4CWNV1es2xIs8iy2E74beosA8hG9U
Ym5XD7pOGtFO28fEwbmVYswnqRgUPMAJbZJi9D+NMXj0ejB5CrfRC2n8Ekkd4qjdaDjX63Ny0w8+
S5T7I+TVMaC0WGhM0SrIB4+ti6mtwVueVFxAnjt2jOdO08OlMle3q54U0NgZ0RnkbPzC4+Uoy9wV
QoKbyWnEVhbH4bcte6o8bw2o9+NYVP5KDjNg/8B7q7KLiZLHdRzFh5y2zON0jQQSUKb5Vdq103rl
Z52gR2Vb+CHLyno3eZ9Utntyn3XNHXUqF3LSqVDClQAdsK/Hb6JTI1whjPE5igNjV1CbzLeB7gT4
1GrNaRLUEeK2cbdqE5jQGpqueWg6KAxD1B9Jrmoa3zwZy8Nzg/RiPreEiZ8j6+F4r1ijcqyKHB2t
PnVfwnJULsJNTrIVG+b0MmuezF1O17fHPE+bOW0BmwiK3imvqNOHLfxFTzNVvl158JE67veiE8oP
z6uXFCvCAOHGfOP01fgdnRGMv8JevKEdE84AoxJo7oCFVDhUz5OCbXgFUfHW7GAmP7pqsBrx/Ca9
bYDWxFuUXY7heQ+F7nTPPtAqbuRP4dDT6NNyFRuIHMg+JSgGtPFLSJp0BnXMiFj7EbtjjKm6Em14
XYpasdEsi479xVSm5qVoVe0GAtOH8lemjin6ARTVbBa4KwkO03DSzdj0v2sVSv+GKcC8DUg1Vzkp
17r+yq94WCcBdHJurb90L0CX10F1GC0H3BJqY+QOHGOjoQ32QR6gbwDIlKcM5DSfTWrK+fB3/7+G
3q83mrb7fb0Mystv3RVu87i16FenJW80FHH31VaBhdhowi7iB6dEWwKgdnAJXSX4qvuZvihxsHup
ShjfIGHUC+lxbevCjUWBraqPCpKMC0O1kkOVCu+K5FS3DdyAFfPQeFcZ69tMWfJdNjbdbPICg4Hv
YYL+TlZM5bYF8vwxVtZXB4WlxwoKw3OWGtuAGwS71XZaxpMFEpn7nrVuB5JEoBjak6fXvXMeC2AM
btCvBMboJGlL76kBJLFTAz3fgbtRnoKe31DBuunViPFf0Yw6pbbmVe9TMQwL3RLxWcxNBenv0snD
VyR/gJh29pMMN9ng7uMiDVYea4V3nvEeoHyj28lexxW/oOVidDJ3ypBszt5zJoz/12Hop53bY2to
9q32SUbs3HaeeNYzzT/jSPMSD469wPM2mkEOvLiuRZs2R/Jdn5tg7Kpd5WUxZFSaEBOUg+JRCUfg
Knw1wsJ/0ALy+or4zPLgXRWjeKnrDJF6N83XNX+AF8ObkbR2FSy7WhEvDsWJB7OIXpO+dhd60w8b
pTJOLcLHz92M8MwQqAHgG8XHcQaJoibl76dEjUEP0CvHRU24rFgAXmWrH3GZt1Igl07pXgEJFwdw
dtZjABSA7209fNewvnC6LP3iYUK6Zm3P8kZ31Ie2EPpSjihQlVPy6HtD1mpZO9TjvQlUh13Z+mpy
kW2qW7TVlenBKsOTV9XZhx1pAWixuD0IA7Hh3nRw6mXH1dpW99AXATUE/hAfXSK8NStRfWtUY7UI
fPIjiH75i0kD4pJ3wTop+ZqHeLQvbdNQHiKQnWj68pjh9y9ecDjwF0ZZFFczCaJdaijK2UVF9XZQ
k/JJoMmxv8cbkJcJNoL7Met1GAjD8KlM+aUF4/zLS/GXsdTkexaS0bMqwE6wLuNN17JPVAe1P1oT
L6zqqfXUFLq30BFu+WbjORDpYvxl+N5hJBvzpdbzaqmOvnsSAv8jJa7ahQq9+i00suiANA8y33Oz
CixrC2aFKt3c1GMUOYLUExvwadUbhdt8ZWu2sxvnXksnYWSZJcmduZfFELzlhv+EQnLibdI19M+K
+CpnKlo4CHndvwDTGV9GA7el+Rrd0LOdV+TWpR2GrwC62l+eszfVpv5JMThdDLFWvFrQadb1aGbn
VCO5L4IU92fyvFcVuORyDET+NXaqHRy95hdWG/ueRMuXKPCrZRZW0zXWQ0jdStoccHoaz6Ya5wh8
tPqrMZdqHciqP/GUYf3X/OIW8CO1YvWtSRIbMIGb842DE59Avt0OKDc8CoxCl+jvb0TN3xEYf3dQ
shdAo1q4L+2mOqJWU5PTGu2IEokZV0d5kF33pqWHgKocdMv+dU2WwKrQSlfZ8fjIH6r5UIM5WWlV
361QqswfyC8BYZPdWu1g5/WnJ2RPx4qdMbIXVsury06iGfa5w7P4dhC5z+qobzaYDoFXnTv60gOY
kdX6J4JZ3r6VzSqKHFQIAazOQ1SBLSm5x47iixYeqYhX+UKejr42n05ZvcXH7OHWU3ZeeOxw4Q42
8vRf4wOsQkiwXF2z3oRkR94n1cjO1BSBlM3NsPHrnWFwc9C8zn9XW91YkTSZdrKXJ3W5mPK2P8te
iuoodynqsxjL8nmecmg05U1OGbZTs5BNOWVP9Wslmz7Lm9uUsok6xFaYpb3jN6ge6oZslQ8dC5Ey
NVzcY/Kst73pIPpqwK5nHn0/yOvuTXl2j7Fg2dVuc6bCYyIm8NrgFfY4GJ3z2Pq28+jA5UqsfDrd
4+Yw6Is0ATMhR7C/dR6TGZXYkImlQvXPpXrFn0a3un4hxw0HfPj0M/fnGN/a1jlX85nmRL/PZIyt
0u/ev8b9t15ACc5tvjzxzx5qrnGs24dmgE+IEhEMWcfFuHApT01zYtUhT28D5FiKefoicDqMfuZL
5aGS18vTf11EucQ+FJpoVmNgpxAFFBypO4C6GGP5j1Pq+3A2NJaVFTCdMnMpPv7pGGPbf4A+v5TD
7nE3RmOW+wVwe1LVzkJ2N6Z+BlXcH+/jlEgPD3U4fgxC2PsGN4CNXavDQY/d4dAJM0MqbW5PTjLO
3rSeub73m0VGvxwqg7fxt7Zu+jq4QECgsydFpF4yJ5u++rlVrXGuwMQ0DPtnXWs+ZNyrcKEZx6HW
oeazzEt037+mtaY8Zg4KanzZm1VVWwrLjsCod5QeVdTq8GQG7NtYR1CWt9HyEhaX7iUuXmSD2h9X
9ULZuJS4zjImD0YCthgIL3cVFQH6zqnn5OnMkl30dWaS5IldflmZcuj6GGqqP756RtpcC1Uvr0kR
v5lFMX6gmYA64aYMCvW1ea08u3utvc7gXI+77lVinX+fWwbCk3jUXaBpO8vIyvVNbxQ6+yuEooAs
/ayM1j7pYTK8hBUIzUBl9xRG3vDCUtfftazAV7JXqfPkXE/uN9mZlIbGEukILiFpl+FUbTTDvxhj
B6IRpf2zPKQtRW4ccsZm2ylutLi17/3yzC7bnWom+qFtY7XdYq7lrYqM7KobFR2e7uQqFp6ntEfZ
tuegPPsr5iQ6VHoykyzEDCREdBO8j2OEJxxe/Evr9L8PAm+b5RBN5eavDggD6FyVjrq4d5Df8y+p
mUVnvi/Lv+JyTi/In0e0OvayNVg6xm8eieSZGyTZPpPW53thIqH/h/Yj44JNGlS0O5GIMXvMeQ73
0O3MgT10n07G5Jx/xsrQX7PrgX/UrLLemcMUK7CZEesQXrtz4zQqYCK0I2W6Ps/3nRPPp7TlWYZS
KjbQ4UkP8MSJbc94QMLLfDD1yUdDaFxpnVI8WKOHELEWZtoqUqIM0P3ca7J+6Dt3UU98UcAq8+mq
MXwfdb5Gmdmla9nMPJGvEG8p9+CGo3dDi37qM7RJdsbiiV+J/coY75EC42OpKeE7WEb3YHXIGcpB
Pn6H3K5KHXQD8/OzTpbgIeujHDwE3rmiHH11LIt6Gt8JGa5TUSFLa4W3N6XjeKcoX27QhyL7LGMr
fpSQBtYo9ZUIDB5MNmcYhAyDQf8rkmufUdzFj4CF6xte4n+e5/Y6tfi4z9EPkMWgKx/abARTQKI5
OFaqN1qYJClAw+YDzMZmlU0J94msaKErKm10SiGsnuRZI4PThHVArDcBO7d5kOwPa735Pf42Sl4Q
p1TUkToDmvvXJLL7dlFkB/GpPeTsiI6x29bbrnVfSPAqx8AcRHWWp2Gf+TCsCI78ILlpQGoA7Wd3
YOwgOvI9CD2yIfg5HkOyI4s8exjcH43jRas5jVgsZNFRViL/e1FSdgEIwFVqPihGsMHSNjuY7oBA
CgTVUp/RpBX785sM2639p7tWe6V/+NMcQnSqF1KbTUP/qF4lMTaqpYiPgxY1/vau5NYY4+0FIkGV
5eFP8zYDCkYDcjlpD6lz6q/apyWEcZWHytLxpDQD4PYBd68uqJV9aFcp/7vWuGZ1Yl7j0ocxouAo
dI+53INXdWxTeJ2nkh25XXmLUafCeI+pqvXhxlNzlDPJOPfVVQ1+HBoRVxpaHj0qdnV7PRmqHDOj
PNs+yWsiG8Jt1+h7rBwGyPvFALiP+1XnuR0rVGyLMgQ7Wl64jziqlaDYNQ8YPX+lFNFw8OcLCzlI
nno+hUctwpX+vhqr/nOt9tfi7D7uvmD734fUcd0sAHS1m6Fj4zOBb/Bbv7p4wJlRG54PVv/oj2I4
tDzmBcA0YmVuv5GBNfeyZcdVdckMrbzYbvljECWo6j8hOWLUDVxrUPTdjQIp4rgrlDMqq+ECQ+jx
PZmgUw6t1zwNfWqtk0Lxzm7TaTtTq5ODjoDzCeNNf2vkTfWomKJfRWmYvk5Tyaa5w9A3aYfuqLQq
+CgKJA4wTQ5+OqSnojxqWeiedM+ns+3M351yhK6P0cnEDURlY6wmInrM58JiFEb2A5bta9mSB4W7
wCExmh/d6MfR0m7Cflu4eP/CMLZWtZWYh9qHbO6HgbI1x8l56ZSKTWumHxsBppCS9qMbPthCxMg/
csANL742SPemjt1cZOsW990De0HlRAFimrl29RfPCsVBjlCTJLk6iC8vKF2LnWn7qo9TqQkkoa6C
7X12NUUIFD+/fn2P5XWCw6yB36+cRk7Ylu24pazOJ5rflJgPQxY3+yII8sXtLbiqwdrA0l7Mehqx
6UKZ4hw03fb+nlvLyB5z0qf/+en6YURAJgU0P79tORwd9tunu4f+fML7O4hMh5JI5Fu720tmbDcA
qrB8uL9mZNso8GRU4O6v2oWKt4YK9/sTygmrMPv9CW9/rTBwkPqdP91tbl34rHf4dHK0nF9+whrh
tPub7OdPmDa3/9/tz9IXkMDj4fenk1ertjgovgMqav5DyKvzNPsS6ZXA4IfQ7e1TdlwMlRKtgOGV
z+COZr6rWpwLq3WeKJU915irf0K+QWMv8wBYal75nmvYdOMY+JDrrrl2J6wEGju/cGMSz5lORi6Y
cN4uw5iqZ2LqJ0UzvspOeSgBYxjCHW/jqw7SfEMCdCProX0UtCeniH/cx7sa+UOe+Sw4HXXVGgpr
vXKWaU+HYVVHjvaEW43+hPLVyRka5RzNrbG0+0MQ8aeVnXKY5SFZz2o7QAeTIV4TIEfhIHk8zyEP
elMM67Szi3/FvLjeuJZdX26vMkY1OX9PX8iXkVc1ZogrCI6sB9kctLF+ANx8a8mrhgY5o9IqkSP9
834DvQd9oDmPMhQh+LBDQSJf3t8vmuG/cjWp8VrkDSZNFJxtvb69UxlC25086BAHVPv4QDJmfMZ+
197+JID9i60apcD4jS+Deza8LHuoFQ0C6+iHF3kmkhTqVF8VO9m0RYKSe6mDQAjNJlr9NdqN1WFf
wXa8TyBHyAOv4GXj71e4h624iCDj//MK946kbH+/Sg4JBf141kNqh0ayGqR4MSqktll0bHSsi6DU
+/Ge5Txi1pM7HKk6O5Tbq/LBdbFKGNSguRqgC1bUc6wXJcCYvjOy4UPUPSa0gzF+w6DsXDmd98ud
HbyzYGBN2FFVZmnmLxJHBz6lBt9tU/vZ2L7yEaSug0JYm73q8HpWKfqqV6hLbE0NQ33g7WpbK+js
o610zt7NnGo/KHxzjdyWNiysvDTvOz+u8QRUq8BcSh41lvyN0aV72TMY7sw4yqglL/QuHU+3qG24
i4EHwRpERca/oOG/nC1DbL5XmqIlm1ZjebIss7mcrV2zuDafSvSHtmFd7MNKw9pTd/2L6oIHAV+M
+6zVJbjdps15qi31KVLrVxl3/NhYRVPVHLi7a3AqjRWOYconeFZt4+qeRSGZy4f+nOstoru9Gez5
aWhrGWaHeOzLQX2JrmIKHGhgVoIdFeaOVrhhmUgSkopvcuwHMznWddHAUZ5PJx3VCkdoh17zc/KL
wSp0umI9jVn66mI4umsHzBEc20peCwVbBSsH3yGbXQvlKsrVX7I1KY2DQrp7llei+SKeUElfoo3M
s3g+ONkOZEnzIht9XGxRbm+u8to0ml5NP1QfZItPghKxF0QnOTTpAQG2pOr3pA+Ul5T9556fQqEu
zKIOydVzMAYNK2E7M9ZTGP6OTSl8LhSua4DCgrSfHBgN+j/d80CrnYqDN+ZAjf/ECzEnGjo8a91p
eotxWwFWXSbvnTLqyP/z5JdNoyDnaUSmf/ABab2zBnhTRRk9Qlef3lqxkoO0zE0uRtHxPWYGR4/g
M1kaK4H5ksQRlPMVD5TA3IvvL7JC9uScZe9E/Rsckv86gq66CqN5qJokfTc1JzxOTViRjueivJvy
jQXGYiMvEoWqgPIN2TzgsHJEvd/b+DE0THmIpC+PG+LDk8yWPTJogCUkO4oUzORX1XNEWmuMW/3a
xkaF2nIYr3P+whvZ2Y+Od6HseGvJUNX2/jJLRn5C8+UuJe2j1mAQbQwFBUiEUF+V1o/YJjATiWB3
H0EuAMH8SxP1N5QdgP1gaLeKTbt4jM1SbC1vmjlzA7KHCo9st7Xq50afPXNJRnytbehT2lxG11rM
ooAufbe8sljEaa6+FoFFqcXUdRLZprvrUYjau8o040mKcI2WbP5aJ2zN+FL238mvYfM7z1Rm8b7o
O/NrbMJUsCCGP7cNWa8mCdOzoeZU7nDa3IWq7V0C28hXjhan76Gl/EhtW/xMhuttHkyvrgpWK5+t
6BvAV51ydVF9WHnThEvTkLxO2Fq9YIRZvHQ1TlCxnT3JUFSb0wLWBsjqubNsMaXNSaevZS/3xvjU
mT0Q0bm3QE/5pTne56IeN2e14uYk+203TdetzZdM+czctnsZu3RVIuD83gpHA34RGgvZNAphb6yg
LZHubup3dmJYOcUD9Il5sIFhJYWP7lnz0uoJatUtPFhpcMzyGR09j0pyfnPQR4btqLbi2CsNXrFC
6c+zPsVKrYN+aVrTcJYxeQCKMJyT+TBFjbXC0okh8xWY8mEAJXtkW1eRaL13y5jsRQ4O9FRmHdU6
iZbYnHoPteXb5ya3h+VoTM5XUnAHf/Cmt2LCwCH36nILJzP88M0Jb4nE+apAaF5l+oTXTqdFjxnl
G2i9uv01i8Z3DfMJn8rGIvCyHlxjHz7eD3bjnWsWOkfIjKWziB033k+KFSzkkCS0fw/2Q1SXTTU7
xxbUpoVFqm5Riqbm9y/b7C42WK/3y1Bk42ONoNlh6oHySHZANybfqwllJckcaGgB6QlQc4JVMLrh
d9VqwwfJDpj7mnnk/+E6OYsphr2jVeFFnaAKKDWFeE/E7lMgevfJqYGPONZVRkaVpA8yOc1K9smY
5TSbwW2mi2wlIo53dY9yWYAJXLa0vPoRmd7hHM2T5Z7ubCZcpEJdWE8BHitIaKZsTIzGetLzybkm
NjAX+mSktoSy9uCzr5K8RrUxiqO1AQHkrIHKdqoKB/Uort60HCtteSZj0Kza53EolmAowi9u/8uw
8urDLqxsb0NwW8uw54dH125Nir3crbCOQcoAl+cv0aR+h7LfXYO4zR9GY7QXcnydGUhFYKT94Bpq
evV086eMC7fwWAeUFrI1/M5cpzzJOPfWBu3MtN1HIvU/IvzQZVzplWSbIMG2lU3enfjz7vreGdb5
/C5QmDmWrf373XUspZa97m1qpFSiss9/lrZ2ISObf0xRLlZWPKhnr3HLI77l2abvw/h16oAokKfJ
f8IGX8bNYF5aQ09XrWl4SF36mIDMZ/dD2irj1urik4sH8r/icqypmm8+ppOvXWcetcTSP7yhRIcs
i4NzqbXQ4zEyX+upZ78PenLxQkf7ERn5E6i49N3w+Vh9lSvHyJj6M+oUMEfNoP4EK7/3WUb/0Lzi
C9Zc5qtaKdnGKUi+G2GjPvT+FM6imd6XWPHXcihySDg6uUX9ksP+3nRm6x9UqOwX1KOGpa6N/IhH
s0N8fPRAtU2mvTcid8cGYzakbob3KasaLGHH5Isowm9FWnvfyCQ85Ah0/Cz1aa1y2w8WbndG9CSP
Fq2F/A2MkQXUj42Zp9VPN1AfMVNrvxld+HPqArFTLLffqDiPPHuA9/LiGbmI/LmrSjago6dtZKyb
zOoCcWyX5X1+G4Fcob90E5M0Bg5zYx4+BVnkXopQgGKez2Di16s2ycN14yAnsg5QHOM/4B4rnaI0
j1f2jaKMn269jQcvKXKacB3biBdR7m6Z559LbjH+qrdL5PyBlmvraAibTeJ0yiJSEuXiOb2Opz1A
udjPq69d9Ab+2P6WVK23RGxcO/MPs84mQsvLau5ox+8pPOSvkdVHa79iH2CNQFQKtUdeLY7sb5NZ
wMhog4+ij7tN6ETqXikEjh0R3rZyxNBZLwYczNcwM/0d+qAO4D2rem1T7VkOQJIIy/OoBHJW19VW
V0KdPwH1IqCYwOvqDxtM9k5J0mJTYQRjt3HwhuK/vk9Mt187gyq+WGO7Cu1sfPeqwdw5Or4hMl6p
35ohTD5b7Ny2LfCjreaG1pckTcUXwyGjMCSqvS3bPvkck2+yL4bjvGFbbeywbJneR6Neybgm2KhG
daqT8xqCNxLKO/kS5HfsVaiEW8NKlGUlAqzO2Esc5VkxN+8x2WEG1f83pDddEz5Fa67+unYAaX9A
xx5HSyT+5KGKwCmXYWH8K5alfX7hTURbKgV4Ef0ZnMwd+BM46GyLH3/F9QbKbeA357/inp9n5xbE
fxdb47KGtbzs+/49E3V1LeeUvYOGz/FPCNZ7fcWc5haiylaRRIIVq7CtDcxRWxU46l39XBjrxhwQ
POlcd1MYZnF22entYMUOR7Xh/0lZ3Nv7llsc0zzodjUqn2fhoajTxAUVDAUXvxgt5McgqtEE8Cr/
OdU6FGIjFqORrj4AA8gvlWWoG0vrvEWWCY+N9e1voY47NBLYmVpWdpExeeYlrjjADHqQLcONfKSM
0qA81xSkwqTPLrdYVKVYCKZqsgrGUX2GDO4fmqkCwOqZY8leL1gCgO6vslckTbmyQ+xBZdOInf5U
jPm3vErV59qs2gfEFk+J76Haq0chFV0R72TTNLV+kRWRd+sN+2lrurH3RPXUf2n0diVHORPrl8pk
Ha/CVgT4hdbMKCbqhL0XnYLKbN5Cs1rGo4Ecs02mcDK7di2bbRP/gBs/PjppF18z9p6iSQCJuqax
LqyyQfeSi1LcqnIqJjs1x9/VtkT9VDlkgc0kPLezKm3ciPDc8fCXffLg9021bvWgWluWNiUAodtH
U1jq1gdBss9CL73Ig2aW8UotLQztjDy7xcJmSmEr+QEuoBZwxnmwjMkzGJzVTm0pcN5jnhJ4K9Re
tAXIw2Jad8lAbWTW4EndNj1EkJq2Ce1HrkPOrmtbblDuq6sb3q8wOfDAcH5GpfdLbwf1La2UCVhS
HVyavHZ2KMKHaC1a5kOvwd8tjKJ806IipL5Rdj/B8grDcH8ZVfQSvWSVavKEGq3boUltFOq69FrG
OZam/xnv5s6/YuQ2cFxpF4kIfpXCr/UHFzwzlAxM2E2ABed8MrB1j6KfCJyPqLqM41Ge3Q+20NKt
FrewqLF3c+dDwDoE1uN8GhnVS6dTIb4bvcm4rsDTl7Hb4D/jZO998FBp5TpRTW+nwEbbYrY6gjay
wnddUxS0A1Wxj2o/fA/i9GtoufWFB3f4bs5V8KR+8z0bF/MmfZaXTGWtHygZ9ks5KGEHC/ILtgdZ
WJ4pI4+NqYdZJAbbeLUiU1ul8VhfEk1PdppapuAXDOtURkmyCapBe7IhiS176CSf/WQ/kWSfgfws
vyhaLTyY7KHHMiQwjWoJ3bF5MmueIGmpqScNrdpD5ij+birV6VIE2bgaMTJ963t2ycUH95z0ZIqC
EkBU9wsSXGq8At6anPyZJuW2UCHx6qYtD0DyIhAO7YRHY/xPj5xDDpdjbtfItq6g2Np3n2Ntptdg
lr7Whj4/DVl5kaFoDoFAEOeob7YyJA+9qbcXcgULec09Ls/0WRP7FmPEbeif+ZEG294mVFPydGlc
X5wgy09yvDqFysYTUw0Qy3C3gsTWcSqj8tDkvUsKvg3OTm0YG/Bt8SO6+M6Kjcv4jDd9Q8HYKOdn
LtbkjuGvnBbemRmb2hHFFkQM0lktRKuaeCODkZY55e3U8VFo9simjUd11IGgaeync7+tn7s+AQlu
eiSrUzXdqm2PMOJQmPsxrcp9NmcmIxQZN5NbJY+FIlPZuv9iqnm6tNS6/MBHOEAnlNRihzApbM6M
pfK49eZN1AJg4brrS6TGvNze2s64EDPgoyuV8MAGHL+3uWkHrbeAL6GcoiTt3v4Ma23Qhc4AYyYP
jN/DvNryMC1jmMtsMi5ns+Zh4Fr+PYxViAVOYEpOcdNUWyVxKO7Ho/4cWlZ1DbiDW00gyqWnQwro
UCQ4VG6iP9tWpu9yX8Dknwc7mNs8Z1B75qFmkeZLDazbTg7V1CY5tApwbdk07QbDS7fUd71NSQjZ
IPU5DVDWFK6I3wqfXU876dZHE7EY5t+vfY0npCSCRvuhZB1rrgShbXIVC4c0V7Twqy3bDExXwdOs
6zgtr4pSm8u6hWpeRR0aTW1K6pAiwFdI5Oc8aMlbRM7Or3LnF/W5V2+Iys8iFcXSVkrzyQAlt2nQ
UT1bUWzs2zE1dlgwdA9yRqR+MkS5PFSzuyH4WuWsTnl2zbnj24xlCnpnntHs3GI5ziKFJrCovdzj
/Ldd0F8xKmLl/2PtvJbc1pmufUWsYg6nylmabO8Tlu1tM+fMq/8fQrY579T2G+r7T1BAowFqNBJF
dK9e6+AnhLZHY+dTpBhmep+isDMk6wT+IVi6JS1PHoI6z16KpnjJOk29DG6bvvAqM8CNBhGZaXKU
MqjubK08iFmrqUL4O412J2bJehSwO7km+pysJQxrbCpi3X3VXMDQFODftfizHcgnY1JdMS2OJ57r
fEp1c6IbDZqLE1YAM1vF5XheUxAWFe2i0qz6+7hxPSn/XsZxD0AESiw57z5T2uGcXKn82dRNNazj
LNYWHyY+DM2y4rRFcaSwj0EGd4iDhGAy6s7JrwlDQ77OoTU0OOEXQf83T2QQMvfdD5gPXxEU9z85
CTzB1BV11zDujV1FXQ61LnZ+TUgIr6DZNremPjhLft5426emocDgaCo2PHK9hry4MGaooiIsPURk
pg2X368xWAS6p5+6qnKfXa+bvihqjTAjw6R1ynXZGEheTM6oBJjbUdOh25iGfuPA44wY8n0rK3ea
iy81L2LpyKn4EcKjpTW5mnXTLXn0CTYx5wnqIr0xWuUxB89Mk3rtrUm4/VQrzg29vwCS3KP8EEA6
YKzyaOi+y7nylJJl/OK2ZrVQLdN5RcFsWKK5mzzJjRysIZ4+OokFT6A/wNkajtm+B4kD84kiZcu6
bA88atjg2ZlVLD3eSoYdr7LITZ+SqRnILJBpeBAW2fVOjjXuZabOvm86Z1XJjBHdbsqnZdNNVkCE
Onkl5suBiHDWwldcNe45JC6/LPTeXqS+/BxZVF+ZUDJsB9JPG9NNy6VgFhLEQeFUAFtn+SQdD6xV
Hiv0VWL11dL58+xIvYqRTAgd5PUzmqrVTYFz+FBmabnyUsv4PLTZ31ZiJA+5U0kX6KFJehsd3yN0
HqZo5APZ5Opr4jd/G7xnn/lxadC+BBYQak2whLH5htp8d8koYloHtg2S2LGQzFS6al96lFu78E0O
qAUhMCSPJ74tfykjN0h0QFC8q1tvYzogLOF7C/52+MdopaTsIiWUdgQAvw4lxOaJDgF5AR/6z1oW
GCJTNbfe0BF1t0idpFuzyJsH38zPsTuoyJBpHP3L5Jtcw+xC0Nm/WWHx0El+uO/7wDxC4g0j5NQY
8dXLv2SFX3sLr6NeNAvaH526kTV52weF88nP3G5da3J5tDlAXD1e4jJseMjSYHDYoLqtX8ux8ZYd
sUiqhYoQpmjHjxZ1E1mUfcpXTWnGL8oksQp5CpyiVp7ziRo2mWy/+XDtfrXtAGaVjoIzflDCrVnC
jOLKRvfmmMC1St1vv3nGsC29gsRdoz23qe5QpSc9eGa6q3XIFgYL0pEhUpd1jch0l/j2NoKT/Jj1
Vb8zbengjlm6VgbnOMZVu5AJehCIafpNG2jmJnObT76V1ii828GiSofgK7xMN9sorO85Xx6onNGA
hQZ940h1fYD69eBQ33zBYRIzp0Lhkg7g0iNgIL3nhw+igaBMOUoRrPSTKZIkaMUS21iT21HOnTUo
Z7nLP/V2fivMlGh8Vj5TPh5fIXaWXzJJeYWl0LqoYV6dB6O8dSFQnjwJw2PgfA/lJj3JkE44YT/s
PQsGFOD9mX6SLm5DpaJvJp87UBlbsOlQM01DaTCvU2Tr0VTb7tKYNYXrEqA2XQqDVSk3/lF1mrNS
Nzac9RPicAIm+g49HhH+jnIfjNQAfYGwi4ZiLPD0wkWMHb/6i4f+FBbt4aVHTelaxOFLrWTVhUAr
36SxI8PXVe2rbKfhgiKLZFsG7d82mZAHZIK1c99blDbqfrDkaSM70XsQk5DGdw9tbwFXHqOvhPXx
6BRj2DtBlC/u40C1+sVQqTGgurRd571dvBZa2KyRwcy3YmhqJj8/jgK/rDdS/+bkw7KrKQMlyqal
x3vX4tR6dHUq/ZYTqOIYefojqWBp6XfILvrOIa2GWzGExtVOQLV29Vp3tL851xULOay/drrR3sY6
Ie2UQfNZBp/Hku9hKKnLoQmrH53+1NkWLD+R75wK0kwLWKjaVR9RPNOESJEHUuPukMYj4MTX+ZbA
5HlLpx5p6FuixgVFnJjEZJtRKNV13CvFUFb15CIp5dcIVE+G0tlzGcktv0HQQomhFXjjebAJlvE7
9wzms3tMmmxJGYT5nGdysgiACZA479+ryY3TMI40fnV988s/ickJDzHh8POw1wau/luzzoIpewji
H4Wb24e+gPvRbtC3oeom2QU6FVbUZ1KZXMJNxpF72Gi5VlxHu7QotpQbYjjezamLbJfxqH5MbfJy
Pl//Hb8hJOcyqBQgPByvkDJnazcI5MdmjCxUhjr5OY8fypIH0Emu96Ftw3DX6ijCh55TX4dgSr44
cflZddOzXPBNj+IetXXgTES5tKVpIbmuNYa+a9xR3oGVRsk8U+O1YljFXjHZDXD39JPRFWSmeS6l
anmtyqX53c6TJ2VAJqjKZBnZGmndGWH+g1Pexede+NlreYWdH2VQNAXNrhzqi81XaRupdrftDXu4
yZbtreCAVt9kEpSqmYQ/UvNMJgvoOF/mm9nX1mfLh+e0aJXqkQRTsyniOgPrUoKNJozFM1d1yyq9
WaaVFX0tsn7pZ2X8XfZLRBDSIH4xgQZuWqhPjuOowdJigOX1nU4hpz+c1Vq3n23HUbhlb4hyFV8C
36C805aLg6t3FnjC7rviRdwobQsovlGZAOGb8AgVcbgmcjNcEsfMF61hfA2V3HumFHHYKRCnbiE9
dV44o0MVmXrfoLEAQJgmw+OQ6B1lP6W8KdO2eYMX9SA8ArMeqVojPqd2VbZt+monW168hxPC3Cvk
H078LyNSf7V5hXrCWQUQ+a+bnqD7oAbDKSXsu+gDx302dJ1wUNkfJuxJp8EQXPSgBfs6PgcA9aio
Ket1aSBT7fFerkwUP/f8uEivTTj6C7u1SX9Ps1Vjozhj6M+yPHGRuhkPRTU/pCWQCk1vu33TEL0e
bSX97MTW9w6k6a1wQv2Waf7fiLWnFEA7ixwc9ZI6PhgWHNncIyI1bPs2Sh89dYpcZ031zYQ8Kwka
5TunnO+FHFgvBdRPa0WJPttDma/Iezq3ZGrALMOkSu5o55qSKsHvUSmrsQSz5LulcxOOjmMCzQ9J
Ys+2XOpNor/cWKZdhFtMXOlm3/e+bxabiOs0177tCDZLnr+2szw9S16FAMEYQ/zUavEJ1MVfFoDJ
c6AZ68yvnqCgDpbqqJ7GyjnqCXFcy7GVc46o+3IcfGVl1HW/c+JK3aNDMlzzqQl26UDIBZRBsMs9
J1jpZqO+mQN8+mXf/6AYbvQ7TuzQWr2UxNsXVe1k6w6CJG6XsTceyCAsfV0yEIrKtZ08AGKLC1Mh
VuNZOzeS0iUfeb6vSvzJd1RoYGxEYDQ5H04jxarLRCMdHZpav+qMiAi9PFiU1DVNu4jq5gmyoGQn
bHNDVdgvl8pWu3VnddqCp5GzTqrgza46wjCWHrxObJSrNjG0W+T4zsanONtNjC0ZqfFEgVG68wwU
bzq1gPEnqM9dqSVPMCrwXI3KHtgrvd8Lm5IAfYFdFjioZN84CljfFZUw1DjJkdmPnsZTMmoTX2RJ
Gg6+no0H8Ni8Oy4ZjICi/lMD9ogHweiTVJF26CjCXbcQMO+SorcfZARNZUttOfSgNE/dK7HSgDOO
HzTL2EuCE5jhdB+MBCxsYB6rwhrVleY7LuQu3aNHNNwxTFL4YyiZ5xqEoku92oOUedkDz9JTtTOy
EaPJU5MHevfFRAgAcUOfh7y4Ll9Q+SKIHunPfH5MMDpLGN7Tm91MSsrNi0Ux8o3IZ3JvCvLSqwKG
sPUweYmJsKjcS51/EwOkXeU1CdNoZVnleINhylloSt2TZdHG290mG+ZWjW0d/CsuYoLTgn41gEhO
lrwLo6VsIOBeS0156h2rODVN/LMXQ7UAQzc0jJBeA1IWPvcudyI+V7HcbmJ+Cc+lgZ6xJBv5NlEc
l6pKGj4Gzr6pLeL36Xg2SpMfgCR8qAsp4uvPbZEnWAsNXBi6ETahhKQ0rAdhq+2MQGMFbWloqxyT
KpckHVFdUH/bUU7TVVYMlwY6oJsMs8FSc33vwedVbwnNxWQLO1jzvfFmAyY68aWrOmUFr6DOz7Sr
H51cTbZ1qH9u/TY6++3fBMHLS9wM+caxXdhiAhSIKhfSTdGDUxmaHNGdm9q69EU/EDpFfqQ3ZROh
CQu+ain+7MKK8peBvMXC0KX6lfu9sqxD13sq7BKltrB0r6bMhyKIIO0JoqPZoEasNgY/LdNQNB2k
HlRBOlmfLcSU2hO3TruV1MXqTaseA0HOJJsx8jy8wXfuJplw3J6qMNIXI0UlnHrVKdSHgJsgWBJN
4Ss8Fvhms1E8WbsTOJV1g/xqr8IvNFE4Cb8OXSv4os1TlMEjkIdevGosRT/UAfX6DmCuZ8U3q0eO
0wu5T7JnmB/XwCSlh+lB3W0q5U2LneJUJoF7Hxp5kizDoQs3ELigsZK2vbRGrlXaxsB0Hys9+0bp
BBixtOsOfNeCRUem6sHIIvByTjxuDccFcFVKrz7aVo/dkCz1pqyevWEon7PEvuWQCV9yTyqfHa0z
lu0wNNxhGdq24m5JUYQrt3YvRpZ35zYf3EuKvDz8nOGbl4TlPpD9nMINL3ozI2KTxCGDnZiNqKMG
I0+qTMy6EsJVaSQ9ybYuP/L7sRPm3mrTU+xnIJs4aAKQHH3IG8hgGloVr6iHMF+MOILAW4U7nIoq
8yWpiH0DNJNX9jQ0BlnZ5hk/71JkGS8JVUpAQpV4LdaqTuttYfhu1ve1Dchhfu01GH5x5gmv2mSj
68GTxlZR2weQtlP/JYYqIpVrmPnljXBOOzDpOrSj91nZi1JCN36+va/te3cF4Y+8Fc4axRSr0rfd
+2xsVs3Kosx+J5zloAP01E5pWHHd0ZeWel1HW3CjO8Ny2mvrDdYmCcb8ZEfHjAjdM2pfrSJ3z1Ml
zXNS9q/k55xzBrPADoYH2PW1vrs2dbynpN05WpoEG4uw1cqXYqQy625qtS666CAVXDlXA6hLU/1I
duRgd+hrC/+0DOIV5+cAwXbUTay04xEvIE8shzECdeQuEqX/luZG+yXPfRVhdM24Upce7gJ4o2rS
YbfGiF4aGakw00nVAzH1dhk6vfdWEjreaPAcbMSsUiH7URcx6iLTbKYD6auy9uYFtvbafKmKxNup
fgZpeUfYLkzMclVJRbkFuczvlu2Nw8FBpsJYh4b1qxtPXV1JCnX5zuFdV0+UfBNN1V6e8Yi4rfdq
8udRtDysJGiAXjU+bQ9ujBDRNJKMTr+G3vAoRuGYZpcCdJ4YgbEyThoKPYtg4lMfS0ie7L6H73za
FYFObTOxa61CU9Kugyv/bHRpb0mUHM5mHvjzQ+wCppycZnusw7noD4G5/DCReaG8KNxk2M7OwoV4
BGcdE67535dzWw6MRqkoLwgTbKjvHj7bo+muxtrpToOSymdZJdzVqAAHQ87I/gDZRDApCommmGSF
RC/WjIkHA2HY0UJRSNiU3704m5LMLfK0HyaEs5iFtRfRj2lnsQzNXw8eBYgs1iMg6vuuFbFlYE8k
pZoFSOZVNIzpIauCnw21gemByHd6EL15YvabJz74/Rcu8/bAzSC8F/vP68Rw9pmv9F+4fNhqXvvH
V/nHq82vYHb5sH3lSb9e/h+vNG8zu3zYZnb5396PP27z768klon3Q2kH9B394FGY5pcxD/94iT+6
zBMf3vL/fav5z/iw1T+90g8u/3S1D7b/j6/0j1v9+1dqe37J06GWIdo78GgXTF9D0fyb8bupqPJZ
lZIjvK+6jxs9yt6P7wveLfvHKwij2Oq+y3/yn686v2q5Q4VmPc+83+k/7fefrs9hhqN3p4c8nc9X
vO/68X14b/2/Xvd+xfd/ibh6PYw3o+jazfzXzq/qg20efnyhf1wiJt699HkLMRNP//IPNjHxX9j+
C5f/fSvbKaHOLbUvg2QEx0ZqJ4ZEwGbH+HcjZqJhKA6qdhNmYRG9SiyYfU23DI9iuiSBtHdiZNm0
znvMtEZfepVBbVVtSA9ZEEOgVvfPnIIhsp1GcU4lYQu+ZZoXa8ZANw9k33+IeWF34YnajCWMWMIm
mqqHLcPUAYHVkO2foIu+QuoRXwtbived7SD43FHna5vRvYGhMj7nKQykk5cWRSjJidnAkoCzefLp
bhPTaqR/R46OgIjVQC0jtsr9njrnXJXXd0cXVslVZQQ2PMkG9SXZiMQOJ3twmIipbvwILVcbvhuD
+vmuuOoEDcjbh1T3TMMhsIprocTFVVEabevpBdB1sbrVqmHnFiAb3q22egdgctp8hlyQHcXCysyR
JTLqh3kvsbXfaRVBTe943y9IiuYUpjG0vL8uKdzSvuvPKg8Wdzd95IhmqTtHLnuKmNEL8iZ1+7tY
PfTIlKi/E65vZOqvxqHbGvzfjoByvZNfTVr2rsEiYRTL5+kCnIgjOfoh6RpQFXZeUHSawvSRWfu8
sPz7wFECBzTMZM+B40JwRfDqvkIY52WSNUZLkh71+t2au2c1lOsuTtLjx4WjMvj7JpQePuwlhkZm
nol0G3ulMtCqjxFaG+XOuwRN4l1ED7CXh25r6W1dILPktZmdJ4Rf54zReaSydHKdV9430tpH245i
4qaBfhDNSOjsgDKyfhA9BNOGfSIlCzGZ/HYTQ1fXvZSCE1ZkFEcjNistWkcGXobamA/xWFOol1aS
lIuwtojJrcHUaksxcZ+d3EWvG2VC3qp3Er6zBxkncyPlUHqA1/jpO89Giv+EyJBKwPZfJrUx03fQ
JH6Z7SZ4QhU+rTQjy+PKWzEzX8xBwxBUXQeFyfSqf7+u+zClVI9SQ3stXoRheSrvSJnAsGW7B9EY
WYZi/b2drV1kYs2oCSFaOPkmIFsQvh5QvhvjTnq3gV7kBAziLpbuG94Xvduw7OF6lWBoWKkwox/1
qQnDvDmKoejNzQcbdXrQxnIQW84T/9MG87L7NdTe2WRQ26UcfMr+lHBERAFZTW6+7Ke30Eg5XYUI
SogJ4m0RGtSI1E5alfDS2gdKARCnFGOwpz+NluE/I7Qgb4Qd9JhzmFfMvqUQthTbiLWzz4dh7vVU
Yzj1fpSjz1KTksnIDZjc9DB6CgCo7W2LoIHMJ+ytaLWd8KCAy+HM7fg3a4KxpxnVdbkZl0CqLCj8
JzhJO8FJmgFQTz7mJqnHqSuM9TQjerOPWFL1G6tHvml2FeZ/GgYCojLvFMvjxW3r4WF0jJteJ91z
wYH7kOtquR7KOP3i6QYpJQBWhM4GSN6mFJQcuZ8KA+BqVEC/Fta1u5DqYS/AxgKFLJq6st2lYTjJ
erYJ2HJKVd06Ab+1FBN3eLLruOFWs/novwM9e3Ub7WFe/Hp3bKjirgIYcxG4cg9O4TgHTq56uhBd
0cDFbgAhqNC0v1tLqqD7QjU22uwJ2amLDOfkQ94ImdipEcvtog4AWBIWyM2qhzE0hVBdHr0a2Zyg
upQ5vM+iJ5p8SKi2TXVQHW71cyL63Ys9QA4wOetb4SxrGnLQkQ8nam1V1z6NX0PXsSAfjoGcSvGA
bsgvW0gq6yom/Kn3J3vSp6/x7z2i9pmwZX6qnTw6w/0fnZvSWlUOoU9IvX6axORYdCN4kkrJ95DQ
nuTRHrqF8Kk6ENTkPVGGT52I+sBpr6Stq2ArunFjfLcDNdu+s4lLhT9yeMFPoi8RMu17LYHoTncO
ydT0pgIj5TwWPXSC0SUxq91Hu9Q6h3+y9YbvHiREn9B0n3zuuwqrGIs1omkHSk+WYqYoBnlHVrk1
TOWm637+WhNv9mWA7Gbs6y9EPWqzyV89L5VRUO/A9cvZq4KE/NXozCexIszt+FzmPDTmOtFas+FG
o1NyffRT3z2KXtLlfw2ebW7EqBsK9+hVQJL5cf/lEv7uzbYOmClqOC7qE9PsPHFfLPYRO364XE21
ziqtk4kT/1/Wzc4/1wYyKhRWsJH9INsWo+49SHIJC33hxJ+I3n02el35gbi2Y+ikfm0vfIqtqP7s
tBEpnbD1H/3Q5p5phNLRrM34+GGfBtKvo9+V8N3wIT4pcmXtOykn/gTtwKJGPOcUIC8xnBtYATdt
CPQSLIJZvoWR5Kxj2LoWFoFyEqZJtIZ3rDk1U0Oy7n0z24SLIivrqLSl/WwXC+ahcBO2NNfM3Rg5
aLX9y5ZGPr6/wrxeC0lH1Elycw2DQqgYcQcLVvKtGMZynlycJL4AsI3yZZOiZuH5qG35Wg3PV48C
l6IF/QJSrY7E+b80GXq96L0acHsvxFTYKfBYi27uJajAFoTV3hndIjPXWheCcnOqZhMokTKVHPhP
oml0CCTQun8QI6+AAGf26Ca3Do/AGn958NQE/lFB3lsp0mpF2tE7l4IkqahjHtvdrF8LI9SZ/nkQ
hEjx5CSMf/aZ18w+1US7JCbCUPN2Mlg9GIRy7QWukMhV8pe2Qonu1+DXTCEV0ialOopimOm+p3nZ
OoTKYSlug/NdMRtgxvWnidl2v49OE/rgEkifbquimbeaJ+Zl81azc4ZgE/HaJOW+Xo9P1Pr3C5uM
+2GM0ItRE8sj10pJUWy5TbGs4CrxG/WxnyYhxrCXjQIyW/j2kmkcg2rSu820tiCtEhztUg2uYjbI
+Y+kCTTmYmiRmb/oXn9EOEh+Kod1S31MBZIOyMIkd25n2sptTH+fInRxSixYuDgT5dFKdCEWH6qF
nYHspAy13NRD2leLQpN/ut7n56Wi1wUTB8PAWUUMibJTzdQDwouk7NGm2vji1pryPJD0XGqRpe9B
TSnPfmnZsN17LorTOVRhst4tzSn7aiD5uje04lsxyjbH1ckGptEDBNaU+3HKw4pG9xR9H9T1NzFq
ppyt8A0o3flH32nPebnoiX2VTCr3sHTFxz7qCurXeZ5SeB+ueglgRthahWrN2nGd7Vhk0iWnTnc9
1C1qc72XL/sqUQ6jaOIKgFM2yQkuhOHd1DSfwfVx8JL2Z0+4vPPWouBTmsnlDvROeVBliCV/qw0K
yUExzILsSFrEPwpTLVQJq4TUmSmnEwX/L31C4VyaVM5JvQr0GMnCdyt6JT8apuUd7xuImXmXMYXu
evX7ZQxtRaJ89OKlEeTfSaXmT2SgiidJiv8i19+e9GmkyEa/AzKJlNXkkRdq8ZQFzQrq8/Em/JVi
RIi4p0RKTEqGWT2oNaH7ablY5LqxAuAIre/7Bew4OSepQW2/lufLjlDJwoyc7CicQRGMe3WgUkhc
H4UIeT/YpCUhrrZa7a2pSu1sScBjxdDyIFUea6pyxLBwrGoh65F1Tj1Jfvu5pm0V7Swl8Iy7haO9
zWt4iA1vqoranw+nZWDFXxMwONdsakhhKldfTYx1P6mXzjYxkegZOgkRKj9iKBrh4uvBUw868TCb
RI+a0d4kODPvQ+7QPrgplL+/L3f3VKk1d3sHrOv0EkTTWzoM6qm/7VypPhqcPXPYBtT6qPblzuy8
YWcrdQ09LaZYNTWqVsRYdIX1vkYsNyuSiEBxi2rtj+Cfmzr7hwWZTM1nFEg7peEIIZq49VxQV9O4
kiX1bqTc5ef07PjBNk4rGrNxfi4W07oWq1sFXP7HrY3YsRO0Pf9l25zSl502wN8IL0i8ilCc+aQ0
TscvrY5Ip+llnxT7BVJk6xWis/JchUgGWn2cfkrdIV/bHuXlHLEhei7lhZXJysqZkPlIQadHY0Ju
ip6wjQDRgRVPM6LJfvfEEJo0ph0jhpanm354s24v88x8gpe6uSl+0t5UxXBXXYfizWwz5cI7V7m7
FaaOoktYZidKV22w+70wiiaEGGJrAuiYeK6b29yYT2HtZjfQmRZHRYMizqwqHQD3XLAITfmcGKDZ
KDFdhdBr7nKy1a9NxTtUhQaSw5MSM/W/VFe7TX3Up2FXg2ClQtg9iVnT9r90gzNcxFIQsNekVIub
mLP1fNvoZvwo5gKpXoDAiZ8VR3FeOuSHYXhxTOk5gCnvBmCzOmYuiNRplEBtcO81TowIgdJWezHR
G155c0q72cGkxfPI5DxPNL60lxW9QfACN+ELjs3bNB7AlNlX7I6IXBH5/n31fc4vgWNImrKWPM/d
OJ0PD0HsZVfRyAbSUGONgK4YImj8c6LKK6hpZNnbzM7pNIvkRLfyoxzqud+7RL2SXT1fddZdkyMQ
9HtCrDA6onahZEHGpEsbE6btPdcx96mCaszESylPUnvIcqEVLGgt5/E8jXAhhJdiPNR1sat0ipf9
aNxm5P9hefLam6upfN6mnhadQzQAr+SUf1pCN+umqA//IOEwTbR5XVLBAJiUaPHalWLq9EMHnkAI
aPedU1u3YWqoykUFuCQ6FiuBdfMTw7oZimtt6z6yFrNNVyTlRIXTUZjEUuELjc2iTlUfjCK7iUnF
84L7ZWbbfBmnpeK4hZvm6PhWu6cwm+L0OB/fTB65V4neEI+chjZsVJTt6w99K1VPkW5tPVkdwZq0
3jEGYboMxFC3onXceNVOzAZF/yV0p1Q96JyXgk+v8IJbBeJ7DoSIVrB1USnpBlqOYCuGY1iAolR8
5yyGSgniU0rfUs1vLvxSxfdF6LPAPAxTw1p45ZohLcoSPL8YphaEnSqC23rBx9bMM5QWoAPaV7mV
brnpak8kG7iTQyTwd2BCvw0h/lc4AvulhdT39YOvDk8AWiz4pjEq7zw+rijedVa1PGrHdmpETzQB
UlRHq/DdAg50ZiTgVotWi2oINxlGZfWoOXX41kW1Ez7naVO/5XLzXWmCjW0VxUPeyeozZenAI8uK
J8XA15570B4rz+jcrZgNdM77qJZoADBwHlD+PkYuMKloci6JId4oAT+ISbE+LL7FNqchYfHz8LNX
SjBcT95SDrH/CLG8bBjyKuar9igaiq9kw3/sjDZ/pJhzJJYkQ3Y5ulG8tGOOq6muQ4z6279us63m
G8ZFtdTvboIgWd8p8bXLuFPyOAk7PmjEazM1YqJPU3Pv9clLbRa/TNOCNLXzc2mGy7t/Y3qH0B/P
jaAoncjnRW9u6n+wDYnxn/zmZWHI5z+T6n6lx14EVtqFcWfQqRieak7VyldhDKIRvTYnT7IQ4w/T
YEGDnR+4J2G/7yCWfPCbbe98crg6NnwfvityofKQwYXfXWleInofX02qExvqeaxb/NFR7DjvLfw0
XzLWBXcVmLrRCFh2NqzSfGqjfGNM3NJiDLVJAHgYQONs63oNDaN342lhI4xizdyUthUe8ryTHgAO
Gk9tlX6TMqM7iREhV3XD2cxYtXxunhAO2QVR1p/SxlZQyaFSYzBDFX3TVL0Km2ja1IDk0laztRjm
0gh2t2jHPTFbPv9N6b+Chg6oUFMatAKzdKM7Q3OOosqhTiXwDtLE/MqmBK4BCPlj6YFB9/yr6Bkq
vzaZ0sCO/K8TqIwRPXaNN2E3xySEhmJyUeIfVUciSeyRZLYPOUSvcpuTTBRkqQ29byx8y4GEgfst
RpjkmNRxdrT68CHQjWQb/jYJe2GWfr742O2paMfKG31fLebfOf3eTdj+vGXuOr92r3NvC8jJXiud
k56rOGghWqDSIKfGZBGYrf89BeZJEdEP/jOfNLix3kYlq1euYsfXLINJEHI/dTeYhXI1eUZbmW2T
Lyndd0g+1OPJ14Fnb0qfUiKrsvrVO6PoikbzAKi3teYC1wKzDbZbHU/z9ADFfbNoXN4mdJO/zBMB
9LAosaF5KSfZI7+23I6hIxUjKiX0Y5WNn8VINF2uTx+arlyr1ZA9CpscQARTjjZfbkwuotmkaoO1
mNMnE/Qn6naUtGY525KkthdDC1h93qiPvroK2uX3XSkHO1AmFy7EHsKWOnDLunEfboSNh6NgWahB
vYNn5JrlAxIfyCw9to7Zn+HNPIfTiDL54nGAhX8Dadq4EkPREMP/DlA+JDqJW1wZztUl4y0WCVNN
tfUWZoN2WUIMTZ1wP4Akc5Fm7HP1GoOO1/MxuNTTSNhV39SPPDscxMiWRx2UojoUWwvJrYUw3ptK
Vq+uilSY1sA0J2x+J2sXfQgXVVKGa9ORikuQG2RnoebdxZaiXfi7bQDPlvLSmiRQ5Fb3/x5yZZlA
hkIxd6sfUj3IvvgFhas2rFSQHUnSOhoL66TDUHJwKlnfWgRFbi31kCsoWOQ3Iwu+kuEqf1jhFkUN
b8N9ptxaVM/dGkc1l1nhYTObxllkPJufmto5iFlTimC8jwc+4miNmjsZLOQ+RuJmpamleaJs/juU
Cj4FFAqS3pNpbmabCUf7LpMb6s3xEHapH/IWLutfy6jd/L9s909XFbbpFXLuUtceSPlySl/WU9NM
mVfRUGy0CgH8nmaT8PDUQdk0qsw/dPIVNrFeDCkEfQTvbuzFaN6XKpkULpBtRrnUoQFWPsksJ89F
G1Msav0Flb1zrciwDVVa7DJVDi5pV1P9a2jmA9EglKccF3IldEgXyGIYf/VG89RFfIKlvloaHTlO
TvnHO7/qO6pV0R2cRF2XhU6pzMSsqmoGjehNjXAZJ3bWZopaB2PyY1Tz4codDZrr3m+/UqxyKCir
fPMgN9pSX97uisANkbGRvxp8xnapbUG/k1nZa08B0taxx2EthlVft2uEmtKtGLpjF65kQwv3Yuio
E/kVQhfHgVsl6rPQLNot1FuFLEtn9J/BNafQrxWyrb70SvpzWE7xVjF0IseFiqz9OSuGyS3X14Mn
f2/H0YH51ZRRHYp1sL7/j7Dz2m4bidL1E2Et5HDLTIqisiz5BssRORZQCE9/PhTdlt3TZ6YvqlGR
NCkCVXv/oSsz0NEDJxjXwLGEf8ym0KR+q2qqKOJiEbIwf6SDVRbb0TuaLoF+wgYWdBjdul4tm3WI
Mc1AEgiimeqwzdK+9vJTs6EoLaPz1jG3tTmgPfu7O2gcq96oFa/LwqxdTWWobTusYtYyl9XJyQp8
ArGL3czgz7/qDiIMZvBZmwdnOxtxcupbv3yyMusrJp7Fvo4icDp9VN2qwg/H7jz4d6oyiabpNx+d
lhYZa6fFYmnsm+GAoOFrWDaQCYPWXAWmp126xTCEbEB0V+aoLTmG9Ud73ZSRvRp8xCeTriduwDA1
CwVaeZwlTpekL9L33kSj0nX8L90Q8aDLanTiJbyMfugkmhFV8AWZoC9GLdsn25qyE1slY4vE8/Al
Y3ucW8EXm0gdmdpaBwtrGo/27P9Q8zgH8PiGdvIwwngkH9HbPHcT5ypJpo9PtuEan2GU4t0JROSo
jo6qKDgKxV7NY2o5TaoiaaB96l2DQXjp+SgN17N3WwfuRh1C/XSxayujtRF2+p3IUv2uEuF7m0TG
UdVUoTrTLFwNcONuP9ot07TPfW3NDVaVughe3dmab90wmVZSx1RwRmRuG5ijv1fVQnNecHVe48aK
J8YiW2MbacynZsZndZXNcSFW6jKK/EysPrp0v+PQ0hogw5nyx8Bfl9j+rezODVBznMdzuhQRUZhy
01rDm1e5/V514L4VYn2SVJ9cu4RxWLex4LseQA+py3iR3UkXU4vlgXO+FouSz7V+HdSTcjPw+kIQ
a8FMK1S0QM/N4PgZe3iMokutESrGz3U2D93i3SOAy/NUT61DV5jmiy7DX71I36WnacAZjn2Cv4JL
F32dvWzfprb9E4X9o0h7gnyINHB8DI+u8Kp7FcjPzWZe6VEZ36hqZMTxttGRJvMz70WMM/5I2fzZ
Df16l3cjwcfAa9+W9qoxp89QZpFl5U+Y9M66ASF1qvQxebP9DDHjQDz3EyqQRSJ/qGa/GOJ9bY0r
pzi4nNFOKHej1Lxc2X9XJ20cFvtCuq+X1+ExcCuswxHP/T3nX+tcRxvYC5SrjzWjwHvw4EHs29Ib
zlpUDRjeY2XlDMZdj5e5jZkvbao308fhrIqqLZ+1MfL2mUjd8Fa1IQ0Chsas25WaAcgkITy9rNqU
c3YwyP/UmL/i9Q0nqc6HXfabzMUX6M0r1esk6Xsl9P4wd4YJq2GZkcQdmaDaTWDp/R6oWGBI+rgA
zL5wjM0ypC0lG5qaTUjbkcTYa23m7mr0zFC7Ng19E0Xdz7omlK/lDT6B8F5gVvxj9s6/Fdv3fvjV
oQzgr22LQsa/OvzSg/z6sYwarVzir8bxf6//X8t8tF3t43/PKB2UVfjt8m6S5d0kiz20Gv3xXp3Y
fIzs0loZmmg2xBiqexzGyntvuQJfAIHJvVMtqphjXOTawfX+GBrk3cR56HCd8nuFsZkKbmNhv1Uz
1dK2r8vLRCxLNdmFjHG8cGzCyEmc7ubUiYKVwXP1tvaHraGqal5R5xXpTN3e6RG0cWh+sj8nIEI/
3pl6dfi+Hjf8We4/OoKulzeCoOP1bdj6YgKmbTBy9h4Kwk59QKDUdBr/IReBfQvu5aT69KWpGjyE
OqyJ3dFSVR1d3Q/b1giCjZmyD19zggtXgv7FDdq7juFLvXMR7zmrVbgr9A+42Xz0g/3rjqi63Hp+
dvCT3rl0TpXzfC1IgRpCB6KDssElnW3noq78qLWOUdc9XcepKdGQfy/Dcj4U/GcR+GaGx0/i0Akr
WbnLqmrcx1ILLnTy6up0fUkDrYwEVtZmWLKNg+wjKHh1fVBVvM4xAnagIqmqXyD10fZPGAb4N/hL
eNfiX1XVodpkkCa7eopTlAfB/lnpkK/wt2kf8JhrH5KUnJddmzC+hqnlY6aAZ/JnmxrMU7Db5ANq
Haqqxqm5XcrewybAfJ37r/WEiLt9LeBiG7ie39iV/FUEvXczsGmAAo/SEmSqfzoWy/IGIwTkOJ1U
VO0O7XI0J5AZbIwm2qgV/rhUy6rRqidEQYQfGtZIs455FOabWGLWBZ7wXRqcoUwTZBsc3NLrodA3
1zosVP98HTUFEQoWbvz1jx5HTaqW+aiec/yGJ8g2PGe/YrehdjPDKmR/ReFktYYNM1k/BH1M45SN
dXJO4LmiPm+d0iLfRcQ4D6kHrWquG+dEztY9RPbwqFkDLGtUkVfWLLsdB6jpc0YUAf7p9GZGaCLw
F9Lt2lxe20u3na/tQ2H+0a7Gz8BJruPtvNducVVEkmVEPmlomku7uOvmGcfjrp6S07x47w4e1gIG
Bno7sZjtWhxcDvyi4o3qjZBmPYduxgNqmduUk3uva8mhX8ZifeCf/Ch8RcJ0fhCutFaiRbUHLbgV
it3WF8vosceIZIKcuQ3F1RTmKk+D7CKTOn/CcemuQU38HZhVuXMjoSGwFtTvAUxm4kc1ZD882kn4
45pY3ELRbG+RrsZAqMEEaPDba1PkxggUkclvb41WI5ZWAM9Wg9UY1aGqqqg9eOxhhCNPFC+aLx8D
1ZW2SDpXw7eP5VWzWuSjbYiTz733no/VvGstERm7ZnYhLWoc1zYYkTZr7qOCbdTS5aRZcx57i7t4
EaT5jgBSsfofs8BSpScrsDbXRdR610F2Jj8ZmtUeUitNLh+FW4GiHqb1RwvySMkFHUu8EubEeSYk
GR1V28cQdSVqf16HhqFtPjqMyWcaUdNo78gC3uHyYtdGdVm1IDtQb9pYuf3nu7A8QnF93X/x22w4
ReEkT4Hu/SpUm6qqjo/qH0PSRstXf9R/L6PNob0OsdVaq96Pyf/ftbzlhbWujg94Nh+R9pj3yejF
q3aR0OpQ9kcKwK83tRZYN2UcIL2lpLYyRKNuM/I768lJCPaG7aTjcskcveJLmWbzRg1BfiBBWQkD
piiqncOYex67x1Z7HwbjCHMONW49Hkl+LdrlS3szNz+sDKWOJI3NS93ZJxH3u0GTp1Q41de48AVP
SUt7SVK72YxCG+5d3Un2HtoaNz7WE+s+n2qs7UzE77vuSyG89MWqNe++gkhcIvf2EpKPea6ik+pS
BdIPQJp1gW8go9lXPAhhr/Dc/dbgFfycWSbPT0tbq5qDmdGzN/Ij87N+M7HX3njWytWS7CmKe/mU
jUW68Yuw2+eFK5/0qkpvuQO+qk5VjFH42We3eFY15Di8vbDhbqY6YaE1i/nLYoEX/1psFnm/JxB8
O/UdCb+5Yg+ziPhIFLLBnCxVlE+2Xmfumxw1oCTRBh7C/zjxKGMcIxcIOzvgSz86GlF/webFQ2KZ
KIBWxGSZxuxeIa1AGd41XZHdKxDW0ieWmuqL0vRO6Lm+mjp2HZ7T1aQLM30FVr9+9Cq7emQvDVmi
nMu9qqoOq4InnKbeRTUJR7Zns/Oer+OXSZG22KVGHHrySab5erC7r2kQ9TdqCJkM/66b3fXHBEPv
1jo3ybMw7FXmsQnO6kQ6SAXn4TEotLu0jTQOSwA/L1iWyUsxCPL/eg5pJUTKc295cBbwKGr3YWhY
fIihWDdOTIpseZjmZoa2cYrtz1JTheqslhEfw/73tkniwjcKyL2Ztq1cH3VCztQ+ciPbKS38m3GM
mzs8Spo1Lq3Ft/97RMEa499r9EaDJ4lVRYcmy7snMWlvIe/xXC21tuzjwzyMxlrTbPFkVWP3lOVv
pp1nj6rFwWMEJ0Nn2Km+ZAq8iz2ikxSJ7iFPTWDNjX3hbIozdyHl14FHduxo6VvnBdZOBFZyrDLd
vfTcDNzBD29aHnMtdF0uxznQtn4NABLXdx85zBmzpbkzXyakl65VU7rmSy9D74/qR68a/F9zS2J/
BzRvi9nszqoIdJQPeOhWSDn+06au9B7FC0LBIVmQcgF4TgW2ujrKkptrY7+gSdPeOxSuNZ/mGnVs
Jcre44DEM8l7lsasHSbZA9UvzeRdb6w1op/xV4CTwMES/8X0UiwSazA4mUTY1UouzqCZlwwFGchN
/EzORVRvr51u2nlHN9I/xVAaSPWEr5XgFhG4c7+XGNhsqmC2npvYFjekP+RKVU3Ewe8TkWHS02r9
2rI+GWbdP6m+FoGFTGvii6oZ9VSv/cuccCu/RwPHv5kyLVsDAMBeZHKnW9nM1hq7pfirZ3k7dkrO
J9nVqIqYKGS5kxa/1osh2DJAzcwWY5J2RNFJzWRrnXydG2dXTp7zaRiGei+zbRwh/T2DGG6/Jw0+
h1NnaK+uHL62TpvdqZpuvoq+01+A1PUPJNdu87zC+bsPyWSaebRWVbMcij1QYHcLTu+tgB9/bFq3
nEHZa/OhBnVt5oSG9KVw4hHNqd9XY4FSBoeBYac6VGHUuXsd5yH4cYNo2Ppjfi5IomB/1AsUIMJ4
55W4aI1+z8m4nbJL0Osmd8zceESpeVhntfD50OdoJbzWRo7LGte1H1U3bt80/vWyCOvqxvAdQtBe
jSKj9q23UOcm4FZhNTQCA594SlXWgC1O3w1PZrh4hhd2+i0PwzWhx/5nkcp7GzGq93niB2NbTX3f
BVl9kINLjNAozIuVNvomNkjYo9n9RU2a/GONCtEPzxmKVayX7UspMVpvvVCu2ggHcPKDEkVRfnNi
sttDl7n9MzGJxWsMbLvqbas4Isljf1OdXhUFT3wwqksV2J2/4t8d3Kqa5Qp/bfkDiLNlaaSL/3Mt
1dlos//3WgmGJ7ZlBLf2MlmtlZrPUV7YGxV2k06f426UdL/idX/U5aj566JHcUgse+vORPtjRg/m
gFaE85wbqbdrZJltu2WvLdMW6VuNO7BcqvpozRei1uR9qWlGbT6N2YOaqBbznPqIg8fAM49+DIIa
2FpFcKPW0q3xv18peqmjhEePFYXXIjI7B+honCW7Xop+pXoC2fzqVtXrGL0QxhGcx/FjclpzsojQ
D1oZk8VttAXjdmO6eJsBYyUXmHN/XZrCRfZcj40pwZaJy+voIgFcqxnpaUYiT/eNd0ePgRl3fbgb
omr6bM1oT/3T3Dco7apm3fvP5r9Gq0XKJab312jVHKfp96BC23jUfXng5OTsM9Ton+0p+ibddvqG
SMijhgDRq22mDuQqR4e52XL86ed5pUYgs7gbZACbM4xrAO39Jys1xrVFBv6W3STKq7rWVbeq3oMb
HxZdqGD4xtYa267K/llG9QVfGf99MFvcjhqi2h7x1H2Lzs7JE712ljIwt3M1iGeEzQd05cT4rWqt
5cZj/yQwtEd1eNWXwfwsAbagT6KD8Vo+NacF7vEf7Xio3XZ2rT9HPlqwg+P8Gp9gFPUx/qN9GS+X
8aHHeLW++kD/Hv/xuhHr/Gu8ej9/j/+P9dX7b5f3703VdiSB8mwFzo/Y6odvPSrQc5bjD+OvYNIl
CP475YGQgfkN//TvY2p7J0RuJRtOxzmgHpTuQj+cPqPXhhRbq33yTDSPm6Ud8+LpM4o8a/t3ewnR
7tq+jJ99Wx6InnSrAsOVG2FnbbvKC829aQbLw8BDmhvVowrV8VFVV62wmPKv7irtT308joeP9skY
HCJlsf6ErTO6TEVmvtdSvPhkVX+it1toHnpj/TwcRjxq1iMyLLu8Dlqk/Sjw02rPqqquVKENpMsj
uxMoofBI0qBo1XN3q4qsDrrbZClUNXRGZ43ES7f5aGvtnji2qkfanO4sO5pXap6aojqmGlVZOJ0t
8v6e/i5nC6u3NnqpfCc5y8Ezru1TisTJmLvYaeo4knA2sC9yQP4ly4tT4/W4qOegufZBiXE32u3a
mUAvvDkPKvJsLfp35fw0Jhxvgorjljc94Q4yP/l4F0AplZgvLm3QbiaMXdlwJC40P9e8h9w2PXVj
gAQusAyUj4O2WUejD6MgNy+q100WnhUosa1hxfNTjxDXchpmM9mtLd0K3tJ4+mSgS/gzz+49lAyj
leuCj5gXniCy+ts+Z99iVsAOpN5/NmG4DXuc5+ILElDLEdMasPJFiWs86F4MMsBA2E1v6pOqjYRG
7tRVcydkM16vNZ6xG8fM+cxGgEBw+GENFRHU8wZm4m1b1mO1b+XElhlBvTXJyfHWgbZVogWF0o8l
v4aiWo/1ZKN3W2vbSC+SU2YM86NwUiRnEZY7jLoTbP0uFjt/xDHW0KLxtcsWwceujI9m2o+vk58a
Kw6AJT4M9M5NxhMFAzy7SEZcShqeGL8LTCB/VTkfpSctaNCjRwvoAg1KvgivX7MXIWuSGtw2sghP
nKUKzx7RO1lu0tHin2R5i7pmBZaYEPzWrYX5VmuLh7jIgjsSbu2NDboEbyhNwpeM4x2Ld6umgx1R
+r75oAo293eWbiBlGKFddm1HdsDW6nsBcvuhyiGmJOaM7PY/U+ykGYgbxm8fTTMinQfdIqD9sQx5
UoxteDJepwqEKdf53JcbI8QIuQWMc5vNpvUJKf4m0rtPlWNGFx8xz5Vq1jMTBw3bfTNQtSTf7++w
YAc3lRFQ3GjmAlfWy2ObtYG26dOWM1JV2rtZGsWdn0XltSiwOsEYGglsFyjKpQJZudctfNgc0U93
RSRd2DeG9xmJ5l1tR9WPaujeqtYYX21PH7aamYozDm/DueqqZjOYffcsmyLckCJPDsJI5lfiC8Bo
ohbyxWBMr7Hff9bAmkATpKZHDvubYniyy85+1sFO8fXOryXOPPfxHDyqQc3yJwPnwVh5CUrLZtnv
NX3Mdo2Nfh/cl/HFksFZ47n7xfXRwbRGwDlJgusklEx06cah+9JMUOgqL/cfRpTFbgYDHMAEUvtL
Q/DNCrz6E8r7+SHyomQvOqd7X1JGagAuvWjgTqU8tdI0n8ykee2Ju+4jYgGHdhF+7QLDeF4QR7us
9ZITpr+QIBGzWmP2ZX4dtZ+NqU3fAZRy94Mv/hgHXnKw6sQ6+CLUH7oIbW+Ex+bv4IcQ0NK+tZGf
g7sR5n3kYVstpIflLFCHshLpTbAoSKsinGb9DPan2E0LtOKj7XrlIzLtd/xBXXucZWBs8BF7lk2j
93sdPhsXI1Ts1Zq6HE/R7BFa/PelqqvCtO3xpEMj+Z+D9E7TSTtHw3hy0oZVADDGYISQStABmVmJ
IS9RmzgPdTvK+zT4ktoWtup5EZfnaAofVZ8XdM5DXEv90JZgUgcoBek6c2J7KyvXIIe11CNUZtfc
mitk3xge2Gg81v6+aFD5m2rTOMwtKWnI7B77YIOMj5jBf2NgKft7IRJg//pwUTUEb/v72vWJMJeZ
uVVtqlj0FPAqMC4YmbCUautC860wtO50HeG8mUV0IkIxoyUq4W5VYC3wjlnwj43pPZC9T+9yPcBk
JvYfCqvxHsrC6U54aicrVY280bzDTZEQnvTnL8IYTqMJ0kULsvnQaba9Y9OhvwNARP5UO4pReyDy
JB9Gr8lOvmMGqyiMftp1tmz5Fg9r58lt2Jt05M1WIwrKL2aW5hsRNoLXzzECACV46wk2LJ4HZV0v
Wv+mj3VBxraSd+FiV4BE7PTU96AEJ1sr3qII22bPQ6jOdVEXgOf9UIci+4qLX7SShY2xx4CkWuYL
EzOIFGiGJ4tn5GLxwupT76En8LedRuCH0MaNXdcI2BgADw5uaVo3kk3vMZJ8jL6+3CN0tzvY85Dd
Qv/mVuSO2R1WizwWOQU8TIuZSRPV8xP2ZjrhEQzZRs930F4ZjTf8EzIYh/yoPYRsu9hrvtv6dKzL
RYQ/dGAM9zMWB0U8rVxpeC+ziz1u0rccqqMWhrSZbQIRtW8gkHCGsCrEhy2vfavzFWeh6G3S3eqM
lEi+VqNyD863lfvYjiyTkHzZ+HmJLKop5MURYctv2m2xQm20Vz8OIEUGRCcqUz45kbbWp3PsXGRe
J3jWjOXJxELpm1WX3x3dSd91A/hikvr4yhouedc8nwHKukhdFFF7UXY9JqL9nus3tbXSByHv/IVG
ppi0inELFlMihy8f/YWOq5qGLEKdJZfmKfDz+mmGu3jCZFqumjaThxFM3A57JP0u65IE/Qrjomog
ZQGmLAXKhd0+Q5+YJ2Rkp9vGGsyVVhfuI3Is5moa3fCz7Js7XCD8aMWj1l0EbXnV26TMYI40ZbIr
rYon5WBlGuCoHE9XM/UgZnTeLWEqa95EEK7YJ/bna7WRobnrHASZfNLSfA1puvMzQ9dPeibw2UJm
dJWbYXOrimJJ3rR88uO1MSsPqNfYZ9WpFzbqI8TIto2DmUfugwrp7Ci95FaxczWk7ydwYPyMK/s+
lYF1H1eyuUAwRNX1nyaxXHUoTIbj5N18tI+ZZq9dIeudkWQROtEYdh6uy3FHBLszOdel1MJYjvZn
0Q4/DTGjrT/G1Y/iIga/+6FlTr+y/WZ68ts54F9qDydOtsFm6Kqv7ABcXDRIIUu9jMmEQbFT1Y+O
a5XkVRaI8vZf7aPd65sUXe2NGvZRVBUhDLu8Vy22X9T+ZpyMfm3aQbkdw5NuRvJRFbHPRxuaUj+q
KkrlBoq/KPGMQj5q/BU+InNZ7iPfx11+maXaUNOEvW6kwUmNGzqIL9kc7q4TlmGVGZc7MYfTRs0a
Wls+tq3+iiVpdVZNo4/XrBTpRU0Cu1fhNhIfajIUF2MgEDcZOFda7UAwFll+7p7muxYV0c52rehE
WNl4NGbkXdWI0RNfiW7pT0L322PriGEXdngF61V6FFXtWJi8mOGl6eD794FzRpUECVe8BDaOvYhU
YU24QQa2PRK39N9cHi5J7dmvcWKk5wEM2roOXf/NigW3Qr1NOWVXzqsTYn9S+PG6q0DMG4afHUVh
GWfwack+TdPhruq6eovaqP5ItN5d20Kkr02TGOjLFOjSu9NnDUOIb0KmxzqzLJ5t/rRPwjmEV0LR
x9ycg3IyOd0QjXdDhPXz6T10cn/dzcF802TSe0lydxvXM+3or+yNGd1Up7TG99IkKi2RdQ2JROBC
bpECWaZPFbCwuB7ru76e24cwHr6o6bVvupvCQZbdJHudJcUtwWbrGARAzft6lBfL88ptjNvus9MY
DhTWMvkiXNyj1ZGnHY6JHNyfiBy8OG5WvSdV1ax1YZiP5ThFO7XiwNHjuqKHbutFKwbMp0a3em7G
0QHabyRfnFjempnJIYoVS1AV3w0yXtO3xXvGMmP/3U0svo/Btc5WEdtP8QAMY8i998ECyqKhPnC0
UZF+0qOcUyQCBXOtlxh6lVcUXVTa/Q13jn6tUHSgWvv1VH4N/SbBgCr0163RmocooDrIHLGkYcA1
mXgNGOrO3icaFuGqd8w4ocVAsteq12ogtXtQC/H2c260wPQ3aBZHX/N4y8Pf+Nr0RodpV6GfnUTk
d5NmlwtVbXxeEGZ1ZR5b4U4vnPXrU2Sm8VYBy/5uT5Z2BUT7u71mv/Bf7Wq8NtYtGcnCOeh5Gu2K
wIixoLfSl1ha2r7P0D/wwjR7GUytPrkm5peqtzJyjXPHxBNp6Q0CEzf1Mb+djSWJ04mvCu5hazI/
DQMyBR/oD9VGvpN0/G/0hzba+Um1KYCI6hAOeQEBONSzEDoOcGi79WeLNLKWmu+Nz51dmC6WJ/V7
h+P1a7sI6BMEROFsGZr/cLJdX4FqVJECe+rti7oylysE/e9Gbc5PqumjvSrdbj/8nqU6SIj/mhp2
zh+zzHj+3s7CPpiGkd71ReZtKug+G6dGZV21qSKC2nAw6wBXK0g8d6KVPRtcuH/wvOy1nDPJv/D3
FNzB9kHT+zfXcWqtMIQ02S3ElT8aNT10N94M3qF3RKJtpF21hxah21UeiBjDzeUVMl5Bra3Wuc5e
XsGupbcpQoO4k9UHD+5swLQzxvZ7YP2oq3T86tSlteZjKO5ILTunGIOwnYnd7l1sZA4eacLbakXA
ydKQ5aurS9g5jdkfxqVaOi3Sy5nfnlQvYg4SKFM8nCc9KV+dvvgcpIN7gdNdvtopR3l+Vacu5s9G
z3lVMev1Oxg+5I1iO72kWlA8wRy6U+2OX1UgNCANzzgqvXtDvZkCt3zF9t2+qYfk1/SwQGIsQUX9
Yrn5f06PALW8u3N1nY4Iu30TeYG59goLNIaVhOssINqTWRNnAb9PP4n+LUDU6KVrhXYf5STSCz/9
1FuxfyLE0+FpU2efRk6tO90ToKX4TlaB5oq9OYU4zFltfBk73NlH9KEPYsIiSYsmueni2nmdE/dn
neNO0eQPUJPZYi8kDPgaq9StLr5lj2fltKv8eJcm/t6x43D+sej93dQ2eBYORRoCYW37Y5s3jynq
1PoeTkD3RxXvmP6IVdRj0+vVJc5aGIZhUGws20YBcSmKov+cI5dynGSDceDUpcWdgeL4OvW8fqeq
apy+dBSTSRKxtcrrAu3YbgIrB4Unrel5DIkipJZ4w4GwIUM+ORvQSEtAAcFtNLnz25GH2qvT5avM
ybo323L1Uzj62lrNiiKzXxcONtGqV3+bkPd7I9CSnIscJzU43h2797TYTCKsTyLR3Q1hzXgnc57g
aAxIFx4jJzDPvl5WCHULALln8ENESSTZ/ywWxdFaZHI27L39VTe0PN/RKFsTfUxf/C4DmYVX6o9C
gNQL3e8pMATCxt78ZJXY0I6jHd3YDnw2pCKSrebBuXfaCr+imXAz2XT0EZ2vA3dhUoMR0pbYJuzH
sPaOcLfdi0iCZhNMufnWms6deiE7iQ8ZXEis4XiQ1voM1KAK0zt15Yrmu6bFHonAv9qbtgswsMdd
vCD0eRg1DpxSd+RZumI4q6u+TH9deYOj3egJUHEGfDT/ayju6MO1t5eLropbE5jMSJtlfVwcAqys
rmmzgS/otjHTN9VZL3CRKllNuZ8/q+SXp9lf2CqVt6oL/4ByY+JvsVedbEHy61pNEminYiSdHGdm
dI+JnbPBqAloUwKbXbWFyxVx962mm6SLcSm8tjehKQ6S7O1KjfiYkCdISwXe2IDS/GeRpOCt+Aki
P8vLqHY1K5O+vQky7MhVxx+r84L2XZLq9QNHif5FlP5tMkmQIEvNN4oXTU+Ci6p5ovoeFosmx1TI
Fw9Hd7wm6/nsLNUaPPOqsf0B6AQzdURr1mYUyFMvZvmSyXhaF/jkHdVcIt5YS6b2fFBzR50b9jTE
9v76HgwURkKJa4Ka65Pk2vWWnu9U75CFDtDHxV+vwYKzLVwsFOVQv4Zueph10/vs2pq7yQE/QB6K
62f4g/fXdlQ5Nhnn+bM+lt2jb5tfVLtaJ5kE6pxBN9+7Jdxr2c3+57G3De62XXsXJ1lwcU3HJQxh
oCHYFeNGjNhKNn483MPCHO61hZ7f8pic9QDI2e92x3TiDYlLhx0aI1RH5BiYVZQosCxNUa1rAcKu
012JWcmNaivsLF1xx3Q2zbFLAX8b7OK3TWBOx4zE5vNQzQ9dO+AT1BELnDwhn10PMiIOAedhqV2b
YtRMWjRnVS2Fr4aXeT7cqOoUpuU2yuNpF2ZgEP2+d3elYu7ocdiv6uUS8/id3cp42cLQ1i/sHgNc
b73p0hgQzoLDNeZsXwTzqaw97b3jluoU7Mg5Wh8QGeWvC0Tke1cEB0zUqhceEuIGhdjFYZd2NIK+
Tbje6MaTM5RVvJnu46YxbhK22TcWPBm/J0JuctNeOcPYPpZaGRziKR33Y5pPz4U5fiP0735LXe4j
6CV8qmo73/kgL04E05N7JHCRk3Ez95tfPrr62H/tTCx+vdDNL4EBKEAIUK+aV9g3aCOIVci+h9sc
VVWE2WDfLIEZ4P5L4x+XgWq1+qbYkR9G83Hp7xwjWwfLUZPt/RpDgvBM/Nr2N4OnJ5tE07xNX3Te
BQfvnjNPyq8lrpuDtCwPfA0dkSMAjEpnhKTIzfqgGslo+dduJ44hmwSuXI0odW16A70T3XLnR7xz
nf1iLIWF19QV3I3HH5i7tNg0pPNjFHDgRGTlompqAtlDfTMuR1Vdq/uCjW2/bnLR3qshIc+w41wZ
7spCDfjRWYrIRHwjKrPgqKqWjPJLrB9gPN9DuSes3746qC9EK4jzjzpv+T2Osgy7pKR60uGubPUC
i4EaVZajF87xkdNSdMmDBD8kYi9PcdRoK3743WfZ5L9WNMmB/LOiQDdrH8ylvsUq1DzYRoamRduG
bwgx/2hdq72PYRJg9xi8qubJ0gmvFHOw95dRtWftHTMxnjltz5i+mw7fNe0SfdzNCJb7hDOVeCuL
jfp/kp+H0bU48kKn86oaLnY+/lnF3VJbkYRy18U0Y7Q02O051SCc7qblUi5WQKoQRuPhHcKYGgGU
bqUaP8ZYKPfunbrQ10lJ2FE5AxvmdCg7ElUpv8mVA0bzZfJykzzQDA84qqLt0Hb+a+cuf0HVJ4zF
gks0JD+vNUCbB8FubxPbffVpaoqOW2tYHqNQSzZ+GMqd1oC7NgOcuv4fZ+e1IzeStulbGfTxEktv
fuzsQXpvyledEFJLTe89r34fRmo61dUDNbA6CIQjU5VMkhHf95qk5U3ldu2an2z2liJ60kyBWx0K
zCLKI+w/EaK9Gp4VzbA2G780IEl5gyXxVY2imPSpB1vxT6lGUROCizdVxtsIG21Wue7qPq8Nu2Qe
mIk2T/Hm65q0uwxTERc2cXQv/94kaICIlujXvAAWaTGwFkV/+TbNicvinBtvYta9ux5Y4Bhqlmzu
A0VOACu0ADCKs4nPq+RWAe+qpdGXvPOWOo+GU1z1+Fw1Q/CQguWZqyYo1KEEwND5WfGhKPULppfB
91QjG6o2PHUdZZ02Ss4WUPd2ql1hKiUZ37XB196cYvCJ4CT9k9pF/SLNC/3SIgGzUquwOjYqjBK1
0ydCZ9cu7nj51u+buZ07UPRImJFh6fzqKIYr+KA4w3TfKzaI64JwMFI8WYRNXHYdGxMfHQUYVyrl
xN4jFfM3jCa52kG9a8DjvcHME9ND4izbqK38eVl12YanFLKLVagv/OmBK4q6DnP/1o6MMi1nWgWT
/Ld//e//+39+7//H+55dCKV4WfqvtEkuWZDW1b9/M+3f/pXfurff/v2bbimsNskPO5rsqJah6DLj
v395CAAd/vs35X/ZrIw7F0fbr7HC6qZPeT6JwrCRVlSlautlZX+UDE3vFkqm9EclC0+Vk9bb+1zR
L+fqMz9UYve2y3UxChniWW894YkSb0ggxwvRbBRD3ZeY7/CVMwoywT1rbngQra5yrSdo7+CNbqMa
K0skL89iIFN7qFVFhq6ZjVCX3sbLptbyN88O7K09xvVCNNEaTOelnYSHXs/zt2YBojp5izSSQfGo
xHMxSY7aduEQCt3qafCc2ulprPvyouhuvnG8rJ0pWgZ9XHSmhQ1dzXcPokVItbyUijQs08qJFnaR
lJfMar/8+rqI7/3zdbGR+bRtXVFty1L/el2GHDUUQrP11xrlHDB12TUfyvbaSdmzMIXXUjBF6WiY
K2ExH7byi5jFbiJmM82OwFPS7/nEmRGF0SoNnj7Rd6B55ZVLTn8YNbs/ZxlTpOTPLtkzdVR55Wae
e2H/EqNbMbqkC0QLbDBklODFr+PmIR1tyLzM8SS3OoWGTlTk8usvw7T+9iO1FFtVHc1WVMXW5OlH
/NOPVAX0OLZsFb+OZVWvFL1JVjprwy1hzPg57LKzrYfyl9ROSLA0RkA82w/PvhNLMzGQ2/oz2rru
I3TjcNcmzrCM+gKbvbJ+xHwUy8ox9h/aOoy3t6Y/pQ5E/kAmILtupBDjGT9u4GD+OSJyDAN67lGH
Vdk94yBqqqRZx/ux4qj7SX+azPHic8WMe7/bA2dFOpDfO1COfZ4O3t6CaZ7d2r6GjSXf1lqMmtOU
+zwE8vzbEY444j4ch0lqzjGd9/7hKaKq02Pirz9XR7MUzVCtafNsa+Zfr1AlKxV65pC7WykoVl0i
O7gHof9jOxAqCTOwL8Ua7RS6ZXvIaweSfpvVb1alBnstbtNrYITpVYlx/4w7R9+KvlvRwvzw/BxD
0mme6EPcNiF20TZr0WwGM712uWoTRI3r1SA+3HVzkrpZ0S6hhLjIYEBTjnQtrWd9KaHLrEVUCxD1
hEjtah5ZSn5w4hwezE/VGsHhTTi6F1euQLuHKd94Fxsb7k3zMPZFtO47LThnYawugY1215A7YoER
Y/TktYSo2KW7L1LeQTHrR+k99v2vkgz4XFLtA3rT4xNcrIdSV+rNCDCKMGcTXVRinRdRgyvzjROg
zPhnV1YjchjWyYvujL19OyAvPJiZCbjQ+/F1C63QJQwXSNyN2ST4NppZEX0hrAIx2UJkyZMLa64b
HT6/qgHtd6pF1ohUu6hWY+DcOkUToLm+q/8wInK/3hysdjSFA+OlU/tAmEXhRRvdHqQtyc0IBWup
0uaK7WMBAIn+gAS+e4ilut0Tb4YAT0v0m17JGvqnKqDmJWrs4+4+J3NYtC1E21TNr6HuVWs3q7eB
nPvPvtzkC4PY+yEbdfvkkB+ea1Owu0kmQ8nYeOMVk63IHupbDLnJj7oN+crSHG4wfYHM710Piz4b
KucE5B9ahzhrBdxIDAK+Dc9dCd/fcMd8rpfJMBvkEPurabJWO6RZ0+ADjHd9GJ1OPoGW/FGkKQY0
7HWtNfvUUZ1VbSKfQgVYHrLtKzHPVL7LQ+2frTqyj0OKNXvvmv6H08H6iAaD7UZbGRerR8fNybTg
o2wziEeuHYOP0aVH0kwnvXXdZ2Iy7cwJd+SIhpPklrK3bPGOJK0JjMwp8rMmwRtAkhbr7GQs9qIv
BcuJ1qWSn4lUPHc52hElO1BvyRaPwA7Yzs2ASLG3zA0WbVIKLkIcJw4RNccPIdLE/DX3c402gvAx
N8sy9mO+2BBs2VIfXX9hsVxeKrXKmxvV+BMsh2xvuKV5rizVPA8haLpfvzl07fNzSdNUWdEdRdZ0
BQa3/tfnUl+6Se11lvGld92lNvkoKFNB5K1h20/NQNzOBZv2n87C7v1FSXr8pz4xuwEdto8ySUdt
ZDpatEXN75GVl8eE5NOoIS1YNyui3zFbSDM6lT6PPVG0fRrilyHqyCrIMkI8zBJtr3RgFXntXhwj
+m9TgBA9o2floahTKfIsM1L4bBpG17/+nsRy4i/Pb820NMc2TNtRVN0Wy8Sf3rBGEeJuLJn5F0kP
07lFVGidFTneogCZ3lsDBTt07V4y2272xJPRL5j67RClRDk3xnM8Su7FM/RvXW4O+NSyf2E5Ue0M
tZdfwyKfiX7f1YIN0dB8JZpKikUoCI4nonbaQff78nbaQslZkNdychoNP1nFqtJhvBAHK9X2bJ69
kfXaIW8UTaDYT/2JN9fzJvvwhshedhgDbWN0F18DObsBjEO0Sm/9uJk3rzHxZAH0/TQ/pV8Ahp1A
CtFx2AelnT1OeclFngb6SjSloc7OsFI3EfGuHOFlFYa332bbsMnyRwyyybDU1fdhkJTlr6+W/bf1
EO9ai0SYwfUyVNIYf/1Vl0Wl2WQx/S+t3+AErWSvo1m51zAprFOXld2sNpruvW988AOeY8JWtpVn
NHJWWGJ370bbx2u7UYO1oSf1svJBumjgS/bKVNhk1vaiKWqizzdUcjWWtQvVKL2w3kHSRea2KfBC
viAWiF1sz8OlK+T84CpDd8gxy3iuB+Psl+F4RpQoe3ZU4zv5jvooWv4UpKxzv9qLZtIE3bx0rG5b
TkcWHls1b9SstRgNwI0vtaSsVp6jJjt/gpyBgWwO7cQnMift+GZeV111ALUH1FL0iLH7rKJTkRG3
2S2kFUpTTdh946FvTvm9RDXJjxHbfOA9lm+isCKYEsuEMCKZqVrUTlOr2ttYLuTMyhmso4WU2zgz
9Mw6ZqV+KjNj2BbTgBgV/UptWv9w4cWF/fk2VYlRGopsabLOZk35vBDukKJuO8fTPgbVKxeZmYOo
NaTuVkT84FEjcV6yMjRXbCnCo1nY5jUZEd61EFgULfLg8dlodeCgbIEnU6l2mbl6MEsrcDVDh5SZ
KNCKSk+2xbPfq3WJxSie4zaqU4Ra+lPLknj76x/13x7VqqHJ/Jw1GSaspmnKpyVkpBuFrSmh8mEp
7msFqflY85T5qeg71PngOyos5EZrliAufQQ10i301HUuRaJmq4jtPUZKaJAaaebuCjswdzIQmk0b
j+PRbftylWPNfIF+1s06baj3eaAQi9fzagPoGpRQPC5tN3G3Ovi9najlctjeaumftf82eu+7zyOx
Fv3DK+1vN79qOKZqK7qtGc60ef/0SmMBN7JnH8qPMEm+p+mZ8Lx77MPQPAUTlkfgcww1iRYoHhmL
e5+oRY2tHhQMtm4HFGjUzEQ1HCcQsVYMK3ECMVkMoGQzRT/c/UDSevgB9W5RGCj8wUdrxe6ON/i3
qMp9NUk1DfGyIwYK7gDCqAqgB26YWp0toWMy9VlBoxxvU0B93ZraNMVDc2WG1uyADGyVXsoqeVJt
Q98JsyGciNOLJxv1xkBEFwIWTVGIuVkS3eYm4P3tmVH4zcaT+lUXqhV0X7tRZk1fHEHK2x++HGNP
bwPGI0JisYk13vTacz7MzqrnMBdQF1E6+1LGiLGq0wBiQ4SDMz89g6zxzvnoIro5DaQDa7zaHTAD
N/zs2PTyFB5iIBzzVx1A5K9vE0vcB395BpisaRyArZZlA0LUPkcGkKyMFbRsP8we5HhRBQS/cBdY
hlJnvRS62y2MqjI3/tSUOjDcslanRzHKqxv3XqLCQ24YTylLTNE9mGCneLl9RQ3UemkU8B92pstz
Meio2LC43CoU06idXf2ue8KdqDgZhWEdDS9Q5w3Kyl+BucOo0oa3scpB/eGask0DL38qpfJVTGil
tJqZzVBfkXuM9r43xsvY7aUvdTATEzI1dRa54w97N08dfOJdXv3TqfHTe2IfYD6xitE2vSbhRiaI
l3ZiEvbzOq4vMkdrWQmr6zAV0H9+9JWpXl5FgVTKz31i8v1YKWyr27x7nxqilMSa4i/n+nz+wgIV
xHZSJXv+aFnyyYcT8h5r2AtFRZ9us0qy3roQ3fjKem9rOHRxK5eoNbnmu1VgBw5lkQV8C64EgxFE
zuiHXgk1oUrNS5v2aF7HUEMdp9i2OYk/hEJibhPNwy4aun8Ifa4cuj0Lj85/cbL60VbBvqhZ9eJA
EDiOem0/AmfTlp2DuFuAG/Hj4JUtNnf4HoVIV8xZuIAw75uzmNuPOHjFpeTCWmWup5AMK7MxnonR
W5HVc90Jx2vMxvFg9Iq2Vv8UShF6J5/kT+4iKxhpj2usmC/3LnHAp+M/NT+droHRtygM1ZyJY4XM
yv18CZZjOznH0iiz6mXbZdrFyJWaBAcfq021fuoTo3LuqLfar+dlaIavHJkcmzth3E0BdxdVL3Of
tcbUbwPEppWDIxDyYtSeZota3nuAU5gXkSMaNUgQI2sxUNRyeBVF5taIGbhBMp/QNLe+2tDHrZVO
cOFpXjMVct3Ab4nU8/3Q0Gqkkzo28y4c1CXqRs+67QxXSx6rudK11Vo0RdGnSjPrWjvZtnU+XkWf
kgAPliA9iZbozwdnm9n5cLx3NUaIfn4TXlLNqC9G+t1VSBVXMY5GhFqHN2y9vpNv9C6OpOgPveKf
6sHq34zC1EDToN6EQ8rPs7qIJw3UytOQ5ODyYQzOw0FLinnsnVykzR4cWeofKy8k2kDKcO21Y/+o
FoN2mPiHttOmBfFJPKDAuYAUZG6bSTZkFF5OSvSo8o5Al3+4sl3OH+U+aZam0qlL0RycKLimQzEX
rduMoVDmuqdKaxjLhBg9YgkIe1nlSnN1bR+oLau/Lt1gE2ltDN3sqq0YEEXcAftcOYY2aVl15UzM
FiO1JR/9OC8eFAfx7KI2umNk2crJbQAkASItvsYIkCXIOr5mSZKuU/QUN4ac5c9Yf13FhI9A9ayd
b1VSgBodvA6n1o+9bffEnob+DAU2OUEGmN1mKKxk9lKkH+4zxDQvT3FRM2uQybpss1gubaIIPtbk
vdFP31lc7hUPEXk/oRmbtbtN005botZQoKxJQMfq3eSrhoBOEZn9N4yKABZjqfnQjh7yOEltbtxQ
Hnj22tZtSsw955jW7yZJZcGuuKRpMmx5HycoVrw2ML0w6esRAKyyH4UzNe99eaJzGSei5QqEmzPz
yeW+YdU3F8oBSWmhuycDxAyLzDr7Mq9loRgwDvGDlRTqIe/4lse8Q/EZ1caP0Z4oS4rUnxKZkJ6O
mYiqs0kF+T3Pa6X4gDcE+sh3Mrg0TfMONdeM0+JjBOS/dqsxX4tmrO7y3gUe1g/FZhz0aiUORhJy
nsFze+0kCXknNxqWot+vgk0dKsZzPsrtLu50YyFOo5TWSY4JF7pph3RAg+5kbJg6bEG3f9exMZ4V
ljAoGocrRu4fol/xwG6D7xbGBv1b1O/9abpaS/LGwbBvKWblsnHWK5OULwjoo2bmEoqdXf8+GDUS
AMUswm9t3kW28WzKjTXr62p8q70qwu0pGL4YoQdvvVS/aWG6IU3iAcKU/sjgRoYEdM4FO3Z/Rpp7
1WVJ+T3ykqvUt9p19IIUxrTRX1Jg83MIE+4qitRJ21dq3M2g1hlrvd6vlm4Yz0r0E8+OIaXuTFNg
CJZ8paso9VDJD99VX3bYYRWldHQ7RTr2FjpgkVrsRde9X9Tkzu34o1hwfhrQfU1ajnzYuuxNHLrG
6GzHAbI9uuQ+D6kWg2h2pIuT5d6VHY4906BwkImlz/S69GSo/pUU5SGUtW6v9Yp+lmvPOOMXEk2y
bEvRJYoEoA02LX2zIxVJBLthyeDIiv/cRQBugb5EoEia4BmlDusctQXPKwZNN+ofPe17VgTBcy6r
5cIeEjyPnL4+9lORqyHyDmm5kd20Psq2RTHVxKCYVuhaPjcg8S1F36d5Rdxje2k+QdpRDqUqj/vO
SQoMdKrwaexJg3uAL74H+GbUuvu9Nfxg5iI9Rb7VG5ceiLHbQRD4ilUYKzMDqPTeUhGOVWCktQhW
au1G0uvLrYmqvH4YKtRhZtZSh2/3XKcYGJQ5t0loJOVzAVFwiTGYv7Y9s3hONeQseapbuMXQVAsd
I1E7Q/RyagaWZW18tKTnomk3bbFjgRnemigqOnt4ieCPpsnJaMpHNfe+xeqTG43yF6Dgv4dANN/7
qnBnXmlYT3GpVovMNv0r7L9sFXa9fOyloifIP8i7eOAixWaOxAp+PnNTVpsLDNtoI/NvaypDfYKU
Zyy8clDYZLffFMXv/uDWkMo4/iNkZTeLsEZ4KYLBX5Y5EOE/7FRNFpEZcwfIoekcukLdYLPIDZDr
5ktapNoud4fhMrWKOueb8vz0GRRwPJMUbUTEVE6eLU8HEu1J5U6MOkqK5iK69kDiGVXbvkPlzhlX
oknWOFx3BPSW45Amz+hR6bOkkaKDk1X+WVWVP3gYtq+Bn2SbHJ7N0kSY8tXLHIWwXy6jysKo0/oH
1a+zhzrlCWJ4CNtM3Vahl3vYzOKB2r7W6N0u876S12KUHwsq93EZg8/ilF23KIEpvejI6J2tTv/p
cyEFJktxjNb0KxV7RlNuqwccxzKgyQWWXZEZnDykFhd2mVSvyKW/wkzi9xl2czLezld7dAFqTQcZ
cE/WvW9gFT4d5NsgtTRsjV9HP74dZNrd3C5z+6vXJQhUWGH14E2flKj+z58ECK56TUvv1ZQ86XtS
tD99EqzezSiZM56lBijRKRkvUvSiKJN69Q+bvCnWkYlk/S0rTxpN1WWTwBkApL/HeZrUzX1Jhk9h
hb6G8GcT7dUyVV8SNXwfvbA6I/ynvvhaBIK1Kp/6gqVPN7gLMQkuNrbGQK1vh/j1sAt1UEWiOQEm
16jQaVw4TmH3UrdAm0TbiDMiEQnKIo9I0k2jQxCeIyxoLgq78h3Rn+CUZW668WN8FlitIfxhjMHB
c+Js5odsKbOgh12a9DhjxeaTmOH1r2i+tY9i3Md2hM+uT6IVKLyKkkGOd4Pjv9iVYyKYorEbl821
W2rSBCS0D3BLoQdNzUpKw00UhSF4I5pOXPTIazrWRjT12oQZmtfq3reHRx7EL6ptpg9W1KYPEVsO
kJhkMtqce2Huhdy8QZrsxSiIkeb46yuoaJ8zD1Mm1HFkg1iNCUvI+BTOCi2eJkVld+zw+mFNgHDU
yN6OPBjdBHGsGjPt8NgYsr43y5QfFX8rRDuXRLM5GBc3/arKdviQl1n0UGBivbUjoyaNGEIsd9AS
lREmXldyIC2HLG/f5JYXc5No9dmrbNRW8nEbS2r7NrbduBkNYJw+4nBvhYbyxkgI7GTqOOSAD78d
Dj2k3toVt043nS1vYMg6tlkcO+xJXgbg2eLwKh+zXU4WHQMuphUTnCLVk/KQgD59tX98puNU0d52
Un0uZnkGgn4KT8e9OAeaSCQ1h4Vkh/28JxJ4UVGYu+SYL3g83k73LscAE6P1iLaJPlG4WPGsdNR1
b4ci56wc9MJ8lTHRPXj4K24yLUHvbard+/5b7dfzrND5cT7nz9qns0SBY6yBTpNrla9VK7nr0A+C
ORu0cdqljVcl8eOV0bTZ4t7nKc24aBtFW4rDxECrq8VcT6x2fe+zDBvBtEEtVkY3fgMHjjxmpRjc
eZ68NTTCWKPRoVRdBfYD+u/Z3Ez95l1tjSfwYz4gHGlJBwQm2S5OWtFWH7/+ff8t4a9p7BFIq5mw
0AnbivGfEkapySYnUGv/HaGaINqZ1qbS0icIXvV3027WxlApH7JnG3NftbRzgab+tvRHcw3ZPztk
qN/PMoCDMxBW/MinQkLWf2FGIEFFU63q06//y9rnrIlmOYalEdw0NVu3deNT4MxUZC/wyUp9jEO/
CJ2xAiJCocc5ns+WVW/YJkezTnZ/9Mm9hcU3fnYzNdHbdyut9lD7gJsrUKxII0CeSpLu3QOvP0uM
RD52aIY9SkNyNhO5e89LLpCKpcwm8RfQpnMvVY9DXRLa7HX8tbOYl7zp2Aq2iYyImijERJAKHb5V
QfYPUA3N/vRg4g+3LRMRZdPSyYqSZ/xr8ggWPUiMdLIfMHlgGnGRHcjPeJORN1VrKhLVyw5uDuec
APb2U79oihn3uaIvNjK0WmMdr7/pJJ/m3Zv3YzMH4g6sphBNWL170BA33/uG8w5xgBhIpQ8YNFie
sbL1itFpCkzQeQ9z/iK6QGv1W56kI9q0DIqTdDI2TpUd6Bvk6PoHOS86xDQuRphxSqnlt+mVDaot
0wHiJJJb+DPgE95enASG2XCKsI4Tg0bVREs373SRKNnHxAhZcgJjiKZC1OpKz2bILDfLTwNpglb7
TEw0uVXmqoKQbNnkFnJ60Tj3taB9smJzOPGFPDRJi7rXVBT9O4yp6PE2bhIaZZFcHcQYIBY1TetD
FuN5YxY1Wq6er+DZoMmHWCl+1ESfKKJp9NNk0SdGq1q3toaHOk03evledhqCD0N8NZQ8Jy7+n0IM
jjaC96tMH/K9aN+H5RBJY5IGPUlaB79daZRW2vTmVaZCBr8SKk1ysqf3MDCa6DjW6bm7vYYBya8w
a23AKUyjk5sPEpwpmURQFeIkbZHIV6NZiTExK0jGcovq6sBCZXqX/7dPVdphG7j6j08Nk16e270B
ZCMZRxR0MWiMkdx7r0D8wErLnTPETfssmp06SO9qRxRfQ4Dh0PZqek7S+gv+wtoJVXn9JGqmq7MD
xCXDLHKdbeIICEcMhOzzsZGoiqVo3gtxRImu671LJvkwa5QImZS6k44AgRBjU1N75cumdBR998I3
PX/u5UG8I3oc7dHwwgFwqomiktwhm4kqWat4hTbqOWz8+BB6KQpYdp4ubS7Dogzzcpkgs4GqBHrQ
BLl6iG/NH16RoZ/RteljVRO37gZVXt6aVdNcHWyDVE13s7mRloReirzFj47JvtM1pzQcDwR/4qNH
Dg/ZU8OeubWuvfa9ai4boxrXoplhDjjTxyE6F37lvZSsWBQn1l/jcWghLP/lKLO9JJBkWG7WIXEB
tfrK3bwbAPe9umZWrrOO7U+W+TmKlsGDmIDS2zCzfNe89IHT7o08Q0K4d/KvoEGnE9i5ZC9SgFN7
hIXUSzPo40wMABW7Eimpn1vXy1GXQVA2SkGvB7a6ExOMAk1qiaBLa+Onms+jxNXbp85h0+qi0cbO
uVxNJJwv/QLhREBWEQQ2lszaxg1U/UWvgGZNw6EdgeY22a8kXWkubd/odxO4GN4X0nOSL+0LoTjX
y4vUQjxLEDO8PNr6VZ7Ay3XqfZ95Pwgbat9+I5+QX/FAG05lUZCeAoL5XunjUglq6YzewvAwOMSV
cjCkmyhV+wcVlcVrox/EmOgpFSsHneSbc9EkdnHVdd3c4anob6tA01aRrGRvQ1qtxHdh9k079+ux
OiVxQQpvMIzb14sQ8yJNs/Rd0bipceWRt73fF48Ghk/iyFSJkEDLDTgJFUAlSfecpdMP/gdcjduF
UF1E9jobjU4Nr46zHBfp3CwRRpBaJC9THW3TqoAnB7m1cG6VQVRwErpV/hwa5P+fOX//CM6TVk05
LQvuHyF5qvEPr2X1729lnKk0GZCrbmmm8/mtbBhe7SRm0z/r+mifo7g5Y99RvCsN/pgtGi1r0UyR
7TBLlYBZSWZw3jWEIIdu4Wae1EZ8PVY+TxHEgyQohUDi/1OTdMthlTGEa1G7jRbmP6QmkSn567Z1
WlmRljQtDHKBEGmf9zzsHaoiB0P9pJcdwpuo7sqlpmwsHTFOUbv3Of+lT8xzsjOuobNBSshKoRkT
bwOC07t2LIg8xo67a9V8O6RjqK2V3rVWQ8Ob59bGnWaFnjGaKH383jZ1vNCq0toVDoKiRvUYWlLM
qsxMt4EfJDyeaYZD+w33ReUClUmD9Bd8E7OIACRLzcbJTDRL98kC0vKaA6tctZVdmqe4Twu05oL8
VW1Yf1R+jf/j1AzybOFpbvnkJaN+5f5jzTcBdAYL56XMwXHTZ6dnR2689lFyOndkeQ+W269Ea4ga
5yxqZWPLqIzhpxdZyE/PRKdkJu8oaLnb+2RxPFGqlTwdepsrjo0b3sais+1xHQ88DZasprhrL5AL
1ipd/koI2AIJkMc78ZeEjvNA5lIneBu0z22dEuHlLzLxK5jDKe9R3Eot4z1Pgi9+OCa/B2P4rpeZ
zrK/d/mB2iBAMYd8miYEvCeeA6PgUdc5QOam5dKtKtZQ6hBxZZWhqea6xn/ivrAqlSZ35/elFAql
eC7AjluPjZ6s7GAstqzH7SfSxFdNC7QvueFGKCZ62knT/PzkFRUvoWmg8cdTzo317Mipt7WCsl0V
HQ+cKvxdjJN69pdjjCW9XsuTN4PbLTWW/6c4Zl3RKU7+RXXCV1heLbJ+qrEjkSstRD/f+jzEHvht
0lJdd41Vra3ckd58xGvEhBj/qKXaaeUOffXwKQ0I0EwnlD29nNvDaB9hD2vnKm9JyUwDjUvCFyUr
6aq6lbsfk6RYmInhXMIOhgu6pC9VmVXIl+Xes8HeIPeU4bW1rPwwlDr6SUM6vELzCFZ1oKUg8hkN
coRVJayfTmK0hPNk6ekrKkv9qcQ2gS0Js6JgHNeDJyGG1ATjax020VzG/mYvDrIcb9kg3fYkVZ10
sVKcZMUHw3vZWo7fLsRBmC7Gi9q1zS2SZtWxDNFmGYcRYEc17ZqCUHu+N/GJ+tEscrfcE1r6uSlG
g5KQgzi2ntyVgsIjpJuQe3R0Ev+G7+4CrzV+VHn1tZM/deHuFGjc0vJvY+IIyTWWWmTKYEK2Ueq6
xlvRVyWSHQjOAVQlZB+RoGlVcxtnkzSdm8v4SlnhPh9c4zEa7Ydbf+yYRN1AEtt1715ZTX8X/RVL
knlSIQgAaSm+JHVez/wJaiIN2LUkvq2fzbHoTuBk8YMIkdVtG4A1iPMurbS2drcqfjXWTrRdkjFr
bDfRyOElixiOfkwHZCyrAqueW19RmMdAHqXdT+Caqc9TrgOQdpeHBctXUG5tGHwtO+/BCt3ge9sV
a5yKM3+WJ18TDMLDWd6c2Rkb/iyLQhQtvPF7Nbhns7S7r7jvfBvLTHlXR71HFQyBu56w9wyVeGR2
XctCUjBmBwGBzeE9JLvoabY2Qa6pKiaJWqXVeEXZdjIXfVIJZWYm+ZwjEecggxCs0e/8Qwzfj7M7
rMd8f8yWrZv0MweZc7imkbeUzEI/sceVYbMqyjZ1wuYIbguZOMOvHiWftbI9lu0HSnFn1wOtOJMW
Xtq2N3ZTMJGaBLNJsJg8L1H2/gjyZ+I/1QPWFKaWZLO27C0AaBQE+6CJ5HjWOV7IQgQyq8rpLyio
tTvPr96UyZ9NFM7EJG685IhBvLQXXWKq6SMK6aJzurjPtXycBxXD38RhaSxUdfDOalKPuFeZA850
sX6sQ7ldqk6WPuGLpcK91byvWg8EpmINPWujfBEh6/N71keTAp+iPzsB4ofiTKWn/DhTNhm0aqak
rk2pNI6EtjIj8I/21IhZhh6TbowRduuKYFVZ0uSLwIgV6yE8RPw55yAhiZqE9YZKcuinWqgUycHL
y3qT4UB4q/l/9n0azbyqW8pQ+UEHyDuH2Cjsm6nqm7K8kwwK0RSFodmpubxNQtnQUDHaYKodmco8
U/Lg0iK9Gdta/ArkR93ZelMtVBOqM3oZKIP5RAegqyUXO9bwYZ0G0EPLF53T2LvC852XMm7msan3
eKRAkUi7dliJJrivLU5yxhPePiHpYghgMerbDX6ufNWsvrOgcj8wbQ/mSTYJlElauUrjID0gywuW
GdnddTF67VVxxmHu+7DX5ZjkgzZFmLwp1lR3gb610/L13iVqdtHpi2ByM5Qx/FGixD7gSG7/P+7O
bDduZEvXr9Koe6rJ4Ayc3cAhcx4kWZIt2zeEJUuc55lPfz5SrrIt13b1ad8YrSrQySQzk0MwYsVa
/8CkH94cSnO6K+bV5b1lMRVELg6cQywiLcT5UAx6U5EAcxXqYQjpFkgpLOvTvD7UPiimZZ1R/M91
P63uNTlD8yuT38vgh9NKzp6ZICLamenMlwAaBLFm3IAVNjaBVYRHw0z9c2vNBSepqd62eYb6Bcq+
T+1DksT5cybAkFaVsN5KdHsAB5Lm7PeVOORmGm+Tsi1vmHUi8ZGWyUOH4ebyKaUrrvyR3grgnufS
tW5/nvkT+vf0JKqEmm0KmbSwreuqTHP6PudFjjLoLLnwHvV8lj+YVP+YkuuDA/Msar9+SONp/V5v
kbmOMFh34/A8CqzxlBpasaQr4VUrhj1OSFj+lZ5KRJZfhlFV71t7pZpFuE2LPLgJspskbq5y1dcO
sqSrB7IFGLrkReKGXQsCRoOUwaxJW+XyiOrXkMh0HXwdDFo0PjftvaJJ2qoZ0W8jb9dsoZ+QTlYr
KDVNgK2FcjBm8I0pw55CUPq9UBDXytT30RPIWfV6yt9iRmeD9EHBWFDfxDnKyk6y4inbtGrfSvaE
UZFPAROuvb6jmpq6ECuloxndkvRA1Vv09ZU+4sTlddCRQlSkj5JsUnJHIdXJ8GndpCBTV72HP5UV
JK6nK/kGqpu86b1E3Uz6Y6uJbN+Ralmb5MddHSHTDRnwwTWrgthbb/feFCY7uLhgZSZwQ7GeO0j0
QujEQ00KOeQ6p8YT62g4p6UzyOF02yMaHUm4N44BYz70XjRFRGyuwTFJa4B3xWZULeHEQU/pPm7K
lYwgG84PaMlIvfgU50j2dUZWrjPfyxxJKtNV6oviJgINCKRAnBGxFucGLlishC2ODIGLws1wAHBs
H3EwRPi8hkhGzTC4jSFNuskgSDni6wYIsaz26PCt0MOkmB81+wkde8QaCscYyBhEU/uYyqV6Aj7z
4Afq1gyImYwyjzLH68byQDbcb/z0lKrauyEy1IPfyOYq1pHvJWrx3UixG7wjjZoayx2zuvQEmT89
lXTSY4Doawsjo4q84jbQijtdb9KDHlKq9rQj6esrZLGM9/S9+8DC3B3fcSvIzrlqRPeVlGwVs+8x
tQprN6cc+UYDTNdVmpMEJuiHIsAADgc9mLKR03Vdc26NwwQMYj2reW4w9T23iTWdgxyAimRSFYfC
dio8XGZlmGsbc9D0Q1FG7/LU68/eSFI2RjPDUipv147ijcV81KFLtvbIliIKLYZbJaray2UhTJQT
hzLDgi+oAF2VsnpUxxqonGqeCqqxVz1IlNVoBMj3m9jQArZ1e29yGvnsl5b+DpqmYwXBsSSLfZBS
adiPdvchhT9+1sQANlrlNqoAXF2hYizMjB5wI/jJVVchkOBNltgORLKrVJhuKKmPcl+uRSgYXsZh
OMtZet3AXcSdHnwtJHnkMUa1WcVZixF6GqxJWNjbxDfzFSLKK2PwPxlC7f6hW1O+zxnQq0EFUHVF
BwwOReEH0iWZNTuP4aN9TpHXOqAAaBzBj6xwNY+wCEpQZ8I6xHMyWKoOyUMPH+4Eg21hwRfULffn
naytfDf5X44Gl3AEW21bofT5mkk+ADkXHc37s01MjApHW2EnnT91VjBTaMZmNWl27BgRuiHWYD2r
UvzYNs1want72ueatS1lkwiaJNaOSGU4eFIA/KkJzY0SlKicT2gbtl3wHkSSfFlPwWVcmwpQgy48
p61Iti2+EPp6mYxjnHgv5aHniCK6C9vylj7VXvtFn+KvlejbSlbvwwTbwUhDQ0wzYjTM5nR31Not
lwtJnLY05LXid/s0rYUb6HLnjr5S4RxlQmqZVyvDSNZ1bx59iEi4EKROOuBNiGzks92EwVYPmw8i
mxD6K/Kb3NLsg/CVQx9KtyhVRe9i2pCjWPZDmiNdp46tfAQlou0yn+4sl5Joq3uiOkb+uppRtm37
rI/aFa0TTlaVrMceNdPKi9uTkJsGhKeNhYBcHJuybc5Jijmw4eeti3pu7MSyFZK1UK6R8peoJoT4
Ztbj9Pzz+6/8MMbSEuf2CDpdE6ZpvRpjc3Q7zVL3s8+ZKQ/XXWUXmD15Wu9SZbitA0GQXpDjFXPr
LMo8eKNb0T/wY5TvE1BLG9RNHaI4eTRMkV5j49Hmy0y7srPPAPHEfT6CMMRNyewkKGqNKZGGgMaP
qtq68LiyWqcXzzjJmNuAGA/noPikyHF8iMGdtGE3wqNntPv5ZRI/PCZzsRRQB8+KSg3ydeFUkcx6
gCc7fVby5BEbtOYE3CFBji31gXUirbJUc0VcnUFGbJmy+PtgVIY1OWDwwn1ubUJdPKDk354H3GXR
UhmlYwIJPxozedX3nThNPT6aPz9s5VVuj0uLVLcMk9ISij0XD1/hGZSY+RdAIPNzWPF8yLH+yW57
scKpD1UNzy/3mWmAKZmad3qwJtu9R21c/Zhbw56xDhYsxn2M2kV/KXWFQ7rSPtTmmDiRhZg/6v+u
QrMidrSUu7BU5PUY5DsEleRVU/tHxUKswcPzz6jTFYYjxn7wp3pFqtHa9hbJsb5JECZJMdjEzWjW
xU7uPWnINmaPfHFAcfdYgrdcl56HdIkfdifTGCmAUHeF44uHZ5tHtVNG40OmUQwMoBC6sTS269Ef
zE2uWwETt7xb1VFXQh8c7Y3fqpsg16s3at+kkPITcz1gdLXxNC1iCLcJ73S/Jx02NRDE1HJVaX7j
egWRnh19gkkX1OWDpGn6uUwIyCQJv1vFwmmzhP/umFE4kjzy7uCW2fteC59bAiVoPkuwOYx7NGuL
XVE3wG9JU2wZYpUDorMhKruPsooPLooaatVhRJU3wd6Yi1Ma81PsIkMsGQNtX/f+sO7R/HJtQ89u
bWTMd3bXPuloD6ZEAULZKTDIroua0O4KxA4TIhmg6cEbT7Yo4l1Q9oozdlo4kV7IXL1M3BGv8GvV
lPBhLRF/7GU7yBxS/dKbMHufaVT8sW5Q0iMGlQRTmbLy+2fUudPbOteMndbVk9uQs5V15RpF+NkX
CPpdPjX1P4xUrxg0L01ZQ0/CJF9to1P3ikHVyp7Nc2l6n40qDAg/usyJTcnexEB2NooctlRpu+7S
MPTuUvMVDDEj/5gncObpWzaD1t12s0MfVL+7lJvy8ydNfI/9Wo6OBDoMH0VQvDe1V+RORRZJlZZF
9DRgpogLBja9vZy/oZ3k2LyP/U6YGI8VlE7cgnTrJlFqR+0BJy/K+8WEkFU04sOhJhtVMeoNGAUy
fWGTvsnlzF7LUyA20zw9yeI+5PYn6lpLdWzz8uC+ocv5h9P5ob8zKS7oNoADxRDmDwIzquinKR76
+KkP2ytgw8qtYgN3r0AYux4j5Wpsq+S6QQ0NnETnKmKEkaZYitvodNiSiqt3XSv5x8FqQdDGpgoI
Mupuzf7Ozq2H0R+LO5+a/z+BRezX0QwXXhVUYlTVsjU6ku9njIYS1mmNZcGT5CN8MyGp2Ofm2yaJ
CBWQL90YgxicQPLyPZwdykPAYm9RG742E/uQKYa+XyZTnayepXoAr5ftRY9bVt4y31Hwp3B80JVm
09dnVSn2EYnDrWL5s2AJxBoU0+xD1U+yo3r1FmugxxGk2Ac1tgCuNNU5Sr1qS244vku7irQZnWnT
Dvc/v3OvEGxLQ7Q0Jm+WrAuwrvYrvMyUtignDHH0ZKWiXtux4TOCe9C+a+uNGhbx0RgUYw1X6mmU
MIpqh4M01voxHao17CUEiPvgrA5yddLToEDfWnlvYlx/rVrSHsfCTmq0d5B9cYOErLECvRg6ZZ10
LkkVtE8iv7ycMu9jK7f00R6TKniubz14PceqRYv85+dK+/nhfoP/IWgRFo3UUIxXfULVp3pt+Vn2
lOi6vAJJ21/CBrYx2u58cx8SZl6lYbwCJ5Od7cm/1Zrg2Ssn4cay0DeJZvvnZZHbpHZR7kHsQQdZ
Cd0qatv4DT2vty+s+gMWzMNJIt1rNek6lKpLDJUHhCpIj8JuvNQ4tmsNwaGQtrWzNR9P+0TSrgfK
fZdx9iE094zTCW6W+DigapDZqqMXFnRXWX1bGu3ao0avxppyxJQcLH/TySjt4hLWgpvJoMcXJkMj
ea+d50eB22Ia4tR+Nhc/mGJNN3qaOaNmSJiapEilQNC5QvYhOzWz6pGf2iUW9giCg6XhwPRWeieN
SbmiRHEFfjG/FMNd00zhjimnT57egNSdZgUuw13iAgQX7qS+JSQE4ln3T63RHu2ywsuHwQcxcIei
YnyVEEY7E4DWdYTjiZPOOvyGXmFVXGaXxOz20TLy8EgRK3eaWNN3SuANh9Ean4ewFVQdMuXgzY6u
nsiegrZE6oI8poNpwHAqcOnwSnwpG7T9Bnr2jU7UBUWOhIeMuM+cCtX0OQPXdaaD9cxx6CpExaLk
naFVeFrODrzCIucGZghujHKsg7E+a90zBfrmKiEYcpAR2aP11m81r4rfAfQ/eBU54nx8sBLJP9GD
l5vBR9W7AlrnRCPaEeTG5aM+L2BIOzi0FiffKx7QKHqq4IHvlFy/RNhZu9HadtiZqKn26NJeiRBI
5aCnj1lbnTUDVfrG8q97fLauEUt1ayW9wTkifzZ9hnbjkty+eZ8pk+GMlB6OmSwuB10Rt6MSbEer
iK975phono3Njm6J/HYf9FgIBTBpwevtjJDUP/KkxBZFaq8jIpMjiPfx7LekqibLrq99/M/+IaI3
f5hVmIaiqzqDoWkr4A1f9cMdzpS0Oq19MrCPceNgJIpL4WVZdksfSgR0ZVklDbLeCLzcCyfyETwx
FH8VYMy4NcLpMR1CfZvECM5HOsLjH8l6mA4yWfY+juYMFTMnhvMTDpGQQZDCo4vzz3AznNjIetxf
PMMRKjRpvx+tleKPyPen/XiS649xku1UQJ83SATkGAhm7RkNEn0T5crzopoDa2SLd4m61wdqQMiX
xR/SuktWUMcYRdqAaQi/1aehvoETI7aQB+CG+mF+7BHVime/z6yu2ts2Eoo7dXcplS9014ZoLWdI
KAVT9jRYII2MoWu2vkdBKZ6bsFeFl13UjefQ0K+bqahe5jD/+Z1qXL2oyD3myIoBBmterf7XXZ7y
//+ZP/PXPt9/4r/O4SMVyfy5+ele26f88lP6VL/e6btv5te/HN3qU/Ppu5V11oTN+KZ9qsabp7pN
mj/V7+Y9/7sb/+Np+Za7sXj61x+fPqdhtgrrpgofmz++bJpx+Yosk4L5S15v/oEvW+cz+Ncf/zf5
9PAp/fTjR54+1c2//pAs7cKyLXD9TKLAKAMK/+M/0AlcNlkXaPEJ1UTnzFBY0s6zvGqCf/2h6hcy
WQWTWZeqGYZpM+mtcS2dN8kXQswwc90gGJVVcjJ/nv0X7b+X2/b3WoDK92OgrvE14Dk5DOanQlbn
Y/hWZi1CzlarVU1CRKKxN/RzEVkXGwcDBAoLf4PGVLar8QzjuYOjNED7pFF68Uvr+q5xfStJ+LeH
weTdBESC1NsP6iaTUldjN3XSDr3IAoVnYVEjbh/MWv5sZ83KL3G6CGsM41rUqNxGlqJVIBjRvrl1
X67Od4fBzfiGg7FcDbDNqqoJjLoMTZ+zb98gnNHli2q7U72dXGnFyks0si6KJPYSckGdue/7/D1Y
rmsjtN8nY4U9C4FbgW8sQ00mbWuVGUQfknT+h8MCbPXDgZmqTa/IbNxini7Pt/GbAxviWi8VkzSq
2Y2Zk8ptvtWi8kqZmZypqdtoNGjDKg8C6VBNAjTuOCirIRIoF5XAWUnmGvkaliEki9Y/dEVun5Qh
qU6muY1xnzjVpK12up1e97mAzPXXIinMahXAh1oVDLfrrM91eP/BcDVBeDqE0njvlWlxxKKe+kUo
5Wd/lkYwcvlJKi3joCFfekOCqHXtod+OBvASaeqlva9kz7bHoKqpteyWXrSum3pnlsnZw0t9bchq
4HZVDO8trT93g+3oE2x/Tjs7y9F0a+UVpi/jo8f8msRavhmatekfvK5vtpaJykM8IqsU7xVrnePy
7Db08ZtSKi9NrFTH+FqL+uCYxIkN84gSr1om4zETPSa+HbK1bWusa/soIzgXCYGCpKwZCHdFsxrs
DgwUldQwjoC2Y/3b1ejLjxbeWsiHeckeZjN1XQ4rTp/HUk73UmGUeJfZT818Q+ZScx/ep7oxbocG
aCaVQ9QRIpSxJ2bTfa3hqERSOWxIcnTgdsoRzdNU8p2BTAuD4rOZTde57V+XqupGmiecoSvfRLdZ
Uj705gyfgjcIldReoYHUXMX1CPUj7NnLXtW+Pro6bBkKM93JB8NSgz9Em2HCQRx7MLUS1xNyMmYW
+6A09VtFNYytUKJ91wYRRGxEhopgXOlp/5aM0QRXocT5hMAGXmz5QKy98cxrZTI/+iZ44AIZi7nc
f28PIQVNZcgJ8/GoG5pLM06eFA2SWpNSrq3SCYsYdegR8u0CYJAflOI2VObSfzaGV5H84CNZgm/b
ygRSLwdpzAMwyFs17p+GPHb1ApH/up4FYVOT+LdIko1pIe/vZVjFjgo+kqRurrU0wxSvCmgVY7Ad
qorAITUeSfHqMLKVxs3H/jkxhObGCpWLpJUsh5q8t6rbMt0qid/gOuebKypI+jnzmOIgvrMKy1qn
CxDVzk7UQ96q+iowtJb6NguNGgmkvvmlHPXfLtImQFwcpiIUQTZIevkwhujQpAQMXM3gyvBrfVP5
RXNY3ur8imrFsr4smjZ7q9gi+WaX5f14/vzyia+fXd77urq8qvRh2kaSvsM+LjtkJNQnF4Ore98L
gO/O77UjcgrLK01M8DpHmHUBoeS6kcqMnLaW1+ih/bmj0sPtzSvTWC2blwX0woD0zrw7TYY6AJcU
m3tJydAH5IMvb74sl71CG4Ty1Kvay4eq+ZNfv24yWktFGmT+6DdHMspysPNGBVNqAB9aqUQvR/j1
2JhiW6QRlkNY3h2Xg1++3lzeXV6Wy+HShWT4uYeACJBK0SPK3Ko227bRPCVfeehjchVC4+Hx9WZ0
K79EHM23wCB6zDPkbQ+XhBRitaqGqsemqrsjhv6ctlcdcjHvDEOcstQ4ZH3WAeKd3mlq+9wM/aFI
ctJyKNw4sACbNca66U6dakCGzKb3Eh27g/OKdZlU1c6T/RtE9sUaPAdlOjO6iVTPoY545cWyvRvL
5o3wLXvbZZhtJECNWviERl2hM2wnsDX9wiDvoF0GCECfsuwjAThpZQsTswg4Of1373h28YQIQuJk
RrXLVIS6KEwMLoqdiRsgF29ncrjNu+JSGrzgAOtyr3XjdCdgWHpS/UiWdz2FmlhXsM/dVM9juufy
TTbhRTcg8rAqAFo4oVqAYbMj3GjNkTz9WPircUqwvVP2XhOSfOzlGqkyG1HHhLlnPNRuFY7W2gxT
fIuC6Yoy/VPJ8/uhbK+MgEoeZbtp03yOTd84GaFRrEB+RiuBsPMayCiDlp27iHFM68ryNzAA203p
5IPc4E80mo5dhCMpMYjQhsJwlolq0xHgQRQ51kOAIuPk76AKQLlkwrgJ289kEJ60aXpA2eWtLlUZ
hCaz3AnJ3tkxQ53fh8UVijtQFP3adOU2QmvjmXjPBis/OnlTYg4VjIlbxt0nkkmRY1atgpRlmK8N
g3FUriA2IghA9uww1DN7Xo8hCPmglCbMvKZ0NsFFCabsBOirdlUn15acZ45QzNwpiuA5zLtDiqK/
XpWfFavoN6NvrYvyqhyC9yE01JWAbLo3y/aQmu3axOnm3mg/ZV0oyL/rqRNCt9xJuXSrtGq17bR0
qyr4q5DsehBp+WSA9neLsCzX4P4yvNLQY86Lo2IMQIy0ydXy6XKSUA2Y9NrRBQI+2AgUrhx5gF5o
AaJUwR6pe/wZdqMuTiRjgebkO3mStRUN+wqRonGD6hz4dwOcPmpfODEcyd4O8NQD3GGaWLrOiWbA
HzxNJFScGODXJvKmjd/0H8Mcl27NT0bHD94kYfrII77vdONNGJvp2ix0QDxQtc2ZfY0hdZBXd4Z+
mXeQhPS1NTQ3qdeiVVGJT1VX7FCTTtdSAd4otChJhgVscWvGTU7D2i6uoikZuBP5URUMUGiYx3Zp
uZ0kMNKt/Gs5MHn2ppvOUG+Qfn/fe6rlmni7HgMv2pBMMxE9B+eh7BHUrt1pyHcSBV2KuMNNpYCC
NUrU56RJfUbCmrYl4AWo+P2aTMy7othaqfxxKGs8TuziUcvixunNEm9whP6dMmQUi8Pb3gYZaHed
umq3mXk21OIKcinQNnSz0MmyqX62kjPs5bQ5iNS6tszyuiYt6gwS3NAx/jBQ1kem7l0V0zXZM1pO
QnCN4s7Uj1AwqO77o/XGq+q1rnR3udWRfArRnKh8HBotyb4xPYveBUowJZl2PZg6g3BFkV/Pxa4w
u3uQbzpMf6q0szV5FyRMyctNk0G3KtXwBHvtYPor3+jCXTCMJ1QLqKBJ8inDzWWYSHFU040g2722
BNkoMiofCzUuHaxE3kVALpxeU+/M6WiFzPVDLzjLcnI3RsaTNcifxoECkPdWCowDFfZLnZA2iPJb
304rxwP7SZ3sc9an93mhJg6exPZxbCkQGakZrFRA65dmMhPhsnFILxPkb9bI0DCbmrcs771shiRN
LGUgR50Xd1SoZIShxPtlL5Is1bpoh8YdGf4vJYKYLTWLzGmEhWiDp0ibKE6RLc/s8SQGzZmCdLwU
hb5uBNj1pJwlPgw7nVYT1cWwKngawUivzJKMoVx6tQO6B+0b+dncdXk5ogaDPUIQZugRe/u0qM2z
2gjz3CtEevmkDBsK+liwJMKlnFStPBntQUW6Q6KBM5yPRJObaY0MZUqvanL5oCatbZXUeDV1q6LV
da7Ts99M2dWg5iwGSkpa130CsNe5Ajg4N34EgmMN3rk1R/Xccb8n/kWlibNu8AIsxJPAURvl3uGj
VKgrLDgdpkjeKWoGa4/iyHWNuBVyaGBlMTYp0UO6tNI4xJqjeJYkA3i8Ohymxr/qhaoy6DVQugCs
mF6SnB/kiAy0mPK9jLQK6lPtoddJrGFlfekPkNASIe/NtE5PxZiuAkuq+ayJCt18E4s0jTaA1CFm
izx3Yb+OawufUbfQu/1YmWs/DXNHQjuj1Up735RFC34BgZEBSEnmxZd1FJQ7ZSwfwtwHje9hRxf1
8cFGBMlr+/FSGyztoJjoX6Txc2BwjHa8VeuOn0lpWZgh55c95DqYb3MIrt+XUIhQ65B3iihXeWN+
sHTuSlINBXO/sbsUlbzvYnnHuESh28quklhB74dY2NX0zFtNU4kzhy2Ryx/HVVqTDLVHkp6N1V8m
88IW/RMSg9omRco2M6Z3iQ2qU99Fvc9kqCFy0cx4dGVqrhiMhQ+2P/S70LPik0nON03kYu+J6bOV
D9e6/YCgAM0Cm+J50c0L2Cyj4i4v61aZFHfZpPqtxSDFjC4oD4VWcEHmV1Fg5InzdX15UysqZLOW
l8GynYn8l/3/9s1as1exOgFGQkjNbQKutlGD0VpehSKq/v3qsks1f2J59fWzy8e+ri6vvn6VpY30
VbBlicn4oeUL6L91qbH2niRjH4yRFUgYXn1d/Nv3LHwlCRr/5nMlHX9o5MAXNZBpX78KjdBSdr+u
p2Vav/zSy3d9/alQ2H/uqQXH1Ou0PYwzsGpITs8/+M12H+Cssl7ejS2j+3JEy/ryfW3bfqwsVMoI
lRoZMiG/iRERHfXyMunqfeKLt8kkExXgSBZIWULgCd7X0EG/5L5y1UsUIZoYlLtgirePSAS7GZYO
Dv4x3qokS7hGk+g6iPw34QALvsKhmWvT4gOf5tTi8/Q8tmblaE1ab0pMjs94B1QbKcAxe1kFJpmc
QylImbXqSEjCAD4ptfouknUN6Tam0gn4nLWW9DpwWaPdwXdR9pZlqTCoK2eSq1sTgir2gru2q2Bh
BhjZFEEVuHApNo0C327qa2BjOCPjIN6gyqCPFXb0jKO+LILNaO/MZspPY3d4y0QcIiqubafllVXh
WiLlsGqWVWXeCkX4UBM87Osy/LKbPynTSTXGahMrig+JeFui93ea9A9haiAIGeYx1RLmBHUsl06h
eiuMZZQ1+kYghQ1x6BLPPzXzQiF3UUc+Nc2yVJyg1zD1utQk6SyYqRz8rFSPeJwlDGxcI76Q6TzD
y5QPJ3rT4aT76V0pdJN+mT0qX+pPsYQm/hj7sCASgzyQWaRM0xMyDEP4zhRVcZ4sKyF2Qw8Dyscj
SXqx8doCOEGNy1qgHdNJpsLYNTuvZGY4JbBZKL2lW2MIP3nlkG+aKHyPGxKsAiuXT+Cw5dPyalmo
/YjbvS5Prkgg00WU0cn9SCq3ALtMAYNr/hAKeNmGzEwyA7X0Y4l7At7dyi6rLBP3S/PRZjp/MvWq
OgDbWkvzWju3FOYX5Ck1g2LmX+8FJqmVoXbqrr8pMqJeGFTaaWlYyyur630cU0TutNTACRwbkHGt
sdNBK5/svlG3CJ/cT7YmihUi8ciynMx507Ld6AsVPsoOMXGCPsCp5Gz7tS/n014vmFGOeQOSd8Bi
QJdAqvCQgBtLpdPyKsFZmQlYmK3ttDiH6clswnoXtjpW69BAM0Da5f3UQoY1+mmNKDzGPnEXnwyR
xCegyR8qDEW1gQrd/K4vjdVqZk+4Um5FJwRWvuy57L4sTOsYYfBHPhr/1DFuDiqeHCttZCQO5+se
pFrjWvM1bOZGvyyUNszdCWlSxtaCiaAeHacATc1lgZ8lBZhvXgKUHedZe+ZAR3+3bGjnj+RR2363
47Jp+bZl+7KKQxiIvFhVXn7m64avv7q893XVbko0hFtC3q/vff3RAuszqMv36ox1cioc7L45dCgl
TAE0HPa+Ht/XX/x6eOVy5ElH5syjFgCLkJPvaXC2FqG/NK99/e1Xh/dqddn51WEsn132Q3PiMWlL
OFxeuvW1BKUVFfKMXsS3cWuerD5oV2nVNCuNKgoWpdQnqY69zxNNuoygpro+mZ81UXoI+pBilB3E
m96sp0svBxgtD48y/hvuFNs8DVSQVxmU5EOeCHEi+YiG/GTsiOqDsZmu/Oi+NuVtQs5iLar4URDn
ri3DBsTSMNPVcgvhOJ5O/NZxyZNVeZ5bBh+tbBvmCfjfqUYEvh+mgxYKeQsjixYslK3WWh+8bJTP
Rpu8D5jXbMluMB1Vh9BlVew5iAb2GeGgbkfWRlKu/Wn0z5OXfUzl0brvgk9Fg05JNShXZuigx1rt
pKp7k3X0s00T4ubM5MnFB6Fax1n8IZAYlqdZoUYrSST1rQpOvn6kJq/t50zHuotQeWiG6LJBZ6T2
rOtUl40N6H8/iOtjpKDH1enHBFXliXu0pj/31l6Ofy1O0PmxhGIiUcm/9XQZl0HAP5KUWhQAhnLl
YRxD3I/8mVFscAVi6mRrIALs2UQcb2sewRuRxzoZ9CB1G7+Kt7ac66sCJsBQ8VaWNz3Z4MFVNCAq
GFxBtazlh76sPzayrmw0gL04b6ibsHg/Rbp/C69ii6qVsaGRnHv8qyloR9cdEl4bsxqgcnuXGMhB
/VcK7ZDspkFDLAgLt7Yxqjey3ayrOCzWLVLBOy/x+qM++36BMG+MeovP/CG3NQNhy3Fa5Ri8k4Bu
i8vmY4TvxanHtveuscNDQ/pyn3cQtVDSwik4a3Vcz5TIVYrcuNJapkt5CpNQq6dN1xX6jYItdVbh
49blxrmXeuXsyej5FKl6SBBXxro2sI5l2D8JUOtbFuqaOHvcDU3frsmdxY5pw6L0UiEh0womvNNn
liEW7WsPX8/ZqmAtpzLIHlNSNoHWlQ45MglPp+Cytfp2j9UlWY7WAEnXFkjEjdGzBmb/StZy27Fo
UWTaVJJ8/RYVsXaD+U2/CRKgdi3WXcz6nGgwpjVqjmJfphiLKUbzv6zo+019+Ieq719V0Llku1ih
3eX/s53+LK/+/Rf998rIqk7t8Juq31/ftRSxf/YdySdq3e1nSs2aeYGfiToz+uTlD3BWkmf+l80S
NdwLXUfoiJry8lPfXJ5/dwF+fm4/Ftd//J6fHftLhX0uowMRn+FV39XRl+/6/zh/1bwAm2LLYPNe
zp+z/Pb8TevCoGo7l9lftr9c8N/qKiD28ItXQdMuQAYI/nt9+uKC8oExV9Dt5Y/iNtf7dzp9jeP7
xdNX7QsgmoD2ZDgn8x/IiG8bgaIoF4YJgkAYLz/1O50/T+7LTXkBRvxPOgFVuQDBjJaZ8rWRf3v+
NtcHDoQNUPvl+gDo+M1agWFYv9oV8BAA40ZY25BfzhIo77dXwbIvTC6CruNxufz9dh2irajA3n6t
P7QuqJKA2YX8svy9ehRM82LGX1sW+I/l7/frEBC/+eUHQr/AK9wmArRezpIG/11TMC5UTRU6yoUv
TeGlA/6NugUgPTPE8ZfagiZfKALIOkDlv78K9gU/YxCGfGkLPDC/WbegaMovXwXtAitKroJpvlyF
V08EXeaFUGWs4b4EI79RKxCm8csRksbYB5jdxsDub1uBqRBBWTC5tC+t4LfrFmFfzNScX3sWiJMZ
I2WqQF8uw/c9wtwKNEgeAlbby9/v9ixwFWaE5C9dBSCkOr44JtoHLyf56lkw6REsXZtxp79pvwhh
0vjVq6CJC1ud9bSt16ev86jI/4+5c1tu2wbC8Kv4CTg8iYeb3CQXSdu0nR7S6SUjMxbHipgh7STu
0/dbAJQJSEk8Wc0EmNw4slcEiD392P2Rls3GbQI+j8sgYq8bbbJAtEwFPW2xS5gUxklVAnkDBgHc
2wyrezGZxYImUK0q4BZyEueMm+TNCDInyIwTipwKUsvoUkbcVaEOkcgJqO3F7blomFmuQ6Qsq5Jq
g7WQewZlxLcK5UZvCgpMAeW5FQ1+i9n3VsHAJ+RVRXzTx4Zb+/T9iWNZJNy0WGUtjTVmBEogsUEN
eoKpsJ/HFydX3ASvNQX0XDQluXFd21kGqtA2SUHXKm0Xj/BCXG4BxuhMbRCZZQWdfAobuBkIXKtC
m9OZAiUp6YLVlPiglKrN1RpBbNByryZtFXaWQeZIbyh4akZDfurcZ2whQr6BQkapEWSOTUvJqYsC
jfFf7wVQhIa2IFGY4ypFpxGpWiPyBLKwhrs17STbMFBq8ZAEjDB4WI2JTiOAvdWIEnuhzAgEYE6z
swx8RMMqpTgQ4QOxIzqNAEXQ7oVSECPDZ+R0IvQRZQIdCnGZw/IjipYzOvnUBqHEBbYpFBnuJYdm
MQN8BVitUYbYXn9NcKe0hwWoatuAo5VO04O3n6Uk1mUN85Zd6JjevjSaKqdfbtj8IFH0X1sND/Lm
qk1y0vIyhV7RjPgyRi5fsuimIlgmGIYToiAgPh8gtUlDeADs7ExEdNB6TlGi2hLkSVbDhbepmJ4X
E4AzCqMmzO92E1jgNiJVAPERojAVgiaYOpgAp0zno+QaO0jAkKeLM/xRqrAd7w930goPS8Bh3Yme
l0/EUgMJjzUHAEj0mNNqTvuxGYE54LiRbIljHIGZZEQXFwH1Cy2daidI5QEshzmMfWfNQbMBRiNA
Bna2q/CjdsKXaQzajTp1FiYDIST4QrokSSNsBBu4UuwiRWcTORVSnzAJSgLpIZbPTjKIDmoiZHhn
KcGJbvZ0a8vlHCpFyEiDQErxiudDY96+aErZVkV8KkB/ltol5BTflNzRCS+iGUGC1BaYyzRljdzn
8ZlDOfRQ7oKCSiO49CgsOF940BQcwMEixoXix1WKDDKgYkAbHckBG9Qp7AY7SUHN10FSi9PgUAEe
F3cYHd+RO4CG1iCSLlUljRxYPOv6ggChSbEY1CxCbRjpXuC51FsBq0/OlFONdJzkeis0FTUqRMuQ
7NhFim4rwBUhl0aqnAPMRNxcmabQ0gWakBE5QHKUNw5CjM43AOypfYMABxIlbgLosK4AzdAO6LHt
y7frHFGyRCmh+ow1b5KNnB9CnOS/fDBD1hZGJTGFMqKbPg166tiYNEjCIpLlo4KvDUC9oeKkqUrq
EOzn0UWHlEpao/T9oAlZEmV2HCVAR2FG4BAzEz3WkPpRgWWGMTgRKQL1uUJxrrOCHDPDykbBwaPD
W28FHKIUsHPOHGvGzJO7NP779wIFuo2QABMX2FcdgMhkzLUcanNvgP08vkCZEF65FSoOCjg9lHzZ
KkRwzJpt8gRtwDC6YDQiVYAiptEaBBpWBCLMWjIBM4K4IEtJJ1kfLsGMLiLIWn2pfpmYWwm4qsPu
8SA0Nq0KUopJXr7Yy6emSU/YKccGKK5X21+b1qehn1ekmd/8haU56FSAa/qRzh7BGL1fFEJNK9q2
/8jPzzxgyvSkrD5celTM97g/dxM8/Wrvu5ZZLf/5cuinbtruYCIUhlD3mN9i6vwyD+jRE3xD8Hzb
rXFXSf+Xn8/yiz5N7jT8Nx58wWZXPi7dCXHpEwXfdoe5m5dHNDynBiDUSn7e7Yd343QYvKe2sYVa
NneWT931uH5qe96nlwzH95Ye5/s7T7iBC7XCX/T77lM39WvJNuJUS3Z0tVfju6vnXKT9/q2/7LbF
RPst3BA1Ddfe+3T5glYyLMDTjf/ItDAKOqWV/JIVH4ZFjtneFvzUCn513e28DegO3NVy99wYyE2C
3iPbthC1aC6+6QIrYiuL1ZLHT/62sACrVuzPp7bJFv6pBSPgfnv74C2yPR3Siv5lvB/mk2W2mIpW
9mvuTfasB8Unl3Avr7vpYd8drtfL4XAQ/SPPc7fd3c/93Z23p92ptFr+sN0NN51/1mmzFr1ofAE3
5Hg7O7dVRXrZ8zzw78MHzzZR0Sn1a5eQPt5PoWgph1KLHg93gQ1x+YFW8q/926kLoidwQing0Iv+
2Pl+y9XS6wV/unrZQYe3G3y3jnwp076E/J/6ae49S+UqGi4h/HX/edh6bgzhggBeQvi/43S7SDL5
ge3iUYsWYvyr59004il95bTNUpf5ghfcDBrovu1I04r/bTf4K27LNdVib/dEJP79A1SCCp6gFj31
N2E5ienC0Ar+vT8c5of9xy5IE1w1s1b8H7vxur96NZ/4NttgqRX/p1zDcHYjOvTwMl9wuhFFPCia
VvxfrH4/z70XUnC1sBQs6GV/9rPKwjIeaOX+fdftlqcTm0KFohBJaMW+6af3eLZFkJGMK76AIXwD
o+8QbG9HgaJ96H86/A7Ucr5qOn4ZtXBuJrk6+/D2qFgtf5i34wGGdm/NLSGEWvbDCPvYjS/ZdIl8
XfI5pOlIm3KKPy2cOOf+zAfX5De2+76bnv0PAAD//w==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15" fmlaLink="$D$16" horiz="1" max="11" page="10" val="10"/>
</file>

<file path=xl/ctrlProps/ctrlProp2.xml><?xml version="1.0" encoding="utf-8"?>
<formControlPr xmlns="http://schemas.microsoft.com/office/spreadsheetml/2009/9/main" objectType="Scroll" dx="15" fmlaLink="$D$17" horiz="1" max="12" min="1" page="10" val="7"/>
</file>

<file path=xl/ctrlProps/ctrlProp3.xml><?xml version="1.0" encoding="utf-8"?>
<formControlPr xmlns="http://schemas.microsoft.com/office/spreadsheetml/2009/9/main" objectType="Spin" dx="15" fmlaLink="$P$2" max="5" min="1" page="1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3" Type="http://schemas.microsoft.com/office/2014/relationships/chartEx" Target="../charts/chartEx12.xml"/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14</xdr:row>
      <xdr:rowOff>139700</xdr:rowOff>
    </xdr:from>
    <xdr:to>
      <xdr:col>7</xdr:col>
      <xdr:colOff>495300</xdr:colOff>
      <xdr:row>33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6F155E-1531-23F5-59AF-551922FA2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10</xdr:row>
      <xdr:rowOff>19050</xdr:rowOff>
    </xdr:from>
    <xdr:to>
      <xdr:col>7</xdr:col>
      <xdr:colOff>260350</xdr:colOff>
      <xdr:row>27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B23C7C-DB89-2B89-F538-2BC19DFFC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527050</xdr:colOff>
      <xdr:row>10</xdr:row>
      <xdr:rowOff>6350</xdr:rowOff>
    </xdr:from>
    <xdr:to>
      <xdr:col>15</xdr:col>
      <xdr:colOff>558800</xdr:colOff>
      <xdr:row>27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7D0E5C-2E7B-79A1-FDE8-77D364B2F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323850</xdr:colOff>
      <xdr:row>28</xdr:row>
      <xdr:rowOff>95250</xdr:rowOff>
    </xdr:from>
    <xdr:to>
      <xdr:col>13</xdr:col>
      <xdr:colOff>50800</xdr:colOff>
      <xdr:row>49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738776-F6B1-75D1-FB13-9B9ABD4C9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</xdr:row>
      <xdr:rowOff>177800</xdr:rowOff>
    </xdr:from>
    <xdr:to>
      <xdr:col>16</xdr:col>
      <xdr:colOff>444500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6F9198-9B12-FAD8-5E87-8B00E0914E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92700" y="368300"/>
              <a:ext cx="8293100" cy="448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241300</xdr:colOff>
      <xdr:row>26</xdr:row>
      <xdr:rowOff>76200</xdr:rowOff>
    </xdr:from>
    <xdr:to>
      <xdr:col>16</xdr:col>
      <xdr:colOff>482600</xdr:colOff>
      <xdr:row>49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F4D0C82-0B95-384B-B1F5-4E43617658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5400" y="50292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571500</xdr:colOff>
      <xdr:row>2</xdr:row>
      <xdr:rowOff>0</xdr:rowOff>
    </xdr:from>
    <xdr:to>
      <xdr:col>29</xdr:col>
      <xdr:colOff>139700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378F130-F704-CB41-B6E0-157B4DF75A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12800" y="3810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558800</xdr:colOff>
      <xdr:row>26</xdr:row>
      <xdr:rowOff>88900</xdr:rowOff>
    </xdr:from>
    <xdr:to>
      <xdr:col>29</xdr:col>
      <xdr:colOff>127000</xdr:colOff>
      <xdr:row>49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433C854-4DDB-0C40-A6BF-616ED61DE5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0100" y="50419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279400</xdr:colOff>
      <xdr:row>2</xdr:row>
      <xdr:rowOff>0</xdr:rowOff>
    </xdr:from>
    <xdr:to>
      <xdr:col>41</xdr:col>
      <xdr:colOff>520700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C6A27B7-562F-9A42-9564-473ED4101A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71000" y="3810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254000</xdr:colOff>
      <xdr:row>26</xdr:row>
      <xdr:rowOff>88900</xdr:rowOff>
    </xdr:from>
    <xdr:to>
      <xdr:col>41</xdr:col>
      <xdr:colOff>495300</xdr:colOff>
      <xdr:row>49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DF156AA-D59F-4A42-9444-1A01F301D7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45600" y="50419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1</xdr:row>
      <xdr:rowOff>57150</xdr:rowOff>
    </xdr:from>
    <xdr:to>
      <xdr:col>18</xdr:col>
      <xdr:colOff>355600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9EC04-67F4-A08A-193D-35710BCBD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8</xdr:row>
      <xdr:rowOff>152400</xdr:rowOff>
    </xdr:from>
    <xdr:to>
      <xdr:col>9</xdr:col>
      <xdr:colOff>292100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6217A-4A0F-9342-0C75-D892E5E53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9</xdr:row>
      <xdr:rowOff>0</xdr:rowOff>
    </xdr:from>
    <xdr:to>
      <xdr:col>20</xdr:col>
      <xdr:colOff>247650</xdr:colOff>
      <xdr:row>33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E5BA73-024D-DF49-A724-D43F14A92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8</xdr:row>
      <xdr:rowOff>6350</xdr:rowOff>
    </xdr:from>
    <xdr:to>
      <xdr:col>6</xdr:col>
      <xdr:colOff>88900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57FDA-9F3B-1667-16D7-87010FAA0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469900</xdr:colOff>
      <xdr:row>8</xdr:row>
      <xdr:rowOff>25400</xdr:rowOff>
    </xdr:from>
    <xdr:to>
      <xdr:col>14</xdr:col>
      <xdr:colOff>171450</xdr:colOff>
      <xdr:row>28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8F77B6-3B55-434F-B043-77C0561DA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196850</xdr:colOff>
      <xdr:row>29</xdr:row>
      <xdr:rowOff>133350</xdr:rowOff>
    </xdr:from>
    <xdr:to>
      <xdr:col>11</xdr:col>
      <xdr:colOff>662051</xdr:colOff>
      <xdr:row>49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F576A6-427B-AE98-3C67-C6B9244E0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774700</xdr:colOff>
      <xdr:row>30</xdr:row>
      <xdr:rowOff>127000</xdr:rowOff>
    </xdr:from>
    <xdr:to>
      <xdr:col>7</xdr:col>
      <xdr:colOff>215900</xdr:colOff>
      <xdr:row>38</xdr:row>
      <xdr:rowOff>25400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06F910F-B50C-9F12-68E9-72309C7EA517}"/>
            </a:ext>
          </a:extLst>
        </xdr:cNvPr>
        <xdr:cNvSpPr txBox="1"/>
      </xdr:nvSpPr>
      <xdr:spPr>
        <a:xfrm>
          <a:off x="4292600" y="5842000"/>
          <a:ext cx="1892300" cy="142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2000" b="1">
              <a:solidFill>
                <a:schemeClr val="tx1"/>
              </a:solidFill>
            </a:rPr>
            <a:t>Housewares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Toys &amp; Games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Electronics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Apparel</a:t>
          </a:r>
        </a:p>
      </xdr:txBody>
    </xdr:sp>
    <xdr:clientData/>
  </xdr:twoCellAnchor>
  <xdr:twoCellAnchor>
    <xdr:from>
      <xdr:col>6</xdr:col>
      <xdr:colOff>292100</xdr:colOff>
      <xdr:row>41</xdr:row>
      <xdr:rowOff>165100</xdr:rowOff>
    </xdr:from>
    <xdr:to>
      <xdr:col>7</xdr:col>
      <xdr:colOff>203200</xdr:colOff>
      <xdr:row>43</xdr:row>
      <xdr:rowOff>127000</xdr:rowOff>
    </xdr:to>
    <xdr:sp macro="" textlink="$F$2">
      <xdr:nvSpPr>
        <xdr:cNvPr id="7" name="TextBox 6">
          <a:extLst>
            <a:ext uri="{FF2B5EF4-FFF2-40B4-BE49-F238E27FC236}">
              <a16:creationId xmlns:a16="http://schemas.microsoft.com/office/drawing/2014/main" id="{FFE845FB-08A8-B85B-C576-5570DC199EDA}"/>
            </a:ext>
          </a:extLst>
        </xdr:cNvPr>
        <xdr:cNvSpPr txBox="1"/>
      </xdr:nvSpPr>
      <xdr:spPr>
        <a:xfrm>
          <a:off x="5588000" y="79756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0A12C8CD-C034-5940-A479-A97FEF0C9417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 algn="r"/>
            <a:t>62%</a:t>
          </a:fld>
          <a:endParaRPr lang="en-US" sz="1400" b="1"/>
        </a:p>
      </xdr:txBody>
    </xdr:sp>
    <xdr:clientData/>
  </xdr:twoCellAnchor>
  <xdr:twoCellAnchor>
    <xdr:from>
      <xdr:col>6</xdr:col>
      <xdr:colOff>279400</xdr:colOff>
      <xdr:row>43</xdr:row>
      <xdr:rowOff>152400</xdr:rowOff>
    </xdr:from>
    <xdr:to>
      <xdr:col>7</xdr:col>
      <xdr:colOff>190500</xdr:colOff>
      <xdr:row>45</xdr:row>
      <xdr:rowOff>114300</xdr:rowOff>
    </xdr:to>
    <xdr:sp macro="" textlink="$F$3">
      <xdr:nvSpPr>
        <xdr:cNvPr id="8" name="TextBox 7">
          <a:extLst>
            <a:ext uri="{FF2B5EF4-FFF2-40B4-BE49-F238E27FC236}">
              <a16:creationId xmlns:a16="http://schemas.microsoft.com/office/drawing/2014/main" id="{7AA875EE-8F84-5244-BF26-FEC69A3E7F94}"/>
            </a:ext>
          </a:extLst>
        </xdr:cNvPr>
        <xdr:cNvSpPr txBox="1"/>
      </xdr:nvSpPr>
      <xdr:spPr>
        <a:xfrm>
          <a:off x="5575300" y="83439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E58E5409-4FE4-EC42-8275-2F55740FB3D9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92%</a:t>
          </a:fld>
          <a:endParaRPr 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45</xdr:row>
      <xdr:rowOff>127000</xdr:rowOff>
    </xdr:from>
    <xdr:to>
      <xdr:col>7</xdr:col>
      <xdr:colOff>177800</xdr:colOff>
      <xdr:row>47</xdr:row>
      <xdr:rowOff>88900</xdr:rowOff>
    </xdr:to>
    <xdr:sp macro="" textlink="$F$4">
      <xdr:nvSpPr>
        <xdr:cNvPr id="9" name="TextBox 8">
          <a:extLst>
            <a:ext uri="{FF2B5EF4-FFF2-40B4-BE49-F238E27FC236}">
              <a16:creationId xmlns:a16="http://schemas.microsoft.com/office/drawing/2014/main" id="{ABB96DEB-E1A1-E74D-9331-678E2448D06B}"/>
            </a:ext>
          </a:extLst>
        </xdr:cNvPr>
        <xdr:cNvSpPr txBox="1"/>
      </xdr:nvSpPr>
      <xdr:spPr>
        <a:xfrm>
          <a:off x="5562600" y="86995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6F5914EB-E041-D64D-B831-315290D8CA32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33%</a:t>
          </a:fld>
          <a:endParaRPr lang="en-US" sz="2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47</xdr:row>
      <xdr:rowOff>88900</xdr:rowOff>
    </xdr:from>
    <xdr:to>
      <xdr:col>7</xdr:col>
      <xdr:colOff>177800</xdr:colOff>
      <xdr:row>49</xdr:row>
      <xdr:rowOff>50800</xdr:rowOff>
    </xdr:to>
    <xdr:sp macro="" textlink="$F$5">
      <xdr:nvSpPr>
        <xdr:cNvPr id="10" name="TextBox 9">
          <a:extLst>
            <a:ext uri="{FF2B5EF4-FFF2-40B4-BE49-F238E27FC236}">
              <a16:creationId xmlns:a16="http://schemas.microsoft.com/office/drawing/2014/main" id="{7EC49B22-D6AE-F54E-9217-04099A9814E5}"/>
            </a:ext>
          </a:extLst>
        </xdr:cNvPr>
        <xdr:cNvSpPr txBox="1"/>
      </xdr:nvSpPr>
      <xdr:spPr>
        <a:xfrm>
          <a:off x="5562600" y="90424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AB1328C-D075-AF42-93FC-A103949A6E6D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62%</a:t>
          </a:fld>
          <a:endParaRPr lang="en-US" sz="3200" b="1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</xdr:colOff>
      <xdr:row>1</xdr:row>
      <xdr:rowOff>152400</xdr:rowOff>
    </xdr:from>
    <xdr:to>
      <xdr:col>19</xdr:col>
      <xdr:colOff>558800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65C70-769C-DE5F-2D73-8338D78F9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25400</xdr:colOff>
      <xdr:row>16</xdr:row>
      <xdr:rowOff>139706</xdr:rowOff>
    </xdr:from>
    <xdr:to>
      <xdr:col>19</xdr:col>
      <xdr:colOff>558800</xdr:colOff>
      <xdr:row>31</xdr:row>
      <xdr:rowOff>25406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F7275-4451-A50D-CC20-4A5E10A02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25400</xdr:colOff>
      <xdr:row>32</xdr:row>
      <xdr:rowOff>50800</xdr:rowOff>
    </xdr:from>
    <xdr:to>
      <xdr:col>19</xdr:col>
      <xdr:colOff>558800</xdr:colOff>
      <xdr:row>46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E392F-2CC6-E2B7-B32E-2BBF8487A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0</xdr:row>
      <xdr:rowOff>184150</xdr:rowOff>
    </xdr:from>
    <xdr:to>
      <xdr:col>12</xdr:col>
      <xdr:colOff>482600</xdr:colOff>
      <xdr:row>23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C6F7491-05AA-853C-221D-647571F686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1150" y="184150"/>
              <a:ext cx="6242050" cy="4337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0</xdr:row>
      <xdr:rowOff>69850</xdr:rowOff>
    </xdr:from>
    <xdr:to>
      <xdr:col>16</xdr:col>
      <xdr:colOff>660400</xdr:colOff>
      <xdr:row>20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52D9D1-C842-E25A-EB84-7C5D8CBE6B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42150" y="69850"/>
              <a:ext cx="7080250" cy="377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101600</xdr:colOff>
      <xdr:row>21</xdr:row>
      <xdr:rowOff>6350</xdr:rowOff>
    </xdr:from>
    <xdr:to>
      <xdr:col>19</xdr:col>
      <xdr:colOff>279400</xdr:colOff>
      <xdr:row>50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382974A-816E-A7CA-89EF-0DCF000909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2600" y="4006850"/>
              <a:ext cx="8928100" cy="5581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469900</xdr:colOff>
      <xdr:row>0</xdr:row>
      <xdr:rowOff>25400</xdr:rowOff>
    </xdr:from>
    <xdr:to>
      <xdr:col>14</xdr:col>
      <xdr:colOff>139700</xdr:colOff>
      <xdr:row>19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938460-5E5A-A76B-49FE-98037F0899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37000" y="25400"/>
              <a:ext cx="7073900" cy="370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615950</xdr:colOff>
      <xdr:row>21</xdr:row>
      <xdr:rowOff>95250</xdr:rowOff>
    </xdr:from>
    <xdr:to>
      <xdr:col>14</xdr:col>
      <xdr:colOff>127000</xdr:colOff>
      <xdr:row>39</xdr:row>
      <xdr:rowOff>139700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08CCFAD-78FF-D3BA-C3FD-E72FDA7A51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3050" y="4095750"/>
              <a:ext cx="6915150" cy="347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635000</xdr:colOff>
      <xdr:row>40</xdr:row>
      <xdr:rowOff>82550</xdr:rowOff>
    </xdr:from>
    <xdr:to>
      <xdr:col>14</xdr:col>
      <xdr:colOff>114300</xdr:colOff>
      <xdr:row>59</xdr:row>
      <xdr:rowOff>38100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93BDAD7-085D-20CF-E8A1-885ECAC527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2100" y="7702550"/>
              <a:ext cx="6883400" cy="3575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18</xdr:row>
      <xdr:rowOff>184150</xdr:rowOff>
    </xdr:from>
    <xdr:to>
      <xdr:col>3</xdr:col>
      <xdr:colOff>933450</xdr:colOff>
      <xdr:row>33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B7D2D-8CB8-C14C-41E5-36395C1D6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514350</xdr:colOff>
      <xdr:row>18</xdr:row>
      <xdr:rowOff>82550</xdr:rowOff>
    </xdr:from>
    <xdr:to>
      <xdr:col>9</xdr:col>
      <xdr:colOff>527050</xdr:colOff>
      <xdr:row>32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DCC639-792C-1D0D-D04C-EA78EB515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666750</xdr:colOff>
      <xdr:row>18</xdr:row>
      <xdr:rowOff>95250</xdr:rowOff>
    </xdr:from>
    <xdr:to>
      <xdr:col>14</xdr:col>
      <xdr:colOff>120650</xdr:colOff>
      <xdr:row>32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50EE25-E566-2E52-E6D5-28B0695C8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374650</xdr:colOff>
      <xdr:row>1</xdr:row>
      <xdr:rowOff>139700</xdr:rowOff>
    </xdr:from>
    <xdr:to>
      <xdr:col>19</xdr:col>
      <xdr:colOff>254000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D260D-6738-FC10-97F0-1C6876B37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12</xdr:row>
      <xdr:rowOff>152400</xdr:rowOff>
    </xdr:from>
    <xdr:to>
      <xdr:col>21</xdr:col>
      <xdr:colOff>101600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0474E-5E40-BA95-F430-1AF5F9213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1</xdr:row>
      <xdr:rowOff>25400</xdr:rowOff>
    </xdr:from>
    <xdr:to>
      <xdr:col>13</xdr:col>
      <xdr:colOff>165100</xdr:colOff>
      <xdr:row>25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56A15F-304D-4202-913A-1F1983545B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21250" y="215900"/>
              <a:ext cx="6534150" cy="467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14</xdr:row>
      <xdr:rowOff>184150</xdr:rowOff>
    </xdr:from>
    <xdr:to>
      <xdr:col>5</xdr:col>
      <xdr:colOff>571500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91490-87C0-3957-C65E-D2C44B797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749300</xdr:colOff>
      <xdr:row>15</xdr:row>
      <xdr:rowOff>0</xdr:rowOff>
    </xdr:from>
    <xdr:to>
      <xdr:col>12</xdr:col>
      <xdr:colOff>539750</xdr:colOff>
      <xdr:row>33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DC9819-3C65-CD46-AB15-86A45B18DF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1066800</xdr:colOff>
      <xdr:row>33</xdr:row>
      <xdr:rowOff>158750</xdr:rowOff>
    </xdr:from>
    <xdr:to>
      <xdr:col>8</xdr:col>
      <xdr:colOff>431800</xdr:colOff>
      <xdr:row>54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213392-839D-9FDC-49E1-D7395874C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8</xdr:row>
      <xdr:rowOff>88900</xdr:rowOff>
    </xdr:from>
    <xdr:to>
      <xdr:col>18</xdr:col>
      <xdr:colOff>0</xdr:colOff>
      <xdr:row>26</xdr:row>
      <xdr:rowOff>184150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03BB951-626C-E84D-89C8-0FC44EB11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374650</xdr:colOff>
      <xdr:row>5</xdr:row>
      <xdr:rowOff>19050</xdr:rowOff>
    </xdr:from>
    <xdr:to>
      <xdr:col>8</xdr:col>
      <xdr:colOff>139700</xdr:colOff>
      <xdr:row>24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320902-8DCD-BE95-8892-DAA428892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302260</xdr:colOff>
      <xdr:row>5</xdr:row>
      <xdr:rowOff>45720</xdr:rowOff>
    </xdr:from>
    <xdr:to>
      <xdr:col>17</xdr:col>
      <xdr:colOff>443407</xdr:colOff>
      <xdr:row>29</xdr:row>
      <xdr:rowOff>64947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5660" y="998220"/>
          <a:ext cx="4852847" cy="4591227"/>
        </a:xfrm>
        <a:prstGeom prst="rect">
          <a:avLst/>
        </a:prstGeom>
      </xdr:spPr>
    </xdr:pic>
    <xdr:clientData/>
  </xdr:twoCellAnchor>
  <xdr:twoCellAnchor editAs="oneCell">
    <xdr:from>
      <xdr:col>5</xdr:col>
      <xdr:colOff>330200</xdr:colOff>
      <xdr:row>4</xdr:row>
      <xdr:rowOff>12700</xdr:rowOff>
    </xdr:from>
    <xdr:to>
      <xdr:col>9</xdr:col>
      <xdr:colOff>3519</xdr:colOff>
      <xdr:row>27</xdr:row>
      <xdr:rowOff>78740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100" y="774700"/>
          <a:ext cx="2365719" cy="4447540"/>
        </a:xfrm>
        <a:prstGeom prst="rect">
          <a:avLst/>
        </a:prstGeom>
      </xdr:spPr>
    </xdr:pic>
    <xdr:clientData/>
  </xdr:twoCellAnchor>
  <xdr:twoCellAnchor>
    <xdr:from>
      <xdr:col>6</xdr:col>
      <xdr:colOff>330200</xdr:colOff>
      <xdr:row>23</xdr:row>
      <xdr:rowOff>50800</xdr:rowOff>
    </xdr:from>
    <xdr:to>
      <xdr:col>7</xdr:col>
      <xdr:colOff>266700</xdr:colOff>
      <xdr:row>26</xdr:row>
      <xdr:rowOff>63500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4DB2413A-4E1D-6877-267C-0881933056A2}"/>
            </a:ext>
          </a:extLst>
        </xdr:cNvPr>
        <xdr:cNvSpPr/>
      </xdr:nvSpPr>
      <xdr:spPr>
        <a:xfrm>
          <a:off x="5791200" y="4432300"/>
          <a:ext cx="609600" cy="5842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</xdr:colOff>
      <xdr:row>3</xdr:row>
      <xdr:rowOff>152400</xdr:rowOff>
    </xdr:from>
    <xdr:to>
      <xdr:col>18</xdr:col>
      <xdr:colOff>266700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B7F9E-3F88-B74C-C758-D99BB555E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628650</xdr:colOff>
      <xdr:row>1</xdr:row>
      <xdr:rowOff>31750</xdr:rowOff>
    </xdr:from>
    <xdr:to>
      <xdr:col>14</xdr:col>
      <xdr:colOff>622300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A144D-E6E8-551C-B311-62647911A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12700</xdr:colOff>
          <xdr:row>15</xdr:row>
          <xdr:rowOff>12700</xdr:rowOff>
        </xdr:from>
        <xdr:to>
          <xdr:col>12</xdr:col>
          <xdr:colOff>292100</xdr:colOff>
          <xdr:row>16</xdr:row>
          <xdr:rowOff>38100</xdr:rowOff>
        </xdr:to>
        <xdr:sp macro="" textlink="">
          <xdr:nvSpPr>
            <xdr:cNvPr id="29697" name="Scroll Bar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DFFC9CDC-4E2A-87CD-D807-DF3516CC97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12700</xdr:colOff>
          <xdr:row>17</xdr:row>
          <xdr:rowOff>12700</xdr:rowOff>
        </xdr:from>
        <xdr:to>
          <xdr:col>12</xdr:col>
          <xdr:colOff>292100</xdr:colOff>
          <xdr:row>18</xdr:row>
          <xdr:rowOff>25400</xdr:rowOff>
        </xdr:to>
        <xdr:sp macro="" textlink="">
          <xdr:nvSpPr>
            <xdr:cNvPr id="29698" name="Scroll Bar 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4FAC2EB4-27B2-5F84-A7A8-4359924704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184150</xdr:colOff>
      <xdr:row>0</xdr:row>
      <xdr:rowOff>76200</xdr:rowOff>
    </xdr:from>
    <xdr:to>
      <xdr:col>13</xdr:col>
      <xdr:colOff>304800</xdr:colOff>
      <xdr:row>13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6D6D2-AABF-5583-5001-2FDE80E3D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6</xdr:row>
      <xdr:rowOff>133350</xdr:rowOff>
    </xdr:from>
    <xdr:to>
      <xdr:col>15</xdr:col>
      <xdr:colOff>254000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DA410-6465-4781-914E-A4A6F00B0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63500</xdr:colOff>
          <xdr:row>2</xdr:row>
          <xdr:rowOff>88900</xdr:rowOff>
        </xdr:from>
        <xdr:to>
          <xdr:col>7</xdr:col>
          <xdr:colOff>317500</xdr:colOff>
          <xdr:row>4</xdr:row>
          <xdr:rowOff>101600</xdr:rowOff>
        </xdr:to>
        <xdr:sp macro="" textlink="">
          <xdr:nvSpPr>
            <xdr:cNvPr id="32776" name="Spinner 8" hidden="1">
              <a:extLst>
                <a:ext uri="{63B3BB69-23CF-44E3-9099-C40C66FF867C}">
                  <a14:compatExt spid="_x0000_s32776"/>
                </a:ext>
                <a:ext uri="{FF2B5EF4-FFF2-40B4-BE49-F238E27FC236}">
                  <a16:creationId xmlns:a16="http://schemas.microsoft.com/office/drawing/2014/main" id="{79627209-8322-505A-9C36-681D87BF9F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590550</xdr:colOff>
      <xdr:row>12</xdr:row>
      <xdr:rowOff>127000</xdr:rowOff>
    </xdr:from>
    <xdr:to>
      <xdr:col>21</xdr:col>
      <xdr:colOff>711200</xdr:colOff>
      <xdr:row>25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0190AB-E436-E016-2D85-36D916BB1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584200</xdr:colOff>
      <xdr:row>26</xdr:row>
      <xdr:rowOff>38100</xdr:rowOff>
    </xdr:from>
    <xdr:to>
      <xdr:col>21</xdr:col>
      <xdr:colOff>711200</xdr:colOff>
      <xdr:row>39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60BD76-C70A-4B40-8AD5-AD916FDB3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457200</xdr:colOff>
      <xdr:row>14</xdr:row>
      <xdr:rowOff>76200</xdr:rowOff>
    </xdr:from>
    <xdr:to>
      <xdr:col>32</xdr:col>
      <xdr:colOff>393700</xdr:colOff>
      <xdr:row>39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60CA42-085D-1549-A8ED-3D78DBB5E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63500</xdr:colOff>
      <xdr:row>24</xdr:row>
      <xdr:rowOff>38100</xdr:rowOff>
    </xdr:from>
    <xdr:to>
      <xdr:col>22</xdr:col>
      <xdr:colOff>419100</xdr:colOff>
      <xdr:row>26</xdr:row>
      <xdr:rowOff>12700</xdr:rowOff>
    </xdr:to>
    <xdr:sp macro="" textlink="$Y$14">
      <xdr:nvSpPr>
        <xdr:cNvPr id="6" name="TextBox 5">
          <a:extLst>
            <a:ext uri="{FF2B5EF4-FFF2-40B4-BE49-F238E27FC236}">
              <a16:creationId xmlns:a16="http://schemas.microsoft.com/office/drawing/2014/main" id="{A4545DDB-8FAF-DC1B-8B5B-828064408702}"/>
            </a:ext>
          </a:extLst>
        </xdr:cNvPr>
        <xdr:cNvSpPr txBox="1"/>
      </xdr:nvSpPr>
      <xdr:spPr>
        <a:xfrm>
          <a:off x="4533900" y="4673600"/>
          <a:ext cx="355600" cy="35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40D1042-D7D5-DD45-BDF4-784F607C91D3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t>AB</a:t>
          </a:fld>
          <a:endParaRPr lang="en-US" sz="1100"/>
        </a:p>
      </xdr:txBody>
    </xdr:sp>
    <xdr:clientData/>
  </xdr:twoCellAnchor>
  <xdr:twoCellAnchor>
    <xdr:from>
      <xdr:col>32</xdr:col>
      <xdr:colOff>469900</xdr:colOff>
      <xdr:row>24</xdr:row>
      <xdr:rowOff>101600</xdr:rowOff>
    </xdr:from>
    <xdr:to>
      <xdr:col>35</xdr:col>
      <xdr:colOff>152400</xdr:colOff>
      <xdr:row>26</xdr:row>
      <xdr:rowOff>76200</xdr:rowOff>
    </xdr:to>
    <xdr:sp macro="" textlink="$AB$14">
      <xdr:nvSpPr>
        <xdr:cNvPr id="7" name="TextBox 6">
          <a:extLst>
            <a:ext uri="{FF2B5EF4-FFF2-40B4-BE49-F238E27FC236}">
              <a16:creationId xmlns:a16="http://schemas.microsoft.com/office/drawing/2014/main" id="{D1BB0314-8C8D-DE43-B036-6EECF2740722}"/>
            </a:ext>
          </a:extLst>
        </xdr:cNvPr>
        <xdr:cNvSpPr txBox="1"/>
      </xdr:nvSpPr>
      <xdr:spPr>
        <a:xfrm>
          <a:off x="12446000" y="4737100"/>
          <a:ext cx="355600" cy="35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EC2BB9-A9E2-404B-B40E-BCDDBFBEDE8E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t>HR</a:t>
          </a:fld>
          <a:endParaRPr 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0</xdr:row>
      <xdr:rowOff>31750</xdr:rowOff>
    </xdr:from>
    <xdr:to>
      <xdr:col>20</xdr:col>
      <xdr:colOff>342900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DE090-CC4A-A3CC-0651-8ECF55A75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127000</xdr:rowOff>
    </xdr:from>
    <xdr:to>
      <xdr:col>20</xdr:col>
      <xdr:colOff>355600</xdr:colOff>
      <xdr:row>37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6A293C-0840-07BE-DFA9-EA39E8A90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539750</xdr:colOff>
      <xdr:row>2</xdr:row>
      <xdr:rowOff>69850</xdr:rowOff>
    </xdr:from>
    <xdr:to>
      <xdr:col>5</xdr:col>
      <xdr:colOff>508000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0755D-2E7E-1D75-AF48-39E04007D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</xdr:row>
      <xdr:rowOff>0</xdr:rowOff>
    </xdr:from>
    <xdr:to>
      <xdr:col>13</xdr:col>
      <xdr:colOff>311150</xdr:colOff>
      <xdr:row>19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69D7D9-13DA-D34A-9AF9-B6BCA7043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326390</xdr:colOff>
      <xdr:row>7</xdr:row>
      <xdr:rowOff>132080</xdr:rowOff>
    </xdr:from>
    <xdr:to>
      <xdr:col>10</xdr:col>
      <xdr:colOff>378460</xdr:colOff>
      <xdr:row>17</xdr:row>
      <xdr:rowOff>113030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pSpPr/>
      </xdr:nvGrpSpPr>
      <xdr:grpSpPr>
        <a:xfrm>
          <a:off x="6777990" y="1376680"/>
          <a:ext cx="2071370" cy="1771650"/>
          <a:chOff x="1416050" y="749300"/>
          <a:chExt cx="1879600" cy="1676400"/>
        </a:xfrm>
      </xdr:grpSpPr>
      <xdr:sp macro="" textlink="">
        <xdr:nvSpPr>
          <xdr:cNvPr id="2" name="Pie 1">
            <a:extLst>
              <a:ext uri="{FF2B5EF4-FFF2-40B4-BE49-F238E27FC236}">
                <a16:creationId xmlns:a16="http://schemas.microsoft.com/office/drawing/2014/main" id="{00000000-0008-0000-1A00-000002000000}"/>
              </a:ext>
            </a:extLst>
          </xdr:cNvPr>
          <xdr:cNvSpPr/>
        </xdr:nvSpPr>
        <xdr:spPr>
          <a:xfrm rot="5400000">
            <a:off x="1517650" y="647700"/>
            <a:ext cx="1676400" cy="1879600"/>
          </a:xfrm>
          <a:prstGeom prst="pie">
            <a:avLst>
              <a:gd name="adj1" fmla="val 5345124"/>
              <a:gd name="adj2" fmla="val 16234873"/>
            </a:avLst>
          </a:prstGeom>
          <a:gradFill>
            <a:gsLst>
              <a:gs pos="0">
                <a:schemeClr val="bg1">
                  <a:lumMod val="95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SpPr/>
        </xdr:nvSpPr>
        <xdr:spPr>
          <a:xfrm>
            <a:off x="2266950" y="1486676"/>
            <a:ext cx="209550" cy="209550"/>
          </a:xfrm>
          <a:prstGeom prst="ellipse">
            <a:avLst/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95000"/>
                  <a:lumOff val="5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906780</xdr:colOff>
      <xdr:row>11</xdr:row>
      <xdr:rowOff>144780</xdr:rowOff>
    </xdr:from>
    <xdr:to>
      <xdr:col>7</xdr:col>
      <xdr:colOff>30480</xdr:colOff>
      <xdr:row>13</xdr:row>
      <xdr:rowOff>53340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 txBox="1"/>
      </xdr:nvSpPr>
      <xdr:spPr>
        <a:xfrm>
          <a:off x="5425440" y="2156460"/>
          <a:ext cx="3886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0%</a:t>
          </a:r>
        </a:p>
      </xdr:txBody>
    </xdr:sp>
    <xdr:clientData/>
  </xdr:twoCellAnchor>
  <xdr:twoCellAnchor>
    <xdr:from>
      <xdr:col>11</xdr:col>
      <xdr:colOff>45720</xdr:colOff>
      <xdr:row>11</xdr:row>
      <xdr:rowOff>144780</xdr:rowOff>
    </xdr:from>
    <xdr:to>
      <xdr:col>11</xdr:col>
      <xdr:colOff>586740</xdr:colOff>
      <xdr:row>13</xdr:row>
      <xdr:rowOff>53340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 txBox="1"/>
      </xdr:nvSpPr>
      <xdr:spPr>
        <a:xfrm>
          <a:off x="8267700" y="2156460"/>
          <a:ext cx="5410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100%</a:t>
          </a:r>
        </a:p>
      </xdr:txBody>
    </xdr:sp>
    <xdr:clientData/>
  </xdr:twoCellAnchor>
  <xdr:twoCellAnchor>
    <xdr:from>
      <xdr:col>6</xdr:col>
      <xdr:colOff>1120140</xdr:colOff>
      <xdr:row>7</xdr:row>
      <xdr:rowOff>99060</xdr:rowOff>
    </xdr:from>
    <xdr:to>
      <xdr:col>7</xdr:col>
      <xdr:colOff>297180</xdr:colOff>
      <xdr:row>9</xdr:row>
      <xdr:rowOff>7620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 txBox="1"/>
      </xdr:nvSpPr>
      <xdr:spPr>
        <a:xfrm>
          <a:off x="5638800" y="137922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20%</a:t>
          </a:r>
        </a:p>
      </xdr:txBody>
    </xdr:sp>
    <xdr:clientData/>
  </xdr:twoCellAnchor>
  <xdr:twoCellAnchor>
    <xdr:from>
      <xdr:col>8</xdr:col>
      <xdr:colOff>15240</xdr:colOff>
      <xdr:row>4</xdr:row>
      <xdr:rowOff>167640</xdr:rowOff>
    </xdr:from>
    <xdr:to>
      <xdr:col>8</xdr:col>
      <xdr:colOff>441960</xdr:colOff>
      <xdr:row>6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 txBox="1"/>
      </xdr:nvSpPr>
      <xdr:spPr>
        <a:xfrm>
          <a:off x="6408420" y="899160"/>
          <a:ext cx="426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40%</a:t>
          </a:r>
        </a:p>
      </xdr:txBody>
    </xdr:sp>
    <xdr:clientData/>
  </xdr:twoCellAnchor>
  <xdr:twoCellAnchor>
    <xdr:from>
      <xdr:col>9</xdr:col>
      <xdr:colOff>304800</xdr:colOff>
      <xdr:row>4</xdr:row>
      <xdr:rowOff>160020</xdr:rowOff>
    </xdr:from>
    <xdr:to>
      <xdr:col>10</xdr:col>
      <xdr:colOff>137160</xdr:colOff>
      <xdr:row>6</xdr:row>
      <xdr:rowOff>68580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 txBox="1"/>
      </xdr:nvSpPr>
      <xdr:spPr>
        <a:xfrm>
          <a:off x="7307580" y="89154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60%</a:t>
          </a:r>
        </a:p>
      </xdr:txBody>
    </xdr:sp>
    <xdr:clientData/>
  </xdr:twoCellAnchor>
  <xdr:twoCellAnchor>
    <xdr:from>
      <xdr:col>10</xdr:col>
      <xdr:colOff>403860</xdr:colOff>
      <xdr:row>7</xdr:row>
      <xdr:rowOff>129540</xdr:rowOff>
    </xdr:from>
    <xdr:to>
      <xdr:col>11</xdr:col>
      <xdr:colOff>289560</xdr:colOff>
      <xdr:row>9</xdr:row>
      <xdr:rowOff>38100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 txBox="1"/>
      </xdr:nvSpPr>
      <xdr:spPr>
        <a:xfrm>
          <a:off x="8016240" y="1409700"/>
          <a:ext cx="4953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80%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Washington_(U.S._state)" TargetMode="External"/><Relationship Id="rId18" Type="http://schemas.openxmlformats.org/officeDocument/2006/relationships/hyperlink" Target="https://en.wikipedia.org/wiki/Rhode_Island" TargetMode="External"/><Relationship Id="rId26" Type="http://schemas.openxmlformats.org/officeDocument/2006/relationships/hyperlink" Target="https://en.wikipedia.org/wiki/Texas" TargetMode="External"/><Relationship Id="rId39" Type="http://schemas.openxmlformats.org/officeDocument/2006/relationships/hyperlink" Target="https://en.wikipedia.org/wiki/Montana" TargetMode="External"/><Relationship Id="rId21" Type="http://schemas.openxmlformats.org/officeDocument/2006/relationships/hyperlink" Target="https://en.wikipedia.org/wiki/North_Dakota" TargetMode="External"/><Relationship Id="rId34" Type="http://schemas.openxmlformats.org/officeDocument/2006/relationships/hyperlink" Target="https://en.wikipedia.org/wiki/Georgia_(U.S._state)" TargetMode="External"/><Relationship Id="rId42" Type="http://schemas.openxmlformats.org/officeDocument/2006/relationships/hyperlink" Target="https://en.wikipedia.org/wiki/Oklahoma" TargetMode="External"/><Relationship Id="rId47" Type="http://schemas.openxmlformats.org/officeDocument/2006/relationships/hyperlink" Target="https://en.wikipedia.org/wiki/Alabama" TargetMode="External"/><Relationship Id="rId50" Type="http://schemas.openxmlformats.org/officeDocument/2006/relationships/hyperlink" Target="https://en.wikipedia.org/wiki/West_Virginia" TargetMode="External"/><Relationship Id="rId7" Type="http://schemas.openxmlformats.org/officeDocument/2006/relationships/hyperlink" Target="https://en.wikipedia.org/wiki/New_Hampshire" TargetMode="External"/><Relationship Id="rId2" Type="http://schemas.openxmlformats.org/officeDocument/2006/relationships/hyperlink" Target="https://en.wikipedia.org/wiki/Alaska" TargetMode="External"/><Relationship Id="rId16" Type="http://schemas.openxmlformats.org/officeDocument/2006/relationships/hyperlink" Target="https://en.wikipedia.org/wiki/Colorado" TargetMode="External"/><Relationship Id="rId29" Type="http://schemas.openxmlformats.org/officeDocument/2006/relationships/hyperlink" Target="https://en.wikipedia.org/wiki/South_Dakota" TargetMode="External"/><Relationship Id="rId11" Type="http://schemas.openxmlformats.org/officeDocument/2006/relationships/hyperlink" Target="https://en.wikipedia.org/wiki/New_Jersey" TargetMode="External"/><Relationship Id="rId24" Type="http://schemas.openxmlformats.org/officeDocument/2006/relationships/hyperlink" Target="https://en.wikipedia.org/wiki/Pennsylvania" TargetMode="External"/><Relationship Id="rId32" Type="http://schemas.openxmlformats.org/officeDocument/2006/relationships/hyperlink" Target="https://en.wikipedia.org/wiki/Indiana" TargetMode="External"/><Relationship Id="rId37" Type="http://schemas.openxmlformats.org/officeDocument/2006/relationships/hyperlink" Target="https://en.wikipedia.org/wiki/Missouri" TargetMode="External"/><Relationship Id="rId40" Type="http://schemas.openxmlformats.org/officeDocument/2006/relationships/hyperlink" Target="https://en.wikipedia.org/wiki/North_Carolina" TargetMode="External"/><Relationship Id="rId45" Type="http://schemas.openxmlformats.org/officeDocument/2006/relationships/hyperlink" Target="https://en.wikipedia.org/wiki/Louisiana" TargetMode="External"/><Relationship Id="rId5" Type="http://schemas.openxmlformats.org/officeDocument/2006/relationships/hyperlink" Target="https://en.wikipedia.org/wiki/District_of_Columbia" TargetMode="External"/><Relationship Id="rId15" Type="http://schemas.openxmlformats.org/officeDocument/2006/relationships/hyperlink" Target="https://en.wikipedia.org/wiki/Utah" TargetMode="External"/><Relationship Id="rId23" Type="http://schemas.openxmlformats.org/officeDocument/2006/relationships/hyperlink" Target="https://en.wikipedia.org/wiki/Nebraska" TargetMode="External"/><Relationship Id="rId28" Type="http://schemas.openxmlformats.org/officeDocument/2006/relationships/hyperlink" Target="https://en.wikipedia.org/wiki/Nevada" TargetMode="External"/><Relationship Id="rId36" Type="http://schemas.openxmlformats.org/officeDocument/2006/relationships/hyperlink" Target="https://en.wikipedia.org/wiki/Ohio" TargetMode="External"/><Relationship Id="rId49" Type="http://schemas.openxmlformats.org/officeDocument/2006/relationships/hyperlink" Target="https://en.wikipedia.org/wiki/Arkansas" TargetMode="External"/><Relationship Id="rId10" Type="http://schemas.openxmlformats.org/officeDocument/2006/relationships/hyperlink" Target="https://en.wikipedia.org/wiki/Minnesota" TargetMode="External"/><Relationship Id="rId19" Type="http://schemas.openxmlformats.org/officeDocument/2006/relationships/hyperlink" Target="https://en.wikipedia.org/wiki/Illinois" TargetMode="External"/><Relationship Id="rId31" Type="http://schemas.openxmlformats.org/officeDocument/2006/relationships/hyperlink" Target="https://en.wikipedia.org/wiki/Arizona" TargetMode="External"/><Relationship Id="rId44" Type="http://schemas.openxmlformats.org/officeDocument/2006/relationships/hyperlink" Target="https://en.wikipedia.org/wiki/New_Mexico" TargetMode="External"/><Relationship Id="rId52" Type="http://schemas.openxmlformats.org/officeDocument/2006/relationships/drawing" Target="../drawings/drawing14.xml"/><Relationship Id="rId4" Type="http://schemas.openxmlformats.org/officeDocument/2006/relationships/hyperlink" Target="https://en.wikipedia.org/wiki/Connecticut" TargetMode="External"/><Relationship Id="rId9" Type="http://schemas.openxmlformats.org/officeDocument/2006/relationships/hyperlink" Target="https://en.wikipedia.org/wiki/Hawaii" TargetMode="External"/><Relationship Id="rId14" Type="http://schemas.openxmlformats.org/officeDocument/2006/relationships/hyperlink" Target="https://en.wikipedia.org/wiki/Wyoming" TargetMode="External"/><Relationship Id="rId22" Type="http://schemas.openxmlformats.org/officeDocument/2006/relationships/hyperlink" Target="https://en.wikipedia.org/wiki/Wisconsin" TargetMode="External"/><Relationship Id="rId27" Type="http://schemas.openxmlformats.org/officeDocument/2006/relationships/hyperlink" Target="https://en.wikipedia.org/wiki/Kansas" TargetMode="External"/><Relationship Id="rId30" Type="http://schemas.openxmlformats.org/officeDocument/2006/relationships/hyperlink" Target="https://en.wikipedia.org/wiki/Oregon" TargetMode="External"/><Relationship Id="rId35" Type="http://schemas.openxmlformats.org/officeDocument/2006/relationships/hyperlink" Target="https://en.wikipedia.org/wiki/Michigan" TargetMode="External"/><Relationship Id="rId43" Type="http://schemas.openxmlformats.org/officeDocument/2006/relationships/hyperlink" Target="https://en.wikipedia.org/wiki/South_Carolina" TargetMode="External"/><Relationship Id="rId48" Type="http://schemas.openxmlformats.org/officeDocument/2006/relationships/hyperlink" Target="https://en.wikipedia.org/wiki/Kentucky" TargetMode="External"/><Relationship Id="rId8" Type="http://schemas.openxmlformats.org/officeDocument/2006/relationships/hyperlink" Target="https://en.wikipedia.org/wiki/Virginia" TargetMode="External"/><Relationship Id="rId51" Type="http://schemas.openxmlformats.org/officeDocument/2006/relationships/hyperlink" Target="https://en.wikipedia.org/wiki/Mississippi" TargetMode="External"/><Relationship Id="rId3" Type="http://schemas.openxmlformats.org/officeDocument/2006/relationships/hyperlink" Target="https://en.wikipedia.org/wiki/California" TargetMode="External"/><Relationship Id="rId12" Type="http://schemas.openxmlformats.org/officeDocument/2006/relationships/hyperlink" Target="https://en.wikipedia.org/wiki/Delaware" TargetMode="External"/><Relationship Id="rId17" Type="http://schemas.openxmlformats.org/officeDocument/2006/relationships/hyperlink" Target="https://en.wikipedia.org/wiki/New_York" TargetMode="External"/><Relationship Id="rId25" Type="http://schemas.openxmlformats.org/officeDocument/2006/relationships/hyperlink" Target="https://en.wikipedia.org/wiki/Iowa" TargetMode="External"/><Relationship Id="rId33" Type="http://schemas.openxmlformats.org/officeDocument/2006/relationships/hyperlink" Target="https://en.wikipedia.org/wiki/Maine" TargetMode="External"/><Relationship Id="rId38" Type="http://schemas.openxmlformats.org/officeDocument/2006/relationships/hyperlink" Target="https://en.wikipedia.org/wiki/Florida" TargetMode="External"/><Relationship Id="rId46" Type="http://schemas.openxmlformats.org/officeDocument/2006/relationships/hyperlink" Target="https://en.wikipedia.org/wiki/Tennessee" TargetMode="External"/><Relationship Id="rId20" Type="http://schemas.openxmlformats.org/officeDocument/2006/relationships/hyperlink" Target="https://en.wikipedia.org/wiki/Vermont" TargetMode="External"/><Relationship Id="rId41" Type="http://schemas.openxmlformats.org/officeDocument/2006/relationships/hyperlink" Target="https://en.wikipedia.org/wiki/Idaho" TargetMode="External"/><Relationship Id="rId1" Type="http://schemas.openxmlformats.org/officeDocument/2006/relationships/hyperlink" Target="https://en.wikipedia.org/wiki/Maryland" TargetMode="External"/><Relationship Id="rId6" Type="http://schemas.openxmlformats.org/officeDocument/2006/relationships/hyperlink" Target="https://en.wikipedia.org/wiki/Massachusetts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H13"/>
  <sheetViews>
    <sheetView showGridLines="0" workbookViewId="0">
      <selection activeCell="J26" sqref="J26"/>
    </sheetView>
  </sheetViews>
  <sheetFormatPr baseColWidth="10" defaultColWidth="8.83203125" defaultRowHeight="15" x14ac:dyDescent="0.2"/>
  <cols>
    <col min="1" max="4" width="14.5" style="12" customWidth="1"/>
    <col min="5" max="5" width="10.83203125" style="12" customWidth="1"/>
    <col min="6" max="6" width="12" style="12" customWidth="1"/>
    <col min="7" max="7" width="12.1640625" style="12" customWidth="1"/>
    <col min="8" max="8" width="15.33203125" style="12" customWidth="1"/>
  </cols>
  <sheetData>
    <row r="1" spans="1:8" x14ac:dyDescent="0.2">
      <c r="A1" s="84" t="s">
        <v>0</v>
      </c>
      <c r="B1" s="84" t="s">
        <v>2212</v>
      </c>
      <c r="C1" s="84" t="s">
        <v>2213</v>
      </c>
      <c r="D1" s="84" t="s">
        <v>2214</v>
      </c>
      <c r="E1" s="84" t="s">
        <v>2</v>
      </c>
      <c r="F1" s="84" t="s">
        <v>2210</v>
      </c>
      <c r="G1" s="84" t="s">
        <v>2209</v>
      </c>
      <c r="H1" s="84" t="s">
        <v>2211</v>
      </c>
    </row>
    <row r="2" spans="1:8" x14ac:dyDescent="0.2">
      <c r="A2" s="12" t="s">
        <v>28</v>
      </c>
      <c r="B2" s="85">
        <v>359084.54700000008</v>
      </c>
      <c r="C2" s="28">
        <v>438881.11300000007</v>
      </c>
      <c r="D2" s="85">
        <v>797965.66000000015</v>
      </c>
      <c r="E2" s="86">
        <v>568213</v>
      </c>
      <c r="F2" s="74">
        <f t="shared" ref="F2:F13" si="0">D2/E2</f>
        <v>1.4043424912840785</v>
      </c>
      <c r="G2" s="87">
        <v>1064</v>
      </c>
      <c r="H2" s="76">
        <f>G2/E2</f>
        <v>1.8725372351565345E-3</v>
      </c>
    </row>
    <row r="3" spans="1:8" x14ac:dyDescent="0.2">
      <c r="A3" s="12" t="s">
        <v>29</v>
      </c>
      <c r="B3" s="85">
        <v>295945.20200000028</v>
      </c>
      <c r="C3" s="28">
        <v>308024.59800000035</v>
      </c>
      <c r="D3" s="85">
        <v>603969.80000000063</v>
      </c>
      <c r="E3" s="86">
        <v>486398</v>
      </c>
      <c r="F3" s="74">
        <f t="shared" si="0"/>
        <v>1.2417193327275207</v>
      </c>
      <c r="G3" s="87">
        <v>984</v>
      </c>
      <c r="H3" s="76">
        <f t="shared" ref="H3:H13" si="1">G3/E3</f>
        <v>2.023034634188463E-3</v>
      </c>
    </row>
    <row r="4" spans="1:8" x14ac:dyDescent="0.2">
      <c r="A4" s="12" t="s">
        <v>30</v>
      </c>
      <c r="B4" s="85">
        <v>228830.43479999993</v>
      </c>
      <c r="C4" s="28">
        <v>291238.73519999994</v>
      </c>
      <c r="D4" s="85">
        <v>520069.16999999987</v>
      </c>
      <c r="E4" s="86">
        <v>459937</v>
      </c>
      <c r="F4" s="74">
        <f t="shared" si="0"/>
        <v>1.1307400143932753</v>
      </c>
      <c r="G4" s="87">
        <v>936</v>
      </c>
      <c r="H4" s="76">
        <f t="shared" si="1"/>
        <v>2.0350613236160605E-3</v>
      </c>
    </row>
    <row r="5" spans="1:8" x14ac:dyDescent="0.2">
      <c r="A5" s="12" t="s">
        <v>31</v>
      </c>
      <c r="B5" s="85">
        <v>376750.6652000004</v>
      </c>
      <c r="C5" s="28">
        <v>347769.84480000031</v>
      </c>
      <c r="D5" s="85">
        <v>724520.51000000071</v>
      </c>
      <c r="E5" s="86">
        <v>481632</v>
      </c>
      <c r="F5" s="74">
        <f t="shared" si="0"/>
        <v>1.5043030986313217</v>
      </c>
      <c r="G5" s="87">
        <v>990</v>
      </c>
      <c r="H5" s="76">
        <f t="shared" si="1"/>
        <v>2.0555112617101855E-3</v>
      </c>
    </row>
    <row r="6" spans="1:8" x14ac:dyDescent="0.2">
      <c r="A6" s="12" t="s">
        <v>7</v>
      </c>
      <c r="B6" s="85">
        <v>343226.54999999987</v>
      </c>
      <c r="C6" s="28">
        <v>343226.54999999987</v>
      </c>
      <c r="D6" s="85">
        <v>686453.09999999974</v>
      </c>
      <c r="E6" s="86">
        <v>478822</v>
      </c>
      <c r="F6" s="74">
        <f t="shared" si="0"/>
        <v>1.4336289894783443</v>
      </c>
      <c r="G6" s="87">
        <v>886</v>
      </c>
      <c r="H6" s="76">
        <f t="shared" si="1"/>
        <v>1.8503744606555253E-3</v>
      </c>
    </row>
    <row r="7" spans="1:8" x14ac:dyDescent="0.2">
      <c r="A7" s="12" t="s">
        <v>32</v>
      </c>
      <c r="B7" s="85">
        <v>164481.34499999988</v>
      </c>
      <c r="C7" s="28">
        <v>227140.90499999988</v>
      </c>
      <c r="D7" s="85">
        <v>391622.24999999977</v>
      </c>
      <c r="E7" s="86">
        <v>332313</v>
      </c>
      <c r="F7" s="74">
        <f t="shared" si="0"/>
        <v>1.1784740590948888</v>
      </c>
      <c r="G7" s="87">
        <v>711</v>
      </c>
      <c r="H7" s="76">
        <f t="shared" si="1"/>
        <v>2.1395491599786949E-3</v>
      </c>
    </row>
    <row r="8" spans="1:8" x14ac:dyDescent="0.2">
      <c r="A8" s="12" t="s">
        <v>33</v>
      </c>
      <c r="B8" s="85">
        <v>161303.88200000007</v>
      </c>
      <c r="C8" s="28">
        <v>263180.01800000016</v>
      </c>
      <c r="D8" s="85">
        <v>424483.9000000002</v>
      </c>
      <c r="E8" s="86">
        <v>289154</v>
      </c>
      <c r="F8" s="74">
        <f t="shared" si="0"/>
        <v>1.4680201553497452</v>
      </c>
      <c r="G8" s="87">
        <v>722</v>
      </c>
      <c r="H8" s="76">
        <f t="shared" si="1"/>
        <v>2.4969393471990704E-3</v>
      </c>
    </row>
    <row r="9" spans="1:8" x14ac:dyDescent="0.2">
      <c r="A9" s="12" t="s">
        <v>34</v>
      </c>
      <c r="B9" s="85">
        <v>127172.62004999998</v>
      </c>
      <c r="C9" s="28">
        <v>236177.72295000002</v>
      </c>
      <c r="D9" s="85">
        <v>363350.34299999999</v>
      </c>
      <c r="E9" s="86">
        <v>224080</v>
      </c>
      <c r="F9" s="74">
        <f t="shared" si="0"/>
        <v>1.621520631024634</v>
      </c>
      <c r="G9" s="87">
        <v>558</v>
      </c>
      <c r="H9" s="76">
        <f t="shared" si="1"/>
        <v>2.4901820778293468E-3</v>
      </c>
    </row>
    <row r="10" spans="1:8" x14ac:dyDescent="0.2">
      <c r="A10" s="12" t="s">
        <v>35</v>
      </c>
      <c r="B10" s="85">
        <v>111113.96519999996</v>
      </c>
      <c r="C10" s="28">
        <v>215691.81479999988</v>
      </c>
      <c r="D10" s="85">
        <v>326805.77999999985</v>
      </c>
      <c r="E10" s="86">
        <v>220951</v>
      </c>
      <c r="F10" s="74">
        <f t="shared" si="0"/>
        <v>1.4790871279152384</v>
      </c>
      <c r="G10" s="87">
        <v>464</v>
      </c>
      <c r="H10" s="76">
        <f t="shared" si="1"/>
        <v>2.1000131250820319E-3</v>
      </c>
    </row>
    <row r="11" spans="1:8" x14ac:dyDescent="0.2">
      <c r="A11" s="12" t="s">
        <v>36</v>
      </c>
      <c r="B11" s="85">
        <v>174805.39439999993</v>
      </c>
      <c r="C11" s="28">
        <v>273413.56559999991</v>
      </c>
      <c r="D11" s="85">
        <v>448218.95999999985</v>
      </c>
      <c r="E11" s="86">
        <v>268924</v>
      </c>
      <c r="F11" s="74">
        <f t="shared" si="0"/>
        <v>1.6667123797057899</v>
      </c>
      <c r="G11" s="87">
        <v>508</v>
      </c>
      <c r="H11" s="76">
        <f t="shared" si="1"/>
        <v>1.8890095342922165E-3</v>
      </c>
    </row>
    <row r="12" spans="1:8" x14ac:dyDescent="0.2">
      <c r="A12" s="12" t="s">
        <v>37</v>
      </c>
      <c r="B12" s="85">
        <v>210181.02259704011</v>
      </c>
      <c r="C12" s="28">
        <v>267503.11966896011</v>
      </c>
      <c r="D12" s="85">
        <v>477684.14226600021</v>
      </c>
      <c r="E12" s="86">
        <v>295562</v>
      </c>
      <c r="F12" s="74">
        <f t="shared" si="0"/>
        <v>1.616189301283657</v>
      </c>
      <c r="G12" s="87">
        <v>582</v>
      </c>
      <c r="H12" s="76">
        <f t="shared" si="1"/>
        <v>1.9691299964136122E-3</v>
      </c>
    </row>
    <row r="13" spans="1:8" x14ac:dyDescent="0.2">
      <c r="A13" s="12" t="s">
        <v>38</v>
      </c>
      <c r="B13" s="85">
        <v>264672.33338202036</v>
      </c>
      <c r="C13" s="28">
        <v>310702.30440498039</v>
      </c>
      <c r="D13" s="85">
        <v>575374.63778700074</v>
      </c>
      <c r="E13" s="86">
        <v>330514</v>
      </c>
      <c r="F13" s="74">
        <f t="shared" si="0"/>
        <v>1.7408480057940079</v>
      </c>
      <c r="G13" s="87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N50"/>
  <sheetViews>
    <sheetView showGridLines="0" workbookViewId="0">
      <selection activeCell="N34" sqref="N34"/>
    </sheetView>
  </sheetViews>
  <sheetFormatPr baseColWidth="10" defaultColWidth="8.83203125" defaultRowHeight="15" x14ac:dyDescent="0.2"/>
  <cols>
    <col min="1" max="1" width="15.6640625" style="12" customWidth="1"/>
    <col min="2" max="2" width="13.1640625" style="15" customWidth="1"/>
    <col min="3" max="13" width="10.5" customWidth="1"/>
    <col min="14" max="14" width="11" style="12" customWidth="1"/>
  </cols>
  <sheetData>
    <row r="1" spans="1:14" x14ac:dyDescent="0.2">
      <c r="B1" s="94" t="s">
        <v>44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</row>
    <row r="2" spans="1:14" x14ac:dyDescent="0.2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2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88">
        <f>SUM(B3:M3)</f>
        <v>421099</v>
      </c>
    </row>
    <row r="4" spans="1:14" x14ac:dyDescent="0.2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88">
        <f>SUM(B4:M4)</f>
        <v>350354</v>
      </c>
    </row>
    <row r="5" spans="1:14" x14ac:dyDescent="0.2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88">
        <f>SUM(B5:M5)</f>
        <v>91033</v>
      </c>
    </row>
    <row r="6" spans="1:14" x14ac:dyDescent="0.2">
      <c r="A6" s="12" t="s">
        <v>42</v>
      </c>
      <c r="B6" s="15">
        <v>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88">
        <f>SUM(B6:M6)</f>
        <v>149670</v>
      </c>
    </row>
    <row r="7" spans="1:14" x14ac:dyDescent="0.2">
      <c r="A7" s="13" t="s">
        <v>45</v>
      </c>
      <c r="B7" s="88">
        <f>SUM(B3:B6)</f>
        <v>71790</v>
      </c>
      <c r="C7" s="88">
        <f t="shared" ref="C7:M7" si="0">SUM(C3:C6)</f>
        <v>88618</v>
      </c>
      <c r="D7" s="88">
        <f t="shared" si="0"/>
        <v>75067</v>
      </c>
      <c r="E7" s="88">
        <f t="shared" si="0"/>
        <v>77805</v>
      </c>
      <c r="F7" s="88">
        <f t="shared" si="0"/>
        <v>77260</v>
      </c>
      <c r="G7" s="88">
        <f t="shared" si="0"/>
        <v>84694</v>
      </c>
      <c r="H7" s="88">
        <f t="shared" si="0"/>
        <v>83986</v>
      </c>
      <c r="I7" s="88">
        <f t="shared" si="0"/>
        <v>95006</v>
      </c>
      <c r="J7" s="88">
        <f t="shared" si="0"/>
        <v>95384</v>
      </c>
      <c r="K7" s="88">
        <f t="shared" si="0"/>
        <v>92403</v>
      </c>
      <c r="L7" s="88">
        <f t="shared" si="0"/>
        <v>86309</v>
      </c>
      <c r="M7" s="88">
        <f t="shared" si="0"/>
        <v>83834</v>
      </c>
    </row>
    <row r="47" spans="2:2" x14ac:dyDescent="0.2">
      <c r="B47" s="15">
        <v>30205</v>
      </c>
    </row>
    <row r="48" spans="2:2" x14ac:dyDescent="0.2">
      <c r="B48" s="15">
        <v>26587</v>
      </c>
    </row>
    <row r="49" spans="2:2" x14ac:dyDescent="0.2">
      <c r="B49" s="15">
        <v>8757</v>
      </c>
    </row>
    <row r="50" spans="2:2" x14ac:dyDescent="0.2">
      <c r="B50" s="15">
        <v>13081</v>
      </c>
    </row>
  </sheetData>
  <mergeCells count="1">
    <mergeCell ref="B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D1035"/>
  <sheetViews>
    <sheetView showGridLines="0" workbookViewId="0">
      <selection activeCell="AQ29" sqref="AQ29"/>
    </sheetView>
  </sheetViews>
  <sheetFormatPr baseColWidth="10" defaultColWidth="8.83203125" defaultRowHeight="15" x14ac:dyDescent="0.2"/>
  <cols>
    <col min="1" max="1" width="18.1640625" style="12" customWidth="1"/>
    <col min="2" max="3" width="15.83203125" style="12" customWidth="1"/>
    <col min="4" max="4" width="14" style="12" customWidth="1"/>
  </cols>
  <sheetData>
    <row r="1" spans="1:4" x14ac:dyDescent="0.2">
      <c r="A1" s="48" t="s">
        <v>242</v>
      </c>
      <c r="B1" s="48" t="s">
        <v>243</v>
      </c>
      <c r="C1" s="48" t="s">
        <v>244</v>
      </c>
      <c r="D1" s="48" t="s">
        <v>245</v>
      </c>
    </row>
    <row r="2" spans="1:4" x14ac:dyDescent="0.2">
      <c r="A2" s="12" t="s">
        <v>246</v>
      </c>
      <c r="B2" s="12">
        <v>74</v>
      </c>
      <c r="C2" s="12">
        <v>180</v>
      </c>
      <c r="D2" s="12">
        <v>22.99</v>
      </c>
    </row>
    <row r="3" spans="1:4" x14ac:dyDescent="0.2">
      <c r="A3" s="12" t="s">
        <v>247</v>
      </c>
      <c r="B3" s="12">
        <v>74</v>
      </c>
      <c r="C3" s="12">
        <v>215</v>
      </c>
      <c r="D3" s="12">
        <v>34.69</v>
      </c>
    </row>
    <row r="4" spans="1:4" x14ac:dyDescent="0.2">
      <c r="A4" s="12" t="s">
        <v>248</v>
      </c>
      <c r="B4" s="12">
        <v>72</v>
      </c>
      <c r="C4" s="12">
        <v>210</v>
      </c>
      <c r="D4" s="12">
        <v>30.78</v>
      </c>
    </row>
    <row r="5" spans="1:4" x14ac:dyDescent="0.2">
      <c r="A5" s="12" t="s">
        <v>249</v>
      </c>
      <c r="B5" s="12">
        <v>72</v>
      </c>
      <c r="C5" s="12">
        <v>210</v>
      </c>
      <c r="D5" s="12">
        <v>35.43</v>
      </c>
    </row>
    <row r="6" spans="1:4" x14ac:dyDescent="0.2">
      <c r="A6" s="12" t="s">
        <v>250</v>
      </c>
      <c r="B6" s="12">
        <v>73</v>
      </c>
      <c r="C6" s="12">
        <v>188</v>
      </c>
      <c r="D6" s="12">
        <v>35.71</v>
      </c>
    </row>
    <row r="7" spans="1:4" x14ac:dyDescent="0.2">
      <c r="A7" s="12" t="s">
        <v>251</v>
      </c>
      <c r="B7" s="12">
        <v>69</v>
      </c>
      <c r="C7" s="12">
        <v>176</v>
      </c>
      <c r="D7" s="12">
        <v>29.39</v>
      </c>
    </row>
    <row r="8" spans="1:4" x14ac:dyDescent="0.2">
      <c r="A8" s="12" t="s">
        <v>252</v>
      </c>
      <c r="B8" s="12">
        <v>69</v>
      </c>
      <c r="C8" s="12">
        <v>209</v>
      </c>
      <c r="D8" s="12">
        <v>30.77</v>
      </c>
    </row>
    <row r="9" spans="1:4" x14ac:dyDescent="0.2">
      <c r="A9" s="12" t="s">
        <v>253</v>
      </c>
      <c r="B9" s="12">
        <v>71</v>
      </c>
      <c r="C9" s="12">
        <v>200</v>
      </c>
      <c r="D9" s="12">
        <v>35.07</v>
      </c>
    </row>
    <row r="10" spans="1:4" x14ac:dyDescent="0.2">
      <c r="A10" s="12" t="s">
        <v>254</v>
      </c>
      <c r="B10" s="12">
        <v>76</v>
      </c>
      <c r="C10" s="12">
        <v>231</v>
      </c>
      <c r="D10" s="12">
        <v>30.19</v>
      </c>
    </row>
    <row r="11" spans="1:4" x14ac:dyDescent="0.2">
      <c r="A11" s="12" t="s">
        <v>255</v>
      </c>
      <c r="B11" s="12">
        <v>71</v>
      </c>
      <c r="C11" s="12">
        <v>180</v>
      </c>
      <c r="D11" s="12">
        <v>27.05</v>
      </c>
    </row>
    <row r="12" spans="1:4" x14ac:dyDescent="0.2">
      <c r="A12" s="12" t="s">
        <v>256</v>
      </c>
      <c r="B12" s="12">
        <v>73</v>
      </c>
      <c r="C12" s="12">
        <v>188</v>
      </c>
      <c r="D12" s="12">
        <v>23.88</v>
      </c>
    </row>
    <row r="13" spans="1:4" x14ac:dyDescent="0.2">
      <c r="A13" s="12" t="s">
        <v>257</v>
      </c>
      <c r="B13" s="12">
        <v>73</v>
      </c>
      <c r="C13" s="12">
        <v>180</v>
      </c>
      <c r="D13" s="12">
        <v>26.96</v>
      </c>
    </row>
    <row r="14" spans="1:4" x14ac:dyDescent="0.2">
      <c r="A14" s="12" t="s">
        <v>258</v>
      </c>
      <c r="B14" s="12">
        <v>74</v>
      </c>
      <c r="C14" s="12">
        <v>185</v>
      </c>
      <c r="D14" s="12">
        <v>23.29</v>
      </c>
    </row>
    <row r="15" spans="1:4" x14ac:dyDescent="0.2">
      <c r="A15" s="12" t="s">
        <v>259</v>
      </c>
      <c r="B15" s="12">
        <v>74</v>
      </c>
      <c r="C15" s="12">
        <v>160</v>
      </c>
      <c r="D15" s="12">
        <v>26.11</v>
      </c>
    </row>
    <row r="16" spans="1:4" x14ac:dyDescent="0.2">
      <c r="A16" s="12" t="s">
        <v>260</v>
      </c>
      <c r="B16" s="12">
        <v>69</v>
      </c>
      <c r="C16" s="12">
        <v>180</v>
      </c>
      <c r="D16" s="12">
        <v>27.55</v>
      </c>
    </row>
    <row r="17" spans="1:4" x14ac:dyDescent="0.2">
      <c r="A17" s="12" t="s">
        <v>261</v>
      </c>
      <c r="B17" s="12">
        <v>70</v>
      </c>
      <c r="C17" s="12">
        <v>185</v>
      </c>
      <c r="D17" s="12">
        <v>34.270000000000003</v>
      </c>
    </row>
    <row r="18" spans="1:4" x14ac:dyDescent="0.2">
      <c r="A18" s="12" t="s">
        <v>262</v>
      </c>
      <c r="B18" s="12">
        <v>72</v>
      </c>
      <c r="C18" s="12">
        <v>197</v>
      </c>
      <c r="D18" s="12">
        <v>30</v>
      </c>
    </row>
    <row r="19" spans="1:4" x14ac:dyDescent="0.2">
      <c r="A19" s="12" t="s">
        <v>263</v>
      </c>
      <c r="B19" s="12">
        <v>73</v>
      </c>
      <c r="C19" s="12">
        <v>189</v>
      </c>
      <c r="D19" s="12">
        <v>27.99</v>
      </c>
    </row>
    <row r="20" spans="1:4" x14ac:dyDescent="0.2">
      <c r="A20" s="12" t="s">
        <v>264</v>
      </c>
      <c r="B20" s="12">
        <v>75</v>
      </c>
      <c r="C20" s="12">
        <v>185</v>
      </c>
      <c r="D20" s="12">
        <v>22.38</v>
      </c>
    </row>
    <row r="21" spans="1:4" x14ac:dyDescent="0.2">
      <c r="A21" s="12" t="s">
        <v>265</v>
      </c>
      <c r="B21" s="12">
        <v>78</v>
      </c>
      <c r="C21" s="12">
        <v>219</v>
      </c>
      <c r="D21" s="12">
        <v>22.89</v>
      </c>
    </row>
    <row r="22" spans="1:4" x14ac:dyDescent="0.2">
      <c r="A22" s="12" t="s">
        <v>266</v>
      </c>
      <c r="B22" s="12">
        <v>79</v>
      </c>
      <c r="C22" s="12">
        <v>230</v>
      </c>
      <c r="D22" s="12">
        <v>25.76</v>
      </c>
    </row>
    <row r="23" spans="1:4" x14ac:dyDescent="0.2">
      <c r="A23" s="12" t="s">
        <v>267</v>
      </c>
      <c r="B23" s="12">
        <v>76</v>
      </c>
      <c r="C23" s="12">
        <v>205</v>
      </c>
      <c r="D23" s="12">
        <v>36.33</v>
      </c>
    </row>
    <row r="24" spans="1:4" x14ac:dyDescent="0.2">
      <c r="A24" s="12" t="s">
        <v>268</v>
      </c>
      <c r="B24" s="12">
        <v>74</v>
      </c>
      <c r="C24" s="12">
        <v>230</v>
      </c>
      <c r="D24" s="12">
        <v>31.17</v>
      </c>
    </row>
    <row r="25" spans="1:4" x14ac:dyDescent="0.2">
      <c r="A25" s="12" t="s">
        <v>269</v>
      </c>
      <c r="B25" s="12">
        <v>76</v>
      </c>
      <c r="C25" s="12">
        <v>195</v>
      </c>
      <c r="D25" s="12">
        <v>32.31</v>
      </c>
    </row>
    <row r="26" spans="1:4" x14ac:dyDescent="0.2">
      <c r="A26" s="12" t="s">
        <v>270</v>
      </c>
      <c r="B26" s="12">
        <v>72</v>
      </c>
      <c r="C26" s="12">
        <v>180</v>
      </c>
      <c r="D26" s="12">
        <v>31.03</v>
      </c>
    </row>
    <row r="27" spans="1:4" x14ac:dyDescent="0.2">
      <c r="A27" s="12" t="s">
        <v>271</v>
      </c>
      <c r="B27" s="12">
        <v>71</v>
      </c>
      <c r="C27" s="12">
        <v>192</v>
      </c>
      <c r="D27" s="12">
        <v>29.26</v>
      </c>
    </row>
    <row r="28" spans="1:4" x14ac:dyDescent="0.2">
      <c r="A28" s="12" t="s">
        <v>272</v>
      </c>
      <c r="B28" s="12">
        <v>75</v>
      </c>
      <c r="C28" s="12">
        <v>225</v>
      </c>
      <c r="D28" s="12">
        <v>29.47</v>
      </c>
    </row>
    <row r="29" spans="1:4" x14ac:dyDescent="0.2">
      <c r="A29" s="12" t="s">
        <v>273</v>
      </c>
      <c r="B29" s="12">
        <v>77</v>
      </c>
      <c r="C29" s="12">
        <v>203</v>
      </c>
      <c r="D29" s="12">
        <v>32.46</v>
      </c>
    </row>
    <row r="30" spans="1:4" x14ac:dyDescent="0.2">
      <c r="A30" s="12" t="s">
        <v>274</v>
      </c>
      <c r="B30" s="12">
        <v>74</v>
      </c>
      <c r="C30" s="12">
        <v>195</v>
      </c>
      <c r="D30" s="12">
        <v>35.67</v>
      </c>
    </row>
    <row r="31" spans="1:4" x14ac:dyDescent="0.2">
      <c r="A31" s="12" t="s">
        <v>275</v>
      </c>
      <c r="B31" s="12">
        <v>73</v>
      </c>
      <c r="C31" s="12">
        <v>182</v>
      </c>
      <c r="D31" s="12">
        <v>25.89</v>
      </c>
    </row>
    <row r="32" spans="1:4" x14ac:dyDescent="0.2">
      <c r="A32" s="12" t="s">
        <v>276</v>
      </c>
      <c r="B32" s="12">
        <v>74</v>
      </c>
      <c r="C32" s="12">
        <v>188</v>
      </c>
      <c r="D32" s="12">
        <v>26.55</v>
      </c>
    </row>
    <row r="33" spans="1:4" x14ac:dyDescent="0.2">
      <c r="A33" s="12" t="s">
        <v>277</v>
      </c>
      <c r="B33" s="12">
        <v>78</v>
      </c>
      <c r="C33" s="12">
        <v>200</v>
      </c>
      <c r="D33" s="12">
        <v>24.17</v>
      </c>
    </row>
    <row r="34" spans="1:4" x14ac:dyDescent="0.2">
      <c r="A34" s="12" t="s">
        <v>278</v>
      </c>
      <c r="B34" s="12">
        <v>73</v>
      </c>
      <c r="C34" s="12">
        <v>180</v>
      </c>
      <c r="D34" s="12">
        <v>26.69</v>
      </c>
    </row>
    <row r="35" spans="1:4" x14ac:dyDescent="0.2">
      <c r="A35" s="12" t="s">
        <v>279</v>
      </c>
      <c r="B35" s="12">
        <v>75</v>
      </c>
      <c r="C35" s="12">
        <v>200</v>
      </c>
      <c r="D35" s="12">
        <v>25.13</v>
      </c>
    </row>
    <row r="36" spans="1:4" x14ac:dyDescent="0.2">
      <c r="A36" s="12" t="s">
        <v>280</v>
      </c>
      <c r="B36" s="12">
        <v>73</v>
      </c>
      <c r="C36" s="12">
        <v>200</v>
      </c>
      <c r="D36" s="12">
        <v>27.9</v>
      </c>
    </row>
    <row r="37" spans="1:4" x14ac:dyDescent="0.2">
      <c r="A37" s="12" t="s">
        <v>281</v>
      </c>
      <c r="B37" s="12">
        <v>75</v>
      </c>
      <c r="C37" s="12">
        <v>245</v>
      </c>
      <c r="D37" s="12">
        <v>30.17</v>
      </c>
    </row>
    <row r="38" spans="1:4" x14ac:dyDescent="0.2">
      <c r="A38" s="12" t="s">
        <v>282</v>
      </c>
      <c r="B38" s="12">
        <v>75</v>
      </c>
      <c r="C38" s="12">
        <v>240</v>
      </c>
      <c r="D38" s="12">
        <v>31.36</v>
      </c>
    </row>
    <row r="39" spans="1:4" x14ac:dyDescent="0.2">
      <c r="A39" s="12" t="s">
        <v>283</v>
      </c>
      <c r="B39" s="12">
        <v>74</v>
      </c>
      <c r="C39" s="12">
        <v>215</v>
      </c>
      <c r="D39" s="12">
        <v>30.99</v>
      </c>
    </row>
    <row r="40" spans="1:4" x14ac:dyDescent="0.2">
      <c r="A40" s="12" t="s">
        <v>284</v>
      </c>
      <c r="B40" s="12">
        <v>69</v>
      </c>
      <c r="C40" s="12">
        <v>185</v>
      </c>
      <c r="D40" s="12">
        <v>32.24</v>
      </c>
    </row>
    <row r="41" spans="1:4" x14ac:dyDescent="0.2">
      <c r="A41" s="12" t="s">
        <v>285</v>
      </c>
      <c r="B41" s="12">
        <v>71</v>
      </c>
      <c r="C41" s="12">
        <v>175</v>
      </c>
      <c r="D41" s="12">
        <v>27.61</v>
      </c>
    </row>
    <row r="42" spans="1:4" x14ac:dyDescent="0.2">
      <c r="A42" s="12" t="s">
        <v>286</v>
      </c>
      <c r="B42" s="12">
        <v>74</v>
      </c>
      <c r="C42" s="12">
        <v>199</v>
      </c>
      <c r="D42" s="12">
        <v>28.2</v>
      </c>
    </row>
    <row r="43" spans="1:4" x14ac:dyDescent="0.2">
      <c r="A43" s="12" t="s">
        <v>287</v>
      </c>
      <c r="B43" s="12">
        <v>73</v>
      </c>
      <c r="C43" s="12">
        <v>200</v>
      </c>
      <c r="D43" s="12">
        <v>28.85</v>
      </c>
    </row>
    <row r="44" spans="1:4" x14ac:dyDescent="0.2">
      <c r="A44" s="12" t="s">
        <v>288</v>
      </c>
      <c r="B44" s="12">
        <v>73</v>
      </c>
      <c r="C44" s="12">
        <v>215</v>
      </c>
      <c r="D44" s="12">
        <v>24.21</v>
      </c>
    </row>
    <row r="45" spans="1:4" x14ac:dyDescent="0.2">
      <c r="A45" s="12" t="s">
        <v>289</v>
      </c>
      <c r="B45" s="12">
        <v>76</v>
      </c>
      <c r="C45" s="12">
        <v>200</v>
      </c>
      <c r="D45" s="12">
        <v>22.02</v>
      </c>
    </row>
    <row r="46" spans="1:4" x14ac:dyDescent="0.2">
      <c r="A46" s="12" t="s">
        <v>290</v>
      </c>
      <c r="B46" s="12">
        <v>74</v>
      </c>
      <c r="C46" s="12">
        <v>205</v>
      </c>
      <c r="D46" s="12">
        <v>24.97</v>
      </c>
    </row>
    <row r="47" spans="1:4" x14ac:dyDescent="0.2">
      <c r="A47" s="12" t="s">
        <v>291</v>
      </c>
      <c r="B47" s="12">
        <v>74</v>
      </c>
      <c r="C47" s="12">
        <v>206</v>
      </c>
      <c r="D47" s="12">
        <v>26.78</v>
      </c>
    </row>
    <row r="48" spans="1:4" x14ac:dyDescent="0.2">
      <c r="A48" s="12" t="s">
        <v>292</v>
      </c>
      <c r="B48" s="12">
        <v>70</v>
      </c>
      <c r="C48" s="12">
        <v>186</v>
      </c>
      <c r="D48" s="12">
        <v>32.51</v>
      </c>
    </row>
    <row r="49" spans="1:4" x14ac:dyDescent="0.2">
      <c r="A49" s="12" t="s">
        <v>293</v>
      </c>
      <c r="B49" s="12">
        <v>72</v>
      </c>
      <c r="C49" s="12">
        <v>188</v>
      </c>
      <c r="D49" s="12">
        <v>30.95</v>
      </c>
    </row>
    <row r="50" spans="1:4" x14ac:dyDescent="0.2">
      <c r="A50" s="12" t="s">
        <v>294</v>
      </c>
      <c r="B50" s="12">
        <v>77</v>
      </c>
      <c r="C50" s="12">
        <v>220</v>
      </c>
      <c r="D50" s="12">
        <v>33.090000000000003</v>
      </c>
    </row>
    <row r="51" spans="1:4" x14ac:dyDescent="0.2">
      <c r="A51" s="12" t="s">
        <v>295</v>
      </c>
      <c r="B51" s="12">
        <v>74</v>
      </c>
      <c r="C51" s="12">
        <v>210</v>
      </c>
      <c r="D51" s="12">
        <v>32.74</v>
      </c>
    </row>
    <row r="52" spans="1:4" x14ac:dyDescent="0.2">
      <c r="A52" s="12" t="s">
        <v>296</v>
      </c>
      <c r="B52" s="12">
        <v>70</v>
      </c>
      <c r="C52" s="12">
        <v>195</v>
      </c>
      <c r="D52" s="12">
        <v>30.69</v>
      </c>
    </row>
    <row r="53" spans="1:4" x14ac:dyDescent="0.2">
      <c r="A53" s="12" t="s">
        <v>297</v>
      </c>
      <c r="B53" s="12">
        <v>76</v>
      </c>
      <c r="C53" s="12">
        <v>244</v>
      </c>
      <c r="D53" s="12">
        <v>36.51</v>
      </c>
    </row>
    <row r="54" spans="1:4" x14ac:dyDescent="0.2">
      <c r="A54" s="12" t="s">
        <v>298</v>
      </c>
      <c r="B54" s="12">
        <v>75</v>
      </c>
      <c r="C54" s="12">
        <v>195</v>
      </c>
      <c r="D54" s="12">
        <v>26.03</v>
      </c>
    </row>
    <row r="55" spans="1:4" x14ac:dyDescent="0.2">
      <c r="A55" s="12" t="s">
        <v>299</v>
      </c>
      <c r="B55" s="12">
        <v>73</v>
      </c>
      <c r="C55" s="12">
        <v>200</v>
      </c>
      <c r="D55" s="12">
        <v>23.45</v>
      </c>
    </row>
    <row r="56" spans="1:4" x14ac:dyDescent="0.2">
      <c r="A56" s="12" t="s">
        <v>300</v>
      </c>
      <c r="B56" s="12">
        <v>75</v>
      </c>
      <c r="C56" s="12">
        <v>200</v>
      </c>
      <c r="D56" s="12">
        <v>24.94</v>
      </c>
    </row>
    <row r="57" spans="1:4" x14ac:dyDescent="0.2">
      <c r="A57" s="12" t="s">
        <v>301</v>
      </c>
      <c r="B57" s="12">
        <v>76</v>
      </c>
      <c r="C57" s="12">
        <v>212</v>
      </c>
      <c r="D57" s="12">
        <v>24.09</v>
      </c>
    </row>
    <row r="58" spans="1:4" x14ac:dyDescent="0.2">
      <c r="A58" s="12" t="s">
        <v>302</v>
      </c>
      <c r="B58" s="12">
        <v>76</v>
      </c>
      <c r="C58" s="12">
        <v>224</v>
      </c>
      <c r="D58" s="12">
        <v>35.229999999999997</v>
      </c>
    </row>
    <row r="59" spans="1:4" x14ac:dyDescent="0.2">
      <c r="A59" s="12" t="s">
        <v>303</v>
      </c>
      <c r="B59" s="12">
        <v>78</v>
      </c>
      <c r="C59" s="12">
        <v>210</v>
      </c>
      <c r="D59" s="12">
        <v>27.43</v>
      </c>
    </row>
    <row r="60" spans="1:4" x14ac:dyDescent="0.2">
      <c r="A60" s="12" t="s">
        <v>304</v>
      </c>
      <c r="B60" s="12">
        <v>74</v>
      </c>
      <c r="C60" s="12">
        <v>205</v>
      </c>
      <c r="D60" s="12">
        <v>30.6</v>
      </c>
    </row>
    <row r="61" spans="1:4" x14ac:dyDescent="0.2">
      <c r="A61" s="12" t="s">
        <v>305</v>
      </c>
      <c r="B61" s="12">
        <v>74</v>
      </c>
      <c r="C61" s="12">
        <v>220</v>
      </c>
      <c r="D61" s="12">
        <v>27.94</v>
      </c>
    </row>
    <row r="62" spans="1:4" x14ac:dyDescent="0.2">
      <c r="A62" s="12" t="s">
        <v>306</v>
      </c>
      <c r="B62" s="12">
        <v>76</v>
      </c>
      <c r="C62" s="12">
        <v>195</v>
      </c>
      <c r="D62" s="12">
        <v>29.99</v>
      </c>
    </row>
    <row r="63" spans="1:4" x14ac:dyDescent="0.2">
      <c r="A63" s="12" t="s">
        <v>307</v>
      </c>
      <c r="B63" s="12">
        <v>77</v>
      </c>
      <c r="C63" s="12">
        <v>200</v>
      </c>
      <c r="D63" s="12">
        <v>25.17</v>
      </c>
    </row>
    <row r="64" spans="1:4" x14ac:dyDescent="0.2">
      <c r="A64" s="12" t="s">
        <v>308</v>
      </c>
      <c r="B64" s="12">
        <v>81</v>
      </c>
      <c r="C64" s="12">
        <v>260</v>
      </c>
      <c r="D64" s="12">
        <v>24.13</v>
      </c>
    </row>
    <row r="65" spans="1:4" x14ac:dyDescent="0.2">
      <c r="A65" s="12" t="s">
        <v>309</v>
      </c>
      <c r="B65" s="12">
        <v>78</v>
      </c>
      <c r="C65" s="12">
        <v>228</v>
      </c>
      <c r="D65" s="12">
        <v>30.46</v>
      </c>
    </row>
    <row r="66" spans="1:4" x14ac:dyDescent="0.2">
      <c r="A66" s="12" t="s">
        <v>310</v>
      </c>
      <c r="B66" s="12">
        <v>75</v>
      </c>
      <c r="C66" s="12">
        <v>270</v>
      </c>
      <c r="D66" s="12">
        <v>25.96</v>
      </c>
    </row>
    <row r="67" spans="1:4" x14ac:dyDescent="0.2">
      <c r="A67" s="12" t="s">
        <v>311</v>
      </c>
      <c r="B67" s="12">
        <v>77</v>
      </c>
      <c r="C67" s="12">
        <v>200</v>
      </c>
      <c r="D67" s="12">
        <v>22.55</v>
      </c>
    </row>
    <row r="68" spans="1:4" x14ac:dyDescent="0.2">
      <c r="A68" s="12" t="s">
        <v>312</v>
      </c>
      <c r="B68" s="12">
        <v>75</v>
      </c>
      <c r="C68" s="12">
        <v>210</v>
      </c>
      <c r="D68" s="12">
        <v>26.29</v>
      </c>
    </row>
    <row r="69" spans="1:4" x14ac:dyDescent="0.2">
      <c r="A69" s="12" t="s">
        <v>313</v>
      </c>
      <c r="B69" s="12">
        <v>76</v>
      </c>
      <c r="C69" s="12">
        <v>190</v>
      </c>
      <c r="D69" s="12">
        <v>24.79</v>
      </c>
    </row>
    <row r="70" spans="1:4" x14ac:dyDescent="0.2">
      <c r="A70" s="12" t="s">
        <v>314</v>
      </c>
      <c r="B70" s="12">
        <v>74</v>
      </c>
      <c r="C70" s="12">
        <v>220</v>
      </c>
      <c r="D70" s="12">
        <v>31.74</v>
      </c>
    </row>
    <row r="71" spans="1:4" x14ac:dyDescent="0.2">
      <c r="A71" s="12" t="s">
        <v>315</v>
      </c>
      <c r="B71" s="12">
        <v>72</v>
      </c>
      <c r="C71" s="12">
        <v>180</v>
      </c>
      <c r="D71" s="12">
        <v>23.92</v>
      </c>
    </row>
    <row r="72" spans="1:4" x14ac:dyDescent="0.2">
      <c r="A72" s="12" t="s">
        <v>316</v>
      </c>
      <c r="B72" s="12">
        <v>72</v>
      </c>
      <c r="C72" s="12">
        <v>205</v>
      </c>
      <c r="D72" s="12">
        <v>25.33</v>
      </c>
    </row>
    <row r="73" spans="1:4" x14ac:dyDescent="0.2">
      <c r="A73" s="12" t="s">
        <v>317</v>
      </c>
      <c r="B73" s="12">
        <v>75</v>
      </c>
      <c r="C73" s="12">
        <v>210</v>
      </c>
      <c r="D73" s="12">
        <v>24.02</v>
      </c>
    </row>
    <row r="74" spans="1:4" x14ac:dyDescent="0.2">
      <c r="A74" s="12" t="s">
        <v>318</v>
      </c>
      <c r="B74" s="12">
        <v>73</v>
      </c>
      <c r="C74" s="12">
        <v>220</v>
      </c>
      <c r="D74" s="12">
        <v>23.7</v>
      </c>
    </row>
    <row r="75" spans="1:4" x14ac:dyDescent="0.2">
      <c r="A75" s="12" t="s">
        <v>319</v>
      </c>
      <c r="B75" s="12">
        <v>73</v>
      </c>
      <c r="C75" s="12">
        <v>211</v>
      </c>
      <c r="D75" s="12">
        <v>31.59</v>
      </c>
    </row>
    <row r="76" spans="1:4" x14ac:dyDescent="0.2">
      <c r="A76" s="12" t="s">
        <v>320</v>
      </c>
      <c r="B76" s="12">
        <v>73</v>
      </c>
      <c r="C76" s="12">
        <v>200</v>
      </c>
      <c r="D76" s="12">
        <v>29.95</v>
      </c>
    </row>
    <row r="77" spans="1:4" x14ac:dyDescent="0.2">
      <c r="A77" s="12" t="s">
        <v>321</v>
      </c>
      <c r="B77" s="12">
        <v>70</v>
      </c>
      <c r="C77" s="12">
        <v>180</v>
      </c>
      <c r="D77" s="12">
        <v>23.64</v>
      </c>
    </row>
    <row r="78" spans="1:4" x14ac:dyDescent="0.2">
      <c r="A78" s="12" t="s">
        <v>322</v>
      </c>
      <c r="B78" s="12">
        <v>70</v>
      </c>
      <c r="C78" s="12">
        <v>190</v>
      </c>
      <c r="D78" s="12">
        <v>32.33</v>
      </c>
    </row>
    <row r="79" spans="1:4" x14ac:dyDescent="0.2">
      <c r="A79" s="12" t="s">
        <v>323</v>
      </c>
      <c r="B79" s="12">
        <v>70</v>
      </c>
      <c r="C79" s="12">
        <v>170</v>
      </c>
      <c r="D79" s="12">
        <v>23.13</v>
      </c>
    </row>
    <row r="80" spans="1:4" x14ac:dyDescent="0.2">
      <c r="A80" s="12" t="s">
        <v>324</v>
      </c>
      <c r="B80" s="12">
        <v>76</v>
      </c>
      <c r="C80" s="12">
        <v>230</v>
      </c>
      <c r="D80" s="12">
        <v>26.6</v>
      </c>
    </row>
    <row r="81" spans="1:4" x14ac:dyDescent="0.2">
      <c r="A81" s="12" t="s">
        <v>325</v>
      </c>
      <c r="B81" s="12">
        <v>68</v>
      </c>
      <c r="C81" s="12">
        <v>155</v>
      </c>
      <c r="D81" s="12">
        <v>26.46</v>
      </c>
    </row>
    <row r="82" spans="1:4" x14ac:dyDescent="0.2">
      <c r="A82" s="12" t="s">
        <v>326</v>
      </c>
      <c r="B82" s="12">
        <v>71</v>
      </c>
      <c r="C82" s="12">
        <v>185</v>
      </c>
      <c r="D82" s="12">
        <v>25.75</v>
      </c>
    </row>
    <row r="83" spans="1:4" x14ac:dyDescent="0.2">
      <c r="A83" s="12" t="s">
        <v>327</v>
      </c>
      <c r="B83" s="12">
        <v>72</v>
      </c>
      <c r="C83" s="12">
        <v>185</v>
      </c>
      <c r="D83" s="12">
        <v>27.51</v>
      </c>
    </row>
    <row r="84" spans="1:4" x14ac:dyDescent="0.2">
      <c r="A84" s="12" t="s">
        <v>328</v>
      </c>
      <c r="B84" s="12">
        <v>75</v>
      </c>
      <c r="C84" s="12">
        <v>200</v>
      </c>
      <c r="D84" s="12">
        <v>25.11</v>
      </c>
    </row>
    <row r="85" spans="1:4" x14ac:dyDescent="0.2">
      <c r="A85" s="12" t="s">
        <v>329</v>
      </c>
      <c r="B85" s="12">
        <v>75</v>
      </c>
      <c r="C85" s="12">
        <v>225</v>
      </c>
      <c r="D85" s="12">
        <v>32.51</v>
      </c>
    </row>
    <row r="86" spans="1:4" x14ac:dyDescent="0.2">
      <c r="A86" s="12" t="s">
        <v>330</v>
      </c>
      <c r="B86" s="12">
        <v>75</v>
      </c>
      <c r="C86" s="12">
        <v>225</v>
      </c>
      <c r="D86" s="12">
        <v>34.67</v>
      </c>
    </row>
    <row r="87" spans="1:4" x14ac:dyDescent="0.2">
      <c r="A87" s="12" t="s">
        <v>331</v>
      </c>
      <c r="B87" s="12">
        <v>75</v>
      </c>
      <c r="C87" s="12">
        <v>220</v>
      </c>
      <c r="D87" s="12">
        <v>31.06</v>
      </c>
    </row>
    <row r="88" spans="1:4" x14ac:dyDescent="0.2">
      <c r="A88" s="12" t="s">
        <v>332</v>
      </c>
      <c r="B88" s="12">
        <v>68</v>
      </c>
      <c r="C88" s="12">
        <v>160</v>
      </c>
      <c r="D88" s="12">
        <v>29.1</v>
      </c>
    </row>
    <row r="89" spans="1:4" x14ac:dyDescent="0.2">
      <c r="A89" s="12" t="s">
        <v>333</v>
      </c>
      <c r="B89" s="12">
        <v>74</v>
      </c>
      <c r="C89" s="12">
        <v>205</v>
      </c>
      <c r="D89" s="12">
        <v>28.66</v>
      </c>
    </row>
    <row r="90" spans="1:4" x14ac:dyDescent="0.2">
      <c r="A90" s="12" t="s">
        <v>334</v>
      </c>
      <c r="B90" s="12">
        <v>78</v>
      </c>
      <c r="C90" s="12">
        <v>235</v>
      </c>
      <c r="D90" s="12">
        <v>28.35</v>
      </c>
    </row>
    <row r="91" spans="1:4" x14ac:dyDescent="0.2">
      <c r="A91" s="12" t="s">
        <v>335</v>
      </c>
      <c r="B91" s="12">
        <v>71</v>
      </c>
      <c r="C91" s="12">
        <v>250</v>
      </c>
      <c r="D91" s="12">
        <v>33.770000000000003</v>
      </c>
    </row>
    <row r="92" spans="1:4" x14ac:dyDescent="0.2">
      <c r="A92" s="12" t="s">
        <v>336</v>
      </c>
      <c r="B92" s="12">
        <v>73</v>
      </c>
      <c r="C92" s="12">
        <v>210</v>
      </c>
      <c r="D92" s="12">
        <v>30.89</v>
      </c>
    </row>
    <row r="93" spans="1:4" x14ac:dyDescent="0.2">
      <c r="A93" s="12" t="s">
        <v>337</v>
      </c>
      <c r="B93" s="12">
        <v>76</v>
      </c>
      <c r="C93" s="12">
        <v>190</v>
      </c>
      <c r="D93" s="12">
        <v>37.74</v>
      </c>
    </row>
    <row r="94" spans="1:4" x14ac:dyDescent="0.2">
      <c r="A94" s="12" t="s">
        <v>338</v>
      </c>
      <c r="B94" s="12">
        <v>74</v>
      </c>
      <c r="C94" s="12">
        <v>160</v>
      </c>
      <c r="D94" s="12">
        <v>24.14</v>
      </c>
    </row>
    <row r="95" spans="1:4" x14ac:dyDescent="0.2">
      <c r="A95" s="12" t="s">
        <v>339</v>
      </c>
      <c r="B95" s="12">
        <v>74</v>
      </c>
      <c r="C95" s="12">
        <v>200</v>
      </c>
      <c r="D95" s="12">
        <v>25.71</v>
      </c>
    </row>
    <row r="96" spans="1:4" x14ac:dyDescent="0.2">
      <c r="A96" s="12" t="s">
        <v>340</v>
      </c>
      <c r="B96" s="12">
        <v>79</v>
      </c>
      <c r="C96" s="12">
        <v>205</v>
      </c>
      <c r="D96" s="12">
        <v>24.41</v>
      </c>
    </row>
    <row r="97" spans="1:4" x14ac:dyDescent="0.2">
      <c r="A97" s="12" t="s">
        <v>341</v>
      </c>
      <c r="B97" s="12">
        <v>75</v>
      </c>
      <c r="C97" s="12">
        <v>222</v>
      </c>
      <c r="D97" s="12">
        <v>24.32</v>
      </c>
    </row>
    <row r="98" spans="1:4" x14ac:dyDescent="0.2">
      <c r="A98" s="12" t="s">
        <v>342</v>
      </c>
      <c r="B98" s="12">
        <v>73</v>
      </c>
      <c r="C98" s="12">
        <v>195</v>
      </c>
      <c r="D98" s="12">
        <v>28.09</v>
      </c>
    </row>
    <row r="99" spans="1:4" x14ac:dyDescent="0.2">
      <c r="A99" s="12" t="s">
        <v>343</v>
      </c>
      <c r="B99" s="12">
        <v>76</v>
      </c>
      <c r="C99" s="12">
        <v>205</v>
      </c>
      <c r="D99" s="12">
        <v>33.31</v>
      </c>
    </row>
    <row r="100" spans="1:4" x14ac:dyDescent="0.2">
      <c r="A100" s="12" t="s">
        <v>344</v>
      </c>
      <c r="B100" s="12">
        <v>74</v>
      </c>
      <c r="C100" s="12">
        <v>220</v>
      </c>
      <c r="D100" s="12">
        <v>36.4</v>
      </c>
    </row>
    <row r="101" spans="1:4" x14ac:dyDescent="0.2">
      <c r="A101" s="12" t="s">
        <v>345</v>
      </c>
      <c r="B101" s="12">
        <v>74</v>
      </c>
      <c r="C101" s="12">
        <v>220</v>
      </c>
      <c r="D101" s="12">
        <v>37.36</v>
      </c>
    </row>
    <row r="102" spans="1:4" x14ac:dyDescent="0.2">
      <c r="A102" s="12" t="s">
        <v>346</v>
      </c>
      <c r="B102" s="12">
        <v>73</v>
      </c>
      <c r="C102" s="12">
        <v>170</v>
      </c>
      <c r="D102" s="12">
        <v>31.61</v>
      </c>
    </row>
    <row r="103" spans="1:4" x14ac:dyDescent="0.2">
      <c r="A103" s="12" t="s">
        <v>347</v>
      </c>
      <c r="B103" s="12">
        <v>72</v>
      </c>
      <c r="C103" s="12">
        <v>185</v>
      </c>
      <c r="D103" s="12">
        <v>25.14</v>
      </c>
    </row>
    <row r="104" spans="1:4" x14ac:dyDescent="0.2">
      <c r="A104" s="12" t="s">
        <v>348</v>
      </c>
      <c r="B104" s="12">
        <v>74</v>
      </c>
      <c r="C104" s="12">
        <v>195</v>
      </c>
      <c r="D104" s="12">
        <v>30.29</v>
      </c>
    </row>
    <row r="105" spans="1:4" x14ac:dyDescent="0.2">
      <c r="A105" s="12" t="s">
        <v>349</v>
      </c>
      <c r="B105" s="12">
        <v>73</v>
      </c>
      <c r="C105" s="12">
        <v>220</v>
      </c>
      <c r="D105" s="12">
        <v>36.369999999999997</v>
      </c>
    </row>
    <row r="106" spans="1:4" x14ac:dyDescent="0.2">
      <c r="A106" s="12" t="s">
        <v>350</v>
      </c>
      <c r="B106" s="12">
        <v>74</v>
      </c>
      <c r="C106" s="12">
        <v>230</v>
      </c>
      <c r="D106" s="12">
        <v>34.89</v>
      </c>
    </row>
    <row r="107" spans="1:4" x14ac:dyDescent="0.2">
      <c r="A107" s="12" t="s">
        <v>351</v>
      </c>
      <c r="B107" s="12">
        <v>72</v>
      </c>
      <c r="C107" s="12">
        <v>180</v>
      </c>
      <c r="D107" s="12">
        <v>23.79</v>
      </c>
    </row>
    <row r="108" spans="1:4" x14ac:dyDescent="0.2">
      <c r="A108" s="12" t="s">
        <v>352</v>
      </c>
      <c r="B108" s="12">
        <v>73</v>
      </c>
      <c r="C108" s="12">
        <v>220</v>
      </c>
      <c r="D108" s="12">
        <v>27.96</v>
      </c>
    </row>
    <row r="109" spans="1:4" x14ac:dyDescent="0.2">
      <c r="A109" s="12" t="s">
        <v>353</v>
      </c>
      <c r="B109" s="12">
        <v>69</v>
      </c>
      <c r="C109" s="12">
        <v>180</v>
      </c>
      <c r="D109" s="12">
        <v>23.54</v>
      </c>
    </row>
    <row r="110" spans="1:4" x14ac:dyDescent="0.2">
      <c r="A110" s="12" t="s">
        <v>354</v>
      </c>
      <c r="B110" s="12">
        <v>72</v>
      </c>
      <c r="C110" s="12">
        <v>180</v>
      </c>
      <c r="D110" s="12">
        <v>31.37</v>
      </c>
    </row>
    <row r="111" spans="1:4" x14ac:dyDescent="0.2">
      <c r="A111" s="12" t="s">
        <v>355</v>
      </c>
      <c r="B111" s="12">
        <v>73</v>
      </c>
      <c r="C111" s="12">
        <v>170</v>
      </c>
      <c r="D111" s="12">
        <v>31.29</v>
      </c>
    </row>
    <row r="112" spans="1:4" x14ac:dyDescent="0.2">
      <c r="A112" s="12" t="s">
        <v>356</v>
      </c>
      <c r="B112" s="12">
        <v>75</v>
      </c>
      <c r="C112" s="12">
        <v>210</v>
      </c>
      <c r="D112" s="12">
        <v>33.01</v>
      </c>
    </row>
    <row r="113" spans="1:4" x14ac:dyDescent="0.2">
      <c r="A113" s="12" t="s">
        <v>357</v>
      </c>
      <c r="B113" s="12">
        <v>75</v>
      </c>
      <c r="C113" s="12">
        <v>215</v>
      </c>
      <c r="D113" s="12">
        <v>25.1</v>
      </c>
    </row>
    <row r="114" spans="1:4" x14ac:dyDescent="0.2">
      <c r="A114" s="12" t="s">
        <v>358</v>
      </c>
      <c r="B114" s="12">
        <v>73</v>
      </c>
      <c r="C114" s="12">
        <v>200</v>
      </c>
      <c r="D114" s="12">
        <v>31.28</v>
      </c>
    </row>
    <row r="115" spans="1:4" x14ac:dyDescent="0.2">
      <c r="A115" s="12" t="s">
        <v>359</v>
      </c>
      <c r="B115" s="12">
        <v>72</v>
      </c>
      <c r="C115" s="12">
        <v>213</v>
      </c>
      <c r="D115" s="12">
        <v>34.75</v>
      </c>
    </row>
    <row r="116" spans="1:4" x14ac:dyDescent="0.2">
      <c r="A116" s="12" t="s">
        <v>360</v>
      </c>
      <c r="B116" s="12">
        <v>72</v>
      </c>
      <c r="C116" s="12">
        <v>180</v>
      </c>
      <c r="D116" s="12">
        <v>23.46</v>
      </c>
    </row>
    <row r="117" spans="1:4" x14ac:dyDescent="0.2">
      <c r="A117" s="12" t="s">
        <v>361</v>
      </c>
      <c r="B117" s="12">
        <v>76</v>
      </c>
      <c r="C117" s="12">
        <v>192</v>
      </c>
      <c r="D117" s="12">
        <v>25.37</v>
      </c>
    </row>
    <row r="118" spans="1:4" x14ac:dyDescent="0.2">
      <c r="A118" s="12" t="s">
        <v>362</v>
      </c>
      <c r="B118" s="12">
        <v>74</v>
      </c>
      <c r="C118" s="12">
        <v>235</v>
      </c>
      <c r="D118" s="12">
        <v>29.57</v>
      </c>
    </row>
    <row r="119" spans="1:4" x14ac:dyDescent="0.2">
      <c r="A119" s="12" t="s">
        <v>363</v>
      </c>
      <c r="B119" s="12">
        <v>72</v>
      </c>
      <c r="C119" s="12">
        <v>185</v>
      </c>
      <c r="D119" s="12">
        <v>27.33</v>
      </c>
    </row>
    <row r="120" spans="1:4" x14ac:dyDescent="0.2">
      <c r="A120" s="12" t="s">
        <v>364</v>
      </c>
      <c r="B120" s="12">
        <v>76</v>
      </c>
      <c r="C120" s="12">
        <v>230</v>
      </c>
      <c r="D120" s="12">
        <v>31.28</v>
      </c>
    </row>
    <row r="121" spans="1:4" x14ac:dyDescent="0.2">
      <c r="A121" s="12" t="s">
        <v>365</v>
      </c>
      <c r="B121" s="12">
        <v>77</v>
      </c>
      <c r="C121" s="12">
        <v>235</v>
      </c>
      <c r="D121" s="12">
        <v>40.29</v>
      </c>
    </row>
    <row r="122" spans="1:4" x14ac:dyDescent="0.2">
      <c r="A122" s="12" t="s">
        <v>366</v>
      </c>
      <c r="B122" s="12">
        <v>74</v>
      </c>
      <c r="C122" s="12">
        <v>210</v>
      </c>
      <c r="D122" s="12">
        <v>40.58</v>
      </c>
    </row>
    <row r="123" spans="1:4" x14ac:dyDescent="0.2">
      <c r="A123" s="12" t="s">
        <v>367</v>
      </c>
      <c r="B123" s="12">
        <v>77</v>
      </c>
      <c r="C123" s="12">
        <v>222</v>
      </c>
      <c r="D123" s="12">
        <v>26.79</v>
      </c>
    </row>
    <row r="124" spans="1:4" x14ac:dyDescent="0.2">
      <c r="A124" s="12" t="s">
        <v>368</v>
      </c>
      <c r="B124" s="12">
        <v>75</v>
      </c>
      <c r="C124" s="12">
        <v>210</v>
      </c>
      <c r="D124" s="12">
        <v>32.549999999999997</v>
      </c>
    </row>
    <row r="125" spans="1:4" x14ac:dyDescent="0.2">
      <c r="A125" s="12" t="s">
        <v>369</v>
      </c>
      <c r="B125" s="12">
        <v>76</v>
      </c>
      <c r="C125" s="12">
        <v>230</v>
      </c>
      <c r="D125" s="12">
        <v>26.27</v>
      </c>
    </row>
    <row r="126" spans="1:4" x14ac:dyDescent="0.2">
      <c r="A126" s="12" t="s">
        <v>370</v>
      </c>
      <c r="B126" s="12">
        <v>80</v>
      </c>
      <c r="C126" s="12">
        <v>220</v>
      </c>
      <c r="D126" s="12">
        <v>29.47</v>
      </c>
    </row>
    <row r="127" spans="1:4" x14ac:dyDescent="0.2">
      <c r="A127" s="12" t="s">
        <v>371</v>
      </c>
      <c r="B127" s="12">
        <v>74</v>
      </c>
      <c r="C127" s="12">
        <v>180</v>
      </c>
      <c r="D127" s="12">
        <v>29.07</v>
      </c>
    </row>
    <row r="128" spans="1:4" x14ac:dyDescent="0.2">
      <c r="A128" s="12" t="s">
        <v>372</v>
      </c>
      <c r="B128" s="12">
        <v>74</v>
      </c>
      <c r="C128" s="12">
        <v>190</v>
      </c>
      <c r="D128" s="12">
        <v>23.15</v>
      </c>
    </row>
    <row r="129" spans="1:4" x14ac:dyDescent="0.2">
      <c r="A129" s="12" t="s">
        <v>373</v>
      </c>
      <c r="B129" s="12">
        <v>75</v>
      </c>
      <c r="C129" s="12">
        <v>200</v>
      </c>
      <c r="D129" s="12">
        <v>24.9</v>
      </c>
    </row>
    <row r="130" spans="1:4" x14ac:dyDescent="0.2">
      <c r="A130" s="12" t="s">
        <v>374</v>
      </c>
      <c r="B130" s="12">
        <v>78</v>
      </c>
      <c r="C130" s="12">
        <v>210</v>
      </c>
      <c r="D130" s="12">
        <v>23.29</v>
      </c>
    </row>
    <row r="131" spans="1:4" x14ac:dyDescent="0.2">
      <c r="A131" s="12" t="s">
        <v>375</v>
      </c>
      <c r="B131" s="12">
        <v>73</v>
      </c>
      <c r="C131" s="12">
        <v>194</v>
      </c>
      <c r="D131" s="12">
        <v>31.18</v>
      </c>
    </row>
    <row r="132" spans="1:4" x14ac:dyDescent="0.2">
      <c r="A132" s="12" t="s">
        <v>376</v>
      </c>
      <c r="B132" s="12">
        <v>73</v>
      </c>
      <c r="C132" s="12">
        <v>180</v>
      </c>
      <c r="D132" s="12">
        <v>26.56</v>
      </c>
    </row>
    <row r="133" spans="1:4" x14ac:dyDescent="0.2">
      <c r="A133" s="12" t="s">
        <v>377</v>
      </c>
      <c r="B133" s="12">
        <v>74</v>
      </c>
      <c r="C133" s="12">
        <v>190</v>
      </c>
      <c r="D133" s="12">
        <v>25.03</v>
      </c>
    </row>
    <row r="134" spans="1:4" x14ac:dyDescent="0.2">
      <c r="A134" s="12" t="s">
        <v>378</v>
      </c>
      <c r="B134" s="12">
        <v>75</v>
      </c>
      <c r="C134" s="12">
        <v>240</v>
      </c>
      <c r="D134" s="12">
        <v>35.659999999999997</v>
      </c>
    </row>
    <row r="135" spans="1:4" x14ac:dyDescent="0.2">
      <c r="A135" s="12" t="s">
        <v>379</v>
      </c>
      <c r="B135" s="12">
        <v>76</v>
      </c>
      <c r="C135" s="12">
        <v>200</v>
      </c>
      <c r="D135" s="12">
        <v>29.64</v>
      </c>
    </row>
    <row r="136" spans="1:4" x14ac:dyDescent="0.2">
      <c r="A136" s="12" t="s">
        <v>380</v>
      </c>
      <c r="B136" s="12">
        <v>71</v>
      </c>
      <c r="C136" s="12">
        <v>198</v>
      </c>
      <c r="D136" s="12">
        <v>30.74</v>
      </c>
    </row>
    <row r="137" spans="1:4" x14ac:dyDescent="0.2">
      <c r="A137" s="12" t="s">
        <v>381</v>
      </c>
      <c r="B137" s="12">
        <v>73</v>
      </c>
      <c r="C137" s="12">
        <v>200</v>
      </c>
      <c r="D137" s="12">
        <v>28.43</v>
      </c>
    </row>
    <row r="138" spans="1:4" x14ac:dyDescent="0.2">
      <c r="A138" s="12" t="s">
        <v>382</v>
      </c>
      <c r="B138" s="12">
        <v>74</v>
      </c>
      <c r="C138" s="12">
        <v>195</v>
      </c>
      <c r="D138" s="12">
        <v>33.770000000000003</v>
      </c>
    </row>
    <row r="139" spans="1:4" x14ac:dyDescent="0.2">
      <c r="A139" s="12" t="s">
        <v>383</v>
      </c>
      <c r="B139" s="12">
        <v>76</v>
      </c>
      <c r="C139" s="12">
        <v>210</v>
      </c>
      <c r="D139" s="12">
        <v>40.97</v>
      </c>
    </row>
    <row r="140" spans="1:4" x14ac:dyDescent="0.2">
      <c r="A140" s="12" t="s">
        <v>384</v>
      </c>
      <c r="B140" s="12">
        <v>76</v>
      </c>
      <c r="C140" s="12">
        <v>220</v>
      </c>
      <c r="D140" s="12">
        <v>23.52</v>
      </c>
    </row>
    <row r="141" spans="1:4" x14ac:dyDescent="0.2">
      <c r="A141" s="12" t="s">
        <v>385</v>
      </c>
      <c r="B141" s="12">
        <v>74</v>
      </c>
      <c r="C141" s="12">
        <v>190</v>
      </c>
      <c r="D141" s="12">
        <v>28.19</v>
      </c>
    </row>
    <row r="142" spans="1:4" x14ac:dyDescent="0.2">
      <c r="A142" s="12" t="s">
        <v>386</v>
      </c>
      <c r="B142" s="12">
        <v>73</v>
      </c>
      <c r="C142" s="12">
        <v>210</v>
      </c>
      <c r="D142" s="12">
        <v>26.84</v>
      </c>
    </row>
    <row r="143" spans="1:4" x14ac:dyDescent="0.2">
      <c r="A143" s="12" t="s">
        <v>387</v>
      </c>
      <c r="B143" s="12">
        <v>74</v>
      </c>
      <c r="C143" s="12">
        <v>225</v>
      </c>
      <c r="D143" s="12">
        <v>26.16</v>
      </c>
    </row>
    <row r="144" spans="1:4" x14ac:dyDescent="0.2">
      <c r="A144" s="12" t="s">
        <v>388</v>
      </c>
      <c r="B144" s="12">
        <v>70</v>
      </c>
      <c r="C144" s="12">
        <v>180</v>
      </c>
      <c r="D144" s="12">
        <v>28.67</v>
      </c>
    </row>
    <row r="145" spans="1:4" x14ac:dyDescent="0.2">
      <c r="A145" s="12" t="s">
        <v>389</v>
      </c>
      <c r="B145" s="12">
        <v>72</v>
      </c>
      <c r="C145" s="12">
        <v>185</v>
      </c>
      <c r="D145" s="12">
        <v>24.2</v>
      </c>
    </row>
    <row r="146" spans="1:4" x14ac:dyDescent="0.2">
      <c r="A146" s="12" t="s">
        <v>390</v>
      </c>
      <c r="B146" s="12">
        <v>73</v>
      </c>
      <c r="C146" s="12">
        <v>170</v>
      </c>
      <c r="D146" s="12">
        <v>27.08</v>
      </c>
    </row>
    <row r="147" spans="1:4" x14ac:dyDescent="0.2">
      <c r="A147" s="12" t="s">
        <v>391</v>
      </c>
      <c r="B147" s="12">
        <v>73</v>
      </c>
      <c r="C147" s="12">
        <v>185</v>
      </c>
      <c r="D147" s="12">
        <v>24.76</v>
      </c>
    </row>
    <row r="148" spans="1:4" x14ac:dyDescent="0.2">
      <c r="A148" s="12" t="s">
        <v>392</v>
      </c>
      <c r="B148" s="12">
        <v>73</v>
      </c>
      <c r="C148" s="12">
        <v>185</v>
      </c>
      <c r="D148" s="12">
        <v>23.36</v>
      </c>
    </row>
    <row r="149" spans="1:4" x14ac:dyDescent="0.2">
      <c r="A149" s="12" t="s">
        <v>393</v>
      </c>
      <c r="B149" s="12">
        <v>73</v>
      </c>
      <c r="C149" s="12">
        <v>180</v>
      </c>
      <c r="D149" s="12">
        <v>25.35</v>
      </c>
    </row>
    <row r="150" spans="1:4" x14ac:dyDescent="0.2">
      <c r="A150" s="12" t="s">
        <v>394</v>
      </c>
      <c r="B150" s="12">
        <v>71</v>
      </c>
      <c r="C150" s="12">
        <v>178</v>
      </c>
      <c r="D150" s="12">
        <v>24.63</v>
      </c>
    </row>
    <row r="151" spans="1:4" x14ac:dyDescent="0.2">
      <c r="A151" s="12" t="s">
        <v>395</v>
      </c>
      <c r="B151" s="12">
        <v>74</v>
      </c>
      <c r="C151" s="12">
        <v>175</v>
      </c>
      <c r="D151" s="12">
        <v>24.02</v>
      </c>
    </row>
    <row r="152" spans="1:4" x14ac:dyDescent="0.2">
      <c r="A152" s="12" t="s">
        <v>396</v>
      </c>
      <c r="B152" s="12">
        <v>74</v>
      </c>
      <c r="C152" s="12">
        <v>200</v>
      </c>
      <c r="D152" s="12">
        <v>24.58</v>
      </c>
    </row>
    <row r="153" spans="1:4" x14ac:dyDescent="0.2">
      <c r="A153" s="12" t="s">
        <v>397</v>
      </c>
      <c r="B153" s="12">
        <v>72</v>
      </c>
      <c r="C153" s="12">
        <v>204</v>
      </c>
      <c r="D153" s="12">
        <v>30.82</v>
      </c>
    </row>
    <row r="154" spans="1:4" x14ac:dyDescent="0.2">
      <c r="A154" s="12" t="s">
        <v>398</v>
      </c>
      <c r="B154" s="12">
        <v>74</v>
      </c>
      <c r="C154" s="12">
        <v>211</v>
      </c>
      <c r="D154" s="12">
        <v>32.89</v>
      </c>
    </row>
    <row r="155" spans="1:4" x14ac:dyDescent="0.2">
      <c r="A155" s="12" t="s">
        <v>399</v>
      </c>
      <c r="B155" s="12">
        <v>71</v>
      </c>
      <c r="C155" s="12">
        <v>190</v>
      </c>
      <c r="D155" s="12">
        <v>33.33</v>
      </c>
    </row>
    <row r="156" spans="1:4" x14ac:dyDescent="0.2">
      <c r="A156" s="12" t="s">
        <v>400</v>
      </c>
      <c r="B156" s="12">
        <v>74</v>
      </c>
      <c r="C156" s="12">
        <v>210</v>
      </c>
      <c r="D156" s="12">
        <v>33.520000000000003</v>
      </c>
    </row>
    <row r="157" spans="1:4" x14ac:dyDescent="0.2">
      <c r="A157" s="12" t="s">
        <v>401</v>
      </c>
      <c r="B157" s="12">
        <v>75</v>
      </c>
      <c r="C157" s="12">
        <v>240</v>
      </c>
      <c r="D157" s="12">
        <v>29.74</v>
      </c>
    </row>
    <row r="158" spans="1:4" x14ac:dyDescent="0.2">
      <c r="A158" s="12" t="s">
        <v>402</v>
      </c>
      <c r="B158" s="12">
        <v>73</v>
      </c>
      <c r="C158" s="12">
        <v>190</v>
      </c>
      <c r="D158" s="12">
        <v>36.24</v>
      </c>
    </row>
    <row r="159" spans="1:4" x14ac:dyDescent="0.2">
      <c r="A159" s="12" t="s">
        <v>403</v>
      </c>
      <c r="B159" s="12">
        <v>75</v>
      </c>
      <c r="C159" s="12">
        <v>190</v>
      </c>
      <c r="D159" s="12">
        <v>28.5</v>
      </c>
    </row>
    <row r="160" spans="1:4" x14ac:dyDescent="0.2">
      <c r="A160" s="12" t="s">
        <v>404</v>
      </c>
      <c r="B160" s="12">
        <v>75</v>
      </c>
      <c r="C160" s="12">
        <v>185</v>
      </c>
      <c r="D160" s="12">
        <v>29.42</v>
      </c>
    </row>
    <row r="161" spans="1:4" x14ac:dyDescent="0.2">
      <c r="A161" s="12" t="s">
        <v>405</v>
      </c>
      <c r="B161" s="12">
        <v>79</v>
      </c>
      <c r="C161" s="12">
        <v>290</v>
      </c>
      <c r="D161" s="12">
        <v>26.61</v>
      </c>
    </row>
    <row r="162" spans="1:4" x14ac:dyDescent="0.2">
      <c r="A162" s="12" t="s">
        <v>406</v>
      </c>
      <c r="B162" s="12">
        <v>73</v>
      </c>
      <c r="C162" s="12">
        <v>175</v>
      </c>
      <c r="D162" s="12">
        <v>23.79</v>
      </c>
    </row>
    <row r="163" spans="1:4" x14ac:dyDescent="0.2">
      <c r="A163" s="12" t="s">
        <v>407</v>
      </c>
      <c r="B163" s="12">
        <v>75</v>
      </c>
      <c r="C163" s="12">
        <v>185</v>
      </c>
      <c r="D163" s="12">
        <v>24.96</v>
      </c>
    </row>
    <row r="164" spans="1:4" x14ac:dyDescent="0.2">
      <c r="A164" s="12" t="s">
        <v>408</v>
      </c>
      <c r="B164" s="12">
        <v>76</v>
      </c>
      <c r="C164" s="12">
        <v>200</v>
      </c>
      <c r="D164" s="12">
        <v>25.93</v>
      </c>
    </row>
    <row r="165" spans="1:4" x14ac:dyDescent="0.2">
      <c r="A165" s="12" t="s">
        <v>409</v>
      </c>
      <c r="B165" s="12">
        <v>74</v>
      </c>
      <c r="C165" s="12">
        <v>220</v>
      </c>
      <c r="D165" s="12">
        <v>22.81</v>
      </c>
    </row>
    <row r="166" spans="1:4" x14ac:dyDescent="0.2">
      <c r="A166" s="12" t="s">
        <v>410</v>
      </c>
      <c r="B166" s="12">
        <v>76</v>
      </c>
      <c r="C166" s="12">
        <v>170</v>
      </c>
      <c r="D166" s="12">
        <v>25.29</v>
      </c>
    </row>
    <row r="167" spans="1:4" x14ac:dyDescent="0.2">
      <c r="A167" s="12" t="s">
        <v>411</v>
      </c>
      <c r="B167" s="12">
        <v>78</v>
      </c>
      <c r="C167" s="12">
        <v>220</v>
      </c>
      <c r="D167" s="12">
        <v>26.07</v>
      </c>
    </row>
    <row r="168" spans="1:4" x14ac:dyDescent="0.2">
      <c r="A168" s="12" t="s">
        <v>412</v>
      </c>
      <c r="B168" s="12">
        <v>74</v>
      </c>
      <c r="C168" s="12">
        <v>190</v>
      </c>
      <c r="D168" s="12">
        <v>26.09</v>
      </c>
    </row>
    <row r="169" spans="1:4" x14ac:dyDescent="0.2">
      <c r="A169" s="12" t="s">
        <v>413</v>
      </c>
      <c r="B169" s="12">
        <v>76</v>
      </c>
      <c r="C169" s="12">
        <v>220</v>
      </c>
      <c r="D169" s="12">
        <v>23.23</v>
      </c>
    </row>
    <row r="170" spans="1:4" x14ac:dyDescent="0.2">
      <c r="A170" s="12" t="s">
        <v>414</v>
      </c>
      <c r="B170" s="12">
        <v>72</v>
      </c>
      <c r="C170" s="12">
        <v>205</v>
      </c>
      <c r="D170" s="12">
        <v>33.49</v>
      </c>
    </row>
    <row r="171" spans="1:4" x14ac:dyDescent="0.2">
      <c r="A171" s="12" t="s">
        <v>415</v>
      </c>
      <c r="B171" s="12">
        <v>74</v>
      </c>
      <c r="C171" s="12">
        <v>200</v>
      </c>
      <c r="D171" s="12">
        <v>31.84</v>
      </c>
    </row>
    <row r="172" spans="1:4" x14ac:dyDescent="0.2">
      <c r="A172" s="12" t="s">
        <v>416</v>
      </c>
      <c r="B172" s="12">
        <v>76</v>
      </c>
      <c r="C172" s="12">
        <v>250</v>
      </c>
      <c r="D172" s="12">
        <v>42.3</v>
      </c>
    </row>
    <row r="173" spans="1:4" x14ac:dyDescent="0.2">
      <c r="A173" s="12" t="s">
        <v>417</v>
      </c>
      <c r="B173" s="12">
        <v>74</v>
      </c>
      <c r="C173" s="12">
        <v>225</v>
      </c>
      <c r="D173" s="12">
        <v>35.82</v>
      </c>
    </row>
    <row r="174" spans="1:4" x14ac:dyDescent="0.2">
      <c r="A174" s="12" t="s">
        <v>418</v>
      </c>
      <c r="B174" s="12">
        <v>75</v>
      </c>
      <c r="C174" s="12">
        <v>215</v>
      </c>
      <c r="D174" s="12">
        <v>35.270000000000003</v>
      </c>
    </row>
    <row r="175" spans="1:4" x14ac:dyDescent="0.2">
      <c r="A175" s="12" t="s">
        <v>419</v>
      </c>
      <c r="B175" s="12">
        <v>78</v>
      </c>
      <c r="C175" s="12">
        <v>210</v>
      </c>
      <c r="D175" s="12">
        <v>26.81</v>
      </c>
    </row>
    <row r="176" spans="1:4" x14ac:dyDescent="0.2">
      <c r="A176" s="12" t="s">
        <v>420</v>
      </c>
      <c r="B176" s="12">
        <v>75</v>
      </c>
      <c r="C176" s="12">
        <v>215</v>
      </c>
      <c r="D176" s="12">
        <v>38.49</v>
      </c>
    </row>
    <row r="177" spans="1:4" x14ac:dyDescent="0.2">
      <c r="A177" s="12" t="s">
        <v>421</v>
      </c>
      <c r="B177" s="12">
        <v>72</v>
      </c>
      <c r="C177" s="12">
        <v>195</v>
      </c>
      <c r="D177" s="12">
        <v>32.68</v>
      </c>
    </row>
    <row r="178" spans="1:4" x14ac:dyDescent="0.2">
      <c r="A178" s="12" t="s">
        <v>422</v>
      </c>
      <c r="B178" s="12">
        <v>74</v>
      </c>
      <c r="C178" s="12">
        <v>200</v>
      </c>
      <c r="D178" s="12">
        <v>34.93</v>
      </c>
    </row>
    <row r="179" spans="1:4" x14ac:dyDescent="0.2">
      <c r="A179" s="12" t="s">
        <v>423</v>
      </c>
      <c r="B179" s="12">
        <v>72</v>
      </c>
      <c r="C179" s="12">
        <v>194</v>
      </c>
      <c r="D179" s="12">
        <v>26.26</v>
      </c>
    </row>
    <row r="180" spans="1:4" x14ac:dyDescent="0.2">
      <c r="A180" s="12" t="s">
        <v>424</v>
      </c>
      <c r="B180" s="12">
        <v>74</v>
      </c>
      <c r="C180" s="12">
        <v>220</v>
      </c>
      <c r="D180" s="12">
        <v>27.56</v>
      </c>
    </row>
    <row r="181" spans="1:4" x14ac:dyDescent="0.2">
      <c r="A181" s="12" t="s">
        <v>425</v>
      </c>
      <c r="B181" s="12">
        <v>70</v>
      </c>
      <c r="C181" s="12">
        <v>180</v>
      </c>
      <c r="D181" s="12">
        <v>23.98</v>
      </c>
    </row>
    <row r="182" spans="1:4" x14ac:dyDescent="0.2">
      <c r="A182" s="12" t="s">
        <v>426</v>
      </c>
      <c r="B182" s="12">
        <v>71</v>
      </c>
      <c r="C182" s="12">
        <v>180</v>
      </c>
      <c r="D182" s="12">
        <v>29.73</v>
      </c>
    </row>
    <row r="183" spans="1:4" x14ac:dyDescent="0.2">
      <c r="A183" s="12" t="s">
        <v>427</v>
      </c>
      <c r="B183" s="12">
        <v>70</v>
      </c>
      <c r="C183" s="12">
        <v>170</v>
      </c>
      <c r="D183" s="12">
        <v>31.33</v>
      </c>
    </row>
    <row r="184" spans="1:4" x14ac:dyDescent="0.2">
      <c r="A184" s="12" t="s">
        <v>428</v>
      </c>
      <c r="B184" s="12">
        <v>75</v>
      </c>
      <c r="C184" s="12">
        <v>195</v>
      </c>
      <c r="D184" s="12">
        <v>27.13</v>
      </c>
    </row>
    <row r="185" spans="1:4" x14ac:dyDescent="0.2">
      <c r="A185" s="12" t="s">
        <v>429</v>
      </c>
      <c r="B185" s="12">
        <v>71</v>
      </c>
      <c r="C185" s="12">
        <v>180</v>
      </c>
      <c r="D185" s="12">
        <v>26.75</v>
      </c>
    </row>
    <row r="186" spans="1:4" x14ac:dyDescent="0.2">
      <c r="A186" s="12" t="s">
        <v>430</v>
      </c>
      <c r="B186" s="12">
        <v>71</v>
      </c>
      <c r="C186" s="12">
        <v>170</v>
      </c>
      <c r="D186" s="12">
        <v>27.09</v>
      </c>
    </row>
    <row r="187" spans="1:4" x14ac:dyDescent="0.2">
      <c r="A187" s="12" t="s">
        <v>431</v>
      </c>
      <c r="B187" s="12">
        <v>73</v>
      </c>
      <c r="C187" s="12">
        <v>206</v>
      </c>
      <c r="D187" s="12">
        <v>29.23</v>
      </c>
    </row>
    <row r="188" spans="1:4" x14ac:dyDescent="0.2">
      <c r="A188" s="12" t="s">
        <v>432</v>
      </c>
      <c r="B188" s="12">
        <v>72</v>
      </c>
      <c r="C188" s="12">
        <v>205</v>
      </c>
      <c r="D188" s="12">
        <v>28.88</v>
      </c>
    </row>
    <row r="189" spans="1:4" x14ac:dyDescent="0.2">
      <c r="A189" s="12" t="s">
        <v>433</v>
      </c>
      <c r="B189" s="12">
        <v>71</v>
      </c>
      <c r="C189" s="12">
        <v>200</v>
      </c>
      <c r="D189" s="12">
        <v>33.01</v>
      </c>
    </row>
    <row r="190" spans="1:4" x14ac:dyDescent="0.2">
      <c r="A190" s="12" t="s">
        <v>434</v>
      </c>
      <c r="B190" s="12">
        <v>73</v>
      </c>
      <c r="C190" s="12">
        <v>225</v>
      </c>
      <c r="D190" s="12">
        <v>30.57</v>
      </c>
    </row>
    <row r="191" spans="1:4" x14ac:dyDescent="0.2">
      <c r="A191" s="12" t="s">
        <v>435</v>
      </c>
      <c r="B191" s="12">
        <v>72</v>
      </c>
      <c r="C191" s="12">
        <v>201</v>
      </c>
      <c r="D191" s="12">
        <v>31.24</v>
      </c>
    </row>
    <row r="192" spans="1:4" x14ac:dyDescent="0.2">
      <c r="A192" s="12" t="s">
        <v>436</v>
      </c>
      <c r="B192" s="12">
        <v>75</v>
      </c>
      <c r="C192" s="12">
        <v>225</v>
      </c>
      <c r="D192" s="12">
        <v>24.95</v>
      </c>
    </row>
    <row r="193" spans="1:4" x14ac:dyDescent="0.2">
      <c r="A193" s="12" t="s">
        <v>437</v>
      </c>
      <c r="B193" s="12">
        <v>70</v>
      </c>
      <c r="C193" s="12">
        <v>226</v>
      </c>
      <c r="D193" s="12">
        <v>27.35</v>
      </c>
    </row>
    <row r="194" spans="1:4" x14ac:dyDescent="0.2">
      <c r="A194" s="12" t="s">
        <v>438</v>
      </c>
      <c r="B194" s="12">
        <v>74</v>
      </c>
      <c r="C194" s="12">
        <v>233</v>
      </c>
      <c r="D194" s="12">
        <v>24.62</v>
      </c>
    </row>
    <row r="195" spans="1:4" x14ac:dyDescent="0.2">
      <c r="A195" s="12" t="s">
        <v>439</v>
      </c>
      <c r="B195" s="12">
        <v>74</v>
      </c>
      <c r="C195" s="12">
        <v>180</v>
      </c>
      <c r="D195" s="12">
        <v>24.98</v>
      </c>
    </row>
    <row r="196" spans="1:4" x14ac:dyDescent="0.2">
      <c r="A196" s="12" t="s">
        <v>440</v>
      </c>
      <c r="B196" s="12">
        <v>75</v>
      </c>
      <c r="C196" s="12">
        <v>225</v>
      </c>
      <c r="D196" s="12">
        <v>26.22</v>
      </c>
    </row>
    <row r="197" spans="1:4" x14ac:dyDescent="0.2">
      <c r="A197" s="12" t="s">
        <v>441</v>
      </c>
      <c r="B197" s="12">
        <v>73</v>
      </c>
      <c r="C197" s="12">
        <v>180</v>
      </c>
      <c r="D197" s="12">
        <v>26.04</v>
      </c>
    </row>
    <row r="198" spans="1:4" x14ac:dyDescent="0.2">
      <c r="A198" s="12" t="s">
        <v>442</v>
      </c>
      <c r="B198" s="12">
        <v>77</v>
      </c>
      <c r="C198" s="12">
        <v>220</v>
      </c>
      <c r="D198" s="12">
        <v>26.45</v>
      </c>
    </row>
    <row r="199" spans="1:4" x14ac:dyDescent="0.2">
      <c r="A199" s="12" t="s">
        <v>443</v>
      </c>
      <c r="B199" s="12">
        <v>73</v>
      </c>
      <c r="C199" s="12">
        <v>180</v>
      </c>
      <c r="D199" s="12">
        <v>25.25</v>
      </c>
    </row>
    <row r="200" spans="1:4" x14ac:dyDescent="0.2">
      <c r="A200" s="12" t="s">
        <v>444</v>
      </c>
      <c r="B200" s="12">
        <v>76</v>
      </c>
      <c r="C200" s="12">
        <v>237</v>
      </c>
      <c r="D200" s="12">
        <v>27.77</v>
      </c>
    </row>
    <row r="201" spans="1:4" x14ac:dyDescent="0.2">
      <c r="A201" s="12" t="s">
        <v>445</v>
      </c>
      <c r="B201" s="12">
        <v>75</v>
      </c>
      <c r="C201" s="12">
        <v>215</v>
      </c>
      <c r="D201" s="12">
        <v>35.159999999999997</v>
      </c>
    </row>
    <row r="202" spans="1:4" x14ac:dyDescent="0.2">
      <c r="A202" s="12" t="s">
        <v>446</v>
      </c>
      <c r="B202" s="12">
        <v>74</v>
      </c>
      <c r="C202" s="12">
        <v>190</v>
      </c>
      <c r="D202" s="12">
        <v>37.1</v>
      </c>
    </row>
    <row r="203" spans="1:4" x14ac:dyDescent="0.2">
      <c r="A203" s="12" t="s">
        <v>447</v>
      </c>
      <c r="B203" s="12">
        <v>76</v>
      </c>
      <c r="C203" s="12">
        <v>235</v>
      </c>
      <c r="D203" s="12">
        <v>34.51</v>
      </c>
    </row>
    <row r="204" spans="1:4" x14ac:dyDescent="0.2">
      <c r="A204" s="12" t="s">
        <v>448</v>
      </c>
      <c r="B204" s="12">
        <v>75</v>
      </c>
      <c r="C204" s="12">
        <v>190</v>
      </c>
      <c r="D204" s="12">
        <v>29.28</v>
      </c>
    </row>
    <row r="205" spans="1:4" x14ac:dyDescent="0.2">
      <c r="A205" s="12" t="s">
        <v>449</v>
      </c>
      <c r="B205" s="12">
        <v>73</v>
      </c>
      <c r="C205" s="12">
        <v>180</v>
      </c>
      <c r="D205" s="12">
        <v>32.14</v>
      </c>
    </row>
    <row r="206" spans="1:4" x14ac:dyDescent="0.2">
      <c r="A206" s="12" t="s">
        <v>450</v>
      </c>
      <c r="B206" s="12">
        <v>71</v>
      </c>
      <c r="C206" s="12">
        <v>165</v>
      </c>
      <c r="D206" s="12">
        <v>23.94</v>
      </c>
    </row>
    <row r="207" spans="1:4" x14ac:dyDescent="0.2">
      <c r="A207" s="12" t="s">
        <v>451</v>
      </c>
      <c r="B207" s="12">
        <v>76</v>
      </c>
      <c r="C207" s="12">
        <v>195</v>
      </c>
      <c r="D207" s="12">
        <v>27.45</v>
      </c>
    </row>
    <row r="208" spans="1:4" x14ac:dyDescent="0.2">
      <c r="A208" s="12" t="s">
        <v>452</v>
      </c>
      <c r="B208" s="12">
        <v>75</v>
      </c>
      <c r="C208" s="12">
        <v>200</v>
      </c>
      <c r="D208" s="12">
        <v>28.77</v>
      </c>
    </row>
    <row r="209" spans="1:4" x14ac:dyDescent="0.2">
      <c r="A209" s="12" t="s">
        <v>453</v>
      </c>
      <c r="B209" s="12">
        <v>72</v>
      </c>
      <c r="C209" s="12">
        <v>190</v>
      </c>
      <c r="D209" s="12">
        <v>23.58</v>
      </c>
    </row>
    <row r="210" spans="1:4" x14ac:dyDescent="0.2">
      <c r="A210" s="12" t="s">
        <v>454</v>
      </c>
      <c r="B210" s="12">
        <v>71</v>
      </c>
      <c r="C210" s="12">
        <v>190</v>
      </c>
      <c r="D210" s="12">
        <v>27.56</v>
      </c>
    </row>
    <row r="211" spans="1:4" x14ac:dyDescent="0.2">
      <c r="A211" s="12" t="s">
        <v>455</v>
      </c>
      <c r="B211" s="12">
        <v>77</v>
      </c>
      <c r="C211" s="12">
        <v>185</v>
      </c>
      <c r="D211" s="12">
        <v>24.01</v>
      </c>
    </row>
    <row r="212" spans="1:4" x14ac:dyDescent="0.2">
      <c r="A212" s="12" t="s">
        <v>456</v>
      </c>
      <c r="B212" s="12">
        <v>73</v>
      </c>
      <c r="C212" s="12">
        <v>185</v>
      </c>
      <c r="D212" s="12">
        <v>26.52</v>
      </c>
    </row>
    <row r="213" spans="1:4" x14ac:dyDescent="0.2">
      <c r="A213" s="12" t="s">
        <v>457</v>
      </c>
      <c r="B213" s="12">
        <v>74</v>
      </c>
      <c r="C213" s="12">
        <v>205</v>
      </c>
      <c r="D213" s="12">
        <v>35.54</v>
      </c>
    </row>
    <row r="214" spans="1:4" x14ac:dyDescent="0.2">
      <c r="A214" s="12" t="s">
        <v>458</v>
      </c>
      <c r="B214" s="12">
        <v>71</v>
      </c>
      <c r="C214" s="12">
        <v>190</v>
      </c>
      <c r="D214" s="12">
        <v>29.43</v>
      </c>
    </row>
    <row r="215" spans="1:4" x14ac:dyDescent="0.2">
      <c r="A215" s="12" t="s">
        <v>459</v>
      </c>
      <c r="B215" s="12">
        <v>72</v>
      </c>
      <c r="C215" s="12">
        <v>205</v>
      </c>
      <c r="D215" s="12">
        <v>29.9</v>
      </c>
    </row>
    <row r="216" spans="1:4" x14ac:dyDescent="0.2">
      <c r="A216" s="12" t="s">
        <v>460</v>
      </c>
      <c r="B216" s="12">
        <v>74</v>
      </c>
      <c r="C216" s="12">
        <v>206</v>
      </c>
      <c r="D216" s="12">
        <v>32.700000000000003</v>
      </c>
    </row>
    <row r="217" spans="1:4" x14ac:dyDescent="0.2">
      <c r="A217" s="12" t="s">
        <v>461</v>
      </c>
      <c r="B217" s="12">
        <v>75</v>
      </c>
      <c r="C217" s="12">
        <v>220</v>
      </c>
      <c r="D217" s="12">
        <v>28.8</v>
      </c>
    </row>
    <row r="218" spans="1:4" x14ac:dyDescent="0.2">
      <c r="A218" s="12" t="s">
        <v>462</v>
      </c>
      <c r="B218" s="12">
        <v>73</v>
      </c>
      <c r="C218" s="12">
        <v>208</v>
      </c>
      <c r="D218" s="12">
        <v>32.82</v>
      </c>
    </row>
    <row r="219" spans="1:4" x14ac:dyDescent="0.2">
      <c r="A219" s="12" t="s">
        <v>463</v>
      </c>
      <c r="B219" s="12">
        <v>72</v>
      </c>
      <c r="C219" s="12">
        <v>170</v>
      </c>
      <c r="D219" s="12">
        <v>24.36</v>
      </c>
    </row>
    <row r="220" spans="1:4" x14ac:dyDescent="0.2">
      <c r="A220" s="12" t="s">
        <v>464</v>
      </c>
      <c r="B220" s="12">
        <v>75</v>
      </c>
      <c r="C220" s="12">
        <v>195</v>
      </c>
      <c r="D220" s="12">
        <v>32.68</v>
      </c>
    </row>
    <row r="221" spans="1:4" x14ac:dyDescent="0.2">
      <c r="A221" s="12" t="s">
        <v>465</v>
      </c>
      <c r="B221" s="12">
        <v>75</v>
      </c>
      <c r="C221" s="12">
        <v>210</v>
      </c>
      <c r="D221" s="12">
        <v>31.59</v>
      </c>
    </row>
    <row r="222" spans="1:4" x14ac:dyDescent="0.2">
      <c r="A222" s="12" t="s">
        <v>466</v>
      </c>
      <c r="B222" s="12">
        <v>74</v>
      </c>
      <c r="C222" s="12">
        <v>190</v>
      </c>
      <c r="D222" s="12">
        <v>33.32</v>
      </c>
    </row>
    <row r="223" spans="1:4" x14ac:dyDescent="0.2">
      <c r="A223" s="12" t="s">
        <v>467</v>
      </c>
      <c r="B223" s="12">
        <v>72</v>
      </c>
      <c r="C223" s="12">
        <v>211</v>
      </c>
      <c r="D223" s="12">
        <v>32.97</v>
      </c>
    </row>
    <row r="224" spans="1:4" x14ac:dyDescent="0.2">
      <c r="A224" s="12" t="s">
        <v>468</v>
      </c>
      <c r="B224" s="12">
        <v>74</v>
      </c>
      <c r="C224" s="12">
        <v>230</v>
      </c>
      <c r="D224" s="12">
        <v>32.72</v>
      </c>
    </row>
    <row r="225" spans="1:4" x14ac:dyDescent="0.2">
      <c r="A225" s="12" t="s">
        <v>469</v>
      </c>
      <c r="B225" s="12">
        <v>71</v>
      </c>
      <c r="C225" s="12">
        <v>170</v>
      </c>
      <c r="D225" s="12">
        <v>22.55</v>
      </c>
    </row>
    <row r="226" spans="1:4" x14ac:dyDescent="0.2">
      <c r="A226" s="12" t="s">
        <v>470</v>
      </c>
      <c r="B226" s="12">
        <v>70</v>
      </c>
      <c r="C226" s="12">
        <v>185</v>
      </c>
      <c r="D226" s="12">
        <v>27.45</v>
      </c>
    </row>
    <row r="227" spans="1:4" x14ac:dyDescent="0.2">
      <c r="A227" s="12" t="s">
        <v>471</v>
      </c>
      <c r="B227" s="12">
        <v>75</v>
      </c>
      <c r="C227" s="12">
        <v>230</v>
      </c>
      <c r="D227" s="12">
        <v>36.14</v>
      </c>
    </row>
    <row r="228" spans="1:4" x14ac:dyDescent="0.2">
      <c r="A228" s="12" t="s">
        <v>472</v>
      </c>
      <c r="B228" s="12">
        <v>74</v>
      </c>
      <c r="C228" s="12">
        <v>185</v>
      </c>
      <c r="D228" s="12">
        <v>38.229999999999997</v>
      </c>
    </row>
    <row r="229" spans="1:4" x14ac:dyDescent="0.2">
      <c r="A229" s="12" t="s">
        <v>473</v>
      </c>
      <c r="B229" s="12">
        <v>77</v>
      </c>
      <c r="C229" s="12">
        <v>241</v>
      </c>
      <c r="D229" s="12">
        <v>31.14</v>
      </c>
    </row>
    <row r="230" spans="1:4" x14ac:dyDescent="0.2">
      <c r="A230" s="12" t="s">
        <v>474</v>
      </c>
      <c r="B230" s="12">
        <v>77</v>
      </c>
      <c r="C230" s="12">
        <v>225</v>
      </c>
      <c r="D230" s="12">
        <v>34.71</v>
      </c>
    </row>
    <row r="231" spans="1:4" x14ac:dyDescent="0.2">
      <c r="A231" s="12" t="s">
        <v>475</v>
      </c>
      <c r="B231" s="12">
        <v>75</v>
      </c>
      <c r="C231" s="12">
        <v>210</v>
      </c>
      <c r="D231" s="12">
        <v>26.13</v>
      </c>
    </row>
    <row r="232" spans="1:4" x14ac:dyDescent="0.2">
      <c r="A232" s="12" t="s">
        <v>476</v>
      </c>
      <c r="B232" s="12">
        <v>75</v>
      </c>
      <c r="C232" s="12">
        <v>175</v>
      </c>
      <c r="D232" s="12">
        <v>24.43</v>
      </c>
    </row>
    <row r="233" spans="1:4" x14ac:dyDescent="0.2">
      <c r="A233" s="12" t="s">
        <v>477</v>
      </c>
      <c r="B233" s="12">
        <v>78</v>
      </c>
      <c r="C233" s="12">
        <v>230</v>
      </c>
      <c r="D233" s="12">
        <v>23.76</v>
      </c>
    </row>
    <row r="234" spans="1:4" x14ac:dyDescent="0.2">
      <c r="A234" s="12" t="s">
        <v>478</v>
      </c>
      <c r="B234" s="12">
        <v>75</v>
      </c>
      <c r="C234" s="12">
        <v>200</v>
      </c>
      <c r="D234" s="12">
        <v>26.92</v>
      </c>
    </row>
    <row r="235" spans="1:4" x14ac:dyDescent="0.2">
      <c r="A235" s="12" t="s">
        <v>479</v>
      </c>
      <c r="B235" s="12">
        <v>76</v>
      </c>
      <c r="C235" s="12">
        <v>215</v>
      </c>
      <c r="D235" s="12">
        <v>25.85</v>
      </c>
    </row>
    <row r="236" spans="1:4" x14ac:dyDescent="0.2">
      <c r="A236" s="12" t="s">
        <v>480</v>
      </c>
      <c r="B236" s="12">
        <v>73</v>
      </c>
      <c r="C236" s="12">
        <v>198</v>
      </c>
      <c r="D236" s="12">
        <v>30.16</v>
      </c>
    </row>
    <row r="237" spans="1:4" x14ac:dyDescent="0.2">
      <c r="A237" s="12" t="s">
        <v>481</v>
      </c>
      <c r="B237" s="12">
        <v>75</v>
      </c>
      <c r="C237" s="12">
        <v>226</v>
      </c>
      <c r="D237" s="12">
        <v>25.03</v>
      </c>
    </row>
    <row r="238" spans="1:4" x14ac:dyDescent="0.2">
      <c r="A238" s="12" t="s">
        <v>482</v>
      </c>
      <c r="B238" s="12">
        <v>75</v>
      </c>
      <c r="C238" s="12">
        <v>278</v>
      </c>
      <c r="D238" s="12">
        <v>24.21</v>
      </c>
    </row>
    <row r="239" spans="1:4" x14ac:dyDescent="0.2">
      <c r="A239" s="12" t="s">
        <v>483</v>
      </c>
      <c r="B239" s="12">
        <v>79</v>
      </c>
      <c r="C239" s="12">
        <v>215</v>
      </c>
      <c r="D239" s="12">
        <v>26.51</v>
      </c>
    </row>
    <row r="240" spans="1:4" x14ac:dyDescent="0.2">
      <c r="A240" s="12" t="s">
        <v>484</v>
      </c>
      <c r="B240" s="12">
        <v>77</v>
      </c>
      <c r="C240" s="12">
        <v>230</v>
      </c>
      <c r="D240" s="12">
        <v>26.36</v>
      </c>
    </row>
    <row r="241" spans="1:4" x14ac:dyDescent="0.2">
      <c r="A241" s="12" t="s">
        <v>485</v>
      </c>
      <c r="B241" s="12">
        <v>76</v>
      </c>
      <c r="C241" s="12">
        <v>240</v>
      </c>
      <c r="D241" s="12">
        <v>30.88</v>
      </c>
    </row>
    <row r="242" spans="1:4" x14ac:dyDescent="0.2">
      <c r="A242" s="12" t="s">
        <v>486</v>
      </c>
      <c r="B242" s="12">
        <v>71</v>
      </c>
      <c r="C242" s="12">
        <v>184</v>
      </c>
      <c r="D242" s="12">
        <v>32.57</v>
      </c>
    </row>
    <row r="243" spans="1:4" x14ac:dyDescent="0.2">
      <c r="A243" s="12" t="s">
        <v>487</v>
      </c>
      <c r="B243" s="12">
        <v>75</v>
      </c>
      <c r="C243" s="12">
        <v>219</v>
      </c>
      <c r="D243" s="12">
        <v>37.68</v>
      </c>
    </row>
    <row r="244" spans="1:4" x14ac:dyDescent="0.2">
      <c r="A244" s="12" t="s">
        <v>488</v>
      </c>
      <c r="B244" s="12">
        <v>74</v>
      </c>
      <c r="C244" s="12">
        <v>170</v>
      </c>
      <c r="D244" s="12">
        <v>37.25</v>
      </c>
    </row>
    <row r="245" spans="1:4" x14ac:dyDescent="0.2">
      <c r="A245" s="12" t="s">
        <v>489</v>
      </c>
      <c r="B245" s="12">
        <v>69</v>
      </c>
      <c r="C245" s="12">
        <v>218</v>
      </c>
      <c r="D245" s="12">
        <v>35.25</v>
      </c>
    </row>
    <row r="246" spans="1:4" x14ac:dyDescent="0.2">
      <c r="A246" s="12" t="s">
        <v>490</v>
      </c>
      <c r="B246" s="12">
        <v>71</v>
      </c>
      <c r="C246" s="12">
        <v>190</v>
      </c>
      <c r="D246" s="12">
        <v>33.950000000000003</v>
      </c>
    </row>
    <row r="247" spans="1:4" x14ac:dyDescent="0.2">
      <c r="A247" s="12" t="s">
        <v>491</v>
      </c>
      <c r="B247" s="12">
        <v>76</v>
      </c>
      <c r="C247" s="12">
        <v>225</v>
      </c>
      <c r="D247" s="12">
        <v>32.659999999999997</v>
      </c>
    </row>
    <row r="248" spans="1:4" x14ac:dyDescent="0.2">
      <c r="A248" s="12" t="s">
        <v>492</v>
      </c>
      <c r="B248" s="12">
        <v>72</v>
      </c>
      <c r="C248" s="12">
        <v>220</v>
      </c>
      <c r="D248" s="12">
        <v>26.68</v>
      </c>
    </row>
    <row r="249" spans="1:4" x14ac:dyDescent="0.2">
      <c r="A249" s="12" t="s">
        <v>493</v>
      </c>
      <c r="B249" s="12">
        <v>72</v>
      </c>
      <c r="C249" s="12">
        <v>176</v>
      </c>
      <c r="D249" s="12">
        <v>25.18</v>
      </c>
    </row>
    <row r="250" spans="1:4" x14ac:dyDescent="0.2">
      <c r="A250" s="12" t="s">
        <v>494</v>
      </c>
      <c r="B250" s="12">
        <v>70</v>
      </c>
      <c r="C250" s="12">
        <v>190</v>
      </c>
      <c r="D250" s="12">
        <v>31.39</v>
      </c>
    </row>
    <row r="251" spans="1:4" x14ac:dyDescent="0.2">
      <c r="A251" s="12" t="s">
        <v>495</v>
      </c>
      <c r="B251" s="12">
        <v>72</v>
      </c>
      <c r="C251" s="12">
        <v>197</v>
      </c>
      <c r="D251" s="12">
        <v>33.74</v>
      </c>
    </row>
    <row r="252" spans="1:4" x14ac:dyDescent="0.2">
      <c r="A252" s="12" t="s">
        <v>496</v>
      </c>
      <c r="B252" s="12">
        <v>73</v>
      </c>
      <c r="C252" s="12">
        <v>204</v>
      </c>
      <c r="D252" s="12">
        <v>31.42</v>
      </c>
    </row>
    <row r="253" spans="1:4" x14ac:dyDescent="0.2">
      <c r="A253" s="12" t="s">
        <v>497</v>
      </c>
      <c r="B253" s="12">
        <v>71</v>
      </c>
      <c r="C253" s="12">
        <v>167</v>
      </c>
      <c r="D253" s="12">
        <v>27.5</v>
      </c>
    </row>
    <row r="254" spans="1:4" x14ac:dyDescent="0.2">
      <c r="A254" s="12" t="s">
        <v>498</v>
      </c>
      <c r="B254" s="12">
        <v>72</v>
      </c>
      <c r="C254" s="12">
        <v>180</v>
      </c>
      <c r="D254" s="12">
        <v>24.25</v>
      </c>
    </row>
    <row r="255" spans="1:4" x14ac:dyDescent="0.2">
      <c r="A255" s="12" t="s">
        <v>499</v>
      </c>
      <c r="B255" s="12">
        <v>71</v>
      </c>
      <c r="C255" s="12">
        <v>195</v>
      </c>
      <c r="D255" s="12">
        <v>29.78</v>
      </c>
    </row>
    <row r="256" spans="1:4" x14ac:dyDescent="0.2">
      <c r="A256" s="12" t="s">
        <v>500</v>
      </c>
      <c r="B256" s="12">
        <v>73</v>
      </c>
      <c r="C256" s="12">
        <v>220</v>
      </c>
      <c r="D256" s="12">
        <v>30</v>
      </c>
    </row>
    <row r="257" spans="1:4" x14ac:dyDescent="0.2">
      <c r="A257" s="12" t="s">
        <v>501</v>
      </c>
      <c r="B257" s="12">
        <v>72</v>
      </c>
      <c r="C257" s="12">
        <v>215</v>
      </c>
      <c r="D257" s="12">
        <v>33.090000000000003</v>
      </c>
    </row>
    <row r="258" spans="1:4" x14ac:dyDescent="0.2">
      <c r="A258" s="12" t="s">
        <v>502</v>
      </c>
      <c r="B258" s="12">
        <v>73</v>
      </c>
      <c r="C258" s="12">
        <v>185</v>
      </c>
      <c r="D258" s="12">
        <v>25.96</v>
      </c>
    </row>
    <row r="259" spans="1:4" x14ac:dyDescent="0.2">
      <c r="A259" s="12" t="s">
        <v>503</v>
      </c>
      <c r="B259" s="12">
        <v>74</v>
      </c>
      <c r="C259" s="12">
        <v>190</v>
      </c>
      <c r="D259" s="12">
        <v>23.34</v>
      </c>
    </row>
    <row r="260" spans="1:4" x14ac:dyDescent="0.2">
      <c r="A260" s="12" t="s">
        <v>504</v>
      </c>
      <c r="B260" s="12">
        <v>74</v>
      </c>
      <c r="C260" s="12">
        <v>205</v>
      </c>
      <c r="D260" s="12">
        <v>29.98</v>
      </c>
    </row>
    <row r="261" spans="1:4" x14ac:dyDescent="0.2">
      <c r="A261" s="12" t="s">
        <v>505</v>
      </c>
      <c r="B261" s="12">
        <v>72</v>
      </c>
      <c r="C261" s="12">
        <v>205</v>
      </c>
      <c r="D261" s="12">
        <v>38.28</v>
      </c>
    </row>
    <row r="262" spans="1:4" x14ac:dyDescent="0.2">
      <c r="A262" s="12" t="s">
        <v>506</v>
      </c>
      <c r="B262" s="12">
        <v>73</v>
      </c>
      <c r="C262" s="12">
        <v>200</v>
      </c>
      <c r="D262" s="12">
        <v>27.12</v>
      </c>
    </row>
    <row r="263" spans="1:4" x14ac:dyDescent="0.2">
      <c r="A263" s="12" t="s">
        <v>507</v>
      </c>
      <c r="B263" s="12">
        <v>75</v>
      </c>
      <c r="C263" s="12">
        <v>200</v>
      </c>
      <c r="D263" s="12">
        <v>24.97</v>
      </c>
    </row>
    <row r="264" spans="1:4" x14ac:dyDescent="0.2">
      <c r="A264" s="12" t="s">
        <v>508</v>
      </c>
      <c r="B264" s="12">
        <v>74</v>
      </c>
      <c r="C264" s="12">
        <v>210</v>
      </c>
      <c r="D264" s="12">
        <v>24.34</v>
      </c>
    </row>
    <row r="265" spans="1:4" x14ac:dyDescent="0.2">
      <c r="A265" s="12" t="s">
        <v>509</v>
      </c>
      <c r="B265" s="12">
        <v>74</v>
      </c>
      <c r="C265" s="12">
        <v>215</v>
      </c>
      <c r="D265" s="12">
        <v>29.49</v>
      </c>
    </row>
    <row r="266" spans="1:4" x14ac:dyDescent="0.2">
      <c r="A266" s="12" t="s">
        <v>510</v>
      </c>
      <c r="B266" s="12">
        <v>77</v>
      </c>
      <c r="C266" s="12">
        <v>200</v>
      </c>
      <c r="D266" s="12">
        <v>24.02</v>
      </c>
    </row>
    <row r="267" spans="1:4" x14ac:dyDescent="0.2">
      <c r="A267" s="12" t="s">
        <v>511</v>
      </c>
      <c r="B267" s="12">
        <v>75</v>
      </c>
      <c r="C267" s="12">
        <v>205</v>
      </c>
      <c r="D267" s="12">
        <v>24.73</v>
      </c>
    </row>
    <row r="268" spans="1:4" x14ac:dyDescent="0.2">
      <c r="A268" s="12" t="s">
        <v>512</v>
      </c>
      <c r="B268" s="12">
        <v>73</v>
      </c>
      <c r="C268" s="12">
        <v>211</v>
      </c>
      <c r="D268" s="12">
        <v>42.3</v>
      </c>
    </row>
    <row r="269" spans="1:4" x14ac:dyDescent="0.2">
      <c r="A269" s="12" t="s">
        <v>513</v>
      </c>
      <c r="B269" s="12">
        <v>72</v>
      </c>
      <c r="C269" s="12">
        <v>190</v>
      </c>
      <c r="D269" s="12">
        <v>29.54</v>
      </c>
    </row>
    <row r="270" spans="1:4" x14ac:dyDescent="0.2">
      <c r="A270" s="12" t="s">
        <v>514</v>
      </c>
      <c r="B270" s="12">
        <v>71</v>
      </c>
      <c r="C270" s="12">
        <v>208</v>
      </c>
      <c r="D270" s="12">
        <v>29.95</v>
      </c>
    </row>
    <row r="271" spans="1:4" x14ac:dyDescent="0.2">
      <c r="A271" s="12" t="s">
        <v>515</v>
      </c>
      <c r="B271" s="12">
        <v>74</v>
      </c>
      <c r="C271" s="12">
        <v>200</v>
      </c>
      <c r="D271" s="12">
        <v>29.24</v>
      </c>
    </row>
    <row r="272" spans="1:4" x14ac:dyDescent="0.2">
      <c r="A272" s="12" t="s">
        <v>516</v>
      </c>
      <c r="B272" s="12">
        <v>77</v>
      </c>
      <c r="C272" s="12">
        <v>210</v>
      </c>
      <c r="D272" s="12">
        <v>30.3</v>
      </c>
    </row>
    <row r="273" spans="1:4" x14ac:dyDescent="0.2">
      <c r="A273" s="12" t="s">
        <v>517</v>
      </c>
      <c r="B273" s="12">
        <v>75</v>
      </c>
      <c r="C273" s="12">
        <v>232</v>
      </c>
      <c r="D273" s="12">
        <v>40.770000000000003</v>
      </c>
    </row>
    <row r="274" spans="1:4" x14ac:dyDescent="0.2">
      <c r="A274" s="12" t="s">
        <v>518</v>
      </c>
      <c r="B274" s="12">
        <v>75</v>
      </c>
      <c r="C274" s="12">
        <v>230</v>
      </c>
      <c r="D274" s="12">
        <v>38.85</v>
      </c>
    </row>
    <row r="275" spans="1:4" x14ac:dyDescent="0.2">
      <c r="A275" s="12" t="s">
        <v>519</v>
      </c>
      <c r="B275" s="12">
        <v>75</v>
      </c>
      <c r="C275" s="12">
        <v>210</v>
      </c>
      <c r="D275" s="12">
        <v>22.31</v>
      </c>
    </row>
    <row r="276" spans="1:4" x14ac:dyDescent="0.2">
      <c r="A276" s="12" t="s">
        <v>520</v>
      </c>
      <c r="B276" s="12">
        <v>78</v>
      </c>
      <c r="C276" s="12">
        <v>220</v>
      </c>
      <c r="D276" s="12">
        <v>25.44</v>
      </c>
    </row>
    <row r="277" spans="1:4" x14ac:dyDescent="0.2">
      <c r="A277" s="12" t="s">
        <v>521</v>
      </c>
      <c r="B277" s="12">
        <v>78</v>
      </c>
      <c r="C277" s="12">
        <v>210</v>
      </c>
      <c r="D277" s="12">
        <v>21.78</v>
      </c>
    </row>
    <row r="278" spans="1:4" x14ac:dyDescent="0.2">
      <c r="A278" s="12" t="s">
        <v>522</v>
      </c>
      <c r="B278" s="12">
        <v>74</v>
      </c>
      <c r="C278" s="12">
        <v>202</v>
      </c>
      <c r="D278" s="12">
        <v>22.64</v>
      </c>
    </row>
    <row r="279" spans="1:4" x14ac:dyDescent="0.2">
      <c r="A279" s="12" t="s">
        <v>523</v>
      </c>
      <c r="B279" s="12">
        <v>76</v>
      </c>
      <c r="C279" s="12">
        <v>212</v>
      </c>
      <c r="D279" s="12">
        <v>26.11</v>
      </c>
    </row>
    <row r="280" spans="1:4" x14ac:dyDescent="0.2">
      <c r="A280" s="12" t="s">
        <v>524</v>
      </c>
      <c r="B280" s="12">
        <v>78</v>
      </c>
      <c r="C280" s="12">
        <v>225</v>
      </c>
      <c r="D280" s="12">
        <v>27.55</v>
      </c>
    </row>
    <row r="281" spans="1:4" x14ac:dyDescent="0.2">
      <c r="A281" s="12" t="s">
        <v>525</v>
      </c>
      <c r="B281" s="12">
        <v>76</v>
      </c>
      <c r="C281" s="12">
        <v>170</v>
      </c>
      <c r="D281" s="12">
        <v>24.63</v>
      </c>
    </row>
    <row r="282" spans="1:4" x14ac:dyDescent="0.2">
      <c r="A282" s="12" t="s">
        <v>526</v>
      </c>
      <c r="B282" s="12">
        <v>70</v>
      </c>
      <c r="C282" s="12">
        <v>190</v>
      </c>
      <c r="D282" s="12">
        <v>23.58</v>
      </c>
    </row>
    <row r="283" spans="1:4" x14ac:dyDescent="0.2">
      <c r="A283" s="12" t="s">
        <v>527</v>
      </c>
      <c r="B283" s="12">
        <v>72</v>
      </c>
      <c r="C283" s="12">
        <v>200</v>
      </c>
      <c r="D283" s="12">
        <v>30.73</v>
      </c>
    </row>
    <row r="284" spans="1:4" x14ac:dyDescent="0.2">
      <c r="A284" s="12" t="s">
        <v>528</v>
      </c>
      <c r="B284" s="12">
        <v>80</v>
      </c>
      <c r="C284" s="12">
        <v>237</v>
      </c>
      <c r="D284" s="12">
        <v>32.17</v>
      </c>
    </row>
    <row r="285" spans="1:4" x14ac:dyDescent="0.2">
      <c r="A285" s="12" t="s">
        <v>529</v>
      </c>
      <c r="B285" s="12">
        <v>74</v>
      </c>
      <c r="C285" s="12">
        <v>220</v>
      </c>
      <c r="D285" s="12">
        <v>30.43</v>
      </c>
    </row>
    <row r="286" spans="1:4" x14ac:dyDescent="0.2">
      <c r="A286" s="12" t="s">
        <v>530</v>
      </c>
      <c r="B286" s="12">
        <v>74</v>
      </c>
      <c r="C286" s="12">
        <v>170</v>
      </c>
      <c r="D286" s="12">
        <v>23.27</v>
      </c>
    </row>
    <row r="287" spans="1:4" x14ac:dyDescent="0.2">
      <c r="A287" s="12" t="s">
        <v>531</v>
      </c>
      <c r="B287" s="12">
        <v>71</v>
      </c>
      <c r="C287" s="12">
        <v>193</v>
      </c>
      <c r="D287" s="12">
        <v>32.51</v>
      </c>
    </row>
    <row r="288" spans="1:4" x14ac:dyDescent="0.2">
      <c r="A288" s="12" t="s">
        <v>532</v>
      </c>
      <c r="B288" s="12">
        <v>70</v>
      </c>
      <c r="C288" s="12">
        <v>190</v>
      </c>
      <c r="D288" s="12">
        <v>25.08</v>
      </c>
    </row>
    <row r="289" spans="1:4" x14ac:dyDescent="0.2">
      <c r="A289" s="12" t="s">
        <v>533</v>
      </c>
      <c r="B289" s="12">
        <v>72</v>
      </c>
      <c r="C289" s="12">
        <v>150</v>
      </c>
      <c r="D289" s="12">
        <v>22.41</v>
      </c>
    </row>
    <row r="290" spans="1:4" x14ac:dyDescent="0.2">
      <c r="A290" s="12" t="s">
        <v>534</v>
      </c>
      <c r="B290" s="12">
        <v>71</v>
      </c>
      <c r="C290" s="12">
        <v>220</v>
      </c>
      <c r="D290" s="12">
        <v>27.9</v>
      </c>
    </row>
    <row r="291" spans="1:4" x14ac:dyDescent="0.2">
      <c r="A291" s="12" t="s">
        <v>535</v>
      </c>
      <c r="B291" s="12">
        <v>74</v>
      </c>
      <c r="C291" s="12">
        <v>200</v>
      </c>
      <c r="D291" s="12">
        <v>34.74</v>
      </c>
    </row>
    <row r="292" spans="1:4" x14ac:dyDescent="0.2">
      <c r="A292" s="12" t="s">
        <v>536</v>
      </c>
      <c r="B292" s="12">
        <v>71</v>
      </c>
      <c r="C292" s="12">
        <v>190</v>
      </c>
      <c r="D292" s="12">
        <v>30.79</v>
      </c>
    </row>
    <row r="293" spans="1:4" x14ac:dyDescent="0.2">
      <c r="A293" s="12" t="s">
        <v>537</v>
      </c>
      <c r="B293" s="12">
        <v>72</v>
      </c>
      <c r="C293" s="12">
        <v>185</v>
      </c>
      <c r="D293" s="12">
        <v>25.71</v>
      </c>
    </row>
    <row r="294" spans="1:4" x14ac:dyDescent="0.2">
      <c r="A294" s="12" t="s">
        <v>538</v>
      </c>
      <c r="B294" s="12">
        <v>71</v>
      </c>
      <c r="C294" s="12">
        <v>185</v>
      </c>
      <c r="D294" s="12">
        <v>29.26</v>
      </c>
    </row>
    <row r="295" spans="1:4" x14ac:dyDescent="0.2">
      <c r="A295" s="12" t="s">
        <v>539</v>
      </c>
      <c r="B295" s="12">
        <v>74</v>
      </c>
      <c r="C295" s="12">
        <v>200</v>
      </c>
      <c r="D295" s="12">
        <v>21.58</v>
      </c>
    </row>
    <row r="296" spans="1:4" x14ac:dyDescent="0.2">
      <c r="A296" s="12" t="s">
        <v>540</v>
      </c>
      <c r="B296" s="12">
        <v>69</v>
      </c>
      <c r="C296" s="12">
        <v>172</v>
      </c>
      <c r="D296" s="12">
        <v>33.36</v>
      </c>
    </row>
    <row r="297" spans="1:4" x14ac:dyDescent="0.2">
      <c r="A297" s="12" t="s">
        <v>541</v>
      </c>
      <c r="B297" s="12">
        <v>76</v>
      </c>
      <c r="C297" s="12">
        <v>220</v>
      </c>
      <c r="D297" s="12">
        <v>24.94</v>
      </c>
    </row>
    <row r="298" spans="1:4" x14ac:dyDescent="0.2">
      <c r="A298" s="12" t="s">
        <v>542</v>
      </c>
      <c r="B298" s="12">
        <v>75</v>
      </c>
      <c r="C298" s="12">
        <v>225</v>
      </c>
      <c r="D298" s="12">
        <v>20.9</v>
      </c>
    </row>
    <row r="299" spans="1:4" x14ac:dyDescent="0.2">
      <c r="A299" s="12" t="s">
        <v>543</v>
      </c>
      <c r="B299" s="12">
        <v>75</v>
      </c>
      <c r="C299" s="12">
        <v>190</v>
      </c>
      <c r="D299" s="12">
        <v>21.52</v>
      </c>
    </row>
    <row r="300" spans="1:4" x14ac:dyDescent="0.2">
      <c r="A300" s="12" t="s">
        <v>544</v>
      </c>
      <c r="B300" s="12">
        <v>76</v>
      </c>
      <c r="C300" s="12">
        <v>195</v>
      </c>
      <c r="D300" s="12">
        <v>25.85</v>
      </c>
    </row>
    <row r="301" spans="1:4" x14ac:dyDescent="0.2">
      <c r="A301" s="12" t="s">
        <v>545</v>
      </c>
      <c r="B301" s="12">
        <v>73</v>
      </c>
      <c r="C301" s="12">
        <v>219</v>
      </c>
      <c r="D301" s="12">
        <v>27.27</v>
      </c>
    </row>
    <row r="302" spans="1:4" x14ac:dyDescent="0.2">
      <c r="A302" s="12" t="s">
        <v>546</v>
      </c>
      <c r="B302" s="12">
        <v>76</v>
      </c>
      <c r="C302" s="12">
        <v>190</v>
      </c>
      <c r="D302" s="12">
        <v>26.75</v>
      </c>
    </row>
    <row r="303" spans="1:4" x14ac:dyDescent="0.2">
      <c r="A303" s="12" t="s">
        <v>547</v>
      </c>
      <c r="B303" s="12">
        <v>73</v>
      </c>
      <c r="C303" s="12">
        <v>197</v>
      </c>
      <c r="D303" s="12">
        <v>36.03</v>
      </c>
    </row>
    <row r="304" spans="1:4" x14ac:dyDescent="0.2">
      <c r="A304" s="12" t="s">
        <v>548</v>
      </c>
      <c r="B304" s="12">
        <v>77</v>
      </c>
      <c r="C304" s="12">
        <v>200</v>
      </c>
      <c r="D304" s="12">
        <v>30.52</v>
      </c>
    </row>
    <row r="305" spans="1:4" x14ac:dyDescent="0.2">
      <c r="A305" s="12" t="s">
        <v>549</v>
      </c>
      <c r="B305" s="12">
        <v>73</v>
      </c>
      <c r="C305" s="12">
        <v>195</v>
      </c>
      <c r="D305" s="12">
        <v>32.549999999999997</v>
      </c>
    </row>
    <row r="306" spans="1:4" x14ac:dyDescent="0.2">
      <c r="A306" s="12" t="s">
        <v>550</v>
      </c>
      <c r="B306" s="12">
        <v>72</v>
      </c>
      <c r="C306" s="12">
        <v>210</v>
      </c>
      <c r="D306" s="12">
        <v>29.86</v>
      </c>
    </row>
    <row r="307" spans="1:4" x14ac:dyDescent="0.2">
      <c r="A307" s="12" t="s">
        <v>551</v>
      </c>
      <c r="B307" s="12">
        <v>72</v>
      </c>
      <c r="C307" s="12">
        <v>177</v>
      </c>
      <c r="D307" s="12">
        <v>29.58</v>
      </c>
    </row>
    <row r="308" spans="1:4" x14ac:dyDescent="0.2">
      <c r="A308" s="12" t="s">
        <v>552</v>
      </c>
      <c r="B308" s="12">
        <v>77</v>
      </c>
      <c r="C308" s="12">
        <v>220</v>
      </c>
      <c r="D308" s="12">
        <v>30.02</v>
      </c>
    </row>
    <row r="309" spans="1:4" x14ac:dyDescent="0.2">
      <c r="A309" s="12" t="s">
        <v>553</v>
      </c>
      <c r="B309" s="12">
        <v>77</v>
      </c>
      <c r="C309" s="12">
        <v>235</v>
      </c>
      <c r="D309" s="12">
        <v>29.16</v>
      </c>
    </row>
    <row r="310" spans="1:4" x14ac:dyDescent="0.2">
      <c r="A310" s="12" t="s">
        <v>554</v>
      </c>
      <c r="B310" s="12">
        <v>71</v>
      </c>
      <c r="C310" s="12">
        <v>180</v>
      </c>
      <c r="D310" s="12">
        <v>22.3</v>
      </c>
    </row>
    <row r="311" spans="1:4" x14ac:dyDescent="0.2">
      <c r="A311" s="12" t="s">
        <v>555</v>
      </c>
      <c r="B311" s="12">
        <v>74</v>
      </c>
      <c r="C311" s="12">
        <v>195</v>
      </c>
      <c r="D311" s="12">
        <v>22.06</v>
      </c>
    </row>
    <row r="312" spans="1:4" x14ac:dyDescent="0.2">
      <c r="A312" s="12" t="s">
        <v>556</v>
      </c>
      <c r="B312" s="12">
        <v>74</v>
      </c>
      <c r="C312" s="12">
        <v>195</v>
      </c>
      <c r="D312" s="12">
        <v>25.65</v>
      </c>
    </row>
    <row r="313" spans="1:4" x14ac:dyDescent="0.2">
      <c r="A313" s="12" t="s">
        <v>557</v>
      </c>
      <c r="B313" s="12">
        <v>73</v>
      </c>
      <c r="C313" s="12">
        <v>190</v>
      </c>
      <c r="D313" s="12">
        <v>25.49</v>
      </c>
    </row>
    <row r="314" spans="1:4" x14ac:dyDescent="0.2">
      <c r="A314" s="12" t="s">
        <v>558</v>
      </c>
      <c r="B314" s="12">
        <v>78</v>
      </c>
      <c r="C314" s="12">
        <v>230</v>
      </c>
      <c r="D314" s="12">
        <v>27.86</v>
      </c>
    </row>
    <row r="315" spans="1:4" x14ac:dyDescent="0.2">
      <c r="A315" s="12" t="s">
        <v>559</v>
      </c>
      <c r="B315" s="12">
        <v>75</v>
      </c>
      <c r="C315" s="12">
        <v>190</v>
      </c>
      <c r="D315" s="12">
        <v>23.73</v>
      </c>
    </row>
    <row r="316" spans="1:4" x14ac:dyDescent="0.2">
      <c r="A316" s="12" t="s">
        <v>560</v>
      </c>
      <c r="B316" s="12">
        <v>73</v>
      </c>
      <c r="C316" s="12">
        <v>200</v>
      </c>
      <c r="D316" s="12">
        <v>31.78</v>
      </c>
    </row>
    <row r="317" spans="1:4" x14ac:dyDescent="0.2">
      <c r="A317" s="12" t="s">
        <v>561</v>
      </c>
      <c r="B317" s="12">
        <v>70</v>
      </c>
      <c r="C317" s="12">
        <v>190</v>
      </c>
      <c r="D317" s="12">
        <v>23.06</v>
      </c>
    </row>
    <row r="318" spans="1:4" x14ac:dyDescent="0.2">
      <c r="A318" s="12" t="s">
        <v>562</v>
      </c>
      <c r="B318" s="12">
        <v>74</v>
      </c>
      <c r="C318" s="12">
        <v>190</v>
      </c>
      <c r="D318" s="12">
        <v>26.6</v>
      </c>
    </row>
    <row r="319" spans="1:4" x14ac:dyDescent="0.2">
      <c r="A319" s="12" t="s">
        <v>563</v>
      </c>
      <c r="B319" s="12">
        <v>72</v>
      </c>
      <c r="C319" s="12">
        <v>200</v>
      </c>
      <c r="D319" s="12">
        <v>29.39</v>
      </c>
    </row>
    <row r="320" spans="1:4" x14ac:dyDescent="0.2">
      <c r="A320" s="12" t="s">
        <v>564</v>
      </c>
      <c r="B320" s="12">
        <v>73</v>
      </c>
      <c r="C320" s="12">
        <v>200</v>
      </c>
      <c r="D320" s="12">
        <v>26.51</v>
      </c>
    </row>
    <row r="321" spans="1:4" x14ac:dyDescent="0.2">
      <c r="A321" s="12" t="s">
        <v>565</v>
      </c>
      <c r="B321" s="12">
        <v>73</v>
      </c>
      <c r="C321" s="12">
        <v>184</v>
      </c>
      <c r="D321" s="12">
        <v>25.08</v>
      </c>
    </row>
    <row r="322" spans="1:4" x14ac:dyDescent="0.2">
      <c r="A322" s="12" t="s">
        <v>566</v>
      </c>
      <c r="B322" s="12">
        <v>75</v>
      </c>
      <c r="C322" s="12">
        <v>200</v>
      </c>
      <c r="D322" s="12">
        <v>25.76</v>
      </c>
    </row>
    <row r="323" spans="1:4" x14ac:dyDescent="0.2">
      <c r="A323" s="12" t="s">
        <v>567</v>
      </c>
      <c r="B323" s="12">
        <v>75</v>
      </c>
      <c r="C323" s="12">
        <v>180</v>
      </c>
      <c r="D323" s="12">
        <v>22.52</v>
      </c>
    </row>
    <row r="324" spans="1:4" x14ac:dyDescent="0.2">
      <c r="A324" s="12" t="s">
        <v>568</v>
      </c>
      <c r="B324" s="12">
        <v>74</v>
      </c>
      <c r="C324" s="12">
        <v>219</v>
      </c>
      <c r="D324" s="12">
        <v>25.57</v>
      </c>
    </row>
    <row r="325" spans="1:4" x14ac:dyDescent="0.2">
      <c r="A325" s="12" t="s">
        <v>569</v>
      </c>
      <c r="B325" s="12">
        <v>76</v>
      </c>
      <c r="C325" s="12">
        <v>187</v>
      </c>
      <c r="D325" s="12">
        <v>25.43</v>
      </c>
    </row>
    <row r="326" spans="1:4" x14ac:dyDescent="0.2">
      <c r="A326" s="12" t="s">
        <v>570</v>
      </c>
      <c r="B326" s="12">
        <v>73</v>
      </c>
      <c r="C326" s="12">
        <v>200</v>
      </c>
      <c r="D326" s="12">
        <v>34.65</v>
      </c>
    </row>
    <row r="327" spans="1:4" x14ac:dyDescent="0.2">
      <c r="A327" s="12" t="s">
        <v>571</v>
      </c>
      <c r="B327" s="12">
        <v>74</v>
      </c>
      <c r="C327" s="12">
        <v>220</v>
      </c>
      <c r="D327" s="12">
        <v>22.68</v>
      </c>
    </row>
    <row r="328" spans="1:4" x14ac:dyDescent="0.2">
      <c r="A328" s="12" t="s">
        <v>572</v>
      </c>
      <c r="B328" s="12">
        <v>75</v>
      </c>
      <c r="C328" s="12">
        <v>205</v>
      </c>
      <c r="D328" s="12">
        <v>21.46</v>
      </c>
    </row>
    <row r="329" spans="1:4" x14ac:dyDescent="0.2">
      <c r="A329" s="12" t="s">
        <v>573</v>
      </c>
      <c r="B329" s="12">
        <v>73</v>
      </c>
      <c r="C329" s="12">
        <v>205</v>
      </c>
      <c r="D329" s="12">
        <v>26.27</v>
      </c>
    </row>
    <row r="330" spans="1:4" x14ac:dyDescent="0.2">
      <c r="A330" s="12" t="s">
        <v>574</v>
      </c>
      <c r="B330" s="12">
        <v>75</v>
      </c>
      <c r="C330" s="12">
        <v>190</v>
      </c>
      <c r="D330" s="12">
        <v>23.47</v>
      </c>
    </row>
    <row r="331" spans="1:4" x14ac:dyDescent="0.2">
      <c r="A331" s="12" t="s">
        <v>575</v>
      </c>
      <c r="B331" s="12">
        <v>72</v>
      </c>
      <c r="C331" s="12">
        <v>170</v>
      </c>
      <c r="D331" s="12">
        <v>23.1</v>
      </c>
    </row>
    <row r="332" spans="1:4" x14ac:dyDescent="0.2">
      <c r="A332" s="12" t="s">
        <v>576</v>
      </c>
      <c r="B332" s="12">
        <v>73</v>
      </c>
      <c r="C332" s="12">
        <v>160</v>
      </c>
      <c r="D332" s="12">
        <v>29.14</v>
      </c>
    </row>
    <row r="333" spans="1:4" x14ac:dyDescent="0.2">
      <c r="A333" s="12" t="s">
        <v>577</v>
      </c>
      <c r="B333" s="12">
        <v>73</v>
      </c>
      <c r="C333" s="12">
        <v>215</v>
      </c>
      <c r="D333" s="12">
        <v>29.77</v>
      </c>
    </row>
    <row r="334" spans="1:4" x14ac:dyDescent="0.2">
      <c r="A334" s="12" t="s">
        <v>578</v>
      </c>
      <c r="B334" s="12">
        <v>72</v>
      </c>
      <c r="C334" s="12">
        <v>175</v>
      </c>
      <c r="D334" s="12">
        <v>23.85</v>
      </c>
    </row>
    <row r="335" spans="1:4" x14ac:dyDescent="0.2">
      <c r="A335" s="12" t="s">
        <v>579</v>
      </c>
      <c r="B335" s="12">
        <v>74</v>
      </c>
      <c r="C335" s="12">
        <v>205</v>
      </c>
      <c r="D335" s="12">
        <v>28.88</v>
      </c>
    </row>
    <row r="336" spans="1:4" x14ac:dyDescent="0.2">
      <c r="A336" s="12" t="s">
        <v>580</v>
      </c>
      <c r="B336" s="12">
        <v>78</v>
      </c>
      <c r="C336" s="12">
        <v>200</v>
      </c>
      <c r="D336" s="12">
        <v>24.49</v>
      </c>
    </row>
    <row r="337" spans="1:4" x14ac:dyDescent="0.2">
      <c r="A337" s="12" t="s">
        <v>581</v>
      </c>
      <c r="B337" s="12">
        <v>76</v>
      </c>
      <c r="C337" s="12">
        <v>214</v>
      </c>
      <c r="D337" s="12">
        <v>25.19</v>
      </c>
    </row>
    <row r="338" spans="1:4" x14ac:dyDescent="0.2">
      <c r="A338" s="12" t="s">
        <v>582</v>
      </c>
      <c r="B338" s="12">
        <v>73</v>
      </c>
      <c r="C338" s="12">
        <v>200</v>
      </c>
      <c r="D338" s="12">
        <v>27.48</v>
      </c>
    </row>
    <row r="339" spans="1:4" x14ac:dyDescent="0.2">
      <c r="A339" s="12" t="s">
        <v>583</v>
      </c>
      <c r="B339" s="12">
        <v>74</v>
      </c>
      <c r="C339" s="12">
        <v>190</v>
      </c>
      <c r="D339" s="12">
        <v>28.31</v>
      </c>
    </row>
    <row r="340" spans="1:4" x14ac:dyDescent="0.2">
      <c r="A340" s="12" t="s">
        <v>584</v>
      </c>
      <c r="B340" s="12">
        <v>75</v>
      </c>
      <c r="C340" s="12">
        <v>180</v>
      </c>
      <c r="D340" s="12">
        <v>26.54</v>
      </c>
    </row>
    <row r="341" spans="1:4" x14ac:dyDescent="0.2">
      <c r="A341" s="12" t="s">
        <v>585</v>
      </c>
      <c r="B341" s="12">
        <v>70</v>
      </c>
      <c r="C341" s="12">
        <v>205</v>
      </c>
      <c r="D341" s="12">
        <v>26.77</v>
      </c>
    </row>
    <row r="342" spans="1:4" x14ac:dyDescent="0.2">
      <c r="A342" s="12" t="s">
        <v>586</v>
      </c>
      <c r="B342" s="12">
        <v>75</v>
      </c>
      <c r="C342" s="12">
        <v>220</v>
      </c>
      <c r="D342" s="12">
        <v>23.75</v>
      </c>
    </row>
    <row r="343" spans="1:4" x14ac:dyDescent="0.2">
      <c r="A343" s="12" t="s">
        <v>587</v>
      </c>
      <c r="B343" s="12">
        <v>71</v>
      </c>
      <c r="C343" s="12">
        <v>190</v>
      </c>
      <c r="D343" s="12">
        <v>26.41</v>
      </c>
    </row>
    <row r="344" spans="1:4" x14ac:dyDescent="0.2">
      <c r="A344" s="12" t="s">
        <v>588</v>
      </c>
      <c r="B344" s="12">
        <v>72</v>
      </c>
      <c r="C344" s="12">
        <v>215</v>
      </c>
      <c r="D344" s="12">
        <v>36.47</v>
      </c>
    </row>
    <row r="345" spans="1:4" x14ac:dyDescent="0.2">
      <c r="A345" s="12" t="s">
        <v>589</v>
      </c>
      <c r="B345" s="12">
        <v>78</v>
      </c>
      <c r="C345" s="12">
        <v>235</v>
      </c>
      <c r="D345" s="12">
        <v>26.06</v>
      </c>
    </row>
    <row r="346" spans="1:4" x14ac:dyDescent="0.2">
      <c r="A346" s="12" t="s">
        <v>590</v>
      </c>
      <c r="B346" s="12">
        <v>75</v>
      </c>
      <c r="C346" s="12">
        <v>191</v>
      </c>
      <c r="D346" s="12">
        <v>27.55</v>
      </c>
    </row>
    <row r="347" spans="1:4" x14ac:dyDescent="0.2">
      <c r="A347" s="12" t="s">
        <v>591</v>
      </c>
      <c r="B347" s="12">
        <v>73</v>
      </c>
      <c r="C347" s="12">
        <v>200</v>
      </c>
      <c r="D347" s="12">
        <v>31.28</v>
      </c>
    </row>
    <row r="348" spans="1:4" x14ac:dyDescent="0.2">
      <c r="A348" s="12" t="s">
        <v>592</v>
      </c>
      <c r="B348" s="12">
        <v>73</v>
      </c>
      <c r="C348" s="12">
        <v>181</v>
      </c>
      <c r="D348" s="12">
        <v>29.04</v>
      </c>
    </row>
    <row r="349" spans="1:4" x14ac:dyDescent="0.2">
      <c r="A349" s="12" t="s">
        <v>593</v>
      </c>
      <c r="B349" s="12">
        <v>71</v>
      </c>
      <c r="C349" s="12">
        <v>200</v>
      </c>
      <c r="D349" s="12">
        <v>32.950000000000003</v>
      </c>
    </row>
    <row r="350" spans="1:4" x14ac:dyDescent="0.2">
      <c r="A350" s="12" t="s">
        <v>594</v>
      </c>
      <c r="B350" s="12">
        <v>75</v>
      </c>
      <c r="C350" s="12">
        <v>210</v>
      </c>
      <c r="D350" s="12">
        <v>26.65</v>
      </c>
    </row>
    <row r="351" spans="1:4" x14ac:dyDescent="0.2">
      <c r="A351" s="12" t="s">
        <v>595</v>
      </c>
      <c r="B351" s="12">
        <v>77</v>
      </c>
      <c r="C351" s="12">
        <v>240</v>
      </c>
      <c r="D351" s="12">
        <v>27.5</v>
      </c>
    </row>
    <row r="352" spans="1:4" x14ac:dyDescent="0.2">
      <c r="A352" s="12" t="s">
        <v>596</v>
      </c>
      <c r="B352" s="12">
        <v>72</v>
      </c>
      <c r="C352" s="12">
        <v>185</v>
      </c>
      <c r="D352" s="12">
        <v>30.9</v>
      </c>
    </row>
    <row r="353" spans="1:4" x14ac:dyDescent="0.2">
      <c r="A353" s="12" t="s">
        <v>597</v>
      </c>
      <c r="B353" s="12">
        <v>69</v>
      </c>
      <c r="C353" s="12">
        <v>165</v>
      </c>
      <c r="D353" s="12">
        <v>29.09</v>
      </c>
    </row>
    <row r="354" spans="1:4" x14ac:dyDescent="0.2">
      <c r="A354" s="12" t="s">
        <v>598</v>
      </c>
      <c r="B354" s="12">
        <v>73</v>
      </c>
      <c r="C354" s="12">
        <v>190</v>
      </c>
      <c r="D354" s="12">
        <v>36.67</v>
      </c>
    </row>
    <row r="355" spans="1:4" x14ac:dyDescent="0.2">
      <c r="A355" s="12" t="s">
        <v>599</v>
      </c>
      <c r="B355" s="12">
        <v>74</v>
      </c>
      <c r="C355" s="12">
        <v>185</v>
      </c>
      <c r="D355" s="12">
        <v>23.44</v>
      </c>
    </row>
    <row r="356" spans="1:4" x14ac:dyDescent="0.2">
      <c r="A356" s="12" t="s">
        <v>600</v>
      </c>
      <c r="B356" s="12">
        <v>72</v>
      </c>
      <c r="C356" s="12">
        <v>175</v>
      </c>
      <c r="D356" s="12">
        <v>29.09</v>
      </c>
    </row>
    <row r="357" spans="1:4" x14ac:dyDescent="0.2">
      <c r="A357" s="12" t="s">
        <v>601</v>
      </c>
      <c r="B357" s="12">
        <v>70</v>
      </c>
      <c r="C357" s="12">
        <v>155</v>
      </c>
      <c r="D357" s="12">
        <v>22.89</v>
      </c>
    </row>
    <row r="358" spans="1:4" x14ac:dyDescent="0.2">
      <c r="A358" s="12" t="s">
        <v>602</v>
      </c>
      <c r="B358" s="12">
        <v>75</v>
      </c>
      <c r="C358" s="12">
        <v>210</v>
      </c>
      <c r="D358" s="12">
        <v>25.48</v>
      </c>
    </row>
    <row r="359" spans="1:4" x14ac:dyDescent="0.2">
      <c r="A359" s="12" t="s">
        <v>603</v>
      </c>
      <c r="B359" s="12">
        <v>70</v>
      </c>
      <c r="C359" s="12">
        <v>170</v>
      </c>
      <c r="D359" s="12">
        <v>25.84</v>
      </c>
    </row>
    <row r="360" spans="1:4" x14ac:dyDescent="0.2">
      <c r="A360" s="12" t="s">
        <v>604</v>
      </c>
      <c r="B360" s="12">
        <v>72</v>
      </c>
      <c r="C360" s="12">
        <v>175</v>
      </c>
      <c r="D360" s="12">
        <v>27.2</v>
      </c>
    </row>
    <row r="361" spans="1:4" x14ac:dyDescent="0.2">
      <c r="A361" s="12" t="s">
        <v>605</v>
      </c>
      <c r="B361" s="12">
        <v>72</v>
      </c>
      <c r="C361" s="12">
        <v>220</v>
      </c>
      <c r="D361" s="12">
        <v>25.22</v>
      </c>
    </row>
    <row r="362" spans="1:4" x14ac:dyDescent="0.2">
      <c r="A362" s="12" t="s">
        <v>606</v>
      </c>
      <c r="B362" s="12">
        <v>74</v>
      </c>
      <c r="C362" s="12">
        <v>210</v>
      </c>
      <c r="D362" s="12">
        <v>24.67</v>
      </c>
    </row>
    <row r="363" spans="1:4" x14ac:dyDescent="0.2">
      <c r="A363" s="12" t="s">
        <v>607</v>
      </c>
      <c r="B363" s="12">
        <v>73</v>
      </c>
      <c r="C363" s="12">
        <v>205</v>
      </c>
      <c r="D363" s="12">
        <v>39.25</v>
      </c>
    </row>
    <row r="364" spans="1:4" x14ac:dyDescent="0.2">
      <c r="A364" s="12" t="s">
        <v>608</v>
      </c>
      <c r="B364" s="12">
        <v>74</v>
      </c>
      <c r="C364" s="12">
        <v>200</v>
      </c>
      <c r="D364" s="12">
        <v>32.17</v>
      </c>
    </row>
    <row r="365" spans="1:4" x14ac:dyDescent="0.2">
      <c r="A365" s="12" t="s">
        <v>609</v>
      </c>
      <c r="B365" s="12">
        <v>75</v>
      </c>
      <c r="C365" s="12">
        <v>225</v>
      </c>
      <c r="D365" s="12">
        <v>33.61</v>
      </c>
    </row>
    <row r="366" spans="1:4" x14ac:dyDescent="0.2">
      <c r="A366" s="12" t="s">
        <v>610</v>
      </c>
      <c r="B366" s="12">
        <v>76</v>
      </c>
      <c r="C366" s="12">
        <v>205</v>
      </c>
      <c r="D366" s="12">
        <v>32.770000000000003</v>
      </c>
    </row>
    <row r="367" spans="1:4" x14ac:dyDescent="0.2">
      <c r="A367" s="12" t="s">
        <v>611</v>
      </c>
      <c r="B367" s="12">
        <v>75</v>
      </c>
      <c r="C367" s="12">
        <v>195</v>
      </c>
      <c r="D367" s="12">
        <v>29.83</v>
      </c>
    </row>
    <row r="368" spans="1:4" x14ac:dyDescent="0.2">
      <c r="A368" s="12" t="s">
        <v>612</v>
      </c>
      <c r="B368" s="12">
        <v>80</v>
      </c>
      <c r="C368" s="12">
        <v>240</v>
      </c>
      <c r="D368" s="12">
        <v>31.02</v>
      </c>
    </row>
    <row r="369" spans="1:4" x14ac:dyDescent="0.2">
      <c r="A369" s="12" t="s">
        <v>613</v>
      </c>
      <c r="B369" s="12">
        <v>72</v>
      </c>
      <c r="C369" s="12">
        <v>150</v>
      </c>
      <c r="D369" s="12">
        <v>29.73</v>
      </c>
    </row>
    <row r="370" spans="1:4" x14ac:dyDescent="0.2">
      <c r="A370" s="12" t="s">
        <v>614</v>
      </c>
      <c r="B370" s="12">
        <v>75</v>
      </c>
      <c r="C370" s="12">
        <v>200</v>
      </c>
      <c r="D370" s="12">
        <v>28.48</v>
      </c>
    </row>
    <row r="371" spans="1:4" x14ac:dyDescent="0.2">
      <c r="A371" s="12" t="s">
        <v>615</v>
      </c>
      <c r="B371" s="12">
        <v>73</v>
      </c>
      <c r="C371" s="12">
        <v>215</v>
      </c>
      <c r="D371" s="12">
        <v>26.51</v>
      </c>
    </row>
    <row r="372" spans="1:4" x14ac:dyDescent="0.2">
      <c r="A372" s="12" t="s">
        <v>616</v>
      </c>
      <c r="B372" s="12">
        <v>74</v>
      </c>
      <c r="C372" s="12">
        <v>202</v>
      </c>
      <c r="D372" s="12">
        <v>26</v>
      </c>
    </row>
    <row r="373" spans="1:4" x14ac:dyDescent="0.2">
      <c r="A373" s="12" t="s">
        <v>617</v>
      </c>
      <c r="B373" s="12">
        <v>74</v>
      </c>
      <c r="C373" s="12">
        <v>200</v>
      </c>
      <c r="D373" s="12">
        <v>23.36</v>
      </c>
    </row>
    <row r="374" spans="1:4" x14ac:dyDescent="0.2">
      <c r="A374" s="12" t="s">
        <v>618</v>
      </c>
      <c r="B374" s="12">
        <v>73</v>
      </c>
      <c r="C374" s="12">
        <v>190</v>
      </c>
      <c r="D374" s="12">
        <v>25.9</v>
      </c>
    </row>
    <row r="375" spans="1:4" x14ac:dyDescent="0.2">
      <c r="A375" s="12" t="s">
        <v>619</v>
      </c>
      <c r="B375" s="12">
        <v>75</v>
      </c>
      <c r="C375" s="12">
        <v>205</v>
      </c>
      <c r="D375" s="12">
        <v>28.5</v>
      </c>
    </row>
    <row r="376" spans="1:4" x14ac:dyDescent="0.2">
      <c r="A376" s="12" t="s">
        <v>620</v>
      </c>
      <c r="B376" s="12">
        <v>75</v>
      </c>
      <c r="C376" s="12">
        <v>190</v>
      </c>
      <c r="D376" s="12">
        <v>25.62</v>
      </c>
    </row>
    <row r="377" spans="1:4" x14ac:dyDescent="0.2">
      <c r="A377" s="12" t="s">
        <v>621</v>
      </c>
      <c r="B377" s="12">
        <v>71</v>
      </c>
      <c r="C377" s="12">
        <v>160</v>
      </c>
      <c r="D377" s="12">
        <v>30.94</v>
      </c>
    </row>
    <row r="378" spans="1:4" x14ac:dyDescent="0.2">
      <c r="A378" s="12" t="s">
        <v>622</v>
      </c>
      <c r="B378" s="12">
        <v>73</v>
      </c>
      <c r="C378" s="12">
        <v>215</v>
      </c>
      <c r="D378" s="12">
        <v>26.59</v>
      </c>
    </row>
    <row r="379" spans="1:4" x14ac:dyDescent="0.2">
      <c r="A379" s="12" t="s">
        <v>623</v>
      </c>
      <c r="B379" s="12">
        <v>75</v>
      </c>
      <c r="C379" s="12">
        <v>185</v>
      </c>
      <c r="D379" s="12">
        <v>22.78</v>
      </c>
    </row>
    <row r="380" spans="1:4" x14ac:dyDescent="0.2">
      <c r="A380" s="12" t="s">
        <v>624</v>
      </c>
      <c r="B380" s="12">
        <v>74</v>
      </c>
      <c r="C380" s="12">
        <v>200</v>
      </c>
      <c r="D380" s="12">
        <v>32.26</v>
      </c>
    </row>
    <row r="381" spans="1:4" x14ac:dyDescent="0.2">
      <c r="A381" s="12" t="s">
        <v>625</v>
      </c>
      <c r="B381" s="12">
        <v>74</v>
      </c>
      <c r="C381" s="12">
        <v>190</v>
      </c>
      <c r="D381" s="12">
        <v>30.35</v>
      </c>
    </row>
    <row r="382" spans="1:4" x14ac:dyDescent="0.2">
      <c r="A382" s="12" t="s">
        <v>626</v>
      </c>
      <c r="B382" s="12">
        <v>72</v>
      </c>
      <c r="C382" s="12">
        <v>210</v>
      </c>
      <c r="D382" s="12">
        <v>33.26</v>
      </c>
    </row>
    <row r="383" spans="1:4" x14ac:dyDescent="0.2">
      <c r="A383" s="12" t="s">
        <v>627</v>
      </c>
      <c r="B383" s="12">
        <v>74</v>
      </c>
      <c r="C383" s="12">
        <v>185</v>
      </c>
      <c r="D383" s="12">
        <v>32.35</v>
      </c>
    </row>
    <row r="384" spans="1:4" x14ac:dyDescent="0.2">
      <c r="A384" s="12" t="s">
        <v>628</v>
      </c>
      <c r="B384" s="12">
        <v>74</v>
      </c>
      <c r="C384" s="12">
        <v>220</v>
      </c>
      <c r="D384" s="12">
        <v>27.3</v>
      </c>
    </row>
    <row r="385" spans="1:4" x14ac:dyDescent="0.2">
      <c r="A385" s="12" t="s">
        <v>629</v>
      </c>
      <c r="B385" s="12">
        <v>74</v>
      </c>
      <c r="C385" s="12">
        <v>190</v>
      </c>
      <c r="D385" s="12">
        <v>32.08</v>
      </c>
    </row>
    <row r="386" spans="1:4" x14ac:dyDescent="0.2">
      <c r="A386" s="12" t="s">
        <v>630</v>
      </c>
      <c r="B386" s="12">
        <v>73</v>
      </c>
      <c r="C386" s="12">
        <v>202</v>
      </c>
      <c r="D386" s="12">
        <v>25.25</v>
      </c>
    </row>
    <row r="387" spans="1:4" x14ac:dyDescent="0.2">
      <c r="A387" s="12" t="s">
        <v>631</v>
      </c>
      <c r="B387" s="12">
        <v>76</v>
      </c>
      <c r="C387" s="12">
        <v>205</v>
      </c>
      <c r="D387" s="12">
        <v>25.03</v>
      </c>
    </row>
    <row r="388" spans="1:4" x14ac:dyDescent="0.2">
      <c r="A388" s="12" t="s">
        <v>632</v>
      </c>
      <c r="B388" s="12">
        <v>75</v>
      </c>
      <c r="C388" s="12">
        <v>220</v>
      </c>
      <c r="D388" s="12">
        <v>26.89</v>
      </c>
    </row>
    <row r="389" spans="1:4" x14ac:dyDescent="0.2">
      <c r="A389" s="12" t="s">
        <v>633</v>
      </c>
      <c r="B389" s="12">
        <v>72</v>
      </c>
      <c r="C389" s="12">
        <v>175</v>
      </c>
      <c r="D389" s="12">
        <v>24.69</v>
      </c>
    </row>
    <row r="390" spans="1:4" x14ac:dyDescent="0.2">
      <c r="A390" s="12" t="s">
        <v>634</v>
      </c>
      <c r="B390" s="12">
        <v>73</v>
      </c>
      <c r="C390" s="12">
        <v>160</v>
      </c>
      <c r="D390" s="12">
        <v>22.44</v>
      </c>
    </row>
    <row r="391" spans="1:4" x14ac:dyDescent="0.2">
      <c r="A391" s="12" t="s">
        <v>635</v>
      </c>
      <c r="B391" s="12">
        <v>73</v>
      </c>
      <c r="C391" s="12">
        <v>190</v>
      </c>
      <c r="D391" s="12">
        <v>30.36</v>
      </c>
    </row>
    <row r="392" spans="1:4" x14ac:dyDescent="0.2">
      <c r="A392" s="12" t="s">
        <v>636</v>
      </c>
      <c r="B392" s="12">
        <v>73</v>
      </c>
      <c r="C392" s="12">
        <v>200</v>
      </c>
      <c r="D392" s="12">
        <v>26.27</v>
      </c>
    </row>
    <row r="393" spans="1:4" x14ac:dyDescent="0.2">
      <c r="A393" s="12" t="s">
        <v>637</v>
      </c>
      <c r="B393" s="12">
        <v>72</v>
      </c>
      <c r="C393" s="12">
        <v>229</v>
      </c>
      <c r="D393" s="12">
        <v>29.5</v>
      </c>
    </row>
    <row r="394" spans="1:4" x14ac:dyDescent="0.2">
      <c r="A394" s="12" t="s">
        <v>638</v>
      </c>
      <c r="B394" s="12">
        <v>72</v>
      </c>
      <c r="C394" s="12">
        <v>206</v>
      </c>
      <c r="D394" s="12">
        <v>29.75</v>
      </c>
    </row>
    <row r="395" spans="1:4" x14ac:dyDescent="0.2">
      <c r="A395" s="12" t="s">
        <v>639</v>
      </c>
      <c r="B395" s="12">
        <v>72</v>
      </c>
      <c r="C395" s="12">
        <v>220</v>
      </c>
      <c r="D395" s="12">
        <v>38.299999999999997</v>
      </c>
    </row>
    <row r="396" spans="1:4" x14ac:dyDescent="0.2">
      <c r="A396" s="12" t="s">
        <v>640</v>
      </c>
      <c r="B396" s="12">
        <v>72</v>
      </c>
      <c r="C396" s="12">
        <v>180</v>
      </c>
      <c r="D396" s="12">
        <v>39.75</v>
      </c>
    </row>
    <row r="397" spans="1:4" x14ac:dyDescent="0.2">
      <c r="A397" s="12" t="s">
        <v>641</v>
      </c>
      <c r="B397" s="12">
        <v>71</v>
      </c>
      <c r="C397" s="12">
        <v>195</v>
      </c>
      <c r="D397" s="12">
        <v>32.840000000000003</v>
      </c>
    </row>
    <row r="398" spans="1:4" x14ac:dyDescent="0.2">
      <c r="A398" s="12" t="s">
        <v>642</v>
      </c>
      <c r="B398" s="12">
        <v>75</v>
      </c>
      <c r="C398" s="12">
        <v>175</v>
      </c>
      <c r="D398" s="12">
        <v>26.66</v>
      </c>
    </row>
    <row r="399" spans="1:4" x14ac:dyDescent="0.2">
      <c r="A399" s="12" t="s">
        <v>643</v>
      </c>
      <c r="B399" s="12">
        <v>77</v>
      </c>
      <c r="C399" s="12">
        <v>250</v>
      </c>
      <c r="D399" s="12">
        <v>26.6</v>
      </c>
    </row>
    <row r="400" spans="1:4" x14ac:dyDescent="0.2">
      <c r="A400" s="12" t="s">
        <v>644</v>
      </c>
      <c r="B400" s="12">
        <v>75</v>
      </c>
      <c r="C400" s="12">
        <v>188</v>
      </c>
      <c r="D400" s="12">
        <v>24.94</v>
      </c>
    </row>
    <row r="401" spans="1:4" x14ac:dyDescent="0.2">
      <c r="A401" s="12" t="s">
        <v>645</v>
      </c>
      <c r="B401" s="12">
        <v>74</v>
      </c>
      <c r="C401" s="12">
        <v>230</v>
      </c>
      <c r="D401" s="12">
        <v>27.76</v>
      </c>
    </row>
    <row r="402" spans="1:4" x14ac:dyDescent="0.2">
      <c r="A402" s="12" t="s">
        <v>646</v>
      </c>
      <c r="B402" s="12">
        <v>73</v>
      </c>
      <c r="C402" s="12">
        <v>190</v>
      </c>
      <c r="D402" s="12">
        <v>23.66</v>
      </c>
    </row>
    <row r="403" spans="1:4" x14ac:dyDescent="0.2">
      <c r="A403" s="12" t="s">
        <v>647</v>
      </c>
      <c r="B403" s="12">
        <v>75</v>
      </c>
      <c r="C403" s="12">
        <v>200</v>
      </c>
      <c r="D403" s="12">
        <v>24.96</v>
      </c>
    </row>
    <row r="404" spans="1:4" x14ac:dyDescent="0.2">
      <c r="A404" s="12" t="s">
        <v>648</v>
      </c>
      <c r="B404" s="12">
        <v>79</v>
      </c>
      <c r="C404" s="12">
        <v>190</v>
      </c>
      <c r="D404" s="12">
        <v>23.65</v>
      </c>
    </row>
    <row r="405" spans="1:4" x14ac:dyDescent="0.2">
      <c r="A405" s="12" t="s">
        <v>649</v>
      </c>
      <c r="B405" s="12">
        <v>74</v>
      </c>
      <c r="C405" s="12">
        <v>219</v>
      </c>
      <c r="D405" s="12">
        <v>29.42</v>
      </c>
    </row>
    <row r="406" spans="1:4" x14ac:dyDescent="0.2">
      <c r="A406" s="12" t="s">
        <v>650</v>
      </c>
      <c r="B406" s="12">
        <v>76</v>
      </c>
      <c r="C406" s="12">
        <v>235</v>
      </c>
      <c r="D406" s="12">
        <v>32.18</v>
      </c>
    </row>
    <row r="407" spans="1:4" x14ac:dyDescent="0.2">
      <c r="A407" s="12" t="s">
        <v>651</v>
      </c>
      <c r="B407" s="12">
        <v>73</v>
      </c>
      <c r="C407" s="12">
        <v>180</v>
      </c>
      <c r="D407" s="12">
        <v>26.66</v>
      </c>
    </row>
    <row r="408" spans="1:4" x14ac:dyDescent="0.2">
      <c r="A408" s="12" t="s">
        <v>652</v>
      </c>
      <c r="B408" s="12">
        <v>74</v>
      </c>
      <c r="C408" s="12">
        <v>180</v>
      </c>
      <c r="D408" s="12">
        <v>27.47</v>
      </c>
    </row>
    <row r="409" spans="1:4" x14ac:dyDescent="0.2">
      <c r="A409" s="12" t="s">
        <v>653</v>
      </c>
      <c r="B409" s="12">
        <v>74</v>
      </c>
      <c r="C409" s="12">
        <v>180</v>
      </c>
      <c r="D409" s="12">
        <v>25.66</v>
      </c>
    </row>
    <row r="410" spans="1:4" x14ac:dyDescent="0.2">
      <c r="A410" s="12" t="s">
        <v>654</v>
      </c>
      <c r="B410" s="12">
        <v>72</v>
      </c>
      <c r="C410" s="12">
        <v>200</v>
      </c>
      <c r="D410" s="12">
        <v>35.130000000000003</v>
      </c>
    </row>
    <row r="411" spans="1:4" x14ac:dyDescent="0.2">
      <c r="A411" s="12" t="s">
        <v>655</v>
      </c>
      <c r="B411" s="12">
        <v>74</v>
      </c>
      <c r="C411" s="12">
        <v>234</v>
      </c>
      <c r="D411" s="12">
        <v>31.15</v>
      </c>
    </row>
    <row r="412" spans="1:4" x14ac:dyDescent="0.2">
      <c r="A412" s="12" t="s">
        <v>656</v>
      </c>
      <c r="B412" s="12">
        <v>74</v>
      </c>
      <c r="C412" s="12">
        <v>185</v>
      </c>
      <c r="D412" s="12">
        <v>35.67</v>
      </c>
    </row>
    <row r="413" spans="1:4" x14ac:dyDescent="0.2">
      <c r="A413" s="12" t="s">
        <v>657</v>
      </c>
      <c r="B413" s="12">
        <v>75</v>
      </c>
      <c r="C413" s="12">
        <v>220</v>
      </c>
      <c r="D413" s="12">
        <v>29.6</v>
      </c>
    </row>
    <row r="414" spans="1:4" x14ac:dyDescent="0.2">
      <c r="A414" s="12" t="s">
        <v>658</v>
      </c>
      <c r="B414" s="12">
        <v>78</v>
      </c>
      <c r="C414" s="12">
        <v>223</v>
      </c>
      <c r="D414" s="12">
        <v>30.14</v>
      </c>
    </row>
    <row r="415" spans="1:4" x14ac:dyDescent="0.2">
      <c r="A415" s="12" t="s">
        <v>659</v>
      </c>
      <c r="B415" s="12">
        <v>74</v>
      </c>
      <c r="C415" s="12">
        <v>200</v>
      </c>
      <c r="D415" s="12">
        <v>24.53</v>
      </c>
    </row>
    <row r="416" spans="1:4" x14ac:dyDescent="0.2">
      <c r="A416" s="12" t="s">
        <v>660</v>
      </c>
      <c r="B416" s="12">
        <v>74</v>
      </c>
      <c r="C416" s="12">
        <v>210</v>
      </c>
      <c r="D416" s="12">
        <v>24.49</v>
      </c>
    </row>
    <row r="417" spans="1:4" x14ac:dyDescent="0.2">
      <c r="A417" s="12" t="s">
        <v>661</v>
      </c>
      <c r="B417" s="12">
        <v>74</v>
      </c>
      <c r="C417" s="12">
        <v>200</v>
      </c>
      <c r="D417" s="12">
        <v>26.28</v>
      </c>
    </row>
    <row r="418" spans="1:4" x14ac:dyDescent="0.2">
      <c r="A418" s="12" t="s">
        <v>662</v>
      </c>
      <c r="B418" s="12">
        <v>77</v>
      </c>
      <c r="C418" s="12">
        <v>210</v>
      </c>
      <c r="D418" s="12">
        <v>24.06</v>
      </c>
    </row>
    <row r="419" spans="1:4" x14ac:dyDescent="0.2">
      <c r="A419" s="12" t="s">
        <v>663</v>
      </c>
      <c r="B419" s="12">
        <v>70</v>
      </c>
      <c r="C419" s="12">
        <v>190</v>
      </c>
      <c r="D419" s="12">
        <v>35.880000000000003</v>
      </c>
    </row>
    <row r="420" spans="1:4" x14ac:dyDescent="0.2">
      <c r="A420" s="12" t="s">
        <v>664</v>
      </c>
      <c r="B420" s="12">
        <v>73</v>
      </c>
      <c r="C420" s="12">
        <v>177</v>
      </c>
      <c r="D420" s="12">
        <v>30.42</v>
      </c>
    </row>
    <row r="421" spans="1:4" x14ac:dyDescent="0.2">
      <c r="A421" s="12" t="s">
        <v>665</v>
      </c>
      <c r="B421" s="12">
        <v>74</v>
      </c>
      <c r="C421" s="12">
        <v>227</v>
      </c>
      <c r="D421" s="12">
        <v>30.09</v>
      </c>
    </row>
    <row r="422" spans="1:4" x14ac:dyDescent="0.2">
      <c r="A422" s="12" t="s">
        <v>666</v>
      </c>
      <c r="B422" s="12">
        <v>73</v>
      </c>
      <c r="C422" s="12">
        <v>180</v>
      </c>
      <c r="D422" s="12">
        <v>26.5</v>
      </c>
    </row>
    <row r="423" spans="1:4" x14ac:dyDescent="0.2">
      <c r="A423" s="12" t="s">
        <v>667</v>
      </c>
      <c r="B423" s="12">
        <v>71</v>
      </c>
      <c r="C423" s="12">
        <v>195</v>
      </c>
      <c r="D423" s="12">
        <v>24.94</v>
      </c>
    </row>
    <row r="424" spans="1:4" x14ac:dyDescent="0.2">
      <c r="A424" s="12" t="s">
        <v>668</v>
      </c>
      <c r="B424" s="12">
        <v>75</v>
      </c>
      <c r="C424" s="12">
        <v>199</v>
      </c>
      <c r="D424" s="12">
        <v>29.6</v>
      </c>
    </row>
    <row r="425" spans="1:4" x14ac:dyDescent="0.2">
      <c r="A425" s="12" t="s">
        <v>669</v>
      </c>
      <c r="B425" s="12">
        <v>71</v>
      </c>
      <c r="C425" s="12">
        <v>175</v>
      </c>
      <c r="D425" s="12">
        <v>32.43</v>
      </c>
    </row>
    <row r="426" spans="1:4" x14ac:dyDescent="0.2">
      <c r="A426" s="12" t="s">
        <v>670</v>
      </c>
      <c r="B426" s="12">
        <v>72</v>
      </c>
      <c r="C426" s="12">
        <v>185</v>
      </c>
      <c r="D426" s="12">
        <v>37.159999999999997</v>
      </c>
    </row>
    <row r="427" spans="1:4" x14ac:dyDescent="0.2">
      <c r="A427" s="12" t="s">
        <v>671</v>
      </c>
      <c r="B427" s="12">
        <v>77</v>
      </c>
      <c r="C427" s="12">
        <v>240</v>
      </c>
      <c r="D427" s="12">
        <v>30.57</v>
      </c>
    </row>
    <row r="428" spans="1:4" x14ac:dyDescent="0.2">
      <c r="A428" s="12" t="s">
        <v>672</v>
      </c>
      <c r="B428" s="12">
        <v>74</v>
      </c>
      <c r="C428" s="12">
        <v>210</v>
      </c>
      <c r="D428" s="12">
        <v>27.01</v>
      </c>
    </row>
    <row r="429" spans="1:4" x14ac:dyDescent="0.2">
      <c r="A429" s="12" t="s">
        <v>673</v>
      </c>
      <c r="B429" s="12">
        <v>70</v>
      </c>
      <c r="C429" s="12">
        <v>180</v>
      </c>
      <c r="D429" s="12">
        <v>30.23</v>
      </c>
    </row>
    <row r="430" spans="1:4" x14ac:dyDescent="0.2">
      <c r="A430" s="12" t="s">
        <v>674</v>
      </c>
      <c r="B430" s="12">
        <v>77</v>
      </c>
      <c r="C430" s="12">
        <v>194</v>
      </c>
      <c r="D430" s="12">
        <v>26.03</v>
      </c>
    </row>
    <row r="431" spans="1:4" x14ac:dyDescent="0.2">
      <c r="A431" s="12" t="s">
        <v>675</v>
      </c>
      <c r="B431" s="12">
        <v>73</v>
      </c>
      <c r="C431" s="12">
        <v>225</v>
      </c>
      <c r="D431" s="12">
        <v>28.23</v>
      </c>
    </row>
    <row r="432" spans="1:4" x14ac:dyDescent="0.2">
      <c r="A432" s="12" t="s">
        <v>676</v>
      </c>
      <c r="B432" s="12">
        <v>77</v>
      </c>
      <c r="C432" s="12">
        <v>275</v>
      </c>
      <c r="D432" s="12">
        <v>38.76</v>
      </c>
    </row>
    <row r="433" spans="1:4" x14ac:dyDescent="0.2">
      <c r="A433" s="12" t="s">
        <v>677</v>
      </c>
      <c r="B433" s="12">
        <v>74</v>
      </c>
      <c r="C433" s="12">
        <v>195</v>
      </c>
      <c r="D433" s="12">
        <v>23.62</v>
      </c>
    </row>
    <row r="434" spans="1:4" x14ac:dyDescent="0.2">
      <c r="A434" s="12" t="s">
        <v>678</v>
      </c>
      <c r="B434" s="12">
        <v>72</v>
      </c>
      <c r="C434" s="12">
        <v>180</v>
      </c>
      <c r="D434" s="12">
        <v>25.21</v>
      </c>
    </row>
    <row r="435" spans="1:4" x14ac:dyDescent="0.2">
      <c r="A435" s="12" t="s">
        <v>679</v>
      </c>
      <c r="B435" s="12">
        <v>76</v>
      </c>
      <c r="C435" s="12">
        <v>205</v>
      </c>
      <c r="D435" s="12">
        <v>25.45</v>
      </c>
    </row>
    <row r="436" spans="1:4" x14ac:dyDescent="0.2">
      <c r="A436" s="12" t="s">
        <v>680</v>
      </c>
      <c r="B436" s="12">
        <v>71</v>
      </c>
      <c r="C436" s="12">
        <v>193</v>
      </c>
      <c r="D436" s="12">
        <v>26.24</v>
      </c>
    </row>
    <row r="437" spans="1:4" x14ac:dyDescent="0.2">
      <c r="A437" s="12" t="s">
        <v>681</v>
      </c>
      <c r="B437" s="12">
        <v>76</v>
      </c>
      <c r="C437" s="12">
        <v>230</v>
      </c>
      <c r="D437" s="12">
        <v>30.15</v>
      </c>
    </row>
    <row r="438" spans="1:4" x14ac:dyDescent="0.2">
      <c r="A438" s="12" t="s">
        <v>682</v>
      </c>
      <c r="B438" s="12">
        <v>78</v>
      </c>
      <c r="C438" s="12">
        <v>230</v>
      </c>
      <c r="D438" s="12">
        <v>29.8</v>
      </c>
    </row>
    <row r="439" spans="1:4" x14ac:dyDescent="0.2">
      <c r="A439" s="12" t="s">
        <v>683</v>
      </c>
      <c r="B439" s="12">
        <v>75</v>
      </c>
      <c r="C439" s="12">
        <v>220</v>
      </c>
      <c r="D439" s="12">
        <v>33.409999999999997</v>
      </c>
    </row>
    <row r="440" spans="1:4" x14ac:dyDescent="0.2">
      <c r="A440" s="12" t="s">
        <v>684</v>
      </c>
      <c r="B440" s="12">
        <v>73</v>
      </c>
      <c r="C440" s="12">
        <v>200</v>
      </c>
      <c r="D440" s="12">
        <v>30.95</v>
      </c>
    </row>
    <row r="441" spans="1:4" x14ac:dyDescent="0.2">
      <c r="A441" s="12" t="s">
        <v>685</v>
      </c>
      <c r="B441" s="12">
        <v>78</v>
      </c>
      <c r="C441" s="12">
        <v>249</v>
      </c>
      <c r="D441" s="12">
        <v>31.17</v>
      </c>
    </row>
    <row r="442" spans="1:4" x14ac:dyDescent="0.2">
      <c r="A442" s="12" t="s">
        <v>686</v>
      </c>
      <c r="B442" s="12">
        <v>74</v>
      </c>
      <c r="C442" s="12">
        <v>190</v>
      </c>
      <c r="D442" s="12">
        <v>30.95</v>
      </c>
    </row>
    <row r="443" spans="1:4" x14ac:dyDescent="0.2">
      <c r="A443" s="12" t="s">
        <v>687</v>
      </c>
      <c r="B443" s="12">
        <v>79</v>
      </c>
      <c r="C443" s="12">
        <v>208</v>
      </c>
      <c r="D443" s="12">
        <v>29.44</v>
      </c>
    </row>
    <row r="444" spans="1:4" x14ac:dyDescent="0.2">
      <c r="A444" s="12" t="s">
        <v>688</v>
      </c>
      <c r="B444" s="12">
        <v>75</v>
      </c>
      <c r="C444" s="12">
        <v>245</v>
      </c>
      <c r="D444" s="12">
        <v>27.14</v>
      </c>
    </row>
    <row r="445" spans="1:4" x14ac:dyDescent="0.2">
      <c r="A445" s="12" t="s">
        <v>689</v>
      </c>
      <c r="B445" s="12">
        <v>76</v>
      </c>
      <c r="C445" s="12">
        <v>250</v>
      </c>
      <c r="D445" s="12">
        <v>26.21</v>
      </c>
    </row>
    <row r="446" spans="1:4" x14ac:dyDescent="0.2">
      <c r="A446" s="12" t="s">
        <v>690</v>
      </c>
      <c r="B446" s="12">
        <v>72</v>
      </c>
      <c r="C446" s="12">
        <v>160</v>
      </c>
      <c r="D446" s="12">
        <v>24.08</v>
      </c>
    </row>
    <row r="447" spans="1:4" x14ac:dyDescent="0.2">
      <c r="A447" s="12" t="s">
        <v>691</v>
      </c>
      <c r="B447" s="12">
        <v>75</v>
      </c>
      <c r="C447" s="12">
        <v>192</v>
      </c>
      <c r="D447" s="12">
        <v>23.96</v>
      </c>
    </row>
    <row r="448" spans="1:4" x14ac:dyDescent="0.2">
      <c r="A448" s="12" t="s">
        <v>692</v>
      </c>
      <c r="B448" s="12">
        <v>75</v>
      </c>
      <c r="C448" s="12">
        <v>220</v>
      </c>
      <c r="D448" s="12">
        <v>24.94</v>
      </c>
    </row>
    <row r="449" spans="1:4" x14ac:dyDescent="0.2">
      <c r="A449" s="12" t="s">
        <v>693</v>
      </c>
      <c r="B449" s="12">
        <v>70</v>
      </c>
      <c r="C449" s="12">
        <v>170</v>
      </c>
      <c r="D449" s="12">
        <v>29.56</v>
      </c>
    </row>
    <row r="450" spans="1:4" x14ac:dyDescent="0.2">
      <c r="A450" s="12" t="s">
        <v>694</v>
      </c>
      <c r="B450" s="12">
        <v>72</v>
      </c>
      <c r="C450" s="12">
        <v>197</v>
      </c>
      <c r="D450" s="12">
        <v>26.42</v>
      </c>
    </row>
    <row r="451" spans="1:4" x14ac:dyDescent="0.2">
      <c r="A451" s="12" t="s">
        <v>695</v>
      </c>
      <c r="B451" s="12">
        <v>70</v>
      </c>
      <c r="C451" s="12">
        <v>155</v>
      </c>
      <c r="D451" s="12">
        <v>23.92</v>
      </c>
    </row>
    <row r="452" spans="1:4" x14ac:dyDescent="0.2">
      <c r="A452" s="12" t="s">
        <v>696</v>
      </c>
      <c r="B452" s="12">
        <v>74</v>
      </c>
      <c r="C452" s="12">
        <v>190</v>
      </c>
      <c r="D452" s="12">
        <v>25.23</v>
      </c>
    </row>
    <row r="453" spans="1:4" x14ac:dyDescent="0.2">
      <c r="A453" s="12" t="s">
        <v>697</v>
      </c>
      <c r="B453" s="12">
        <v>71</v>
      </c>
      <c r="C453" s="12">
        <v>200</v>
      </c>
      <c r="D453" s="12">
        <v>35.82</v>
      </c>
    </row>
    <row r="454" spans="1:4" x14ac:dyDescent="0.2">
      <c r="A454" s="12" t="s">
        <v>698</v>
      </c>
      <c r="B454" s="12">
        <v>76</v>
      </c>
      <c r="C454" s="12">
        <v>220</v>
      </c>
      <c r="D454" s="12">
        <v>23.87</v>
      </c>
    </row>
    <row r="455" spans="1:4" x14ac:dyDescent="0.2">
      <c r="A455" s="12" t="s">
        <v>699</v>
      </c>
      <c r="B455" s="12">
        <v>73</v>
      </c>
      <c r="C455" s="12">
        <v>210</v>
      </c>
      <c r="D455" s="12">
        <v>32.57</v>
      </c>
    </row>
    <row r="456" spans="1:4" x14ac:dyDescent="0.2">
      <c r="A456" s="12" t="s">
        <v>700</v>
      </c>
      <c r="B456" s="12">
        <v>76</v>
      </c>
      <c r="C456" s="12">
        <v>228</v>
      </c>
      <c r="D456" s="12">
        <v>25.79</v>
      </c>
    </row>
    <row r="457" spans="1:4" x14ac:dyDescent="0.2">
      <c r="A457" s="12" t="s">
        <v>701</v>
      </c>
      <c r="B457" s="12">
        <v>71</v>
      </c>
      <c r="C457" s="12">
        <v>190</v>
      </c>
      <c r="D457" s="12">
        <v>31.47</v>
      </c>
    </row>
    <row r="458" spans="1:4" x14ac:dyDescent="0.2">
      <c r="A458" s="12" t="s">
        <v>702</v>
      </c>
      <c r="B458" s="12">
        <v>69</v>
      </c>
      <c r="C458" s="12">
        <v>160</v>
      </c>
      <c r="D458" s="12">
        <v>22.61</v>
      </c>
    </row>
    <row r="459" spans="1:4" x14ac:dyDescent="0.2">
      <c r="A459" s="12" t="s">
        <v>703</v>
      </c>
      <c r="B459" s="12">
        <v>72</v>
      </c>
      <c r="C459" s="12">
        <v>184</v>
      </c>
      <c r="D459" s="12">
        <v>24.85</v>
      </c>
    </row>
    <row r="460" spans="1:4" x14ac:dyDescent="0.2">
      <c r="A460" s="12" t="s">
        <v>704</v>
      </c>
      <c r="B460" s="12">
        <v>72</v>
      </c>
      <c r="C460" s="12">
        <v>180</v>
      </c>
      <c r="D460" s="12">
        <v>27.33</v>
      </c>
    </row>
    <row r="461" spans="1:4" x14ac:dyDescent="0.2">
      <c r="A461" s="12" t="s">
        <v>705</v>
      </c>
      <c r="B461" s="12">
        <v>69</v>
      </c>
      <c r="C461" s="12">
        <v>180</v>
      </c>
      <c r="D461" s="12">
        <v>26.67</v>
      </c>
    </row>
    <row r="462" spans="1:4" x14ac:dyDescent="0.2">
      <c r="A462" s="12" t="s">
        <v>706</v>
      </c>
      <c r="B462" s="12">
        <v>73</v>
      </c>
      <c r="C462" s="12">
        <v>200</v>
      </c>
      <c r="D462" s="12">
        <v>37.43</v>
      </c>
    </row>
    <row r="463" spans="1:4" x14ac:dyDescent="0.2">
      <c r="A463" s="12" t="s">
        <v>707</v>
      </c>
      <c r="B463" s="12">
        <v>69</v>
      </c>
      <c r="C463" s="12">
        <v>176</v>
      </c>
      <c r="D463" s="12">
        <v>29.31</v>
      </c>
    </row>
    <row r="464" spans="1:4" x14ac:dyDescent="0.2">
      <c r="A464" s="12" t="s">
        <v>708</v>
      </c>
      <c r="B464" s="12">
        <v>73</v>
      </c>
      <c r="C464" s="12">
        <v>160</v>
      </c>
      <c r="D464" s="12">
        <v>29.85</v>
      </c>
    </row>
    <row r="465" spans="1:4" x14ac:dyDescent="0.2">
      <c r="A465" s="12" t="s">
        <v>709</v>
      </c>
      <c r="B465" s="12">
        <v>74</v>
      </c>
      <c r="C465" s="12">
        <v>222</v>
      </c>
      <c r="D465" s="12">
        <v>27.93</v>
      </c>
    </row>
    <row r="466" spans="1:4" x14ac:dyDescent="0.2">
      <c r="A466" s="12" t="s">
        <v>710</v>
      </c>
      <c r="B466" s="12">
        <v>74</v>
      </c>
      <c r="C466" s="12">
        <v>211</v>
      </c>
      <c r="D466" s="12">
        <v>31.62</v>
      </c>
    </row>
    <row r="467" spans="1:4" x14ac:dyDescent="0.2">
      <c r="A467" s="12" t="s">
        <v>711</v>
      </c>
      <c r="B467" s="12">
        <v>72</v>
      </c>
      <c r="C467" s="12">
        <v>195</v>
      </c>
      <c r="D467" s="12">
        <v>30.55</v>
      </c>
    </row>
    <row r="468" spans="1:4" x14ac:dyDescent="0.2">
      <c r="A468" s="12" t="s">
        <v>712</v>
      </c>
      <c r="B468" s="12">
        <v>71</v>
      </c>
      <c r="C468" s="12">
        <v>200</v>
      </c>
      <c r="D468" s="12">
        <v>24.77</v>
      </c>
    </row>
    <row r="469" spans="1:4" x14ac:dyDescent="0.2">
      <c r="A469" s="12" t="s">
        <v>713</v>
      </c>
      <c r="B469" s="12">
        <v>74</v>
      </c>
      <c r="C469" s="12">
        <v>210</v>
      </c>
      <c r="D469" s="12">
        <v>28.38</v>
      </c>
    </row>
    <row r="470" spans="1:4" x14ac:dyDescent="0.2">
      <c r="A470" s="12" t="s">
        <v>714</v>
      </c>
      <c r="B470" s="12">
        <v>73</v>
      </c>
      <c r="C470" s="12">
        <v>225</v>
      </c>
      <c r="D470" s="12">
        <v>35.020000000000003</v>
      </c>
    </row>
    <row r="471" spans="1:4" x14ac:dyDescent="0.2">
      <c r="A471" s="12" t="s">
        <v>715</v>
      </c>
      <c r="B471" s="12">
        <v>72</v>
      </c>
      <c r="C471" s="12">
        <v>175</v>
      </c>
      <c r="D471" s="12">
        <v>33.770000000000003</v>
      </c>
    </row>
    <row r="472" spans="1:4" x14ac:dyDescent="0.2">
      <c r="A472" s="12" t="s">
        <v>716</v>
      </c>
      <c r="B472" s="12">
        <v>72</v>
      </c>
      <c r="C472" s="12">
        <v>206</v>
      </c>
      <c r="D472" s="12">
        <v>27.97</v>
      </c>
    </row>
    <row r="473" spans="1:4" x14ac:dyDescent="0.2">
      <c r="A473" s="12" t="s">
        <v>717</v>
      </c>
      <c r="B473" s="12">
        <v>76</v>
      </c>
      <c r="C473" s="12">
        <v>240</v>
      </c>
      <c r="D473" s="12">
        <v>27.85</v>
      </c>
    </row>
    <row r="474" spans="1:4" x14ac:dyDescent="0.2">
      <c r="A474" s="12" t="s">
        <v>718</v>
      </c>
      <c r="B474" s="12">
        <v>76</v>
      </c>
      <c r="C474" s="12">
        <v>185</v>
      </c>
      <c r="D474" s="12">
        <v>23.26</v>
      </c>
    </row>
    <row r="475" spans="1:4" x14ac:dyDescent="0.2">
      <c r="A475" s="12" t="s">
        <v>719</v>
      </c>
      <c r="B475" s="12">
        <v>76</v>
      </c>
      <c r="C475" s="12">
        <v>260</v>
      </c>
      <c r="D475" s="12">
        <v>25.38</v>
      </c>
    </row>
    <row r="476" spans="1:4" x14ac:dyDescent="0.2">
      <c r="A476" s="12" t="s">
        <v>720</v>
      </c>
      <c r="B476" s="12">
        <v>74</v>
      </c>
      <c r="C476" s="12">
        <v>185</v>
      </c>
      <c r="D476" s="12">
        <v>23.35</v>
      </c>
    </row>
    <row r="477" spans="1:4" x14ac:dyDescent="0.2">
      <c r="A477" s="12" t="s">
        <v>721</v>
      </c>
      <c r="B477" s="12">
        <v>76</v>
      </c>
      <c r="C477" s="12">
        <v>221</v>
      </c>
      <c r="D477" s="12">
        <v>25.45</v>
      </c>
    </row>
    <row r="478" spans="1:4" x14ac:dyDescent="0.2">
      <c r="A478" s="12" t="s">
        <v>722</v>
      </c>
      <c r="B478" s="12">
        <v>75</v>
      </c>
      <c r="C478" s="12">
        <v>205</v>
      </c>
      <c r="D478" s="12">
        <v>26.49</v>
      </c>
    </row>
    <row r="479" spans="1:4" x14ac:dyDescent="0.2">
      <c r="A479" s="12" t="s">
        <v>723</v>
      </c>
      <c r="B479" s="12">
        <v>71</v>
      </c>
      <c r="C479" s="12">
        <v>200</v>
      </c>
      <c r="D479" s="12">
        <v>24</v>
      </c>
    </row>
    <row r="480" spans="1:4" x14ac:dyDescent="0.2">
      <c r="A480" s="12" t="s">
        <v>724</v>
      </c>
      <c r="B480" s="12">
        <v>72</v>
      </c>
      <c r="C480" s="12">
        <v>170</v>
      </c>
      <c r="D480" s="12">
        <v>24.16</v>
      </c>
    </row>
    <row r="481" spans="1:4" x14ac:dyDescent="0.2">
      <c r="A481" s="12" t="s">
        <v>725</v>
      </c>
      <c r="B481" s="12">
        <v>71</v>
      </c>
      <c r="C481" s="12">
        <v>201</v>
      </c>
      <c r="D481" s="12">
        <v>28.1</v>
      </c>
    </row>
    <row r="482" spans="1:4" x14ac:dyDescent="0.2">
      <c r="A482" s="12" t="s">
        <v>726</v>
      </c>
      <c r="B482" s="12">
        <v>73</v>
      </c>
      <c r="C482" s="12">
        <v>205</v>
      </c>
      <c r="D482" s="12">
        <v>25.65</v>
      </c>
    </row>
    <row r="483" spans="1:4" x14ac:dyDescent="0.2">
      <c r="A483" s="12" t="s">
        <v>727</v>
      </c>
      <c r="B483" s="12">
        <v>75</v>
      </c>
      <c r="C483" s="12">
        <v>185</v>
      </c>
      <c r="D483" s="12">
        <v>28.58</v>
      </c>
    </row>
    <row r="484" spans="1:4" x14ac:dyDescent="0.2">
      <c r="A484" s="12" t="s">
        <v>728</v>
      </c>
      <c r="B484" s="12">
        <v>76</v>
      </c>
      <c r="C484" s="12">
        <v>205</v>
      </c>
      <c r="D484" s="12">
        <v>32.270000000000003</v>
      </c>
    </row>
    <row r="485" spans="1:4" x14ac:dyDescent="0.2">
      <c r="A485" s="12" t="s">
        <v>729</v>
      </c>
      <c r="B485" s="12">
        <v>75</v>
      </c>
      <c r="C485" s="12">
        <v>245</v>
      </c>
      <c r="D485" s="12">
        <v>29.86</v>
      </c>
    </row>
    <row r="486" spans="1:4" x14ac:dyDescent="0.2">
      <c r="A486" s="12" t="s">
        <v>730</v>
      </c>
      <c r="B486" s="12">
        <v>71</v>
      </c>
      <c r="C486" s="12">
        <v>220</v>
      </c>
      <c r="D486" s="12">
        <v>25.14</v>
      </c>
    </row>
    <row r="487" spans="1:4" x14ac:dyDescent="0.2">
      <c r="A487" s="12" t="s">
        <v>731</v>
      </c>
      <c r="B487" s="12">
        <v>75</v>
      </c>
      <c r="C487" s="12">
        <v>210</v>
      </c>
      <c r="D487" s="12">
        <v>23.03</v>
      </c>
    </row>
    <row r="488" spans="1:4" x14ac:dyDescent="0.2">
      <c r="A488" s="12" t="s">
        <v>732</v>
      </c>
      <c r="B488" s="12">
        <v>74</v>
      </c>
      <c r="C488" s="12">
        <v>220</v>
      </c>
      <c r="D488" s="12">
        <v>30.25</v>
      </c>
    </row>
    <row r="489" spans="1:4" x14ac:dyDescent="0.2">
      <c r="A489" s="12" t="s">
        <v>733</v>
      </c>
      <c r="B489" s="12">
        <v>72</v>
      </c>
      <c r="C489" s="12">
        <v>185</v>
      </c>
      <c r="D489" s="12">
        <v>30.67</v>
      </c>
    </row>
    <row r="490" spans="1:4" x14ac:dyDescent="0.2">
      <c r="A490" s="12" t="s">
        <v>734</v>
      </c>
      <c r="B490" s="12">
        <v>73</v>
      </c>
      <c r="C490" s="12">
        <v>175</v>
      </c>
      <c r="D490" s="12">
        <v>27.73</v>
      </c>
    </row>
    <row r="491" spans="1:4" x14ac:dyDescent="0.2">
      <c r="A491" s="12" t="s">
        <v>735</v>
      </c>
      <c r="B491" s="12">
        <v>73</v>
      </c>
      <c r="C491" s="12">
        <v>170</v>
      </c>
      <c r="D491" s="12">
        <v>23.34</v>
      </c>
    </row>
    <row r="492" spans="1:4" x14ac:dyDescent="0.2">
      <c r="A492" s="12" t="s">
        <v>736</v>
      </c>
      <c r="B492" s="12">
        <v>73</v>
      </c>
      <c r="C492" s="12">
        <v>180</v>
      </c>
      <c r="D492" s="12">
        <v>25.94</v>
      </c>
    </row>
    <row r="493" spans="1:4" x14ac:dyDescent="0.2">
      <c r="A493" s="12" t="s">
        <v>737</v>
      </c>
      <c r="B493" s="12">
        <v>73</v>
      </c>
      <c r="C493" s="12">
        <v>200</v>
      </c>
      <c r="D493" s="12">
        <v>31.56</v>
      </c>
    </row>
    <row r="494" spans="1:4" x14ac:dyDescent="0.2">
      <c r="A494" s="12" t="s">
        <v>738</v>
      </c>
      <c r="B494" s="12">
        <v>76</v>
      </c>
      <c r="C494" s="12">
        <v>210</v>
      </c>
      <c r="D494" s="12">
        <v>34.85</v>
      </c>
    </row>
    <row r="495" spans="1:4" x14ac:dyDescent="0.2">
      <c r="A495" s="12" t="s">
        <v>739</v>
      </c>
      <c r="B495" s="12">
        <v>72</v>
      </c>
      <c r="C495" s="12">
        <v>175</v>
      </c>
      <c r="D495" s="12">
        <v>23.98</v>
      </c>
    </row>
    <row r="496" spans="1:4" x14ac:dyDescent="0.2">
      <c r="A496" s="12" t="s">
        <v>740</v>
      </c>
      <c r="B496" s="12">
        <v>76</v>
      </c>
      <c r="C496" s="12">
        <v>220</v>
      </c>
      <c r="D496" s="12">
        <v>23.14</v>
      </c>
    </row>
    <row r="497" spans="1:4" x14ac:dyDescent="0.2">
      <c r="A497" s="12" t="s">
        <v>741</v>
      </c>
      <c r="B497" s="12">
        <v>73</v>
      </c>
      <c r="C497" s="12">
        <v>206</v>
      </c>
      <c r="D497" s="12">
        <v>28.99</v>
      </c>
    </row>
    <row r="498" spans="1:4" x14ac:dyDescent="0.2">
      <c r="A498" s="12" t="s">
        <v>742</v>
      </c>
      <c r="B498" s="12">
        <v>73</v>
      </c>
      <c r="C498" s="12">
        <v>180</v>
      </c>
      <c r="D498" s="12">
        <v>25.02</v>
      </c>
    </row>
    <row r="499" spans="1:4" x14ac:dyDescent="0.2">
      <c r="A499" s="12" t="s">
        <v>743</v>
      </c>
      <c r="B499" s="12">
        <v>73</v>
      </c>
      <c r="C499" s="12">
        <v>210</v>
      </c>
      <c r="D499" s="12">
        <v>29.85</v>
      </c>
    </row>
    <row r="500" spans="1:4" x14ac:dyDescent="0.2">
      <c r="A500" s="12" t="s">
        <v>744</v>
      </c>
      <c r="B500" s="12">
        <v>75</v>
      </c>
      <c r="C500" s="12">
        <v>195</v>
      </c>
      <c r="D500" s="12">
        <v>27.03</v>
      </c>
    </row>
    <row r="501" spans="1:4" x14ac:dyDescent="0.2">
      <c r="A501" s="12" t="s">
        <v>745</v>
      </c>
      <c r="B501" s="12">
        <v>75</v>
      </c>
      <c r="C501" s="12">
        <v>200</v>
      </c>
      <c r="D501" s="12">
        <v>25.15</v>
      </c>
    </row>
    <row r="502" spans="1:4" x14ac:dyDescent="0.2">
      <c r="A502" s="12" t="s">
        <v>746</v>
      </c>
      <c r="B502" s="12">
        <v>77</v>
      </c>
      <c r="C502" s="12">
        <v>200</v>
      </c>
      <c r="D502" s="12">
        <v>27.12</v>
      </c>
    </row>
    <row r="503" spans="1:4" x14ac:dyDescent="0.2">
      <c r="A503" s="12" t="s">
        <v>747</v>
      </c>
      <c r="B503" s="12">
        <v>73</v>
      </c>
      <c r="C503" s="12">
        <v>164</v>
      </c>
      <c r="D503" s="12">
        <v>31.63</v>
      </c>
    </row>
    <row r="504" spans="1:4" x14ac:dyDescent="0.2">
      <c r="A504" s="12" t="s">
        <v>748</v>
      </c>
      <c r="B504" s="12">
        <v>72</v>
      </c>
      <c r="C504" s="12">
        <v>180</v>
      </c>
      <c r="D504" s="12">
        <v>32.619999999999997</v>
      </c>
    </row>
    <row r="505" spans="1:4" x14ac:dyDescent="0.2">
      <c r="A505" s="12" t="s">
        <v>749</v>
      </c>
      <c r="B505" s="12">
        <v>75</v>
      </c>
      <c r="C505" s="12">
        <v>220</v>
      </c>
      <c r="D505" s="12">
        <v>39.79</v>
      </c>
    </row>
    <row r="506" spans="1:4" x14ac:dyDescent="0.2">
      <c r="A506" s="12" t="s">
        <v>750</v>
      </c>
      <c r="B506" s="12">
        <v>70</v>
      </c>
      <c r="C506" s="12">
        <v>195</v>
      </c>
      <c r="D506" s="12">
        <v>34.47</v>
      </c>
    </row>
    <row r="507" spans="1:4" x14ac:dyDescent="0.2">
      <c r="A507" s="12" t="s">
        <v>751</v>
      </c>
      <c r="B507" s="12">
        <v>74</v>
      </c>
      <c r="C507" s="12">
        <v>205</v>
      </c>
      <c r="D507" s="12">
        <v>23.47</v>
      </c>
    </row>
    <row r="508" spans="1:4" x14ac:dyDescent="0.2">
      <c r="A508" s="12" t="s">
        <v>752</v>
      </c>
      <c r="B508" s="12">
        <v>72</v>
      </c>
      <c r="C508" s="12">
        <v>170</v>
      </c>
      <c r="D508" s="12">
        <v>25.31</v>
      </c>
    </row>
    <row r="509" spans="1:4" x14ac:dyDescent="0.2">
      <c r="A509" s="12" t="s">
        <v>753</v>
      </c>
      <c r="B509" s="12">
        <v>80</v>
      </c>
      <c r="C509" s="12">
        <v>240</v>
      </c>
      <c r="D509" s="12">
        <v>27.1</v>
      </c>
    </row>
    <row r="510" spans="1:4" x14ac:dyDescent="0.2">
      <c r="A510" s="12" t="s">
        <v>754</v>
      </c>
      <c r="B510" s="12">
        <v>71</v>
      </c>
      <c r="C510" s="12">
        <v>210</v>
      </c>
      <c r="D510" s="12">
        <v>24.35</v>
      </c>
    </row>
    <row r="511" spans="1:4" x14ac:dyDescent="0.2">
      <c r="A511" s="12" t="s">
        <v>755</v>
      </c>
      <c r="B511" s="12">
        <v>71</v>
      </c>
      <c r="C511" s="12">
        <v>195</v>
      </c>
      <c r="D511" s="12">
        <v>23.45</v>
      </c>
    </row>
    <row r="512" spans="1:4" x14ac:dyDescent="0.2">
      <c r="A512" s="12" t="s">
        <v>756</v>
      </c>
      <c r="B512" s="12">
        <v>74</v>
      </c>
      <c r="C512" s="12">
        <v>200</v>
      </c>
      <c r="D512" s="12">
        <v>28.24</v>
      </c>
    </row>
    <row r="513" spans="1:4" x14ac:dyDescent="0.2">
      <c r="A513" s="12" t="s">
        <v>757</v>
      </c>
      <c r="B513" s="12">
        <v>74</v>
      </c>
      <c r="C513" s="12">
        <v>205</v>
      </c>
      <c r="D513" s="12">
        <v>28.77</v>
      </c>
    </row>
    <row r="514" spans="1:4" x14ac:dyDescent="0.2">
      <c r="A514" s="12" t="s">
        <v>758</v>
      </c>
      <c r="B514" s="12">
        <v>73</v>
      </c>
      <c r="C514" s="12">
        <v>192</v>
      </c>
      <c r="D514" s="12">
        <v>26.53</v>
      </c>
    </row>
    <row r="515" spans="1:4" x14ac:dyDescent="0.2">
      <c r="A515" s="12" t="s">
        <v>759</v>
      </c>
      <c r="B515" s="12">
        <v>75</v>
      </c>
      <c r="C515" s="12">
        <v>190</v>
      </c>
      <c r="D515" s="12">
        <v>25.64</v>
      </c>
    </row>
    <row r="516" spans="1:4" x14ac:dyDescent="0.2">
      <c r="A516" s="12" t="s">
        <v>760</v>
      </c>
      <c r="B516" s="12">
        <v>76</v>
      </c>
      <c r="C516" s="12">
        <v>170</v>
      </c>
      <c r="D516" s="12">
        <v>25.83</v>
      </c>
    </row>
    <row r="517" spans="1:4" x14ac:dyDescent="0.2">
      <c r="A517" s="12" t="s">
        <v>761</v>
      </c>
      <c r="B517" s="12">
        <v>73</v>
      </c>
      <c r="C517" s="12">
        <v>240</v>
      </c>
      <c r="D517" s="12">
        <v>38.06</v>
      </c>
    </row>
    <row r="518" spans="1:4" x14ac:dyDescent="0.2">
      <c r="A518" s="12" t="s">
        <v>762</v>
      </c>
      <c r="B518" s="12">
        <v>77</v>
      </c>
      <c r="C518" s="12">
        <v>200</v>
      </c>
      <c r="D518" s="12">
        <v>36.380000000000003</v>
      </c>
    </row>
    <row r="519" spans="1:4" x14ac:dyDescent="0.2">
      <c r="A519" s="12" t="s">
        <v>763</v>
      </c>
      <c r="B519" s="12">
        <v>72</v>
      </c>
      <c r="C519" s="12">
        <v>205</v>
      </c>
      <c r="D519" s="12">
        <v>25.27</v>
      </c>
    </row>
    <row r="520" spans="1:4" x14ac:dyDescent="0.2">
      <c r="A520" s="12" t="s">
        <v>764</v>
      </c>
      <c r="B520" s="12">
        <v>73</v>
      </c>
      <c r="C520" s="12">
        <v>175</v>
      </c>
      <c r="D520" s="12">
        <v>27.2</v>
      </c>
    </row>
    <row r="521" spans="1:4" x14ac:dyDescent="0.2">
      <c r="A521" s="12" t="s">
        <v>765</v>
      </c>
      <c r="B521" s="12">
        <v>77</v>
      </c>
      <c r="C521" s="12">
        <v>250</v>
      </c>
      <c r="D521" s="12">
        <v>31.59</v>
      </c>
    </row>
    <row r="522" spans="1:4" x14ac:dyDescent="0.2">
      <c r="A522" s="12" t="s">
        <v>766</v>
      </c>
      <c r="B522" s="12">
        <v>76</v>
      </c>
      <c r="C522" s="12">
        <v>220</v>
      </c>
      <c r="D522" s="12">
        <v>29.56</v>
      </c>
    </row>
    <row r="523" spans="1:4" x14ac:dyDescent="0.2">
      <c r="A523" s="12" t="s">
        <v>767</v>
      </c>
      <c r="B523" s="12">
        <v>71</v>
      </c>
      <c r="C523" s="12">
        <v>224</v>
      </c>
      <c r="D523" s="12">
        <v>35.5</v>
      </c>
    </row>
    <row r="524" spans="1:4" x14ac:dyDescent="0.2">
      <c r="A524" s="12" t="s">
        <v>768</v>
      </c>
      <c r="B524" s="12">
        <v>75</v>
      </c>
      <c r="C524" s="12">
        <v>210</v>
      </c>
      <c r="D524" s="12">
        <v>30.35</v>
      </c>
    </row>
    <row r="525" spans="1:4" x14ac:dyDescent="0.2">
      <c r="A525" s="12" t="s">
        <v>769</v>
      </c>
      <c r="B525" s="12">
        <v>73</v>
      </c>
      <c r="C525" s="12">
        <v>195</v>
      </c>
      <c r="D525" s="12">
        <v>24.11</v>
      </c>
    </row>
    <row r="526" spans="1:4" x14ac:dyDescent="0.2">
      <c r="A526" s="12" t="s">
        <v>770</v>
      </c>
      <c r="B526" s="12">
        <v>74</v>
      </c>
      <c r="C526" s="12">
        <v>180</v>
      </c>
      <c r="D526" s="12">
        <v>23.29</v>
      </c>
    </row>
    <row r="527" spans="1:4" x14ac:dyDescent="0.2">
      <c r="A527" s="12" t="s">
        <v>771</v>
      </c>
      <c r="B527" s="12">
        <v>77</v>
      </c>
      <c r="C527" s="12">
        <v>245</v>
      </c>
      <c r="D527" s="12">
        <v>31.48</v>
      </c>
    </row>
    <row r="528" spans="1:4" x14ac:dyDescent="0.2">
      <c r="A528" s="12" t="s">
        <v>772</v>
      </c>
      <c r="B528" s="12">
        <v>71</v>
      </c>
      <c r="C528" s="12">
        <v>175</v>
      </c>
      <c r="D528" s="12">
        <v>27.23</v>
      </c>
    </row>
    <row r="529" spans="1:4" x14ac:dyDescent="0.2">
      <c r="A529" s="12" t="s">
        <v>773</v>
      </c>
      <c r="B529" s="12">
        <v>72</v>
      </c>
      <c r="C529" s="12">
        <v>180</v>
      </c>
      <c r="D529" s="12">
        <v>24.07</v>
      </c>
    </row>
    <row r="530" spans="1:4" x14ac:dyDescent="0.2">
      <c r="A530" s="12" t="s">
        <v>774</v>
      </c>
      <c r="B530" s="12">
        <v>73</v>
      </c>
      <c r="C530" s="12">
        <v>215</v>
      </c>
      <c r="D530" s="12">
        <v>28.68</v>
      </c>
    </row>
    <row r="531" spans="1:4" x14ac:dyDescent="0.2">
      <c r="A531" s="12" t="s">
        <v>775</v>
      </c>
      <c r="B531" s="12">
        <v>69</v>
      </c>
      <c r="C531" s="12">
        <v>175</v>
      </c>
      <c r="D531" s="12">
        <v>27.05</v>
      </c>
    </row>
    <row r="532" spans="1:4" x14ac:dyDescent="0.2">
      <c r="A532" s="12" t="s">
        <v>776</v>
      </c>
      <c r="B532" s="12">
        <v>73</v>
      </c>
      <c r="C532" s="12">
        <v>180</v>
      </c>
      <c r="D532" s="12">
        <v>31.15</v>
      </c>
    </row>
    <row r="533" spans="1:4" x14ac:dyDescent="0.2">
      <c r="A533" s="12" t="s">
        <v>777</v>
      </c>
      <c r="B533" s="12">
        <v>70</v>
      </c>
      <c r="C533" s="12">
        <v>195</v>
      </c>
      <c r="D533" s="12">
        <v>31.85</v>
      </c>
    </row>
    <row r="534" spans="1:4" x14ac:dyDescent="0.2">
      <c r="A534" s="12" t="s">
        <v>778</v>
      </c>
      <c r="B534" s="12">
        <v>74</v>
      </c>
      <c r="C534" s="12">
        <v>230</v>
      </c>
      <c r="D534" s="12">
        <v>31.68</v>
      </c>
    </row>
    <row r="535" spans="1:4" x14ac:dyDescent="0.2">
      <c r="A535" s="12" t="s">
        <v>779</v>
      </c>
      <c r="B535" s="12">
        <v>76</v>
      </c>
      <c r="C535" s="12">
        <v>230</v>
      </c>
      <c r="D535" s="12">
        <v>34.229999999999997</v>
      </c>
    </row>
    <row r="536" spans="1:4" x14ac:dyDescent="0.2">
      <c r="A536" s="12" t="s">
        <v>780</v>
      </c>
      <c r="B536" s="12">
        <v>73</v>
      </c>
      <c r="C536" s="12">
        <v>205</v>
      </c>
      <c r="D536" s="12">
        <v>32.01</v>
      </c>
    </row>
    <row r="537" spans="1:4" x14ac:dyDescent="0.2">
      <c r="A537" s="12" t="s">
        <v>781</v>
      </c>
      <c r="B537" s="12">
        <v>73</v>
      </c>
      <c r="C537" s="12">
        <v>215</v>
      </c>
      <c r="D537" s="12">
        <v>25.41</v>
      </c>
    </row>
    <row r="538" spans="1:4" x14ac:dyDescent="0.2">
      <c r="A538" s="12" t="s">
        <v>782</v>
      </c>
      <c r="B538" s="12">
        <v>75</v>
      </c>
      <c r="C538" s="12">
        <v>195</v>
      </c>
      <c r="D538" s="12">
        <v>24.73</v>
      </c>
    </row>
    <row r="539" spans="1:4" x14ac:dyDescent="0.2">
      <c r="A539" s="12" t="s">
        <v>783</v>
      </c>
      <c r="B539" s="12">
        <v>73</v>
      </c>
      <c r="C539" s="12">
        <v>180</v>
      </c>
      <c r="D539" s="12">
        <v>25.66</v>
      </c>
    </row>
    <row r="540" spans="1:4" x14ac:dyDescent="0.2">
      <c r="A540" s="12" t="s">
        <v>784</v>
      </c>
      <c r="B540" s="12">
        <v>79</v>
      </c>
      <c r="C540" s="12">
        <v>205</v>
      </c>
      <c r="D540" s="12">
        <v>24.5</v>
      </c>
    </row>
    <row r="541" spans="1:4" x14ac:dyDescent="0.2">
      <c r="A541" s="12" t="s">
        <v>785</v>
      </c>
      <c r="B541" s="12">
        <v>74</v>
      </c>
      <c r="C541" s="12">
        <v>180</v>
      </c>
      <c r="D541" s="12">
        <v>24.38</v>
      </c>
    </row>
    <row r="542" spans="1:4" x14ac:dyDescent="0.2">
      <c r="A542" s="12" t="s">
        <v>786</v>
      </c>
      <c r="B542" s="12">
        <v>73</v>
      </c>
      <c r="C542" s="12">
        <v>190</v>
      </c>
      <c r="D542" s="12">
        <v>26.89</v>
      </c>
    </row>
    <row r="543" spans="1:4" x14ac:dyDescent="0.2">
      <c r="A543" s="12" t="s">
        <v>787</v>
      </c>
      <c r="B543" s="12">
        <v>74</v>
      </c>
      <c r="C543" s="12">
        <v>180</v>
      </c>
      <c r="D543" s="12">
        <v>24.2</v>
      </c>
    </row>
    <row r="544" spans="1:4" x14ac:dyDescent="0.2">
      <c r="A544" s="12" t="s">
        <v>788</v>
      </c>
      <c r="B544" s="12">
        <v>77</v>
      </c>
      <c r="C544" s="12">
        <v>190</v>
      </c>
      <c r="D544" s="12">
        <v>26.97</v>
      </c>
    </row>
    <row r="545" spans="1:4" x14ac:dyDescent="0.2">
      <c r="A545" s="12" t="s">
        <v>789</v>
      </c>
      <c r="B545" s="12">
        <v>75</v>
      </c>
      <c r="C545" s="12">
        <v>190</v>
      </c>
      <c r="D545" s="12">
        <v>25.21</v>
      </c>
    </row>
    <row r="546" spans="1:4" x14ac:dyDescent="0.2">
      <c r="A546" s="12" t="s">
        <v>790</v>
      </c>
      <c r="B546" s="12">
        <v>74</v>
      </c>
      <c r="C546" s="12">
        <v>220</v>
      </c>
      <c r="D546" s="12">
        <v>30.46</v>
      </c>
    </row>
    <row r="547" spans="1:4" x14ac:dyDescent="0.2">
      <c r="A547" s="12" t="s">
        <v>791</v>
      </c>
      <c r="B547" s="12">
        <v>73</v>
      </c>
      <c r="C547" s="12">
        <v>210</v>
      </c>
      <c r="D547" s="12">
        <v>28.53</v>
      </c>
    </row>
    <row r="548" spans="1:4" x14ac:dyDescent="0.2">
      <c r="A548" s="12" t="s">
        <v>792</v>
      </c>
      <c r="B548" s="12">
        <v>77</v>
      </c>
      <c r="C548" s="12">
        <v>255</v>
      </c>
      <c r="D548" s="12">
        <v>25.75</v>
      </c>
    </row>
    <row r="549" spans="1:4" x14ac:dyDescent="0.2">
      <c r="A549" s="12" t="s">
        <v>793</v>
      </c>
      <c r="B549" s="12">
        <v>73</v>
      </c>
      <c r="C549" s="12">
        <v>190</v>
      </c>
      <c r="D549" s="12">
        <v>31.15</v>
      </c>
    </row>
    <row r="550" spans="1:4" x14ac:dyDescent="0.2">
      <c r="A550" s="12" t="s">
        <v>794</v>
      </c>
      <c r="B550" s="12">
        <v>77</v>
      </c>
      <c r="C550" s="12">
        <v>230</v>
      </c>
      <c r="D550" s="12">
        <v>26.48</v>
      </c>
    </row>
    <row r="551" spans="1:4" x14ac:dyDescent="0.2">
      <c r="A551" s="12" t="s">
        <v>795</v>
      </c>
      <c r="B551" s="12">
        <v>74</v>
      </c>
      <c r="C551" s="12">
        <v>200</v>
      </c>
      <c r="D551" s="12">
        <v>26.93</v>
      </c>
    </row>
    <row r="552" spans="1:4" x14ac:dyDescent="0.2">
      <c r="A552" s="12" t="s">
        <v>796</v>
      </c>
      <c r="B552" s="12">
        <v>74</v>
      </c>
      <c r="C552" s="12">
        <v>205</v>
      </c>
      <c r="D552" s="12">
        <v>29.55</v>
      </c>
    </row>
    <row r="553" spans="1:4" x14ac:dyDescent="0.2">
      <c r="A553" s="12" t="s">
        <v>797</v>
      </c>
      <c r="B553" s="12">
        <v>73</v>
      </c>
      <c r="C553" s="12">
        <v>210</v>
      </c>
      <c r="D553" s="12">
        <v>34.75</v>
      </c>
    </row>
    <row r="554" spans="1:4" x14ac:dyDescent="0.2">
      <c r="A554" s="12" t="s">
        <v>798</v>
      </c>
      <c r="B554" s="12">
        <v>77</v>
      </c>
      <c r="C554" s="12">
        <v>225</v>
      </c>
      <c r="D554" s="12">
        <v>29.71</v>
      </c>
    </row>
    <row r="555" spans="1:4" x14ac:dyDescent="0.2">
      <c r="A555" s="12" t="s">
        <v>799</v>
      </c>
      <c r="B555" s="12">
        <v>74</v>
      </c>
      <c r="C555" s="12">
        <v>215</v>
      </c>
      <c r="D555" s="12">
        <v>29.83</v>
      </c>
    </row>
    <row r="556" spans="1:4" x14ac:dyDescent="0.2">
      <c r="A556" s="12" t="s">
        <v>800</v>
      </c>
      <c r="B556" s="12">
        <v>77</v>
      </c>
      <c r="C556" s="12">
        <v>220</v>
      </c>
      <c r="D556" s="12">
        <v>33.57</v>
      </c>
    </row>
    <row r="557" spans="1:4" x14ac:dyDescent="0.2">
      <c r="A557" s="12" t="s">
        <v>801</v>
      </c>
      <c r="B557" s="12">
        <v>75</v>
      </c>
      <c r="C557" s="12">
        <v>205</v>
      </c>
      <c r="D557" s="12">
        <v>28.21</v>
      </c>
    </row>
    <row r="558" spans="1:4" x14ac:dyDescent="0.2">
      <c r="A558" s="12" t="s">
        <v>802</v>
      </c>
      <c r="B558" s="12">
        <v>77</v>
      </c>
      <c r="C558" s="12">
        <v>200</v>
      </c>
      <c r="D558" s="12">
        <v>27.54</v>
      </c>
    </row>
    <row r="559" spans="1:4" x14ac:dyDescent="0.2">
      <c r="A559" s="12" t="s">
        <v>803</v>
      </c>
      <c r="B559" s="12">
        <v>75</v>
      </c>
      <c r="C559" s="12">
        <v>220</v>
      </c>
      <c r="D559" s="12">
        <v>26.05</v>
      </c>
    </row>
    <row r="560" spans="1:4" x14ac:dyDescent="0.2">
      <c r="A560" s="12" t="s">
        <v>804</v>
      </c>
      <c r="B560" s="12">
        <v>71</v>
      </c>
      <c r="C560" s="12">
        <v>197</v>
      </c>
      <c r="D560" s="12">
        <v>23.64</v>
      </c>
    </row>
    <row r="561" spans="1:4" x14ac:dyDescent="0.2">
      <c r="A561" s="12" t="s">
        <v>805</v>
      </c>
      <c r="B561" s="12">
        <v>74</v>
      </c>
      <c r="C561" s="12">
        <v>225</v>
      </c>
      <c r="D561" s="12">
        <v>24.82</v>
      </c>
    </row>
    <row r="562" spans="1:4" x14ac:dyDescent="0.2">
      <c r="A562" s="12" t="s">
        <v>806</v>
      </c>
      <c r="B562" s="12">
        <v>70</v>
      </c>
      <c r="C562" s="12">
        <v>187</v>
      </c>
      <c r="D562" s="12">
        <v>29.8</v>
      </c>
    </row>
    <row r="563" spans="1:4" x14ac:dyDescent="0.2">
      <c r="A563" s="12" t="s">
        <v>807</v>
      </c>
      <c r="B563" s="12">
        <v>79</v>
      </c>
      <c r="C563" s="12">
        <v>245</v>
      </c>
      <c r="D563" s="12">
        <v>34.71</v>
      </c>
    </row>
    <row r="564" spans="1:4" x14ac:dyDescent="0.2">
      <c r="A564" s="12" t="s">
        <v>808</v>
      </c>
      <c r="B564" s="12">
        <v>72</v>
      </c>
      <c r="C564" s="12">
        <v>185</v>
      </c>
      <c r="D564" s="12">
        <v>29.22</v>
      </c>
    </row>
    <row r="565" spans="1:4" x14ac:dyDescent="0.2">
      <c r="A565" s="12" t="s">
        <v>809</v>
      </c>
      <c r="B565" s="12">
        <v>72</v>
      </c>
      <c r="C565" s="12">
        <v>185</v>
      </c>
      <c r="D565" s="12">
        <v>23.96</v>
      </c>
    </row>
    <row r="566" spans="1:4" x14ac:dyDescent="0.2">
      <c r="A566" s="12" t="s">
        <v>810</v>
      </c>
      <c r="B566" s="12">
        <v>70</v>
      </c>
      <c r="C566" s="12">
        <v>175</v>
      </c>
      <c r="D566" s="12">
        <v>23.87</v>
      </c>
    </row>
    <row r="567" spans="1:4" x14ac:dyDescent="0.2">
      <c r="A567" s="12" t="s">
        <v>811</v>
      </c>
      <c r="B567" s="12">
        <v>74</v>
      </c>
      <c r="C567" s="12">
        <v>200</v>
      </c>
      <c r="D567" s="12">
        <v>26.77</v>
      </c>
    </row>
    <row r="568" spans="1:4" x14ac:dyDescent="0.2">
      <c r="A568" s="12" t="s">
        <v>812</v>
      </c>
      <c r="B568" s="12">
        <v>74</v>
      </c>
      <c r="C568" s="12">
        <v>180</v>
      </c>
      <c r="D568" s="12">
        <v>23.49</v>
      </c>
    </row>
    <row r="569" spans="1:4" x14ac:dyDescent="0.2">
      <c r="A569" s="12" t="s">
        <v>813</v>
      </c>
      <c r="B569" s="12">
        <v>72</v>
      </c>
      <c r="C569" s="12">
        <v>188</v>
      </c>
      <c r="D569" s="12">
        <v>26.77</v>
      </c>
    </row>
    <row r="570" spans="1:4" x14ac:dyDescent="0.2">
      <c r="A570" s="12" t="s">
        <v>814</v>
      </c>
      <c r="B570" s="12">
        <v>73</v>
      </c>
      <c r="C570" s="12">
        <v>225</v>
      </c>
      <c r="D570" s="12">
        <v>24.51</v>
      </c>
    </row>
    <row r="571" spans="1:4" x14ac:dyDescent="0.2">
      <c r="A571" s="12" t="s">
        <v>815</v>
      </c>
      <c r="B571" s="12">
        <v>72</v>
      </c>
      <c r="C571" s="12">
        <v>200</v>
      </c>
      <c r="D571" s="12">
        <v>33.229999999999997</v>
      </c>
    </row>
    <row r="572" spans="1:4" x14ac:dyDescent="0.2">
      <c r="A572" s="12" t="s">
        <v>816</v>
      </c>
      <c r="B572" s="12">
        <v>74</v>
      </c>
      <c r="C572" s="12">
        <v>210</v>
      </c>
      <c r="D572" s="12">
        <v>31.04</v>
      </c>
    </row>
    <row r="573" spans="1:4" x14ac:dyDescent="0.2">
      <c r="A573" s="12" t="s">
        <v>817</v>
      </c>
      <c r="B573" s="12">
        <v>74</v>
      </c>
      <c r="C573" s="12">
        <v>245</v>
      </c>
      <c r="D573" s="12">
        <v>32.020000000000003</v>
      </c>
    </row>
    <row r="574" spans="1:4" x14ac:dyDescent="0.2">
      <c r="A574" s="12" t="s">
        <v>818</v>
      </c>
      <c r="B574" s="12">
        <v>76</v>
      </c>
      <c r="C574" s="12">
        <v>213</v>
      </c>
      <c r="D574" s="12">
        <v>31.44</v>
      </c>
    </row>
    <row r="575" spans="1:4" x14ac:dyDescent="0.2">
      <c r="A575" s="12" t="s">
        <v>819</v>
      </c>
      <c r="B575" s="12">
        <v>82</v>
      </c>
      <c r="C575" s="12">
        <v>231</v>
      </c>
      <c r="D575" s="12">
        <v>43.47</v>
      </c>
    </row>
    <row r="576" spans="1:4" x14ac:dyDescent="0.2">
      <c r="A576" s="12" t="s">
        <v>820</v>
      </c>
      <c r="B576" s="12">
        <v>74</v>
      </c>
      <c r="C576" s="12">
        <v>165</v>
      </c>
      <c r="D576" s="12">
        <v>28.38</v>
      </c>
    </row>
    <row r="577" spans="1:4" x14ac:dyDescent="0.2">
      <c r="A577" s="12" t="s">
        <v>821</v>
      </c>
      <c r="B577" s="12">
        <v>74</v>
      </c>
      <c r="C577" s="12">
        <v>228</v>
      </c>
      <c r="D577" s="12">
        <v>27.81</v>
      </c>
    </row>
    <row r="578" spans="1:4" x14ac:dyDescent="0.2">
      <c r="A578" s="12" t="s">
        <v>822</v>
      </c>
      <c r="B578" s="12">
        <v>70</v>
      </c>
      <c r="C578" s="12">
        <v>210</v>
      </c>
      <c r="D578" s="12">
        <v>24.57</v>
      </c>
    </row>
    <row r="579" spans="1:4" x14ac:dyDescent="0.2">
      <c r="A579" s="12" t="s">
        <v>823</v>
      </c>
      <c r="B579" s="12">
        <v>73</v>
      </c>
      <c r="C579" s="12">
        <v>250</v>
      </c>
      <c r="D579" s="12">
        <v>23.34</v>
      </c>
    </row>
    <row r="580" spans="1:4" x14ac:dyDescent="0.2">
      <c r="A580" s="12" t="s">
        <v>824</v>
      </c>
      <c r="B580" s="12">
        <v>73</v>
      </c>
      <c r="C580" s="12">
        <v>191</v>
      </c>
      <c r="D580" s="12">
        <v>27.09</v>
      </c>
    </row>
    <row r="581" spans="1:4" x14ac:dyDescent="0.2">
      <c r="A581" s="12" t="s">
        <v>736</v>
      </c>
      <c r="B581" s="12">
        <v>74</v>
      </c>
      <c r="C581" s="12">
        <v>190</v>
      </c>
      <c r="D581" s="12">
        <v>25.14</v>
      </c>
    </row>
    <row r="582" spans="1:4" x14ac:dyDescent="0.2">
      <c r="A582" s="12" t="s">
        <v>825</v>
      </c>
      <c r="B582" s="12">
        <v>77</v>
      </c>
      <c r="C582" s="12">
        <v>200</v>
      </c>
      <c r="D582" s="12">
        <v>27.07</v>
      </c>
    </row>
    <row r="583" spans="1:4" x14ac:dyDescent="0.2">
      <c r="A583" s="12" t="s">
        <v>826</v>
      </c>
      <c r="B583" s="12">
        <v>72</v>
      </c>
      <c r="C583" s="12">
        <v>215</v>
      </c>
      <c r="D583" s="12">
        <v>24.02</v>
      </c>
    </row>
    <row r="584" spans="1:4" x14ac:dyDescent="0.2">
      <c r="A584" s="12" t="s">
        <v>827</v>
      </c>
      <c r="B584" s="12">
        <v>76</v>
      </c>
      <c r="C584" s="12">
        <v>254</v>
      </c>
      <c r="D584" s="12">
        <v>27.6</v>
      </c>
    </row>
    <row r="585" spans="1:4" x14ac:dyDescent="0.2">
      <c r="A585" s="12" t="s">
        <v>828</v>
      </c>
      <c r="B585" s="12">
        <v>73</v>
      </c>
      <c r="C585" s="12">
        <v>232</v>
      </c>
      <c r="D585" s="12">
        <v>27.99</v>
      </c>
    </row>
    <row r="586" spans="1:4" x14ac:dyDescent="0.2">
      <c r="A586" s="12" t="s">
        <v>829</v>
      </c>
      <c r="B586" s="12">
        <v>73</v>
      </c>
      <c r="C586" s="12">
        <v>180</v>
      </c>
      <c r="D586" s="12">
        <v>27.56</v>
      </c>
    </row>
    <row r="587" spans="1:4" x14ac:dyDescent="0.2">
      <c r="A587" s="12" t="s">
        <v>830</v>
      </c>
      <c r="B587" s="12">
        <v>72</v>
      </c>
      <c r="C587" s="12">
        <v>215</v>
      </c>
      <c r="D587" s="12">
        <v>28.63</v>
      </c>
    </row>
    <row r="588" spans="1:4" x14ac:dyDescent="0.2">
      <c r="A588" s="12" t="s">
        <v>831</v>
      </c>
      <c r="B588" s="12">
        <v>74</v>
      </c>
      <c r="C588" s="12">
        <v>220</v>
      </c>
      <c r="D588" s="12">
        <v>30.99</v>
      </c>
    </row>
    <row r="589" spans="1:4" x14ac:dyDescent="0.2">
      <c r="A589" s="12" t="s">
        <v>832</v>
      </c>
      <c r="B589" s="12">
        <v>74</v>
      </c>
      <c r="C589" s="12">
        <v>180</v>
      </c>
      <c r="D589" s="12">
        <v>26.33</v>
      </c>
    </row>
    <row r="590" spans="1:4" x14ac:dyDescent="0.2">
      <c r="A590" s="12" t="s">
        <v>833</v>
      </c>
      <c r="B590" s="12">
        <v>71</v>
      </c>
      <c r="C590" s="12">
        <v>200</v>
      </c>
      <c r="D590" s="12">
        <v>26.97</v>
      </c>
    </row>
    <row r="591" spans="1:4" x14ac:dyDescent="0.2">
      <c r="A591" s="12" t="s">
        <v>834</v>
      </c>
      <c r="B591" s="12">
        <v>72</v>
      </c>
      <c r="C591" s="12">
        <v>170</v>
      </c>
      <c r="D591" s="12">
        <v>22.85</v>
      </c>
    </row>
    <row r="592" spans="1:4" x14ac:dyDescent="0.2">
      <c r="A592" s="12" t="s">
        <v>835</v>
      </c>
      <c r="B592" s="12">
        <v>75</v>
      </c>
      <c r="C592" s="12">
        <v>195</v>
      </c>
      <c r="D592" s="12">
        <v>23.19</v>
      </c>
    </row>
    <row r="593" spans="1:4" x14ac:dyDescent="0.2">
      <c r="A593" s="12" t="s">
        <v>836</v>
      </c>
      <c r="B593" s="12">
        <v>74</v>
      </c>
      <c r="C593" s="12">
        <v>210</v>
      </c>
      <c r="D593" s="12">
        <v>23.87</v>
      </c>
    </row>
    <row r="594" spans="1:4" x14ac:dyDescent="0.2">
      <c r="A594" s="12" t="s">
        <v>837</v>
      </c>
      <c r="B594" s="12">
        <v>74</v>
      </c>
      <c r="C594" s="12">
        <v>200</v>
      </c>
      <c r="D594" s="12">
        <v>33.979999999999997</v>
      </c>
    </row>
    <row r="595" spans="1:4" x14ac:dyDescent="0.2">
      <c r="A595" s="12" t="s">
        <v>838</v>
      </c>
      <c r="B595" s="12">
        <v>77</v>
      </c>
      <c r="C595" s="12">
        <v>220</v>
      </c>
      <c r="D595" s="12">
        <v>28.26</v>
      </c>
    </row>
    <row r="596" spans="1:4" x14ac:dyDescent="0.2">
      <c r="A596" s="12" t="s">
        <v>839</v>
      </c>
      <c r="B596" s="12">
        <v>70</v>
      </c>
      <c r="C596" s="12">
        <v>165</v>
      </c>
      <c r="D596" s="12">
        <v>29.12</v>
      </c>
    </row>
    <row r="597" spans="1:4" x14ac:dyDescent="0.2">
      <c r="A597" s="12" t="s">
        <v>840</v>
      </c>
      <c r="B597" s="12">
        <v>71</v>
      </c>
      <c r="C597" s="12">
        <v>180</v>
      </c>
      <c r="D597" s="12">
        <v>26.18</v>
      </c>
    </row>
    <row r="598" spans="1:4" x14ac:dyDescent="0.2">
      <c r="A598" s="12" t="s">
        <v>841</v>
      </c>
      <c r="B598" s="12">
        <v>73</v>
      </c>
      <c r="C598" s="12">
        <v>200</v>
      </c>
      <c r="D598" s="12">
        <v>28.03</v>
      </c>
    </row>
    <row r="599" spans="1:4" x14ac:dyDescent="0.2">
      <c r="A599" s="12" t="s">
        <v>842</v>
      </c>
      <c r="B599" s="12">
        <v>76</v>
      </c>
      <c r="C599" s="12">
        <v>200</v>
      </c>
      <c r="D599" s="12">
        <v>23.08</v>
      </c>
    </row>
    <row r="600" spans="1:4" x14ac:dyDescent="0.2">
      <c r="A600" s="12" t="s">
        <v>843</v>
      </c>
      <c r="B600" s="12">
        <v>71</v>
      </c>
      <c r="C600" s="12">
        <v>170</v>
      </c>
      <c r="D600" s="12">
        <v>26.24</v>
      </c>
    </row>
    <row r="601" spans="1:4" x14ac:dyDescent="0.2">
      <c r="A601" s="12" t="s">
        <v>844</v>
      </c>
      <c r="B601" s="12">
        <v>75</v>
      </c>
      <c r="C601" s="12">
        <v>224</v>
      </c>
      <c r="D601" s="12">
        <v>26.63</v>
      </c>
    </row>
    <row r="602" spans="1:4" x14ac:dyDescent="0.2">
      <c r="A602" s="12" t="s">
        <v>845</v>
      </c>
      <c r="B602" s="12">
        <v>74</v>
      </c>
      <c r="C602" s="12">
        <v>220</v>
      </c>
      <c r="D602" s="12">
        <v>24.21</v>
      </c>
    </row>
    <row r="603" spans="1:4" x14ac:dyDescent="0.2">
      <c r="A603" s="12" t="s">
        <v>846</v>
      </c>
      <c r="B603" s="12">
        <v>72</v>
      </c>
      <c r="C603" s="12">
        <v>180</v>
      </c>
      <c r="D603" s="12">
        <v>23.01</v>
      </c>
    </row>
    <row r="604" spans="1:4" x14ac:dyDescent="0.2">
      <c r="A604" s="12" t="s">
        <v>847</v>
      </c>
      <c r="B604" s="12">
        <v>76</v>
      </c>
      <c r="C604" s="12">
        <v>198</v>
      </c>
      <c r="D604" s="12">
        <v>23.13</v>
      </c>
    </row>
    <row r="605" spans="1:4" x14ac:dyDescent="0.2">
      <c r="A605" s="12" t="s">
        <v>848</v>
      </c>
      <c r="B605" s="12">
        <v>79</v>
      </c>
      <c r="C605" s="12">
        <v>240</v>
      </c>
      <c r="D605" s="12">
        <v>23.08</v>
      </c>
    </row>
    <row r="606" spans="1:4" x14ac:dyDescent="0.2">
      <c r="A606" s="12" t="s">
        <v>849</v>
      </c>
      <c r="B606" s="12">
        <v>76</v>
      </c>
      <c r="C606" s="12">
        <v>239</v>
      </c>
      <c r="D606" s="12">
        <v>25.13</v>
      </c>
    </row>
    <row r="607" spans="1:4" x14ac:dyDescent="0.2">
      <c r="A607" s="12" t="s">
        <v>850</v>
      </c>
      <c r="B607" s="12">
        <v>73</v>
      </c>
      <c r="C607" s="12">
        <v>185</v>
      </c>
      <c r="D607" s="12">
        <v>24.66</v>
      </c>
    </row>
    <row r="608" spans="1:4" x14ac:dyDescent="0.2">
      <c r="A608" s="12" t="s">
        <v>851</v>
      </c>
      <c r="B608" s="12">
        <v>76</v>
      </c>
      <c r="C608" s="12">
        <v>210</v>
      </c>
      <c r="D608" s="12">
        <v>26.03</v>
      </c>
    </row>
    <row r="609" spans="1:4" x14ac:dyDescent="0.2">
      <c r="A609" s="12" t="s">
        <v>852</v>
      </c>
      <c r="B609" s="12">
        <v>78</v>
      </c>
      <c r="C609" s="12">
        <v>220</v>
      </c>
      <c r="D609" s="12">
        <v>28.7</v>
      </c>
    </row>
    <row r="610" spans="1:4" x14ac:dyDescent="0.2">
      <c r="A610" s="12" t="s">
        <v>853</v>
      </c>
      <c r="B610" s="12">
        <v>75</v>
      </c>
      <c r="C610" s="12">
        <v>200</v>
      </c>
      <c r="D610" s="12">
        <v>25.57</v>
      </c>
    </row>
    <row r="611" spans="1:4" x14ac:dyDescent="0.2">
      <c r="A611" s="12" t="s">
        <v>854</v>
      </c>
      <c r="B611" s="12">
        <v>76</v>
      </c>
      <c r="C611" s="12">
        <v>195</v>
      </c>
      <c r="D611" s="12">
        <v>24.65</v>
      </c>
    </row>
    <row r="612" spans="1:4" x14ac:dyDescent="0.2">
      <c r="A612" s="12" t="s">
        <v>855</v>
      </c>
      <c r="B612" s="12">
        <v>72</v>
      </c>
      <c r="C612" s="12">
        <v>220</v>
      </c>
      <c r="D612" s="12">
        <v>25.55</v>
      </c>
    </row>
    <row r="613" spans="1:4" x14ac:dyDescent="0.2">
      <c r="A613" s="12" t="s">
        <v>856</v>
      </c>
      <c r="B613" s="12">
        <v>72</v>
      </c>
      <c r="C613" s="12">
        <v>230</v>
      </c>
      <c r="D613" s="12">
        <v>22.27</v>
      </c>
    </row>
    <row r="614" spans="1:4" x14ac:dyDescent="0.2">
      <c r="A614" s="12" t="s">
        <v>857</v>
      </c>
      <c r="B614" s="12">
        <v>73</v>
      </c>
      <c r="C614" s="12">
        <v>170</v>
      </c>
      <c r="D614" s="12">
        <v>24.76</v>
      </c>
    </row>
    <row r="615" spans="1:4" x14ac:dyDescent="0.2">
      <c r="A615" s="12" t="s">
        <v>858</v>
      </c>
      <c r="B615" s="12">
        <v>73</v>
      </c>
      <c r="C615" s="12">
        <v>220</v>
      </c>
      <c r="D615" s="12">
        <v>23.98</v>
      </c>
    </row>
    <row r="616" spans="1:4" x14ac:dyDescent="0.2">
      <c r="A616" s="12" t="s">
        <v>859</v>
      </c>
      <c r="B616" s="12">
        <v>75</v>
      </c>
      <c r="C616" s="12">
        <v>230</v>
      </c>
      <c r="D616" s="12">
        <v>27.85</v>
      </c>
    </row>
    <row r="617" spans="1:4" x14ac:dyDescent="0.2">
      <c r="A617" s="12" t="s">
        <v>860</v>
      </c>
      <c r="B617" s="12">
        <v>71</v>
      </c>
      <c r="C617" s="12">
        <v>165</v>
      </c>
      <c r="D617" s="12">
        <v>22.14</v>
      </c>
    </row>
    <row r="618" spans="1:4" x14ac:dyDescent="0.2">
      <c r="A618" s="12" t="s">
        <v>861</v>
      </c>
      <c r="B618" s="12">
        <v>76</v>
      </c>
      <c r="C618" s="12">
        <v>205</v>
      </c>
      <c r="D618" s="12">
        <v>27.05</v>
      </c>
    </row>
    <row r="619" spans="1:4" x14ac:dyDescent="0.2">
      <c r="A619" s="12" t="s">
        <v>862</v>
      </c>
      <c r="B619" s="12">
        <v>70</v>
      </c>
      <c r="C619" s="12">
        <v>192</v>
      </c>
      <c r="D619" s="12">
        <v>31.45</v>
      </c>
    </row>
    <row r="620" spans="1:4" x14ac:dyDescent="0.2">
      <c r="A620" s="12" t="s">
        <v>863</v>
      </c>
      <c r="B620" s="12">
        <v>75</v>
      </c>
      <c r="C620" s="12">
        <v>210</v>
      </c>
      <c r="D620" s="12">
        <v>32.03</v>
      </c>
    </row>
    <row r="621" spans="1:4" x14ac:dyDescent="0.2">
      <c r="A621" s="12" t="s">
        <v>864</v>
      </c>
      <c r="B621" s="12">
        <v>74</v>
      </c>
      <c r="C621" s="12">
        <v>205</v>
      </c>
      <c r="D621" s="12">
        <v>29.95</v>
      </c>
    </row>
    <row r="622" spans="1:4" x14ac:dyDescent="0.2">
      <c r="A622" s="12" t="s">
        <v>865</v>
      </c>
      <c r="B622" s="12">
        <v>75</v>
      </c>
      <c r="C622" s="12">
        <v>200</v>
      </c>
      <c r="D622" s="12">
        <v>23.47</v>
      </c>
    </row>
    <row r="623" spans="1:4" x14ac:dyDescent="0.2">
      <c r="A623" s="12" t="s">
        <v>866</v>
      </c>
      <c r="B623" s="12">
        <v>73</v>
      </c>
      <c r="C623" s="12">
        <v>210</v>
      </c>
      <c r="D623" s="12">
        <v>37.21</v>
      </c>
    </row>
    <row r="624" spans="1:4" x14ac:dyDescent="0.2">
      <c r="A624" s="12" t="s">
        <v>867</v>
      </c>
      <c r="B624" s="12">
        <v>71</v>
      </c>
      <c r="C624" s="12">
        <v>185</v>
      </c>
      <c r="D624" s="12">
        <v>25.67</v>
      </c>
    </row>
    <row r="625" spans="1:4" x14ac:dyDescent="0.2">
      <c r="A625" s="12" t="s">
        <v>868</v>
      </c>
      <c r="B625" s="12">
        <v>71</v>
      </c>
      <c r="C625" s="12">
        <v>195</v>
      </c>
      <c r="D625" s="12">
        <v>34.69</v>
      </c>
    </row>
    <row r="626" spans="1:4" x14ac:dyDescent="0.2">
      <c r="A626" s="12" t="s">
        <v>869</v>
      </c>
      <c r="B626" s="12">
        <v>72</v>
      </c>
      <c r="C626" s="12">
        <v>202</v>
      </c>
      <c r="D626" s="12">
        <v>30.04</v>
      </c>
    </row>
    <row r="627" spans="1:4" x14ac:dyDescent="0.2">
      <c r="A627" s="12" t="s">
        <v>870</v>
      </c>
      <c r="B627" s="12">
        <v>73</v>
      </c>
      <c r="C627" s="12">
        <v>205</v>
      </c>
      <c r="D627" s="12">
        <v>32.520000000000003</v>
      </c>
    </row>
    <row r="628" spans="1:4" x14ac:dyDescent="0.2">
      <c r="A628" s="12" t="s">
        <v>871</v>
      </c>
      <c r="B628" s="12">
        <v>73</v>
      </c>
      <c r="C628" s="12">
        <v>195</v>
      </c>
      <c r="D628" s="12">
        <v>24.15</v>
      </c>
    </row>
    <row r="629" spans="1:4" x14ac:dyDescent="0.2">
      <c r="A629" s="12" t="s">
        <v>872</v>
      </c>
      <c r="B629" s="12">
        <v>72</v>
      </c>
      <c r="C629" s="12">
        <v>180</v>
      </c>
      <c r="D629" s="12">
        <v>26.86</v>
      </c>
    </row>
    <row r="630" spans="1:4" x14ac:dyDescent="0.2">
      <c r="A630" s="12" t="s">
        <v>873</v>
      </c>
      <c r="B630" s="12">
        <v>69</v>
      </c>
      <c r="C630" s="12">
        <v>200</v>
      </c>
      <c r="D630" s="12">
        <v>27.94</v>
      </c>
    </row>
    <row r="631" spans="1:4" x14ac:dyDescent="0.2">
      <c r="A631" s="12" t="s">
        <v>874</v>
      </c>
      <c r="B631" s="12">
        <v>73</v>
      </c>
      <c r="C631" s="12">
        <v>185</v>
      </c>
      <c r="D631" s="12">
        <v>26.63</v>
      </c>
    </row>
    <row r="632" spans="1:4" x14ac:dyDescent="0.2">
      <c r="A632" s="12" t="s">
        <v>875</v>
      </c>
      <c r="B632" s="12">
        <v>78</v>
      </c>
      <c r="C632" s="12">
        <v>240</v>
      </c>
      <c r="D632" s="12">
        <v>27.31</v>
      </c>
    </row>
    <row r="633" spans="1:4" x14ac:dyDescent="0.2">
      <c r="A633" s="12" t="s">
        <v>876</v>
      </c>
      <c r="B633" s="12">
        <v>71</v>
      </c>
      <c r="C633" s="12">
        <v>185</v>
      </c>
      <c r="D633" s="12">
        <v>30.55</v>
      </c>
    </row>
    <row r="634" spans="1:4" x14ac:dyDescent="0.2">
      <c r="A634" s="12" t="s">
        <v>877</v>
      </c>
      <c r="B634" s="12">
        <v>73</v>
      </c>
      <c r="C634" s="12">
        <v>220</v>
      </c>
      <c r="D634" s="12">
        <v>40.68</v>
      </c>
    </row>
    <row r="635" spans="1:4" x14ac:dyDescent="0.2">
      <c r="A635" s="12" t="s">
        <v>878</v>
      </c>
      <c r="B635" s="12">
        <v>75</v>
      </c>
      <c r="C635" s="12">
        <v>205</v>
      </c>
      <c r="D635" s="12">
        <v>37.270000000000003</v>
      </c>
    </row>
    <row r="636" spans="1:4" x14ac:dyDescent="0.2">
      <c r="A636" s="12" t="s">
        <v>879</v>
      </c>
      <c r="B636" s="12">
        <v>76</v>
      </c>
      <c r="C636" s="12">
        <v>205</v>
      </c>
      <c r="D636" s="12">
        <v>25.78</v>
      </c>
    </row>
    <row r="637" spans="1:4" x14ac:dyDescent="0.2">
      <c r="A637" s="12" t="s">
        <v>880</v>
      </c>
      <c r="B637" s="12">
        <v>70</v>
      </c>
      <c r="C637" s="12">
        <v>180</v>
      </c>
      <c r="D637" s="12">
        <v>30.98</v>
      </c>
    </row>
    <row r="638" spans="1:4" x14ac:dyDescent="0.2">
      <c r="A638" s="12" t="s">
        <v>881</v>
      </c>
      <c r="B638" s="12">
        <v>74</v>
      </c>
      <c r="C638" s="12">
        <v>201</v>
      </c>
      <c r="D638" s="12">
        <v>28.41</v>
      </c>
    </row>
    <row r="639" spans="1:4" x14ac:dyDescent="0.2">
      <c r="A639" s="12" t="s">
        <v>882</v>
      </c>
      <c r="B639" s="12">
        <v>77</v>
      </c>
      <c r="C639" s="12">
        <v>190</v>
      </c>
      <c r="D639" s="12">
        <v>30.01</v>
      </c>
    </row>
    <row r="640" spans="1:4" x14ac:dyDescent="0.2">
      <c r="A640" s="12" t="s">
        <v>883</v>
      </c>
      <c r="B640" s="12">
        <v>75</v>
      </c>
      <c r="C640" s="12">
        <v>208</v>
      </c>
      <c r="D640" s="12">
        <v>31.57</v>
      </c>
    </row>
    <row r="641" spans="1:4" x14ac:dyDescent="0.2">
      <c r="A641" s="12" t="s">
        <v>884</v>
      </c>
      <c r="B641" s="12">
        <v>79</v>
      </c>
      <c r="C641" s="12">
        <v>240</v>
      </c>
      <c r="D641" s="12">
        <v>28.81</v>
      </c>
    </row>
    <row r="642" spans="1:4" x14ac:dyDescent="0.2">
      <c r="A642" s="12" t="s">
        <v>885</v>
      </c>
      <c r="B642" s="12">
        <v>72</v>
      </c>
      <c r="D642" s="12">
        <v>27.77</v>
      </c>
    </row>
    <row r="643" spans="1:4" x14ac:dyDescent="0.2">
      <c r="A643" s="12" t="s">
        <v>886</v>
      </c>
      <c r="B643" s="12">
        <v>72</v>
      </c>
      <c r="C643" s="12">
        <v>180</v>
      </c>
      <c r="D643" s="12">
        <v>24.09</v>
      </c>
    </row>
    <row r="644" spans="1:4" x14ac:dyDescent="0.2">
      <c r="A644" s="12" t="s">
        <v>887</v>
      </c>
      <c r="B644" s="12">
        <v>77</v>
      </c>
      <c r="C644" s="12">
        <v>230</v>
      </c>
      <c r="D644" s="12">
        <v>26.47</v>
      </c>
    </row>
    <row r="645" spans="1:4" x14ac:dyDescent="0.2">
      <c r="A645" s="12" t="s">
        <v>888</v>
      </c>
      <c r="B645" s="12">
        <v>73</v>
      </c>
      <c r="C645" s="12">
        <v>195</v>
      </c>
      <c r="D645" s="12">
        <v>30.5</v>
      </c>
    </row>
    <row r="646" spans="1:4" x14ac:dyDescent="0.2">
      <c r="A646" s="12" t="s">
        <v>889</v>
      </c>
      <c r="B646" s="12">
        <v>75</v>
      </c>
      <c r="C646" s="12">
        <v>215</v>
      </c>
      <c r="D646" s="12">
        <v>23.74</v>
      </c>
    </row>
    <row r="647" spans="1:4" x14ac:dyDescent="0.2">
      <c r="A647" s="12" t="s">
        <v>890</v>
      </c>
      <c r="B647" s="12">
        <v>75</v>
      </c>
      <c r="C647" s="12">
        <v>190</v>
      </c>
      <c r="D647" s="12">
        <v>24.49</v>
      </c>
    </row>
    <row r="648" spans="1:4" x14ac:dyDescent="0.2">
      <c r="A648" s="12" t="s">
        <v>891</v>
      </c>
      <c r="B648" s="12">
        <v>75</v>
      </c>
      <c r="C648" s="12">
        <v>195</v>
      </c>
      <c r="D648" s="12">
        <v>26.73</v>
      </c>
    </row>
    <row r="649" spans="1:4" x14ac:dyDescent="0.2">
      <c r="A649" s="12" t="s">
        <v>892</v>
      </c>
      <c r="B649" s="12">
        <v>73</v>
      </c>
      <c r="C649" s="12">
        <v>215</v>
      </c>
      <c r="D649" s="12">
        <v>27.01</v>
      </c>
    </row>
    <row r="650" spans="1:4" x14ac:dyDescent="0.2">
      <c r="A650" s="12" t="s">
        <v>893</v>
      </c>
      <c r="B650" s="12">
        <v>73</v>
      </c>
      <c r="C650" s="12">
        <v>215</v>
      </c>
      <c r="D650" s="12">
        <v>39.75</v>
      </c>
    </row>
    <row r="651" spans="1:4" x14ac:dyDescent="0.2">
      <c r="A651" s="12" t="s">
        <v>894</v>
      </c>
      <c r="B651" s="12">
        <v>76</v>
      </c>
      <c r="C651" s="12">
        <v>220</v>
      </c>
      <c r="D651" s="12">
        <v>27.16</v>
      </c>
    </row>
    <row r="652" spans="1:4" x14ac:dyDescent="0.2">
      <c r="A652" s="12" t="s">
        <v>895</v>
      </c>
      <c r="B652" s="12">
        <v>77</v>
      </c>
      <c r="C652" s="12">
        <v>220</v>
      </c>
      <c r="D652" s="12">
        <v>25.74</v>
      </c>
    </row>
    <row r="653" spans="1:4" x14ac:dyDescent="0.2">
      <c r="A653" s="12" t="s">
        <v>896</v>
      </c>
      <c r="B653" s="12">
        <v>75</v>
      </c>
      <c r="C653" s="12">
        <v>230</v>
      </c>
      <c r="D653" s="12">
        <v>37.43</v>
      </c>
    </row>
    <row r="654" spans="1:4" x14ac:dyDescent="0.2">
      <c r="A654" s="12" t="s">
        <v>897</v>
      </c>
      <c r="B654" s="12">
        <v>70</v>
      </c>
      <c r="C654" s="12">
        <v>195</v>
      </c>
      <c r="D654" s="12">
        <v>39.85</v>
      </c>
    </row>
    <row r="655" spans="1:4" x14ac:dyDescent="0.2">
      <c r="A655" s="12" t="s">
        <v>898</v>
      </c>
      <c r="B655" s="12">
        <v>71</v>
      </c>
      <c r="C655" s="12">
        <v>190</v>
      </c>
      <c r="D655" s="12">
        <v>28.62</v>
      </c>
    </row>
    <row r="656" spans="1:4" x14ac:dyDescent="0.2">
      <c r="A656" s="12" t="s">
        <v>899</v>
      </c>
      <c r="B656" s="12">
        <v>71</v>
      </c>
      <c r="C656" s="12">
        <v>195</v>
      </c>
      <c r="D656" s="12">
        <v>23.9</v>
      </c>
    </row>
    <row r="657" spans="1:4" x14ac:dyDescent="0.2">
      <c r="A657" s="12" t="s">
        <v>900</v>
      </c>
      <c r="B657" s="12">
        <v>75</v>
      </c>
      <c r="C657" s="12">
        <v>209</v>
      </c>
      <c r="D657" s="12">
        <v>25.18</v>
      </c>
    </row>
    <row r="658" spans="1:4" x14ac:dyDescent="0.2">
      <c r="A658" s="12" t="s">
        <v>901</v>
      </c>
      <c r="B658" s="12">
        <v>74</v>
      </c>
      <c r="C658" s="12">
        <v>204</v>
      </c>
      <c r="D658" s="12">
        <v>33.53</v>
      </c>
    </row>
    <row r="659" spans="1:4" x14ac:dyDescent="0.2">
      <c r="A659" s="12" t="s">
        <v>902</v>
      </c>
      <c r="B659" s="12">
        <v>69</v>
      </c>
      <c r="C659" s="12">
        <v>170</v>
      </c>
      <c r="D659" s="12">
        <v>33.03</v>
      </c>
    </row>
    <row r="660" spans="1:4" x14ac:dyDescent="0.2">
      <c r="A660" s="12" t="s">
        <v>903</v>
      </c>
      <c r="B660" s="12">
        <v>70</v>
      </c>
      <c r="C660" s="12">
        <v>185</v>
      </c>
      <c r="D660" s="12">
        <v>31.35</v>
      </c>
    </row>
    <row r="661" spans="1:4" x14ac:dyDescent="0.2">
      <c r="A661" s="12" t="s">
        <v>904</v>
      </c>
      <c r="B661" s="12">
        <v>75</v>
      </c>
      <c r="C661" s="12">
        <v>205</v>
      </c>
      <c r="D661" s="12">
        <v>22.39</v>
      </c>
    </row>
    <row r="662" spans="1:4" x14ac:dyDescent="0.2">
      <c r="A662" s="12" t="s">
        <v>905</v>
      </c>
      <c r="B662" s="12">
        <v>72</v>
      </c>
      <c r="C662" s="12">
        <v>175</v>
      </c>
      <c r="D662" s="12">
        <v>27.99</v>
      </c>
    </row>
    <row r="663" spans="1:4" x14ac:dyDescent="0.2">
      <c r="A663" s="12" t="s">
        <v>906</v>
      </c>
      <c r="B663" s="12">
        <v>75</v>
      </c>
      <c r="C663" s="12">
        <v>210</v>
      </c>
      <c r="D663" s="12">
        <v>27.22</v>
      </c>
    </row>
    <row r="664" spans="1:4" x14ac:dyDescent="0.2">
      <c r="A664" s="12" t="s">
        <v>907</v>
      </c>
      <c r="B664" s="12">
        <v>73</v>
      </c>
      <c r="C664" s="12">
        <v>190</v>
      </c>
      <c r="D664" s="12">
        <v>27.49</v>
      </c>
    </row>
    <row r="665" spans="1:4" x14ac:dyDescent="0.2">
      <c r="A665" s="12" t="s">
        <v>908</v>
      </c>
      <c r="B665" s="12">
        <v>72</v>
      </c>
      <c r="C665" s="12">
        <v>180</v>
      </c>
      <c r="D665" s="12">
        <v>27.53</v>
      </c>
    </row>
    <row r="666" spans="1:4" x14ac:dyDescent="0.2">
      <c r="A666" s="12" t="s">
        <v>909</v>
      </c>
      <c r="B666" s="12">
        <v>72</v>
      </c>
      <c r="C666" s="12">
        <v>180</v>
      </c>
      <c r="D666" s="12">
        <v>26.26</v>
      </c>
    </row>
    <row r="667" spans="1:4" x14ac:dyDescent="0.2">
      <c r="A667" s="12" t="s">
        <v>910</v>
      </c>
      <c r="B667" s="12">
        <v>72</v>
      </c>
      <c r="C667" s="12">
        <v>160</v>
      </c>
      <c r="D667" s="12">
        <v>25.18</v>
      </c>
    </row>
    <row r="668" spans="1:4" x14ac:dyDescent="0.2">
      <c r="A668" s="12" t="s">
        <v>911</v>
      </c>
      <c r="B668" s="12">
        <v>76</v>
      </c>
      <c r="C668" s="12">
        <v>235</v>
      </c>
      <c r="D668" s="12">
        <v>27.12</v>
      </c>
    </row>
    <row r="669" spans="1:4" x14ac:dyDescent="0.2">
      <c r="A669" s="12" t="s">
        <v>912</v>
      </c>
      <c r="B669" s="12">
        <v>75</v>
      </c>
      <c r="C669" s="12">
        <v>200</v>
      </c>
      <c r="D669" s="12">
        <v>27.69</v>
      </c>
    </row>
    <row r="670" spans="1:4" x14ac:dyDescent="0.2">
      <c r="A670" s="12" t="s">
        <v>913</v>
      </c>
      <c r="B670" s="12">
        <v>74</v>
      </c>
      <c r="C670" s="12">
        <v>210</v>
      </c>
      <c r="D670" s="12">
        <v>25.69</v>
      </c>
    </row>
    <row r="671" spans="1:4" x14ac:dyDescent="0.2">
      <c r="A671" s="12" t="s">
        <v>914</v>
      </c>
      <c r="B671" s="12">
        <v>75</v>
      </c>
      <c r="C671" s="12">
        <v>224</v>
      </c>
      <c r="D671" s="12">
        <v>36.32</v>
      </c>
    </row>
    <row r="672" spans="1:4" x14ac:dyDescent="0.2">
      <c r="A672" s="12" t="s">
        <v>915</v>
      </c>
      <c r="B672" s="12">
        <v>69</v>
      </c>
      <c r="C672" s="12">
        <v>180</v>
      </c>
      <c r="D672" s="12">
        <v>28.11</v>
      </c>
    </row>
    <row r="673" spans="1:4" x14ac:dyDescent="0.2">
      <c r="A673" s="12" t="s">
        <v>916</v>
      </c>
      <c r="B673" s="12">
        <v>73</v>
      </c>
      <c r="C673" s="12">
        <v>190</v>
      </c>
      <c r="D673" s="12">
        <v>31.21</v>
      </c>
    </row>
    <row r="674" spans="1:4" x14ac:dyDescent="0.2">
      <c r="A674" s="12" t="s">
        <v>917</v>
      </c>
      <c r="B674" s="12">
        <v>72</v>
      </c>
      <c r="C674" s="12">
        <v>197</v>
      </c>
      <c r="D674" s="12">
        <v>30.8</v>
      </c>
    </row>
    <row r="675" spans="1:4" x14ac:dyDescent="0.2">
      <c r="A675" s="12" t="s">
        <v>918</v>
      </c>
      <c r="B675" s="12">
        <v>72</v>
      </c>
      <c r="C675" s="12">
        <v>203</v>
      </c>
      <c r="D675" s="12">
        <v>30.21</v>
      </c>
    </row>
    <row r="676" spans="1:4" x14ac:dyDescent="0.2">
      <c r="A676" s="12" t="s">
        <v>919</v>
      </c>
      <c r="B676" s="12">
        <v>75</v>
      </c>
      <c r="C676" s="12">
        <v>205</v>
      </c>
      <c r="D676" s="12">
        <v>28.06</v>
      </c>
    </row>
    <row r="677" spans="1:4" x14ac:dyDescent="0.2">
      <c r="A677" s="12" t="s">
        <v>920</v>
      </c>
      <c r="B677" s="12">
        <v>77</v>
      </c>
      <c r="C677" s="12">
        <v>170</v>
      </c>
      <c r="D677" s="12">
        <v>26.52</v>
      </c>
    </row>
    <row r="678" spans="1:4" x14ac:dyDescent="0.2">
      <c r="A678" s="12" t="s">
        <v>921</v>
      </c>
      <c r="B678" s="12">
        <v>76</v>
      </c>
      <c r="C678" s="12">
        <v>200</v>
      </c>
      <c r="D678" s="12">
        <v>23.1</v>
      </c>
    </row>
    <row r="679" spans="1:4" x14ac:dyDescent="0.2">
      <c r="A679" s="12" t="s">
        <v>922</v>
      </c>
      <c r="B679" s="12">
        <v>80</v>
      </c>
      <c r="C679" s="12">
        <v>250</v>
      </c>
      <c r="D679" s="12">
        <v>25.02</v>
      </c>
    </row>
    <row r="680" spans="1:4" x14ac:dyDescent="0.2">
      <c r="A680" s="12" t="s">
        <v>923</v>
      </c>
      <c r="B680" s="12">
        <v>77</v>
      </c>
      <c r="C680" s="12">
        <v>200</v>
      </c>
      <c r="D680" s="12">
        <v>26.14</v>
      </c>
    </row>
    <row r="681" spans="1:4" x14ac:dyDescent="0.2">
      <c r="A681" s="12" t="s">
        <v>924</v>
      </c>
      <c r="B681" s="12">
        <v>76</v>
      </c>
      <c r="C681" s="12">
        <v>220</v>
      </c>
      <c r="D681" s="12">
        <v>25.38</v>
      </c>
    </row>
    <row r="682" spans="1:4" x14ac:dyDescent="0.2">
      <c r="A682" s="12" t="s">
        <v>925</v>
      </c>
      <c r="B682" s="12">
        <v>79</v>
      </c>
      <c r="C682" s="12">
        <v>200</v>
      </c>
      <c r="D682" s="12">
        <v>27.6</v>
      </c>
    </row>
    <row r="683" spans="1:4" x14ac:dyDescent="0.2">
      <c r="A683" s="12" t="s">
        <v>926</v>
      </c>
      <c r="B683" s="12">
        <v>71</v>
      </c>
      <c r="C683" s="12">
        <v>190</v>
      </c>
      <c r="D683" s="12">
        <v>25.5</v>
      </c>
    </row>
    <row r="684" spans="1:4" x14ac:dyDescent="0.2">
      <c r="A684" s="12" t="s">
        <v>927</v>
      </c>
      <c r="B684" s="12">
        <v>75</v>
      </c>
      <c r="C684" s="12">
        <v>170</v>
      </c>
      <c r="D684" s="12">
        <v>24.24</v>
      </c>
    </row>
    <row r="685" spans="1:4" x14ac:dyDescent="0.2">
      <c r="A685" s="12" t="s">
        <v>928</v>
      </c>
      <c r="B685" s="12">
        <v>73</v>
      </c>
      <c r="C685" s="12">
        <v>190</v>
      </c>
      <c r="D685" s="12">
        <v>23.32</v>
      </c>
    </row>
    <row r="686" spans="1:4" x14ac:dyDescent="0.2">
      <c r="A686" s="12" t="s">
        <v>929</v>
      </c>
      <c r="B686" s="12">
        <v>76</v>
      </c>
      <c r="C686" s="12">
        <v>220</v>
      </c>
      <c r="D686" s="12">
        <v>31.56</v>
      </c>
    </row>
    <row r="687" spans="1:4" x14ac:dyDescent="0.2">
      <c r="A687" s="12" t="s">
        <v>930</v>
      </c>
      <c r="B687" s="12">
        <v>77</v>
      </c>
      <c r="C687" s="12">
        <v>215</v>
      </c>
      <c r="D687" s="12">
        <v>34.19</v>
      </c>
    </row>
    <row r="688" spans="1:4" x14ac:dyDescent="0.2">
      <c r="A688" s="12" t="s">
        <v>931</v>
      </c>
      <c r="B688" s="12">
        <v>73</v>
      </c>
      <c r="C688" s="12">
        <v>206</v>
      </c>
      <c r="D688" s="12">
        <v>36.78</v>
      </c>
    </row>
    <row r="689" spans="1:4" x14ac:dyDescent="0.2">
      <c r="A689" s="12" t="s">
        <v>932</v>
      </c>
      <c r="B689" s="12">
        <v>76</v>
      </c>
      <c r="C689" s="12">
        <v>215</v>
      </c>
      <c r="D689" s="12">
        <v>27.73</v>
      </c>
    </row>
    <row r="690" spans="1:4" x14ac:dyDescent="0.2">
      <c r="A690" s="12" t="s">
        <v>933</v>
      </c>
      <c r="B690" s="12">
        <v>70</v>
      </c>
      <c r="C690" s="12">
        <v>185</v>
      </c>
      <c r="D690" s="12">
        <v>34.880000000000003</v>
      </c>
    </row>
    <row r="691" spans="1:4" x14ac:dyDescent="0.2">
      <c r="A691" s="12" t="s">
        <v>934</v>
      </c>
      <c r="B691" s="12">
        <v>75</v>
      </c>
      <c r="C691" s="12">
        <v>235</v>
      </c>
      <c r="D691" s="12">
        <v>31</v>
      </c>
    </row>
    <row r="692" spans="1:4" x14ac:dyDescent="0.2">
      <c r="A692" s="12" t="s">
        <v>935</v>
      </c>
      <c r="B692" s="12">
        <v>73</v>
      </c>
      <c r="C692" s="12">
        <v>188</v>
      </c>
      <c r="D692" s="12">
        <v>48.52</v>
      </c>
    </row>
    <row r="693" spans="1:4" x14ac:dyDescent="0.2">
      <c r="A693" s="12" t="s">
        <v>936</v>
      </c>
      <c r="B693" s="12">
        <v>75</v>
      </c>
      <c r="C693" s="12">
        <v>230</v>
      </c>
      <c r="D693" s="12">
        <v>34.68</v>
      </c>
    </row>
    <row r="694" spans="1:4" x14ac:dyDescent="0.2">
      <c r="A694" s="12" t="s">
        <v>937</v>
      </c>
      <c r="B694" s="12">
        <v>70</v>
      </c>
      <c r="C694" s="12">
        <v>195</v>
      </c>
      <c r="D694" s="12">
        <v>37.380000000000003</v>
      </c>
    </row>
    <row r="695" spans="1:4" x14ac:dyDescent="0.2">
      <c r="A695" s="12" t="s">
        <v>938</v>
      </c>
      <c r="B695" s="12">
        <v>69</v>
      </c>
      <c r="C695" s="12">
        <v>168</v>
      </c>
      <c r="D695" s="12">
        <v>24.33</v>
      </c>
    </row>
    <row r="696" spans="1:4" x14ac:dyDescent="0.2">
      <c r="A696" s="12" t="s">
        <v>939</v>
      </c>
      <c r="B696" s="12">
        <v>71</v>
      </c>
      <c r="C696" s="12">
        <v>190</v>
      </c>
      <c r="D696" s="12">
        <v>37.299999999999997</v>
      </c>
    </row>
    <row r="697" spans="1:4" x14ac:dyDescent="0.2">
      <c r="A697" s="12" t="s">
        <v>940</v>
      </c>
      <c r="B697" s="12">
        <v>72</v>
      </c>
      <c r="C697" s="12">
        <v>160</v>
      </c>
      <c r="D697" s="12">
        <v>23.72</v>
      </c>
    </row>
    <row r="698" spans="1:4" x14ac:dyDescent="0.2">
      <c r="A698" s="12" t="s">
        <v>941</v>
      </c>
      <c r="B698" s="12">
        <v>72</v>
      </c>
      <c r="C698" s="12">
        <v>200</v>
      </c>
      <c r="D698" s="12">
        <v>24.19</v>
      </c>
    </row>
    <row r="699" spans="1:4" x14ac:dyDescent="0.2">
      <c r="A699" s="12" t="s">
        <v>942</v>
      </c>
      <c r="B699" s="12">
        <v>73</v>
      </c>
      <c r="C699" s="12">
        <v>200</v>
      </c>
      <c r="D699" s="12">
        <v>25.7</v>
      </c>
    </row>
    <row r="700" spans="1:4" x14ac:dyDescent="0.2">
      <c r="A700" s="12" t="s">
        <v>943</v>
      </c>
      <c r="B700" s="12">
        <v>70</v>
      </c>
      <c r="C700" s="12">
        <v>189</v>
      </c>
      <c r="D700" s="12">
        <v>29.06</v>
      </c>
    </row>
    <row r="701" spans="1:4" x14ac:dyDescent="0.2">
      <c r="A701" s="12" t="s">
        <v>944</v>
      </c>
      <c r="B701" s="12">
        <v>70</v>
      </c>
      <c r="C701" s="12">
        <v>180</v>
      </c>
      <c r="D701" s="12">
        <v>33.479999999999997</v>
      </c>
    </row>
    <row r="702" spans="1:4" x14ac:dyDescent="0.2">
      <c r="A702" s="12" t="s">
        <v>945</v>
      </c>
      <c r="B702" s="12">
        <v>73</v>
      </c>
      <c r="C702" s="12">
        <v>190</v>
      </c>
      <c r="D702" s="12">
        <v>29.85</v>
      </c>
    </row>
    <row r="703" spans="1:4" x14ac:dyDescent="0.2">
      <c r="A703" s="12" t="s">
        <v>946</v>
      </c>
      <c r="B703" s="12">
        <v>76</v>
      </c>
      <c r="C703" s="12">
        <v>200</v>
      </c>
      <c r="D703" s="12">
        <v>34.299999999999997</v>
      </c>
    </row>
    <row r="704" spans="1:4" x14ac:dyDescent="0.2">
      <c r="A704" s="12" t="s">
        <v>947</v>
      </c>
      <c r="B704" s="12">
        <v>75</v>
      </c>
      <c r="C704" s="12">
        <v>220</v>
      </c>
      <c r="D704" s="12">
        <v>40.659999999999997</v>
      </c>
    </row>
    <row r="705" spans="1:4" x14ac:dyDescent="0.2">
      <c r="A705" s="12" t="s">
        <v>948</v>
      </c>
      <c r="B705" s="12">
        <v>72</v>
      </c>
      <c r="C705" s="12">
        <v>187</v>
      </c>
      <c r="D705" s="12">
        <v>21.9</v>
      </c>
    </row>
    <row r="706" spans="1:4" x14ac:dyDescent="0.2">
      <c r="A706" s="12" t="s">
        <v>949</v>
      </c>
      <c r="B706" s="12">
        <v>73</v>
      </c>
      <c r="C706" s="12">
        <v>240</v>
      </c>
      <c r="D706" s="12">
        <v>27.39</v>
      </c>
    </row>
    <row r="707" spans="1:4" x14ac:dyDescent="0.2">
      <c r="A707" s="12" t="s">
        <v>950</v>
      </c>
      <c r="B707" s="12">
        <v>79</v>
      </c>
      <c r="C707" s="12">
        <v>190</v>
      </c>
      <c r="D707" s="12">
        <v>23.13</v>
      </c>
    </row>
    <row r="708" spans="1:4" x14ac:dyDescent="0.2">
      <c r="A708" s="12" t="s">
        <v>951</v>
      </c>
      <c r="B708" s="12">
        <v>71</v>
      </c>
      <c r="C708" s="12">
        <v>180</v>
      </c>
      <c r="D708" s="12">
        <v>35.35</v>
      </c>
    </row>
    <row r="709" spans="1:4" x14ac:dyDescent="0.2">
      <c r="A709" s="12" t="s">
        <v>952</v>
      </c>
      <c r="B709" s="12">
        <v>72</v>
      </c>
      <c r="C709" s="12">
        <v>185</v>
      </c>
      <c r="D709" s="12">
        <v>40.93</v>
      </c>
    </row>
    <row r="710" spans="1:4" x14ac:dyDescent="0.2">
      <c r="A710" s="12" t="s">
        <v>953</v>
      </c>
      <c r="B710" s="12">
        <v>74</v>
      </c>
      <c r="C710" s="12">
        <v>210</v>
      </c>
      <c r="D710" s="12">
        <v>33.67</v>
      </c>
    </row>
    <row r="711" spans="1:4" x14ac:dyDescent="0.2">
      <c r="A711" s="12" t="s">
        <v>954</v>
      </c>
      <c r="B711" s="12">
        <v>74</v>
      </c>
      <c r="C711" s="12">
        <v>220</v>
      </c>
      <c r="D711" s="12">
        <v>37.39</v>
      </c>
    </row>
    <row r="712" spans="1:4" x14ac:dyDescent="0.2">
      <c r="A712" s="12" t="s">
        <v>955</v>
      </c>
      <c r="B712" s="12">
        <v>74</v>
      </c>
      <c r="C712" s="12">
        <v>219</v>
      </c>
      <c r="D712" s="12">
        <v>27.97</v>
      </c>
    </row>
    <row r="713" spans="1:4" x14ac:dyDescent="0.2">
      <c r="A713" s="12" t="s">
        <v>956</v>
      </c>
      <c r="B713" s="12">
        <v>72</v>
      </c>
      <c r="C713" s="12">
        <v>190</v>
      </c>
      <c r="D713" s="12">
        <v>25.54</v>
      </c>
    </row>
    <row r="714" spans="1:4" x14ac:dyDescent="0.2">
      <c r="A714" s="12" t="s">
        <v>957</v>
      </c>
      <c r="B714" s="12">
        <v>76</v>
      </c>
      <c r="C714" s="12">
        <v>193</v>
      </c>
      <c r="D714" s="12">
        <v>25.81</v>
      </c>
    </row>
    <row r="715" spans="1:4" x14ac:dyDescent="0.2">
      <c r="A715" s="12" t="s">
        <v>958</v>
      </c>
      <c r="B715" s="12">
        <v>76</v>
      </c>
      <c r="C715" s="12">
        <v>175</v>
      </c>
      <c r="D715" s="12">
        <v>22.53</v>
      </c>
    </row>
    <row r="716" spans="1:4" x14ac:dyDescent="0.2">
      <c r="A716" s="12" t="s">
        <v>959</v>
      </c>
      <c r="B716" s="12">
        <v>72</v>
      </c>
      <c r="C716" s="12">
        <v>180</v>
      </c>
      <c r="D716" s="12">
        <v>22.86</v>
      </c>
    </row>
    <row r="717" spans="1:4" x14ac:dyDescent="0.2">
      <c r="A717" s="12" t="s">
        <v>960</v>
      </c>
      <c r="B717" s="12">
        <v>72</v>
      </c>
      <c r="C717" s="12">
        <v>215</v>
      </c>
      <c r="D717" s="12">
        <v>24.07</v>
      </c>
    </row>
    <row r="718" spans="1:4" x14ac:dyDescent="0.2">
      <c r="A718" s="12" t="s">
        <v>961</v>
      </c>
      <c r="B718" s="12">
        <v>71</v>
      </c>
      <c r="C718" s="12">
        <v>210</v>
      </c>
      <c r="D718" s="12">
        <v>29.5</v>
      </c>
    </row>
    <row r="719" spans="1:4" x14ac:dyDescent="0.2">
      <c r="A719" s="12" t="s">
        <v>962</v>
      </c>
      <c r="B719" s="12">
        <v>72</v>
      </c>
      <c r="C719" s="12">
        <v>200</v>
      </c>
      <c r="D719" s="12">
        <v>30.03</v>
      </c>
    </row>
    <row r="720" spans="1:4" x14ac:dyDescent="0.2">
      <c r="A720" s="12" t="s">
        <v>963</v>
      </c>
      <c r="B720" s="12">
        <v>72</v>
      </c>
      <c r="C720" s="12">
        <v>190</v>
      </c>
      <c r="D720" s="12">
        <v>27.38</v>
      </c>
    </row>
    <row r="721" spans="1:4" x14ac:dyDescent="0.2">
      <c r="A721" s="12" t="s">
        <v>964</v>
      </c>
      <c r="B721" s="12">
        <v>70</v>
      </c>
      <c r="C721" s="12">
        <v>185</v>
      </c>
      <c r="D721" s="12">
        <v>30.51</v>
      </c>
    </row>
    <row r="722" spans="1:4" x14ac:dyDescent="0.2">
      <c r="A722" s="12" t="s">
        <v>965</v>
      </c>
      <c r="B722" s="12">
        <v>77</v>
      </c>
      <c r="C722" s="12">
        <v>220</v>
      </c>
      <c r="D722" s="12">
        <v>28.3</v>
      </c>
    </row>
    <row r="723" spans="1:4" x14ac:dyDescent="0.2">
      <c r="A723" s="12" t="s">
        <v>966</v>
      </c>
      <c r="B723" s="12">
        <v>74</v>
      </c>
      <c r="C723" s="12">
        <v>170</v>
      </c>
      <c r="D723" s="12">
        <v>29.84</v>
      </c>
    </row>
    <row r="724" spans="1:4" x14ac:dyDescent="0.2">
      <c r="A724" s="12" t="s">
        <v>967</v>
      </c>
      <c r="B724" s="12">
        <v>72</v>
      </c>
      <c r="C724" s="12">
        <v>195</v>
      </c>
      <c r="D724" s="12">
        <v>33.409999999999997</v>
      </c>
    </row>
    <row r="725" spans="1:4" x14ac:dyDescent="0.2">
      <c r="A725" s="12" t="s">
        <v>968</v>
      </c>
      <c r="B725" s="12">
        <v>76</v>
      </c>
      <c r="C725" s="12">
        <v>205</v>
      </c>
      <c r="D725" s="12">
        <v>33.6</v>
      </c>
    </row>
    <row r="726" spans="1:4" x14ac:dyDescent="0.2">
      <c r="A726" s="12" t="s">
        <v>969</v>
      </c>
      <c r="B726" s="12">
        <v>71</v>
      </c>
      <c r="C726" s="12">
        <v>195</v>
      </c>
      <c r="D726" s="12">
        <v>35.6</v>
      </c>
    </row>
    <row r="727" spans="1:4" x14ac:dyDescent="0.2">
      <c r="A727" s="12" t="s">
        <v>970</v>
      </c>
      <c r="B727" s="12">
        <v>76</v>
      </c>
      <c r="C727" s="12">
        <v>210</v>
      </c>
      <c r="D727" s="12">
        <v>24.19</v>
      </c>
    </row>
    <row r="728" spans="1:4" x14ac:dyDescent="0.2">
      <c r="A728" s="12" t="s">
        <v>971</v>
      </c>
      <c r="B728" s="12">
        <v>71</v>
      </c>
      <c r="C728" s="12">
        <v>190</v>
      </c>
      <c r="D728" s="12">
        <v>37.880000000000003</v>
      </c>
    </row>
    <row r="729" spans="1:4" x14ac:dyDescent="0.2">
      <c r="A729" s="12" t="s">
        <v>972</v>
      </c>
      <c r="B729" s="12">
        <v>73</v>
      </c>
      <c r="C729" s="12">
        <v>190</v>
      </c>
      <c r="D729" s="12">
        <v>27.56</v>
      </c>
    </row>
    <row r="730" spans="1:4" x14ac:dyDescent="0.2">
      <c r="A730" s="12" t="s">
        <v>973</v>
      </c>
      <c r="B730" s="12">
        <v>70</v>
      </c>
      <c r="C730" s="12">
        <v>180</v>
      </c>
      <c r="D730" s="12">
        <v>24.42</v>
      </c>
    </row>
    <row r="731" spans="1:4" x14ac:dyDescent="0.2">
      <c r="A731" s="12" t="s">
        <v>974</v>
      </c>
      <c r="B731" s="12">
        <v>73</v>
      </c>
      <c r="C731" s="12">
        <v>220</v>
      </c>
      <c r="D731" s="12">
        <v>31.05</v>
      </c>
    </row>
    <row r="732" spans="1:4" x14ac:dyDescent="0.2">
      <c r="A732" s="12" t="s">
        <v>975</v>
      </c>
      <c r="B732" s="12">
        <v>73</v>
      </c>
      <c r="C732" s="12">
        <v>190</v>
      </c>
      <c r="D732" s="12">
        <v>31.56</v>
      </c>
    </row>
    <row r="733" spans="1:4" x14ac:dyDescent="0.2">
      <c r="A733" s="12" t="s">
        <v>976</v>
      </c>
      <c r="B733" s="12">
        <v>72</v>
      </c>
      <c r="C733" s="12">
        <v>186</v>
      </c>
      <c r="D733" s="12">
        <v>35.549999999999997</v>
      </c>
    </row>
    <row r="734" spans="1:4" x14ac:dyDescent="0.2">
      <c r="A734" s="12" t="s">
        <v>977</v>
      </c>
      <c r="B734" s="12">
        <v>71</v>
      </c>
      <c r="C734" s="12">
        <v>185</v>
      </c>
      <c r="D734" s="12">
        <v>41.21</v>
      </c>
    </row>
    <row r="735" spans="1:4" x14ac:dyDescent="0.2">
      <c r="A735" s="12" t="s">
        <v>978</v>
      </c>
      <c r="B735" s="12">
        <v>71</v>
      </c>
      <c r="C735" s="12">
        <v>190</v>
      </c>
      <c r="D735" s="12">
        <v>27.12</v>
      </c>
    </row>
    <row r="736" spans="1:4" x14ac:dyDescent="0.2">
      <c r="A736" s="12" t="s">
        <v>979</v>
      </c>
      <c r="B736" s="12">
        <v>71</v>
      </c>
      <c r="C736" s="12">
        <v>180</v>
      </c>
      <c r="D736" s="12">
        <v>26.97</v>
      </c>
    </row>
    <row r="737" spans="1:4" x14ac:dyDescent="0.2">
      <c r="A737" s="12" t="s">
        <v>980</v>
      </c>
      <c r="B737" s="12">
        <v>72</v>
      </c>
      <c r="C737" s="12">
        <v>190</v>
      </c>
      <c r="D737" s="12">
        <v>28.92</v>
      </c>
    </row>
    <row r="738" spans="1:4" x14ac:dyDescent="0.2">
      <c r="A738" s="12" t="s">
        <v>981</v>
      </c>
      <c r="B738" s="12">
        <v>72</v>
      </c>
      <c r="C738" s="12">
        <v>170</v>
      </c>
      <c r="D738" s="12">
        <v>30.06</v>
      </c>
    </row>
    <row r="739" spans="1:4" x14ac:dyDescent="0.2">
      <c r="A739" s="12" t="s">
        <v>982</v>
      </c>
      <c r="B739" s="12">
        <v>74</v>
      </c>
      <c r="C739" s="12">
        <v>210</v>
      </c>
      <c r="D739" s="12">
        <v>31.51</v>
      </c>
    </row>
    <row r="740" spans="1:4" x14ac:dyDescent="0.2">
      <c r="A740" s="12" t="s">
        <v>983</v>
      </c>
      <c r="B740" s="12">
        <v>74</v>
      </c>
      <c r="C740" s="12">
        <v>240</v>
      </c>
      <c r="D740" s="12">
        <v>30.69</v>
      </c>
    </row>
    <row r="741" spans="1:4" x14ac:dyDescent="0.2">
      <c r="A741" s="12" t="s">
        <v>984</v>
      </c>
      <c r="B741" s="12">
        <v>74</v>
      </c>
      <c r="C741" s="12">
        <v>220</v>
      </c>
      <c r="D741" s="12">
        <v>30.19</v>
      </c>
    </row>
    <row r="742" spans="1:4" x14ac:dyDescent="0.2">
      <c r="A742" s="12" t="s">
        <v>985</v>
      </c>
      <c r="B742" s="12">
        <v>71</v>
      </c>
      <c r="C742" s="12">
        <v>180</v>
      </c>
      <c r="D742" s="12">
        <v>38.11</v>
      </c>
    </row>
    <row r="743" spans="1:4" x14ac:dyDescent="0.2">
      <c r="A743" s="12" t="s">
        <v>986</v>
      </c>
      <c r="B743" s="12">
        <v>72</v>
      </c>
      <c r="C743" s="12">
        <v>210</v>
      </c>
      <c r="D743" s="12">
        <v>28.68</v>
      </c>
    </row>
    <row r="744" spans="1:4" x14ac:dyDescent="0.2">
      <c r="A744" s="12" t="s">
        <v>987</v>
      </c>
      <c r="B744" s="12">
        <v>75</v>
      </c>
      <c r="C744" s="12">
        <v>210</v>
      </c>
      <c r="D744" s="12">
        <v>27.44</v>
      </c>
    </row>
    <row r="745" spans="1:4" x14ac:dyDescent="0.2">
      <c r="A745" s="12" t="s">
        <v>988</v>
      </c>
      <c r="B745" s="12">
        <v>72</v>
      </c>
      <c r="C745" s="12">
        <v>195</v>
      </c>
      <c r="D745" s="12">
        <v>24.63</v>
      </c>
    </row>
    <row r="746" spans="1:4" x14ac:dyDescent="0.2">
      <c r="A746" s="12" t="s">
        <v>989</v>
      </c>
      <c r="B746" s="12">
        <v>71</v>
      </c>
      <c r="C746" s="12">
        <v>160</v>
      </c>
      <c r="D746" s="12">
        <v>28.11</v>
      </c>
    </row>
    <row r="747" spans="1:4" x14ac:dyDescent="0.2">
      <c r="A747" s="12" t="s">
        <v>990</v>
      </c>
      <c r="B747" s="12">
        <v>72</v>
      </c>
      <c r="C747" s="12">
        <v>180</v>
      </c>
      <c r="D747" s="12">
        <v>28.9</v>
      </c>
    </row>
    <row r="748" spans="1:4" x14ac:dyDescent="0.2">
      <c r="A748" s="12" t="s">
        <v>991</v>
      </c>
      <c r="B748" s="12">
        <v>72</v>
      </c>
      <c r="C748" s="12">
        <v>205</v>
      </c>
      <c r="D748" s="12">
        <v>24.11</v>
      </c>
    </row>
    <row r="749" spans="1:4" x14ac:dyDescent="0.2">
      <c r="A749" s="12" t="s">
        <v>992</v>
      </c>
      <c r="B749" s="12">
        <v>72</v>
      </c>
      <c r="C749" s="12">
        <v>200</v>
      </c>
      <c r="D749" s="12">
        <v>40.53</v>
      </c>
    </row>
    <row r="750" spans="1:4" x14ac:dyDescent="0.2">
      <c r="A750" s="12" t="s">
        <v>993</v>
      </c>
      <c r="B750" s="12">
        <v>72</v>
      </c>
      <c r="C750" s="12">
        <v>185</v>
      </c>
      <c r="D750" s="12">
        <v>29.5</v>
      </c>
    </row>
    <row r="751" spans="1:4" x14ac:dyDescent="0.2">
      <c r="A751" s="12" t="s">
        <v>994</v>
      </c>
      <c r="B751" s="12">
        <v>74</v>
      </c>
      <c r="C751" s="12">
        <v>245</v>
      </c>
      <c r="D751" s="12">
        <v>28.62</v>
      </c>
    </row>
    <row r="752" spans="1:4" x14ac:dyDescent="0.2">
      <c r="A752" s="12" t="s">
        <v>995</v>
      </c>
      <c r="B752" s="12">
        <v>74</v>
      </c>
      <c r="C752" s="12">
        <v>190</v>
      </c>
      <c r="D752" s="12">
        <v>26.42</v>
      </c>
    </row>
    <row r="753" spans="1:4" x14ac:dyDescent="0.2">
      <c r="A753" s="12" t="s">
        <v>996</v>
      </c>
      <c r="B753" s="12">
        <v>77</v>
      </c>
      <c r="C753" s="12">
        <v>210</v>
      </c>
      <c r="D753" s="12">
        <v>30.18</v>
      </c>
    </row>
    <row r="754" spans="1:4" x14ac:dyDescent="0.2">
      <c r="A754" s="12" t="s">
        <v>997</v>
      </c>
      <c r="B754" s="12">
        <v>75</v>
      </c>
      <c r="C754" s="12">
        <v>200</v>
      </c>
      <c r="D754" s="12">
        <v>33.75</v>
      </c>
    </row>
    <row r="755" spans="1:4" x14ac:dyDescent="0.2">
      <c r="A755" s="12" t="s">
        <v>998</v>
      </c>
      <c r="B755" s="12">
        <v>73</v>
      </c>
      <c r="C755" s="12">
        <v>200</v>
      </c>
      <c r="D755" s="12">
        <v>30.06</v>
      </c>
    </row>
    <row r="756" spans="1:4" x14ac:dyDescent="0.2">
      <c r="A756" s="12" t="s">
        <v>999</v>
      </c>
      <c r="B756" s="12">
        <v>75</v>
      </c>
      <c r="C756" s="12">
        <v>222</v>
      </c>
      <c r="D756" s="12">
        <v>29.22</v>
      </c>
    </row>
    <row r="757" spans="1:4" x14ac:dyDescent="0.2">
      <c r="A757" s="12" t="s">
        <v>1000</v>
      </c>
      <c r="B757" s="12">
        <v>73</v>
      </c>
      <c r="C757" s="12">
        <v>215</v>
      </c>
      <c r="D757" s="12">
        <v>24.47</v>
      </c>
    </row>
    <row r="758" spans="1:4" x14ac:dyDescent="0.2">
      <c r="A758" s="12" t="s">
        <v>1001</v>
      </c>
      <c r="B758" s="12">
        <v>76</v>
      </c>
      <c r="C758" s="12">
        <v>240</v>
      </c>
      <c r="D758" s="12">
        <v>24.94</v>
      </c>
    </row>
    <row r="759" spans="1:4" x14ac:dyDescent="0.2">
      <c r="A759" s="12" t="s">
        <v>1002</v>
      </c>
      <c r="B759" s="12">
        <v>72</v>
      </c>
      <c r="C759" s="12">
        <v>170</v>
      </c>
      <c r="D759" s="12">
        <v>28.77</v>
      </c>
    </row>
    <row r="760" spans="1:4" x14ac:dyDescent="0.2">
      <c r="A760" s="12" t="s">
        <v>1003</v>
      </c>
      <c r="B760" s="12">
        <v>77</v>
      </c>
      <c r="C760" s="12">
        <v>220</v>
      </c>
      <c r="D760" s="12">
        <v>28.54</v>
      </c>
    </row>
    <row r="761" spans="1:4" x14ac:dyDescent="0.2">
      <c r="A761" s="12" t="s">
        <v>1004</v>
      </c>
      <c r="B761" s="12">
        <v>75</v>
      </c>
      <c r="C761" s="12">
        <v>156</v>
      </c>
      <c r="D761" s="12">
        <v>27.32</v>
      </c>
    </row>
    <row r="762" spans="1:4" x14ac:dyDescent="0.2">
      <c r="A762" s="12" t="s">
        <v>1005</v>
      </c>
      <c r="B762" s="12">
        <v>72</v>
      </c>
      <c r="C762" s="12">
        <v>190</v>
      </c>
      <c r="D762" s="12">
        <v>35.119999999999997</v>
      </c>
    </row>
    <row r="763" spans="1:4" x14ac:dyDescent="0.2">
      <c r="A763" s="12" t="s">
        <v>1006</v>
      </c>
      <c r="B763" s="12">
        <v>71</v>
      </c>
      <c r="C763" s="12">
        <v>202</v>
      </c>
      <c r="D763" s="12">
        <v>24.04</v>
      </c>
    </row>
    <row r="764" spans="1:4" x14ac:dyDescent="0.2">
      <c r="A764" s="12" t="s">
        <v>1007</v>
      </c>
      <c r="B764" s="12">
        <v>71</v>
      </c>
      <c r="C764" s="12">
        <v>221</v>
      </c>
      <c r="D764" s="12">
        <v>36.39</v>
      </c>
    </row>
    <row r="765" spans="1:4" x14ac:dyDescent="0.2">
      <c r="A765" s="12" t="s">
        <v>1008</v>
      </c>
      <c r="B765" s="12">
        <v>75</v>
      </c>
      <c r="C765" s="12">
        <v>200</v>
      </c>
      <c r="D765" s="12">
        <v>22.81</v>
      </c>
    </row>
    <row r="766" spans="1:4" x14ac:dyDescent="0.2">
      <c r="A766" s="12" t="s">
        <v>1009</v>
      </c>
      <c r="B766" s="12">
        <v>72</v>
      </c>
      <c r="C766" s="12">
        <v>190</v>
      </c>
      <c r="D766" s="12">
        <v>33.6</v>
      </c>
    </row>
    <row r="767" spans="1:4" x14ac:dyDescent="0.2">
      <c r="A767" s="12" t="s">
        <v>1010</v>
      </c>
      <c r="B767" s="12">
        <v>73</v>
      </c>
      <c r="C767" s="12">
        <v>210</v>
      </c>
      <c r="D767" s="12">
        <v>38.979999999999997</v>
      </c>
    </row>
    <row r="768" spans="1:4" x14ac:dyDescent="0.2">
      <c r="A768" s="12" t="s">
        <v>1011</v>
      </c>
      <c r="B768" s="12">
        <v>73</v>
      </c>
      <c r="C768" s="12">
        <v>190</v>
      </c>
      <c r="D768" s="12">
        <v>34.39</v>
      </c>
    </row>
    <row r="769" spans="1:4" x14ac:dyDescent="0.2">
      <c r="A769" s="12" t="s">
        <v>1012</v>
      </c>
      <c r="B769" s="12">
        <v>71</v>
      </c>
      <c r="C769" s="12">
        <v>200</v>
      </c>
      <c r="D769" s="12">
        <v>33.15</v>
      </c>
    </row>
    <row r="770" spans="1:4" x14ac:dyDescent="0.2">
      <c r="A770" s="12" t="s">
        <v>1013</v>
      </c>
      <c r="B770" s="12">
        <v>70</v>
      </c>
      <c r="C770" s="12">
        <v>165</v>
      </c>
      <c r="D770" s="12">
        <v>29.35</v>
      </c>
    </row>
    <row r="771" spans="1:4" x14ac:dyDescent="0.2">
      <c r="A771" s="12" t="s">
        <v>1014</v>
      </c>
      <c r="B771" s="12">
        <v>75</v>
      </c>
      <c r="C771" s="12">
        <v>190</v>
      </c>
      <c r="D771" s="12">
        <v>26.59</v>
      </c>
    </row>
    <row r="772" spans="1:4" x14ac:dyDescent="0.2">
      <c r="A772" s="12" t="s">
        <v>1015</v>
      </c>
      <c r="B772" s="12">
        <v>71</v>
      </c>
      <c r="C772" s="12">
        <v>185</v>
      </c>
      <c r="D772" s="12">
        <v>23.46</v>
      </c>
    </row>
    <row r="773" spans="1:4" x14ac:dyDescent="0.2">
      <c r="A773" s="12" t="s">
        <v>1016</v>
      </c>
      <c r="B773" s="12">
        <v>76</v>
      </c>
      <c r="C773" s="12">
        <v>230</v>
      </c>
      <c r="D773" s="12">
        <v>22.43</v>
      </c>
    </row>
    <row r="774" spans="1:4" x14ac:dyDescent="0.2">
      <c r="A774" s="12" t="s">
        <v>1017</v>
      </c>
      <c r="B774" s="12">
        <v>73</v>
      </c>
      <c r="C774" s="12">
        <v>208</v>
      </c>
      <c r="D774" s="12">
        <v>24.89</v>
      </c>
    </row>
    <row r="775" spans="1:4" x14ac:dyDescent="0.2">
      <c r="A775" s="12" t="s">
        <v>1018</v>
      </c>
      <c r="B775" s="12">
        <v>68</v>
      </c>
      <c r="C775" s="12">
        <v>209</v>
      </c>
      <c r="D775" s="12">
        <v>24.67</v>
      </c>
    </row>
    <row r="776" spans="1:4" x14ac:dyDescent="0.2">
      <c r="A776" s="12" t="s">
        <v>1019</v>
      </c>
      <c r="B776" s="12">
        <v>71</v>
      </c>
      <c r="C776" s="12">
        <v>175</v>
      </c>
      <c r="D776" s="12">
        <v>26.17</v>
      </c>
    </row>
    <row r="777" spans="1:4" x14ac:dyDescent="0.2">
      <c r="A777" s="12" t="s">
        <v>1020</v>
      </c>
      <c r="B777" s="12">
        <v>72</v>
      </c>
      <c r="C777" s="12">
        <v>180</v>
      </c>
      <c r="D777" s="12">
        <v>29.54</v>
      </c>
    </row>
    <row r="778" spans="1:4" x14ac:dyDescent="0.2">
      <c r="A778" s="12" t="s">
        <v>1021</v>
      </c>
      <c r="B778" s="12">
        <v>74</v>
      </c>
      <c r="C778" s="12">
        <v>200</v>
      </c>
      <c r="D778" s="12">
        <v>39.49</v>
      </c>
    </row>
    <row r="779" spans="1:4" x14ac:dyDescent="0.2">
      <c r="A779" s="12" t="s">
        <v>1022</v>
      </c>
      <c r="B779" s="12">
        <v>77</v>
      </c>
      <c r="C779" s="12">
        <v>205</v>
      </c>
      <c r="D779" s="12">
        <v>34.08</v>
      </c>
    </row>
    <row r="780" spans="1:4" x14ac:dyDescent="0.2">
      <c r="A780" s="12" t="s">
        <v>1023</v>
      </c>
      <c r="B780" s="12">
        <v>72</v>
      </c>
      <c r="C780" s="12">
        <v>200</v>
      </c>
      <c r="D780" s="12">
        <v>30.52</v>
      </c>
    </row>
    <row r="781" spans="1:4" x14ac:dyDescent="0.2">
      <c r="A781" s="12" t="s">
        <v>1024</v>
      </c>
      <c r="B781" s="12">
        <v>76</v>
      </c>
      <c r="C781" s="12">
        <v>250</v>
      </c>
      <c r="D781" s="12">
        <v>28.77</v>
      </c>
    </row>
    <row r="782" spans="1:4" x14ac:dyDescent="0.2">
      <c r="A782" s="12" t="s">
        <v>1025</v>
      </c>
      <c r="B782" s="12">
        <v>78</v>
      </c>
      <c r="C782" s="12">
        <v>210</v>
      </c>
      <c r="D782" s="12">
        <v>33.75</v>
      </c>
    </row>
    <row r="783" spans="1:4" x14ac:dyDescent="0.2">
      <c r="A783" s="12" t="s">
        <v>1026</v>
      </c>
      <c r="B783" s="12">
        <v>81</v>
      </c>
      <c r="C783" s="12">
        <v>230</v>
      </c>
      <c r="D783" s="12">
        <v>32.69</v>
      </c>
    </row>
    <row r="784" spans="1:4" x14ac:dyDescent="0.2">
      <c r="A784" s="12" t="s">
        <v>1027</v>
      </c>
      <c r="B784" s="12">
        <v>72</v>
      </c>
      <c r="C784" s="12">
        <v>244</v>
      </c>
      <c r="D784" s="12">
        <v>22.59</v>
      </c>
    </row>
    <row r="785" spans="1:4" x14ac:dyDescent="0.2">
      <c r="A785" s="12" t="s">
        <v>1028</v>
      </c>
      <c r="B785" s="12">
        <v>73</v>
      </c>
      <c r="C785" s="12">
        <v>202</v>
      </c>
      <c r="D785" s="12">
        <v>37.04</v>
      </c>
    </row>
    <row r="786" spans="1:4" x14ac:dyDescent="0.2">
      <c r="A786" s="12" t="s">
        <v>1029</v>
      </c>
      <c r="B786" s="12">
        <v>76</v>
      </c>
      <c r="C786" s="12">
        <v>240</v>
      </c>
      <c r="D786" s="12">
        <v>22.7</v>
      </c>
    </row>
    <row r="787" spans="1:4" x14ac:dyDescent="0.2">
      <c r="A787" s="12" t="s">
        <v>1030</v>
      </c>
      <c r="B787" s="12">
        <v>72</v>
      </c>
      <c r="C787" s="12">
        <v>200</v>
      </c>
      <c r="D787" s="12">
        <v>25.6</v>
      </c>
    </row>
    <row r="788" spans="1:4" x14ac:dyDescent="0.2">
      <c r="A788" s="12" t="s">
        <v>1031</v>
      </c>
      <c r="B788" s="12">
        <v>72</v>
      </c>
      <c r="C788" s="12">
        <v>215</v>
      </c>
      <c r="D788" s="12">
        <v>27.23</v>
      </c>
    </row>
    <row r="789" spans="1:4" x14ac:dyDescent="0.2">
      <c r="A789" s="12" t="s">
        <v>1032</v>
      </c>
      <c r="B789" s="12">
        <v>74</v>
      </c>
      <c r="C789" s="12">
        <v>177</v>
      </c>
      <c r="D789" s="12">
        <v>25.74</v>
      </c>
    </row>
    <row r="790" spans="1:4" x14ac:dyDescent="0.2">
      <c r="A790" s="12" t="s">
        <v>1033</v>
      </c>
      <c r="B790" s="12">
        <v>76</v>
      </c>
      <c r="C790" s="12">
        <v>210</v>
      </c>
      <c r="D790" s="12">
        <v>30.29</v>
      </c>
    </row>
    <row r="791" spans="1:4" x14ac:dyDescent="0.2">
      <c r="A791" s="12" t="s">
        <v>1034</v>
      </c>
      <c r="B791" s="12">
        <v>73</v>
      </c>
      <c r="C791" s="12">
        <v>170</v>
      </c>
      <c r="D791" s="12">
        <v>26.72</v>
      </c>
    </row>
    <row r="792" spans="1:4" x14ac:dyDescent="0.2">
      <c r="A792" s="12" t="s">
        <v>1035</v>
      </c>
      <c r="B792" s="12">
        <v>76</v>
      </c>
      <c r="C792" s="12">
        <v>215</v>
      </c>
      <c r="D792" s="12">
        <v>33.9</v>
      </c>
    </row>
    <row r="793" spans="1:4" x14ac:dyDescent="0.2">
      <c r="A793" s="12" t="s">
        <v>1036</v>
      </c>
      <c r="B793" s="12">
        <v>75</v>
      </c>
      <c r="C793" s="12">
        <v>217</v>
      </c>
      <c r="D793" s="12">
        <v>29.86</v>
      </c>
    </row>
    <row r="794" spans="1:4" x14ac:dyDescent="0.2">
      <c r="A794" s="12" t="s">
        <v>1037</v>
      </c>
      <c r="B794" s="12">
        <v>70</v>
      </c>
      <c r="C794" s="12">
        <v>198</v>
      </c>
      <c r="D794" s="12">
        <v>36.130000000000003</v>
      </c>
    </row>
    <row r="795" spans="1:4" x14ac:dyDescent="0.2">
      <c r="A795" s="12" t="s">
        <v>1038</v>
      </c>
      <c r="B795" s="12">
        <v>71</v>
      </c>
      <c r="C795" s="12">
        <v>200</v>
      </c>
      <c r="D795" s="12">
        <v>27.54</v>
      </c>
    </row>
    <row r="796" spans="1:4" x14ac:dyDescent="0.2">
      <c r="A796" s="12" t="s">
        <v>1039</v>
      </c>
      <c r="B796" s="12">
        <v>74</v>
      </c>
      <c r="C796" s="12">
        <v>220</v>
      </c>
      <c r="D796" s="12">
        <v>31.49</v>
      </c>
    </row>
    <row r="797" spans="1:4" x14ac:dyDescent="0.2">
      <c r="A797" s="12" t="s">
        <v>1040</v>
      </c>
      <c r="B797" s="12">
        <v>72</v>
      </c>
      <c r="C797" s="12">
        <v>170</v>
      </c>
      <c r="D797" s="12">
        <v>28.1</v>
      </c>
    </row>
    <row r="798" spans="1:4" x14ac:dyDescent="0.2">
      <c r="A798" s="12" t="s">
        <v>1041</v>
      </c>
      <c r="B798" s="12">
        <v>73</v>
      </c>
      <c r="C798" s="12">
        <v>200</v>
      </c>
      <c r="D798" s="12">
        <v>34.07</v>
      </c>
    </row>
    <row r="799" spans="1:4" x14ac:dyDescent="0.2">
      <c r="A799" s="12" t="s">
        <v>1042</v>
      </c>
      <c r="B799" s="12">
        <v>76</v>
      </c>
      <c r="C799" s="12">
        <v>230</v>
      </c>
      <c r="D799" s="12">
        <v>27.28</v>
      </c>
    </row>
    <row r="800" spans="1:4" x14ac:dyDescent="0.2">
      <c r="A800" s="12" t="s">
        <v>1043</v>
      </c>
      <c r="B800" s="12">
        <v>76</v>
      </c>
      <c r="C800" s="12">
        <v>231</v>
      </c>
      <c r="D800" s="12">
        <v>30.8</v>
      </c>
    </row>
    <row r="801" spans="1:4" x14ac:dyDescent="0.2">
      <c r="A801" s="12" t="s">
        <v>1044</v>
      </c>
      <c r="B801" s="12">
        <v>73</v>
      </c>
      <c r="C801" s="12">
        <v>183</v>
      </c>
      <c r="D801" s="12">
        <v>28.2</v>
      </c>
    </row>
    <row r="802" spans="1:4" x14ac:dyDescent="0.2">
      <c r="A802" s="12" t="s">
        <v>1045</v>
      </c>
      <c r="B802" s="12">
        <v>71</v>
      </c>
      <c r="C802" s="12">
        <v>192</v>
      </c>
      <c r="D802" s="12">
        <v>27.9</v>
      </c>
    </row>
    <row r="803" spans="1:4" x14ac:dyDescent="0.2">
      <c r="A803" s="12" t="s">
        <v>1046</v>
      </c>
      <c r="B803" s="12">
        <v>68</v>
      </c>
      <c r="C803" s="12">
        <v>167</v>
      </c>
      <c r="D803" s="12">
        <v>28.26</v>
      </c>
    </row>
    <row r="804" spans="1:4" x14ac:dyDescent="0.2">
      <c r="A804" s="12" t="s">
        <v>1047</v>
      </c>
      <c r="B804" s="12">
        <v>71</v>
      </c>
      <c r="C804" s="12">
        <v>190</v>
      </c>
      <c r="D804" s="12">
        <v>30.96</v>
      </c>
    </row>
    <row r="805" spans="1:4" x14ac:dyDescent="0.2">
      <c r="A805" s="12" t="s">
        <v>1048</v>
      </c>
      <c r="B805" s="12">
        <v>71</v>
      </c>
      <c r="C805" s="12">
        <v>180</v>
      </c>
      <c r="D805" s="12">
        <v>24.18</v>
      </c>
    </row>
    <row r="806" spans="1:4" x14ac:dyDescent="0.2">
      <c r="A806" s="12" t="s">
        <v>1049</v>
      </c>
      <c r="B806" s="12">
        <v>74</v>
      </c>
      <c r="C806" s="12">
        <v>180</v>
      </c>
      <c r="D806" s="12">
        <v>27.52</v>
      </c>
    </row>
    <row r="807" spans="1:4" x14ac:dyDescent="0.2">
      <c r="A807" s="12" t="s">
        <v>1050</v>
      </c>
      <c r="B807" s="12">
        <v>77</v>
      </c>
      <c r="C807" s="12">
        <v>215</v>
      </c>
      <c r="D807" s="12">
        <v>27.78</v>
      </c>
    </row>
    <row r="808" spans="1:4" x14ac:dyDescent="0.2">
      <c r="A808" s="12" t="s">
        <v>1051</v>
      </c>
      <c r="B808" s="12">
        <v>69</v>
      </c>
      <c r="C808" s="12">
        <v>160</v>
      </c>
      <c r="D808" s="12">
        <v>26.25</v>
      </c>
    </row>
    <row r="809" spans="1:4" x14ac:dyDescent="0.2">
      <c r="A809" s="12" t="s">
        <v>1052</v>
      </c>
      <c r="B809" s="12">
        <v>72</v>
      </c>
      <c r="C809" s="12">
        <v>205</v>
      </c>
      <c r="D809" s="12">
        <v>29.5</v>
      </c>
    </row>
    <row r="810" spans="1:4" x14ac:dyDescent="0.2">
      <c r="A810" s="12" t="s">
        <v>1053</v>
      </c>
      <c r="B810" s="12">
        <v>76</v>
      </c>
      <c r="C810" s="12">
        <v>223</v>
      </c>
      <c r="D810" s="12">
        <v>30.39</v>
      </c>
    </row>
    <row r="811" spans="1:4" x14ac:dyDescent="0.2">
      <c r="A811" s="12" t="s">
        <v>1054</v>
      </c>
      <c r="B811" s="12">
        <v>73</v>
      </c>
      <c r="C811" s="12">
        <v>205</v>
      </c>
      <c r="D811" s="12">
        <v>28.66</v>
      </c>
    </row>
    <row r="812" spans="1:4" x14ac:dyDescent="0.2">
      <c r="A812" s="12" t="s">
        <v>1055</v>
      </c>
      <c r="B812" s="12">
        <v>75</v>
      </c>
      <c r="C812" s="12">
        <v>175</v>
      </c>
      <c r="D812" s="12">
        <v>23.18</v>
      </c>
    </row>
    <row r="813" spans="1:4" x14ac:dyDescent="0.2">
      <c r="A813" s="12" t="s">
        <v>1056</v>
      </c>
      <c r="B813" s="12">
        <v>76</v>
      </c>
      <c r="C813" s="12">
        <v>170</v>
      </c>
      <c r="D813" s="12">
        <v>25.81</v>
      </c>
    </row>
    <row r="814" spans="1:4" x14ac:dyDescent="0.2">
      <c r="A814" s="12" t="s">
        <v>1057</v>
      </c>
      <c r="B814" s="12">
        <v>75</v>
      </c>
      <c r="C814" s="12">
        <v>190</v>
      </c>
      <c r="D814" s="12">
        <v>23.01</v>
      </c>
    </row>
    <row r="815" spans="1:4" x14ac:dyDescent="0.2">
      <c r="A815" s="12" t="s">
        <v>1058</v>
      </c>
      <c r="B815" s="12">
        <v>76</v>
      </c>
      <c r="C815" s="12">
        <v>240</v>
      </c>
      <c r="D815" s="12">
        <v>31.72</v>
      </c>
    </row>
    <row r="816" spans="1:4" x14ac:dyDescent="0.2">
      <c r="A816" s="12" t="s">
        <v>1059</v>
      </c>
      <c r="B816" s="12">
        <v>72</v>
      </c>
      <c r="C816" s="12">
        <v>175</v>
      </c>
      <c r="D816" s="12">
        <v>44.28</v>
      </c>
    </row>
    <row r="817" spans="1:4" x14ac:dyDescent="0.2">
      <c r="A817" s="12" t="s">
        <v>1060</v>
      </c>
      <c r="B817" s="12">
        <v>74</v>
      </c>
      <c r="C817" s="12">
        <v>230</v>
      </c>
      <c r="D817" s="12">
        <v>36.909999999999997</v>
      </c>
    </row>
    <row r="818" spans="1:4" x14ac:dyDescent="0.2">
      <c r="A818" s="12" t="s">
        <v>1061</v>
      </c>
      <c r="B818" s="12">
        <v>76</v>
      </c>
      <c r="C818" s="12">
        <v>223</v>
      </c>
      <c r="D818" s="12">
        <v>26.54</v>
      </c>
    </row>
    <row r="819" spans="1:4" x14ac:dyDescent="0.2">
      <c r="A819" s="12" t="s">
        <v>1062</v>
      </c>
      <c r="B819" s="12">
        <v>74</v>
      </c>
      <c r="C819" s="12">
        <v>196</v>
      </c>
      <c r="D819" s="12">
        <v>29.27</v>
      </c>
    </row>
    <row r="820" spans="1:4" x14ac:dyDescent="0.2">
      <c r="A820" s="12" t="s">
        <v>1063</v>
      </c>
      <c r="B820" s="12">
        <v>72</v>
      </c>
      <c r="C820" s="12">
        <v>167</v>
      </c>
      <c r="D820" s="12">
        <v>30.51</v>
      </c>
    </row>
    <row r="821" spans="1:4" x14ac:dyDescent="0.2">
      <c r="A821" s="12" t="s">
        <v>1064</v>
      </c>
      <c r="B821" s="12">
        <v>75</v>
      </c>
      <c r="C821" s="12">
        <v>195</v>
      </c>
      <c r="D821" s="12">
        <v>31.28</v>
      </c>
    </row>
    <row r="822" spans="1:4" x14ac:dyDescent="0.2">
      <c r="A822" s="12" t="s">
        <v>1065</v>
      </c>
      <c r="B822" s="12">
        <v>78</v>
      </c>
      <c r="C822" s="12">
        <v>190</v>
      </c>
      <c r="D822" s="12">
        <v>26.51</v>
      </c>
    </row>
    <row r="823" spans="1:4" x14ac:dyDescent="0.2">
      <c r="A823" s="12" t="s">
        <v>1066</v>
      </c>
      <c r="B823" s="12">
        <v>77</v>
      </c>
      <c r="C823" s="12">
        <v>250</v>
      </c>
      <c r="D823" s="12">
        <v>34.869999999999997</v>
      </c>
    </row>
    <row r="824" spans="1:4" x14ac:dyDescent="0.2">
      <c r="A824" s="12" t="s">
        <v>1067</v>
      </c>
      <c r="B824" s="12">
        <v>70</v>
      </c>
      <c r="C824" s="12">
        <v>190</v>
      </c>
      <c r="D824" s="12">
        <v>39.28</v>
      </c>
    </row>
    <row r="825" spans="1:4" x14ac:dyDescent="0.2">
      <c r="A825" s="12" t="s">
        <v>1068</v>
      </c>
      <c r="B825" s="12">
        <v>72</v>
      </c>
      <c r="C825" s="12">
        <v>190</v>
      </c>
      <c r="D825" s="12">
        <v>28.56</v>
      </c>
    </row>
    <row r="826" spans="1:4" x14ac:dyDescent="0.2">
      <c r="A826" s="12" t="s">
        <v>1069</v>
      </c>
      <c r="B826" s="12">
        <v>79</v>
      </c>
      <c r="C826" s="12">
        <v>190</v>
      </c>
      <c r="D826" s="12">
        <v>27.82</v>
      </c>
    </row>
    <row r="827" spans="1:4" x14ac:dyDescent="0.2">
      <c r="A827" s="12" t="s">
        <v>1070</v>
      </c>
      <c r="B827" s="12">
        <v>74</v>
      </c>
      <c r="C827" s="12">
        <v>170</v>
      </c>
      <c r="D827" s="12">
        <v>25.94</v>
      </c>
    </row>
    <row r="828" spans="1:4" x14ac:dyDescent="0.2">
      <c r="A828" s="12" t="s">
        <v>1071</v>
      </c>
      <c r="B828" s="12">
        <v>71</v>
      </c>
      <c r="C828" s="12">
        <v>160</v>
      </c>
      <c r="D828" s="12">
        <v>28.53</v>
      </c>
    </row>
    <row r="829" spans="1:4" x14ac:dyDescent="0.2">
      <c r="A829" s="12" t="s">
        <v>1072</v>
      </c>
      <c r="B829" s="12">
        <v>68</v>
      </c>
      <c r="C829" s="12">
        <v>150</v>
      </c>
      <c r="D829" s="12">
        <v>22.11</v>
      </c>
    </row>
    <row r="830" spans="1:4" x14ac:dyDescent="0.2">
      <c r="A830" s="12" t="s">
        <v>1073</v>
      </c>
      <c r="B830" s="12">
        <v>77</v>
      </c>
      <c r="C830" s="12">
        <v>225</v>
      </c>
      <c r="D830" s="12">
        <v>27.71</v>
      </c>
    </row>
    <row r="831" spans="1:4" x14ac:dyDescent="0.2">
      <c r="A831" s="12" t="s">
        <v>1074</v>
      </c>
      <c r="B831" s="12">
        <v>75</v>
      </c>
      <c r="C831" s="12">
        <v>220</v>
      </c>
      <c r="D831" s="12">
        <v>37.380000000000003</v>
      </c>
    </row>
    <row r="832" spans="1:4" x14ac:dyDescent="0.2">
      <c r="A832" s="12" t="s">
        <v>1075</v>
      </c>
      <c r="B832" s="12">
        <v>71</v>
      </c>
      <c r="C832" s="12">
        <v>209</v>
      </c>
      <c r="D832" s="12">
        <v>30.67</v>
      </c>
    </row>
    <row r="833" spans="1:4" x14ac:dyDescent="0.2">
      <c r="A833" s="12" t="s">
        <v>1076</v>
      </c>
      <c r="B833" s="12">
        <v>72</v>
      </c>
      <c r="C833" s="12">
        <v>210</v>
      </c>
      <c r="D833" s="12">
        <v>30.48</v>
      </c>
    </row>
    <row r="834" spans="1:4" x14ac:dyDescent="0.2">
      <c r="A834" s="12" t="s">
        <v>1077</v>
      </c>
      <c r="B834" s="12">
        <v>70</v>
      </c>
      <c r="C834" s="12">
        <v>176</v>
      </c>
      <c r="D834" s="12">
        <v>27.12</v>
      </c>
    </row>
    <row r="835" spans="1:4" x14ac:dyDescent="0.2">
      <c r="A835" s="12" t="s">
        <v>1078</v>
      </c>
      <c r="B835" s="12">
        <v>72</v>
      </c>
      <c r="C835" s="12">
        <v>260</v>
      </c>
      <c r="D835" s="12">
        <v>22.81</v>
      </c>
    </row>
    <row r="836" spans="1:4" x14ac:dyDescent="0.2">
      <c r="A836" s="12" t="s">
        <v>1079</v>
      </c>
      <c r="B836" s="12">
        <v>72</v>
      </c>
      <c r="C836" s="12">
        <v>195</v>
      </c>
      <c r="D836" s="12">
        <v>24.46</v>
      </c>
    </row>
    <row r="837" spans="1:4" x14ac:dyDescent="0.2">
      <c r="A837" s="12" t="s">
        <v>1080</v>
      </c>
      <c r="B837" s="12">
        <v>73</v>
      </c>
      <c r="C837" s="12">
        <v>190</v>
      </c>
      <c r="D837" s="12">
        <v>34.729999999999997</v>
      </c>
    </row>
    <row r="838" spans="1:4" x14ac:dyDescent="0.2">
      <c r="A838" s="12" t="s">
        <v>1081</v>
      </c>
      <c r="B838" s="12">
        <v>72</v>
      </c>
      <c r="C838" s="12">
        <v>184</v>
      </c>
      <c r="D838" s="12">
        <v>36.53</v>
      </c>
    </row>
    <row r="839" spans="1:4" x14ac:dyDescent="0.2">
      <c r="A839" s="12" t="s">
        <v>1082</v>
      </c>
      <c r="B839" s="12">
        <v>74</v>
      </c>
      <c r="C839" s="12">
        <v>180</v>
      </c>
      <c r="D839" s="12">
        <v>24.53</v>
      </c>
    </row>
    <row r="840" spans="1:4" x14ac:dyDescent="0.2">
      <c r="A840" s="12" t="s">
        <v>1083</v>
      </c>
      <c r="B840" s="12">
        <v>72</v>
      </c>
      <c r="C840" s="12">
        <v>195</v>
      </c>
      <c r="D840" s="12">
        <v>27.17</v>
      </c>
    </row>
    <row r="841" spans="1:4" x14ac:dyDescent="0.2">
      <c r="A841" s="12" t="s">
        <v>1084</v>
      </c>
      <c r="B841" s="12">
        <v>72</v>
      </c>
      <c r="C841" s="12">
        <v>195</v>
      </c>
      <c r="D841" s="12">
        <v>26.9</v>
      </c>
    </row>
    <row r="842" spans="1:4" x14ac:dyDescent="0.2">
      <c r="A842" s="12" t="s">
        <v>1085</v>
      </c>
      <c r="B842" s="12">
        <v>75</v>
      </c>
      <c r="C842" s="12">
        <v>219</v>
      </c>
      <c r="D842" s="12">
        <v>33.67</v>
      </c>
    </row>
    <row r="843" spans="1:4" x14ac:dyDescent="0.2">
      <c r="A843" s="12" t="s">
        <v>1086</v>
      </c>
      <c r="B843" s="12">
        <v>72</v>
      </c>
      <c r="C843" s="12">
        <v>225</v>
      </c>
      <c r="D843" s="12">
        <v>29.14</v>
      </c>
    </row>
    <row r="844" spans="1:4" x14ac:dyDescent="0.2">
      <c r="A844" s="12" t="s">
        <v>1087</v>
      </c>
      <c r="B844" s="12">
        <v>73</v>
      </c>
      <c r="C844" s="12">
        <v>212</v>
      </c>
      <c r="D844" s="12">
        <v>32.61</v>
      </c>
    </row>
    <row r="845" spans="1:4" x14ac:dyDescent="0.2">
      <c r="A845" s="12" t="s">
        <v>1088</v>
      </c>
      <c r="B845" s="12">
        <v>74</v>
      </c>
      <c r="C845" s="12">
        <v>202</v>
      </c>
      <c r="D845" s="12">
        <v>33.869999999999997</v>
      </c>
    </row>
    <row r="846" spans="1:4" x14ac:dyDescent="0.2">
      <c r="A846" s="12" t="s">
        <v>1089</v>
      </c>
      <c r="B846" s="12">
        <v>72</v>
      </c>
      <c r="C846" s="12">
        <v>185</v>
      </c>
      <c r="D846" s="12">
        <v>24.41</v>
      </c>
    </row>
    <row r="847" spans="1:4" x14ac:dyDescent="0.2">
      <c r="A847" s="12" t="s">
        <v>1090</v>
      </c>
      <c r="B847" s="12">
        <v>78</v>
      </c>
      <c r="C847" s="12">
        <v>200</v>
      </c>
      <c r="D847" s="12">
        <v>24.94</v>
      </c>
    </row>
    <row r="848" spans="1:4" x14ac:dyDescent="0.2">
      <c r="A848" s="12" t="s">
        <v>1091</v>
      </c>
      <c r="B848" s="12">
        <v>75</v>
      </c>
      <c r="C848" s="12">
        <v>209</v>
      </c>
      <c r="D848" s="12">
        <v>27.36</v>
      </c>
    </row>
    <row r="849" spans="1:4" x14ac:dyDescent="0.2">
      <c r="A849" s="12" t="s">
        <v>1092</v>
      </c>
      <c r="B849" s="12">
        <v>72</v>
      </c>
      <c r="C849" s="12">
        <v>200</v>
      </c>
      <c r="D849" s="12">
        <v>26.33</v>
      </c>
    </row>
    <row r="850" spans="1:4" x14ac:dyDescent="0.2">
      <c r="A850" s="12" t="s">
        <v>1093</v>
      </c>
      <c r="B850" s="12">
        <v>74</v>
      </c>
      <c r="C850" s="12">
        <v>195</v>
      </c>
      <c r="D850" s="12">
        <v>25.72</v>
      </c>
    </row>
    <row r="851" spans="1:4" x14ac:dyDescent="0.2">
      <c r="A851" s="12" t="s">
        <v>1094</v>
      </c>
      <c r="B851" s="12">
        <v>75</v>
      </c>
      <c r="C851" s="12">
        <v>228</v>
      </c>
      <c r="D851" s="12">
        <v>28.7</v>
      </c>
    </row>
    <row r="852" spans="1:4" x14ac:dyDescent="0.2">
      <c r="A852" s="12" t="s">
        <v>1095</v>
      </c>
      <c r="B852" s="12">
        <v>75</v>
      </c>
      <c r="C852" s="12">
        <v>210</v>
      </c>
      <c r="D852" s="12">
        <v>28.53</v>
      </c>
    </row>
    <row r="853" spans="1:4" x14ac:dyDescent="0.2">
      <c r="A853" s="12" t="s">
        <v>1096</v>
      </c>
      <c r="B853" s="12">
        <v>76</v>
      </c>
      <c r="C853" s="12">
        <v>190</v>
      </c>
      <c r="D853" s="12">
        <v>26.07</v>
      </c>
    </row>
    <row r="854" spans="1:4" x14ac:dyDescent="0.2">
      <c r="A854" s="12" t="s">
        <v>1097</v>
      </c>
      <c r="B854" s="12">
        <v>74</v>
      </c>
      <c r="C854" s="12">
        <v>212</v>
      </c>
      <c r="D854" s="12">
        <v>27.31</v>
      </c>
    </row>
    <row r="855" spans="1:4" x14ac:dyDescent="0.2">
      <c r="A855" s="12" t="s">
        <v>1098</v>
      </c>
      <c r="B855" s="12">
        <v>74</v>
      </c>
      <c r="C855" s="12">
        <v>190</v>
      </c>
      <c r="D855" s="12">
        <v>23.26</v>
      </c>
    </row>
    <row r="856" spans="1:4" x14ac:dyDescent="0.2">
      <c r="A856" s="12" t="s">
        <v>1099</v>
      </c>
      <c r="B856" s="12">
        <v>73</v>
      </c>
      <c r="C856" s="12">
        <v>218</v>
      </c>
      <c r="D856" s="12">
        <v>28.62</v>
      </c>
    </row>
    <row r="857" spans="1:4" x14ac:dyDescent="0.2">
      <c r="A857" s="12" t="s">
        <v>1100</v>
      </c>
      <c r="B857" s="12">
        <v>74</v>
      </c>
      <c r="C857" s="12">
        <v>220</v>
      </c>
      <c r="D857" s="12">
        <v>32.159999999999997</v>
      </c>
    </row>
    <row r="858" spans="1:4" x14ac:dyDescent="0.2">
      <c r="A858" s="12" t="s">
        <v>1101</v>
      </c>
      <c r="B858" s="12">
        <v>71</v>
      </c>
      <c r="C858" s="12">
        <v>190</v>
      </c>
      <c r="D858" s="12">
        <v>38.43</v>
      </c>
    </row>
    <row r="859" spans="1:4" x14ac:dyDescent="0.2">
      <c r="A859" s="12" t="s">
        <v>1102</v>
      </c>
      <c r="B859" s="12">
        <v>74</v>
      </c>
      <c r="C859" s="12">
        <v>235</v>
      </c>
      <c r="D859" s="12">
        <v>31.81</v>
      </c>
    </row>
    <row r="860" spans="1:4" x14ac:dyDescent="0.2">
      <c r="A860" s="12" t="s">
        <v>1103</v>
      </c>
      <c r="B860" s="12">
        <v>75</v>
      </c>
      <c r="C860" s="12">
        <v>210</v>
      </c>
      <c r="D860" s="12">
        <v>29.1</v>
      </c>
    </row>
    <row r="861" spans="1:4" x14ac:dyDescent="0.2">
      <c r="A861" s="12" t="s">
        <v>1104</v>
      </c>
      <c r="B861" s="12">
        <v>76</v>
      </c>
      <c r="C861" s="12">
        <v>200</v>
      </c>
      <c r="D861" s="12">
        <v>31.28</v>
      </c>
    </row>
    <row r="862" spans="1:4" x14ac:dyDescent="0.2">
      <c r="A862" s="12" t="s">
        <v>1105</v>
      </c>
      <c r="B862" s="12">
        <v>74</v>
      </c>
      <c r="C862" s="12">
        <v>188</v>
      </c>
      <c r="D862" s="12">
        <v>29.17</v>
      </c>
    </row>
    <row r="863" spans="1:4" x14ac:dyDescent="0.2">
      <c r="A863" s="12" t="s">
        <v>1106</v>
      </c>
      <c r="B863" s="12">
        <v>76</v>
      </c>
      <c r="C863" s="12">
        <v>210</v>
      </c>
      <c r="D863" s="12">
        <v>25.89</v>
      </c>
    </row>
    <row r="864" spans="1:4" x14ac:dyDescent="0.2">
      <c r="A864" s="12" t="s">
        <v>1107</v>
      </c>
      <c r="B864" s="12">
        <v>76</v>
      </c>
      <c r="C864" s="12">
        <v>235</v>
      </c>
      <c r="D864" s="12">
        <v>26.13</v>
      </c>
    </row>
    <row r="865" spans="1:4" x14ac:dyDescent="0.2">
      <c r="A865" s="12" t="s">
        <v>1108</v>
      </c>
      <c r="B865" s="12">
        <v>73</v>
      </c>
      <c r="C865" s="12">
        <v>188</v>
      </c>
      <c r="D865" s="12">
        <v>29.13</v>
      </c>
    </row>
    <row r="866" spans="1:4" x14ac:dyDescent="0.2">
      <c r="A866" s="12" t="s">
        <v>1109</v>
      </c>
      <c r="B866" s="12">
        <v>75</v>
      </c>
      <c r="C866" s="12">
        <v>215</v>
      </c>
      <c r="D866" s="12">
        <v>28.92</v>
      </c>
    </row>
    <row r="867" spans="1:4" x14ac:dyDescent="0.2">
      <c r="A867" s="12" t="s">
        <v>1110</v>
      </c>
      <c r="B867" s="12">
        <v>75</v>
      </c>
      <c r="C867" s="12">
        <v>216</v>
      </c>
      <c r="D867" s="12">
        <v>26.01</v>
      </c>
    </row>
    <row r="868" spans="1:4" x14ac:dyDescent="0.2">
      <c r="A868" s="12" t="s">
        <v>1111</v>
      </c>
      <c r="B868" s="12">
        <v>74</v>
      </c>
      <c r="C868" s="12">
        <v>220</v>
      </c>
      <c r="D868" s="12">
        <v>24.81</v>
      </c>
    </row>
    <row r="869" spans="1:4" x14ac:dyDescent="0.2">
      <c r="A869" s="12" t="s">
        <v>1112</v>
      </c>
      <c r="B869" s="12">
        <v>68</v>
      </c>
      <c r="C869" s="12">
        <v>180</v>
      </c>
      <c r="D869" s="12">
        <v>28.79</v>
      </c>
    </row>
    <row r="870" spans="1:4" x14ac:dyDescent="0.2">
      <c r="A870" s="12" t="s">
        <v>1113</v>
      </c>
      <c r="B870" s="12">
        <v>72</v>
      </c>
      <c r="C870" s="12">
        <v>185</v>
      </c>
      <c r="D870" s="12">
        <v>33.770000000000003</v>
      </c>
    </row>
    <row r="871" spans="1:4" x14ac:dyDescent="0.2">
      <c r="A871" s="12" t="s">
        <v>1114</v>
      </c>
      <c r="B871" s="12">
        <v>75</v>
      </c>
      <c r="C871" s="12">
        <v>200</v>
      </c>
      <c r="D871" s="12">
        <v>33.85</v>
      </c>
    </row>
    <row r="872" spans="1:4" x14ac:dyDescent="0.2">
      <c r="A872" s="12" t="s">
        <v>1115</v>
      </c>
      <c r="B872" s="12">
        <v>71</v>
      </c>
      <c r="C872" s="12">
        <v>210</v>
      </c>
      <c r="D872" s="12">
        <v>27.36</v>
      </c>
    </row>
    <row r="873" spans="1:4" x14ac:dyDescent="0.2">
      <c r="A873" s="12" t="s">
        <v>1116</v>
      </c>
      <c r="B873" s="12">
        <v>70</v>
      </c>
      <c r="C873" s="12">
        <v>220</v>
      </c>
      <c r="D873" s="12">
        <v>26.01</v>
      </c>
    </row>
    <row r="874" spans="1:4" x14ac:dyDescent="0.2">
      <c r="A874" s="12" t="s">
        <v>1117</v>
      </c>
      <c r="B874" s="12">
        <v>72</v>
      </c>
      <c r="C874" s="12">
        <v>185</v>
      </c>
      <c r="D874" s="12">
        <v>29.95</v>
      </c>
    </row>
    <row r="875" spans="1:4" x14ac:dyDescent="0.2">
      <c r="A875" s="12" t="s">
        <v>1118</v>
      </c>
      <c r="B875" s="12">
        <v>73</v>
      </c>
      <c r="C875" s="12">
        <v>231</v>
      </c>
      <c r="D875" s="12">
        <v>28.12</v>
      </c>
    </row>
    <row r="876" spans="1:4" x14ac:dyDescent="0.2">
      <c r="A876" s="12" t="s">
        <v>1119</v>
      </c>
      <c r="B876" s="12">
        <v>72</v>
      </c>
      <c r="C876" s="12">
        <v>210</v>
      </c>
      <c r="D876" s="12">
        <v>32.869999999999997</v>
      </c>
    </row>
    <row r="877" spans="1:4" x14ac:dyDescent="0.2">
      <c r="A877" s="12" t="s">
        <v>1120</v>
      </c>
      <c r="B877" s="12">
        <v>75</v>
      </c>
      <c r="C877" s="12">
        <v>195</v>
      </c>
      <c r="D877" s="12">
        <v>31.2</v>
      </c>
    </row>
    <row r="878" spans="1:4" x14ac:dyDescent="0.2">
      <c r="A878" s="12" t="s">
        <v>1121</v>
      </c>
      <c r="B878" s="12">
        <v>74</v>
      </c>
      <c r="C878" s="12">
        <v>200</v>
      </c>
      <c r="D878" s="12">
        <v>34.14</v>
      </c>
    </row>
    <row r="879" spans="1:4" x14ac:dyDescent="0.2">
      <c r="A879" s="12" t="s">
        <v>1122</v>
      </c>
      <c r="B879" s="12">
        <v>70</v>
      </c>
      <c r="C879" s="12">
        <v>205</v>
      </c>
      <c r="D879" s="12">
        <v>36.11</v>
      </c>
    </row>
    <row r="880" spans="1:4" x14ac:dyDescent="0.2">
      <c r="A880" s="12" t="s">
        <v>1123</v>
      </c>
      <c r="B880" s="12">
        <v>73</v>
      </c>
      <c r="C880" s="12">
        <v>200</v>
      </c>
      <c r="D880" s="12">
        <v>25.6</v>
      </c>
    </row>
    <row r="881" spans="1:4" x14ac:dyDescent="0.2">
      <c r="A881" s="12" t="s">
        <v>1124</v>
      </c>
      <c r="B881" s="12">
        <v>76</v>
      </c>
      <c r="C881" s="12">
        <v>200</v>
      </c>
      <c r="D881" s="12">
        <v>26.31</v>
      </c>
    </row>
    <row r="882" spans="1:4" x14ac:dyDescent="0.2">
      <c r="A882" s="12" t="s">
        <v>1125</v>
      </c>
      <c r="B882" s="12">
        <v>71</v>
      </c>
      <c r="C882" s="12">
        <v>190</v>
      </c>
      <c r="D882" s="12">
        <v>27.5</v>
      </c>
    </row>
    <row r="883" spans="1:4" x14ac:dyDescent="0.2">
      <c r="A883" s="12" t="s">
        <v>812</v>
      </c>
      <c r="B883" s="12">
        <v>82</v>
      </c>
      <c r="C883" s="12">
        <v>250</v>
      </c>
      <c r="D883" s="12">
        <v>27.77</v>
      </c>
    </row>
    <row r="884" spans="1:4" x14ac:dyDescent="0.2">
      <c r="A884" s="12" t="s">
        <v>1126</v>
      </c>
      <c r="B884" s="12">
        <v>72</v>
      </c>
      <c r="C884" s="12">
        <v>185</v>
      </c>
      <c r="D884" s="12">
        <v>40.880000000000003</v>
      </c>
    </row>
    <row r="885" spans="1:4" x14ac:dyDescent="0.2">
      <c r="A885" s="12" t="s">
        <v>1127</v>
      </c>
      <c r="B885" s="12">
        <v>73</v>
      </c>
      <c r="C885" s="12">
        <v>180</v>
      </c>
      <c r="D885" s="12">
        <v>25.75</v>
      </c>
    </row>
    <row r="886" spans="1:4" x14ac:dyDescent="0.2">
      <c r="A886" s="12" t="s">
        <v>1128</v>
      </c>
      <c r="B886" s="12">
        <v>74</v>
      </c>
      <c r="C886" s="12">
        <v>170</v>
      </c>
      <c r="D886" s="12">
        <v>31.41</v>
      </c>
    </row>
    <row r="887" spans="1:4" x14ac:dyDescent="0.2">
      <c r="A887" s="12" t="s">
        <v>1129</v>
      </c>
      <c r="B887" s="12">
        <v>71</v>
      </c>
      <c r="C887" s="12">
        <v>180</v>
      </c>
      <c r="D887" s="12">
        <v>30.84</v>
      </c>
    </row>
    <row r="888" spans="1:4" x14ac:dyDescent="0.2">
      <c r="A888" s="12" t="s">
        <v>1130</v>
      </c>
      <c r="B888" s="12">
        <v>75</v>
      </c>
      <c r="C888" s="12">
        <v>208</v>
      </c>
      <c r="D888" s="12">
        <v>30.57</v>
      </c>
    </row>
    <row r="889" spans="1:4" x14ac:dyDescent="0.2">
      <c r="A889" s="12" t="s">
        <v>1131</v>
      </c>
      <c r="B889" s="12">
        <v>77</v>
      </c>
      <c r="C889" s="12">
        <v>235</v>
      </c>
      <c r="D889" s="12">
        <v>39.79</v>
      </c>
    </row>
    <row r="890" spans="1:4" x14ac:dyDescent="0.2">
      <c r="A890" s="12" t="s">
        <v>1132</v>
      </c>
      <c r="B890" s="12">
        <v>72</v>
      </c>
      <c r="C890" s="12">
        <v>215</v>
      </c>
      <c r="D890" s="12">
        <v>39.380000000000003</v>
      </c>
    </row>
    <row r="891" spans="1:4" x14ac:dyDescent="0.2">
      <c r="A891" s="12" t="s">
        <v>1133</v>
      </c>
      <c r="B891" s="12">
        <v>74</v>
      </c>
      <c r="C891" s="12">
        <v>244</v>
      </c>
      <c r="D891" s="12">
        <v>29.42</v>
      </c>
    </row>
    <row r="892" spans="1:4" x14ac:dyDescent="0.2">
      <c r="A892" s="12" t="s">
        <v>1134</v>
      </c>
      <c r="B892" s="12">
        <v>72</v>
      </c>
      <c r="C892" s="12">
        <v>220</v>
      </c>
      <c r="D892" s="12">
        <v>26.19</v>
      </c>
    </row>
    <row r="893" spans="1:4" x14ac:dyDescent="0.2">
      <c r="A893" s="12" t="s">
        <v>1135</v>
      </c>
      <c r="B893" s="12">
        <v>73</v>
      </c>
      <c r="C893" s="12">
        <v>185</v>
      </c>
      <c r="D893" s="12">
        <v>23.74</v>
      </c>
    </row>
    <row r="894" spans="1:4" x14ac:dyDescent="0.2">
      <c r="A894" s="12" t="s">
        <v>1136</v>
      </c>
      <c r="B894" s="12">
        <v>78</v>
      </c>
      <c r="C894" s="12">
        <v>230</v>
      </c>
      <c r="D894" s="12">
        <v>26.03</v>
      </c>
    </row>
    <row r="895" spans="1:4" x14ac:dyDescent="0.2">
      <c r="A895" s="12" t="s">
        <v>1137</v>
      </c>
      <c r="B895" s="12">
        <v>77</v>
      </c>
      <c r="C895" s="12">
        <v>190</v>
      </c>
      <c r="D895" s="12">
        <v>28.59</v>
      </c>
    </row>
    <row r="896" spans="1:4" x14ac:dyDescent="0.2">
      <c r="A896" s="12" t="s">
        <v>1138</v>
      </c>
      <c r="B896" s="12">
        <v>73</v>
      </c>
      <c r="C896" s="12">
        <v>200</v>
      </c>
      <c r="D896" s="12">
        <v>26.77</v>
      </c>
    </row>
    <row r="897" spans="1:4" x14ac:dyDescent="0.2">
      <c r="A897" s="12" t="s">
        <v>1139</v>
      </c>
      <c r="B897" s="12">
        <v>73</v>
      </c>
      <c r="C897" s="12">
        <v>180</v>
      </c>
      <c r="D897" s="12">
        <v>27.21</v>
      </c>
    </row>
    <row r="898" spans="1:4" x14ac:dyDescent="0.2">
      <c r="A898" s="12" t="s">
        <v>1140</v>
      </c>
      <c r="B898" s="12">
        <v>73</v>
      </c>
      <c r="C898" s="12">
        <v>190</v>
      </c>
      <c r="D898" s="12">
        <v>24.87</v>
      </c>
    </row>
    <row r="899" spans="1:4" x14ac:dyDescent="0.2">
      <c r="A899" s="12" t="s">
        <v>1141</v>
      </c>
      <c r="B899" s="12">
        <v>73</v>
      </c>
      <c r="C899" s="12">
        <v>196</v>
      </c>
      <c r="D899" s="12">
        <v>30.26</v>
      </c>
    </row>
    <row r="900" spans="1:4" x14ac:dyDescent="0.2">
      <c r="A900" s="12" t="s">
        <v>1142</v>
      </c>
      <c r="B900" s="12">
        <v>73</v>
      </c>
      <c r="C900" s="12">
        <v>180</v>
      </c>
      <c r="D900" s="12">
        <v>22.34</v>
      </c>
    </row>
    <row r="901" spans="1:4" x14ac:dyDescent="0.2">
      <c r="A901" s="12" t="s">
        <v>1143</v>
      </c>
      <c r="B901" s="12">
        <v>76</v>
      </c>
      <c r="C901" s="12">
        <v>230</v>
      </c>
      <c r="D901" s="12">
        <v>26.2</v>
      </c>
    </row>
    <row r="902" spans="1:4" x14ac:dyDescent="0.2">
      <c r="A902" s="12" t="s">
        <v>1144</v>
      </c>
      <c r="B902" s="12">
        <v>75</v>
      </c>
      <c r="C902" s="12">
        <v>224</v>
      </c>
      <c r="D902" s="12">
        <v>28.45</v>
      </c>
    </row>
    <row r="903" spans="1:4" x14ac:dyDescent="0.2">
      <c r="A903" s="12" t="s">
        <v>1145</v>
      </c>
      <c r="B903" s="12">
        <v>70</v>
      </c>
      <c r="C903" s="12">
        <v>160</v>
      </c>
      <c r="D903" s="12">
        <v>27.63</v>
      </c>
    </row>
    <row r="904" spans="1:4" x14ac:dyDescent="0.2">
      <c r="A904" s="12" t="s">
        <v>1146</v>
      </c>
      <c r="B904" s="12">
        <v>73</v>
      </c>
      <c r="C904" s="12">
        <v>178</v>
      </c>
      <c r="D904" s="12">
        <v>25.93</v>
      </c>
    </row>
    <row r="905" spans="1:4" x14ac:dyDescent="0.2">
      <c r="A905" s="12" t="s">
        <v>1147</v>
      </c>
      <c r="B905" s="12">
        <v>72</v>
      </c>
      <c r="C905" s="12">
        <v>205</v>
      </c>
      <c r="D905" s="12">
        <v>28.94</v>
      </c>
    </row>
    <row r="906" spans="1:4" x14ac:dyDescent="0.2">
      <c r="A906" s="12" t="s">
        <v>1148</v>
      </c>
      <c r="B906" s="12">
        <v>73</v>
      </c>
      <c r="C906" s="12">
        <v>185</v>
      </c>
      <c r="D906" s="12">
        <v>26.8</v>
      </c>
    </row>
    <row r="907" spans="1:4" x14ac:dyDescent="0.2">
      <c r="A907" s="12" t="s">
        <v>1149</v>
      </c>
      <c r="B907" s="12">
        <v>75</v>
      </c>
      <c r="C907" s="12">
        <v>210</v>
      </c>
      <c r="D907" s="12">
        <v>22.42</v>
      </c>
    </row>
    <row r="908" spans="1:4" x14ac:dyDescent="0.2">
      <c r="A908" s="12" t="s">
        <v>1150</v>
      </c>
      <c r="B908" s="12">
        <v>74</v>
      </c>
      <c r="C908" s="12">
        <v>180</v>
      </c>
      <c r="D908" s="12">
        <v>27.26</v>
      </c>
    </row>
    <row r="909" spans="1:4" x14ac:dyDescent="0.2">
      <c r="A909" s="12" t="s">
        <v>1151</v>
      </c>
      <c r="B909" s="12">
        <v>73</v>
      </c>
      <c r="C909" s="12">
        <v>190</v>
      </c>
      <c r="D909" s="12">
        <v>28.38</v>
      </c>
    </row>
    <row r="910" spans="1:4" x14ac:dyDescent="0.2">
      <c r="A910" s="12" t="s">
        <v>1152</v>
      </c>
      <c r="B910" s="12">
        <v>73</v>
      </c>
      <c r="C910" s="12">
        <v>200</v>
      </c>
      <c r="D910" s="12">
        <v>25.23</v>
      </c>
    </row>
    <row r="911" spans="1:4" x14ac:dyDescent="0.2">
      <c r="A911" s="12" t="s">
        <v>1153</v>
      </c>
      <c r="B911" s="12">
        <v>76</v>
      </c>
      <c r="C911" s="12">
        <v>257</v>
      </c>
      <c r="D911" s="12">
        <v>28.16</v>
      </c>
    </row>
    <row r="912" spans="1:4" x14ac:dyDescent="0.2">
      <c r="A912" s="12" t="s">
        <v>1154</v>
      </c>
      <c r="B912" s="12">
        <v>73</v>
      </c>
      <c r="C912" s="12">
        <v>190</v>
      </c>
      <c r="D912" s="12">
        <v>28.48</v>
      </c>
    </row>
    <row r="913" spans="1:4" x14ac:dyDescent="0.2">
      <c r="A913" s="12" t="s">
        <v>1155</v>
      </c>
      <c r="B913" s="12">
        <v>75</v>
      </c>
      <c r="C913" s="12">
        <v>220</v>
      </c>
      <c r="D913" s="12">
        <v>26.78</v>
      </c>
    </row>
    <row r="914" spans="1:4" x14ac:dyDescent="0.2">
      <c r="A914" s="12" t="s">
        <v>1156</v>
      </c>
      <c r="B914" s="12">
        <v>70</v>
      </c>
      <c r="C914" s="12">
        <v>165</v>
      </c>
      <c r="D914" s="12">
        <v>25.24</v>
      </c>
    </row>
    <row r="915" spans="1:4" x14ac:dyDescent="0.2">
      <c r="A915" s="12" t="s">
        <v>1157</v>
      </c>
      <c r="B915" s="12">
        <v>77</v>
      </c>
      <c r="C915" s="12">
        <v>205</v>
      </c>
      <c r="D915" s="12">
        <v>27.45</v>
      </c>
    </row>
    <row r="916" spans="1:4" x14ac:dyDescent="0.2">
      <c r="A916" s="12" t="s">
        <v>1158</v>
      </c>
      <c r="B916" s="12">
        <v>72</v>
      </c>
      <c r="C916" s="12">
        <v>200</v>
      </c>
      <c r="D916" s="12">
        <v>29.05</v>
      </c>
    </row>
    <row r="917" spans="1:4" x14ac:dyDescent="0.2">
      <c r="A917" s="12" t="s">
        <v>1159</v>
      </c>
      <c r="B917" s="12">
        <v>77</v>
      </c>
      <c r="C917" s="12">
        <v>208</v>
      </c>
      <c r="D917" s="12">
        <v>29.08</v>
      </c>
    </row>
    <row r="918" spans="1:4" x14ac:dyDescent="0.2">
      <c r="A918" s="12" t="s">
        <v>1160</v>
      </c>
      <c r="B918" s="12">
        <v>74</v>
      </c>
      <c r="C918" s="12">
        <v>185</v>
      </c>
      <c r="D918" s="12">
        <v>25.84</v>
      </c>
    </row>
    <row r="919" spans="1:4" x14ac:dyDescent="0.2">
      <c r="A919" s="12" t="s">
        <v>1161</v>
      </c>
      <c r="B919" s="12">
        <v>75</v>
      </c>
      <c r="C919" s="12">
        <v>215</v>
      </c>
      <c r="D919" s="12">
        <v>25.4</v>
      </c>
    </row>
    <row r="920" spans="1:4" x14ac:dyDescent="0.2">
      <c r="A920" s="12" t="s">
        <v>1162</v>
      </c>
      <c r="B920" s="12">
        <v>75</v>
      </c>
      <c r="C920" s="12">
        <v>170</v>
      </c>
      <c r="D920" s="12">
        <v>26.54</v>
      </c>
    </row>
    <row r="921" spans="1:4" x14ac:dyDescent="0.2">
      <c r="A921" s="12" t="s">
        <v>1163</v>
      </c>
      <c r="B921" s="12">
        <v>75</v>
      </c>
      <c r="C921" s="12">
        <v>235</v>
      </c>
      <c r="D921" s="12">
        <v>22.73</v>
      </c>
    </row>
    <row r="922" spans="1:4" x14ac:dyDescent="0.2">
      <c r="A922" s="12" t="s">
        <v>1164</v>
      </c>
      <c r="B922" s="12">
        <v>75</v>
      </c>
      <c r="C922" s="12">
        <v>210</v>
      </c>
      <c r="D922" s="12">
        <v>28.53</v>
      </c>
    </row>
    <row r="923" spans="1:4" x14ac:dyDescent="0.2">
      <c r="A923" s="12" t="s">
        <v>1165</v>
      </c>
      <c r="B923" s="12">
        <v>72</v>
      </c>
      <c r="C923" s="12">
        <v>170</v>
      </c>
      <c r="D923" s="12">
        <v>25.37</v>
      </c>
    </row>
    <row r="924" spans="1:4" x14ac:dyDescent="0.2">
      <c r="A924" s="12" t="s">
        <v>1166</v>
      </c>
      <c r="B924" s="12">
        <v>74</v>
      </c>
      <c r="C924" s="12">
        <v>180</v>
      </c>
      <c r="D924" s="12">
        <v>25.35</v>
      </c>
    </row>
    <row r="925" spans="1:4" x14ac:dyDescent="0.2">
      <c r="A925" s="12" t="s">
        <v>1167</v>
      </c>
      <c r="B925" s="12">
        <v>71</v>
      </c>
      <c r="C925" s="12">
        <v>170</v>
      </c>
      <c r="D925" s="12">
        <v>26.43</v>
      </c>
    </row>
    <row r="926" spans="1:4" x14ac:dyDescent="0.2">
      <c r="A926" s="12" t="s">
        <v>1168</v>
      </c>
      <c r="B926" s="12">
        <v>76</v>
      </c>
      <c r="C926" s="12">
        <v>190</v>
      </c>
      <c r="D926" s="12">
        <v>25.43</v>
      </c>
    </row>
    <row r="927" spans="1:4" x14ac:dyDescent="0.2">
      <c r="A927" s="12" t="s">
        <v>1169</v>
      </c>
      <c r="B927" s="12">
        <v>71</v>
      </c>
      <c r="C927" s="12">
        <v>150</v>
      </c>
      <c r="D927" s="12">
        <v>29.23</v>
      </c>
    </row>
    <row r="928" spans="1:4" x14ac:dyDescent="0.2">
      <c r="A928" s="12" t="s">
        <v>1170</v>
      </c>
      <c r="B928" s="12">
        <v>75</v>
      </c>
      <c r="C928" s="12">
        <v>230</v>
      </c>
      <c r="D928" s="12">
        <v>30.22</v>
      </c>
    </row>
    <row r="929" spans="1:4" x14ac:dyDescent="0.2">
      <c r="A929" s="12" t="s">
        <v>1171</v>
      </c>
      <c r="B929" s="12">
        <v>76</v>
      </c>
      <c r="C929" s="12">
        <v>203</v>
      </c>
      <c r="D929" s="12">
        <v>32.299999999999997</v>
      </c>
    </row>
    <row r="930" spans="1:4" x14ac:dyDescent="0.2">
      <c r="A930" s="12" t="s">
        <v>1172</v>
      </c>
      <c r="B930" s="12">
        <v>83</v>
      </c>
      <c r="C930" s="12">
        <v>260</v>
      </c>
      <c r="D930" s="12">
        <v>28.42</v>
      </c>
    </row>
    <row r="931" spans="1:4" x14ac:dyDescent="0.2">
      <c r="A931" s="12" t="s">
        <v>1173</v>
      </c>
      <c r="B931" s="12">
        <v>75</v>
      </c>
      <c r="C931" s="12">
        <v>246</v>
      </c>
      <c r="D931" s="12">
        <v>25.24</v>
      </c>
    </row>
    <row r="932" spans="1:4" x14ac:dyDescent="0.2">
      <c r="A932" s="12" t="s">
        <v>1174</v>
      </c>
      <c r="B932" s="12">
        <v>74</v>
      </c>
      <c r="C932" s="12">
        <v>186</v>
      </c>
      <c r="D932" s="12">
        <v>29.13</v>
      </c>
    </row>
    <row r="933" spans="1:4" x14ac:dyDescent="0.2">
      <c r="A933" s="12" t="s">
        <v>1175</v>
      </c>
      <c r="B933" s="12">
        <v>76</v>
      </c>
      <c r="C933" s="12">
        <v>210</v>
      </c>
      <c r="D933" s="12">
        <v>24.63</v>
      </c>
    </row>
    <row r="934" spans="1:4" x14ac:dyDescent="0.2">
      <c r="A934" s="12" t="s">
        <v>1176</v>
      </c>
      <c r="B934" s="12">
        <v>72</v>
      </c>
      <c r="C934" s="12">
        <v>198</v>
      </c>
      <c r="D934" s="12">
        <v>24.95</v>
      </c>
    </row>
    <row r="935" spans="1:4" x14ac:dyDescent="0.2">
      <c r="A935" s="12" t="s">
        <v>1177</v>
      </c>
      <c r="B935" s="12">
        <v>72</v>
      </c>
      <c r="C935" s="12">
        <v>210</v>
      </c>
      <c r="D935" s="12">
        <v>28.06</v>
      </c>
    </row>
    <row r="936" spans="1:4" x14ac:dyDescent="0.2">
      <c r="A936" s="12" t="s">
        <v>1178</v>
      </c>
      <c r="B936" s="12">
        <v>75</v>
      </c>
      <c r="C936" s="12">
        <v>215</v>
      </c>
      <c r="D936" s="12">
        <v>25.86</v>
      </c>
    </row>
    <row r="937" spans="1:4" x14ac:dyDescent="0.2">
      <c r="A937" s="12" t="s">
        <v>1179</v>
      </c>
      <c r="B937" s="12">
        <v>75</v>
      </c>
      <c r="C937" s="12">
        <v>180</v>
      </c>
      <c r="D937" s="12">
        <v>27.32</v>
      </c>
    </row>
    <row r="938" spans="1:4" x14ac:dyDescent="0.2">
      <c r="A938" s="12" t="s">
        <v>1180</v>
      </c>
      <c r="B938" s="12">
        <v>72</v>
      </c>
      <c r="C938" s="12">
        <v>200</v>
      </c>
      <c r="D938" s="12">
        <v>25.91</v>
      </c>
    </row>
    <row r="939" spans="1:4" x14ac:dyDescent="0.2">
      <c r="A939" s="12" t="s">
        <v>1181</v>
      </c>
      <c r="B939" s="12">
        <v>77</v>
      </c>
      <c r="C939" s="12">
        <v>245</v>
      </c>
      <c r="D939" s="12">
        <v>26.63</v>
      </c>
    </row>
    <row r="940" spans="1:4" x14ac:dyDescent="0.2">
      <c r="A940" s="12" t="s">
        <v>1182</v>
      </c>
      <c r="B940" s="12">
        <v>73</v>
      </c>
      <c r="C940" s="12">
        <v>200</v>
      </c>
      <c r="D940" s="12">
        <v>25.95</v>
      </c>
    </row>
    <row r="941" spans="1:4" x14ac:dyDescent="0.2">
      <c r="A941" s="12" t="s">
        <v>1183</v>
      </c>
      <c r="B941" s="12">
        <v>72</v>
      </c>
      <c r="C941" s="12">
        <v>192</v>
      </c>
      <c r="D941" s="12">
        <v>29.17</v>
      </c>
    </row>
    <row r="942" spans="1:4" x14ac:dyDescent="0.2">
      <c r="A942" s="12" t="s">
        <v>1184</v>
      </c>
      <c r="B942" s="12">
        <v>70</v>
      </c>
      <c r="C942" s="12">
        <v>192</v>
      </c>
      <c r="D942" s="12">
        <v>29.19</v>
      </c>
    </row>
    <row r="943" spans="1:4" x14ac:dyDescent="0.2">
      <c r="A943" s="12" t="s">
        <v>1185</v>
      </c>
      <c r="B943" s="12">
        <v>74</v>
      </c>
      <c r="C943" s="12">
        <v>200</v>
      </c>
      <c r="D943" s="12">
        <v>28.44</v>
      </c>
    </row>
    <row r="944" spans="1:4" x14ac:dyDescent="0.2">
      <c r="A944" s="12" t="s">
        <v>1186</v>
      </c>
      <c r="B944" s="12">
        <v>72</v>
      </c>
      <c r="C944" s="12">
        <v>192</v>
      </c>
      <c r="D944" s="12">
        <v>26.36</v>
      </c>
    </row>
    <row r="945" spans="1:4" x14ac:dyDescent="0.2">
      <c r="A945" s="12" t="s">
        <v>1187</v>
      </c>
      <c r="B945" s="12">
        <v>74</v>
      </c>
      <c r="C945" s="12">
        <v>205</v>
      </c>
      <c r="D945" s="12">
        <v>28.29</v>
      </c>
    </row>
    <row r="946" spans="1:4" x14ac:dyDescent="0.2">
      <c r="A946" s="12" t="s">
        <v>1188</v>
      </c>
      <c r="B946" s="12">
        <v>72</v>
      </c>
      <c r="C946" s="12">
        <v>190</v>
      </c>
      <c r="D946" s="12">
        <v>29.45</v>
      </c>
    </row>
    <row r="947" spans="1:4" x14ac:dyDescent="0.2">
      <c r="A947" s="12" t="s">
        <v>1189</v>
      </c>
      <c r="B947" s="12">
        <v>71</v>
      </c>
      <c r="C947" s="12">
        <v>186</v>
      </c>
      <c r="D947" s="12">
        <v>25.34</v>
      </c>
    </row>
    <row r="948" spans="1:4" x14ac:dyDescent="0.2">
      <c r="A948" s="12" t="s">
        <v>1190</v>
      </c>
      <c r="B948" s="12">
        <v>70</v>
      </c>
      <c r="C948" s="12">
        <v>170</v>
      </c>
      <c r="D948" s="12">
        <v>26.86</v>
      </c>
    </row>
    <row r="949" spans="1:4" x14ac:dyDescent="0.2">
      <c r="A949" s="12" t="s">
        <v>1191</v>
      </c>
      <c r="B949" s="12">
        <v>71</v>
      </c>
      <c r="C949" s="12">
        <v>197</v>
      </c>
      <c r="D949" s="12">
        <v>26.36</v>
      </c>
    </row>
    <row r="950" spans="1:4" x14ac:dyDescent="0.2">
      <c r="A950" s="12" t="s">
        <v>1192</v>
      </c>
      <c r="B950" s="12">
        <v>76</v>
      </c>
      <c r="C950" s="12">
        <v>219</v>
      </c>
      <c r="D950" s="12">
        <v>27.39</v>
      </c>
    </row>
    <row r="951" spans="1:4" x14ac:dyDescent="0.2">
      <c r="A951" s="12" t="s">
        <v>1193</v>
      </c>
      <c r="B951" s="12">
        <v>74</v>
      </c>
      <c r="C951" s="12">
        <v>200</v>
      </c>
      <c r="D951" s="12">
        <v>25.84</v>
      </c>
    </row>
    <row r="952" spans="1:4" x14ac:dyDescent="0.2">
      <c r="A952" s="12" t="s">
        <v>1194</v>
      </c>
      <c r="B952" s="12">
        <v>76</v>
      </c>
      <c r="C952" s="12">
        <v>220</v>
      </c>
      <c r="D952" s="12">
        <v>25.08</v>
      </c>
    </row>
    <row r="953" spans="1:4" x14ac:dyDescent="0.2">
      <c r="A953" s="12" t="s">
        <v>1195</v>
      </c>
      <c r="B953" s="12">
        <v>74</v>
      </c>
      <c r="C953" s="12">
        <v>207</v>
      </c>
      <c r="D953" s="12">
        <v>23.87</v>
      </c>
    </row>
    <row r="954" spans="1:4" x14ac:dyDescent="0.2">
      <c r="A954" s="12" t="s">
        <v>1196</v>
      </c>
      <c r="B954" s="12">
        <v>74</v>
      </c>
      <c r="C954" s="12">
        <v>225</v>
      </c>
      <c r="D954" s="12">
        <v>24.68</v>
      </c>
    </row>
    <row r="955" spans="1:4" x14ac:dyDescent="0.2">
      <c r="A955" s="12" t="s">
        <v>1197</v>
      </c>
      <c r="B955" s="12">
        <v>74</v>
      </c>
      <c r="C955" s="12">
        <v>207</v>
      </c>
      <c r="D955" s="12">
        <v>24.64</v>
      </c>
    </row>
    <row r="956" spans="1:4" x14ac:dyDescent="0.2">
      <c r="A956" s="12" t="s">
        <v>1198</v>
      </c>
      <c r="B956" s="12">
        <v>75</v>
      </c>
      <c r="C956" s="12">
        <v>212</v>
      </c>
      <c r="D956" s="12">
        <v>29.19</v>
      </c>
    </row>
    <row r="957" spans="1:4" x14ac:dyDescent="0.2">
      <c r="A957" s="12" t="s">
        <v>1199</v>
      </c>
      <c r="B957" s="12">
        <v>75</v>
      </c>
      <c r="C957" s="12">
        <v>225</v>
      </c>
      <c r="D957" s="12">
        <v>28.84</v>
      </c>
    </row>
    <row r="958" spans="1:4" x14ac:dyDescent="0.2">
      <c r="A958" s="12" t="s">
        <v>1200</v>
      </c>
      <c r="B958" s="12">
        <v>71</v>
      </c>
      <c r="C958" s="12">
        <v>170</v>
      </c>
      <c r="D958" s="12">
        <v>25.33</v>
      </c>
    </row>
    <row r="959" spans="1:4" x14ac:dyDescent="0.2">
      <c r="A959" s="12" t="s">
        <v>1201</v>
      </c>
      <c r="B959" s="12">
        <v>71</v>
      </c>
      <c r="C959" s="12">
        <v>190</v>
      </c>
      <c r="D959" s="12">
        <v>24.45</v>
      </c>
    </row>
    <row r="960" spans="1:4" x14ac:dyDescent="0.2">
      <c r="A960" s="12" t="s">
        <v>1202</v>
      </c>
      <c r="B960" s="12">
        <v>74</v>
      </c>
      <c r="C960" s="12">
        <v>210</v>
      </c>
      <c r="D960" s="12">
        <v>28.32</v>
      </c>
    </row>
    <row r="961" spans="1:4" x14ac:dyDescent="0.2">
      <c r="A961" s="12" t="s">
        <v>1203</v>
      </c>
      <c r="B961" s="12">
        <v>77</v>
      </c>
      <c r="C961" s="12">
        <v>230</v>
      </c>
      <c r="D961" s="12">
        <v>32.340000000000003</v>
      </c>
    </row>
    <row r="962" spans="1:4" x14ac:dyDescent="0.2">
      <c r="A962" s="12" t="s">
        <v>1204</v>
      </c>
      <c r="B962" s="12">
        <v>71</v>
      </c>
      <c r="C962" s="12">
        <v>210</v>
      </c>
      <c r="D962" s="12">
        <v>34.97</v>
      </c>
    </row>
    <row r="963" spans="1:4" x14ac:dyDescent="0.2">
      <c r="A963" s="12" t="s">
        <v>1205</v>
      </c>
      <c r="B963" s="12">
        <v>74</v>
      </c>
      <c r="C963" s="12">
        <v>200</v>
      </c>
      <c r="D963" s="12">
        <v>32.04</v>
      </c>
    </row>
    <row r="964" spans="1:4" x14ac:dyDescent="0.2">
      <c r="A964" s="12" t="s">
        <v>1206</v>
      </c>
      <c r="B964" s="12">
        <v>75</v>
      </c>
      <c r="C964" s="12">
        <v>238</v>
      </c>
      <c r="D964" s="12">
        <v>23.49</v>
      </c>
    </row>
    <row r="965" spans="1:4" x14ac:dyDescent="0.2">
      <c r="A965" s="12" t="s">
        <v>1207</v>
      </c>
      <c r="B965" s="12">
        <v>77</v>
      </c>
      <c r="C965" s="12">
        <v>234</v>
      </c>
      <c r="D965" s="12">
        <v>26.09</v>
      </c>
    </row>
    <row r="966" spans="1:4" x14ac:dyDescent="0.2">
      <c r="A966" s="12" t="s">
        <v>1208</v>
      </c>
      <c r="B966" s="12">
        <v>76</v>
      </c>
      <c r="C966" s="12">
        <v>222</v>
      </c>
      <c r="D966" s="12">
        <v>26.41</v>
      </c>
    </row>
    <row r="967" spans="1:4" x14ac:dyDescent="0.2">
      <c r="A967" s="12" t="s">
        <v>1209</v>
      </c>
      <c r="B967" s="12">
        <v>74</v>
      </c>
      <c r="C967" s="12">
        <v>200</v>
      </c>
      <c r="D967" s="12">
        <v>26.55</v>
      </c>
    </row>
    <row r="968" spans="1:4" x14ac:dyDescent="0.2">
      <c r="A968" s="12" t="s">
        <v>1210</v>
      </c>
      <c r="B968" s="12">
        <v>76</v>
      </c>
      <c r="C968" s="12">
        <v>190</v>
      </c>
      <c r="D968" s="12">
        <v>24.62</v>
      </c>
    </row>
    <row r="969" spans="1:4" x14ac:dyDescent="0.2">
      <c r="A969" s="12" t="s">
        <v>1211</v>
      </c>
      <c r="B969" s="12">
        <v>72</v>
      </c>
      <c r="C969" s="12">
        <v>170</v>
      </c>
      <c r="D969" s="12">
        <v>28.49</v>
      </c>
    </row>
    <row r="970" spans="1:4" x14ac:dyDescent="0.2">
      <c r="A970" s="12" t="s">
        <v>1212</v>
      </c>
      <c r="B970" s="12">
        <v>71</v>
      </c>
      <c r="C970" s="12">
        <v>220</v>
      </c>
      <c r="D970" s="12">
        <v>32.61</v>
      </c>
    </row>
    <row r="971" spans="1:4" x14ac:dyDescent="0.2">
      <c r="A971" s="12" t="s">
        <v>1213</v>
      </c>
      <c r="B971" s="12">
        <v>72</v>
      </c>
      <c r="C971" s="12">
        <v>223</v>
      </c>
      <c r="D971" s="12">
        <v>28.06</v>
      </c>
    </row>
    <row r="972" spans="1:4" x14ac:dyDescent="0.2">
      <c r="A972" s="12" t="s">
        <v>1214</v>
      </c>
      <c r="B972" s="12">
        <v>75</v>
      </c>
      <c r="C972" s="12">
        <v>210</v>
      </c>
      <c r="D972" s="12">
        <v>28.08</v>
      </c>
    </row>
    <row r="973" spans="1:4" x14ac:dyDescent="0.2">
      <c r="A973" s="12" t="s">
        <v>1215</v>
      </c>
      <c r="B973" s="12">
        <v>73</v>
      </c>
      <c r="C973" s="12">
        <v>215</v>
      </c>
      <c r="D973" s="12">
        <v>37.340000000000003</v>
      </c>
    </row>
    <row r="974" spans="1:4" x14ac:dyDescent="0.2">
      <c r="A974" s="12" t="s">
        <v>1216</v>
      </c>
      <c r="B974" s="12">
        <v>68</v>
      </c>
      <c r="C974" s="12">
        <v>196</v>
      </c>
      <c r="D974" s="12">
        <v>35.25</v>
      </c>
    </row>
    <row r="975" spans="1:4" x14ac:dyDescent="0.2">
      <c r="A975" s="12" t="s">
        <v>1217</v>
      </c>
      <c r="B975" s="12">
        <v>72</v>
      </c>
      <c r="C975" s="12">
        <v>175</v>
      </c>
      <c r="D975" s="12">
        <v>24.77</v>
      </c>
    </row>
    <row r="976" spans="1:4" x14ac:dyDescent="0.2">
      <c r="A976" s="12" t="s">
        <v>1218</v>
      </c>
      <c r="B976" s="12">
        <v>69</v>
      </c>
      <c r="C976" s="12">
        <v>175</v>
      </c>
      <c r="D976" s="12">
        <v>39.85</v>
      </c>
    </row>
    <row r="977" spans="1:4" x14ac:dyDescent="0.2">
      <c r="A977" s="12" t="s">
        <v>1219</v>
      </c>
      <c r="B977" s="12">
        <v>73</v>
      </c>
      <c r="C977" s="12">
        <v>189</v>
      </c>
      <c r="D977" s="12">
        <v>35.49</v>
      </c>
    </row>
    <row r="978" spans="1:4" x14ac:dyDescent="0.2">
      <c r="A978" s="12" t="s">
        <v>1220</v>
      </c>
      <c r="B978" s="12">
        <v>73</v>
      </c>
      <c r="C978" s="12">
        <v>205</v>
      </c>
      <c r="D978" s="12">
        <v>31.84</v>
      </c>
    </row>
    <row r="979" spans="1:4" x14ac:dyDescent="0.2">
      <c r="A979" s="12" t="s">
        <v>1221</v>
      </c>
      <c r="B979" s="12">
        <v>75</v>
      </c>
      <c r="C979" s="12">
        <v>210</v>
      </c>
      <c r="D979" s="12">
        <v>26.67</v>
      </c>
    </row>
    <row r="980" spans="1:4" x14ac:dyDescent="0.2">
      <c r="A980" s="12" t="s">
        <v>1222</v>
      </c>
      <c r="B980" s="12">
        <v>70</v>
      </c>
      <c r="C980" s="12">
        <v>180</v>
      </c>
      <c r="D980" s="12">
        <v>34.75</v>
      </c>
    </row>
    <row r="981" spans="1:4" x14ac:dyDescent="0.2">
      <c r="A981" s="12" t="s">
        <v>1223</v>
      </c>
      <c r="B981" s="12">
        <v>70</v>
      </c>
      <c r="C981" s="12">
        <v>180</v>
      </c>
      <c r="D981" s="12">
        <v>28.91</v>
      </c>
    </row>
    <row r="982" spans="1:4" x14ac:dyDescent="0.2">
      <c r="A982" s="12" t="s">
        <v>1224</v>
      </c>
      <c r="B982" s="12">
        <v>74</v>
      </c>
      <c r="C982" s="12">
        <v>197</v>
      </c>
      <c r="D982" s="12">
        <v>32.729999999999997</v>
      </c>
    </row>
    <row r="983" spans="1:4" x14ac:dyDescent="0.2">
      <c r="A983" s="12" t="s">
        <v>1225</v>
      </c>
      <c r="B983" s="12">
        <v>75</v>
      </c>
      <c r="C983" s="12">
        <v>220</v>
      </c>
      <c r="D983" s="12">
        <v>35.72</v>
      </c>
    </row>
    <row r="984" spans="1:4" x14ac:dyDescent="0.2">
      <c r="A984" s="12" t="s">
        <v>1226</v>
      </c>
      <c r="B984" s="12">
        <v>74</v>
      </c>
      <c r="C984" s="12">
        <v>228</v>
      </c>
      <c r="D984" s="12">
        <v>42.6</v>
      </c>
    </row>
    <row r="985" spans="1:4" x14ac:dyDescent="0.2">
      <c r="A985" s="12" t="s">
        <v>1227</v>
      </c>
      <c r="B985" s="12">
        <v>74</v>
      </c>
      <c r="C985" s="12">
        <v>190</v>
      </c>
      <c r="D985" s="12">
        <v>26.22</v>
      </c>
    </row>
    <row r="986" spans="1:4" x14ac:dyDescent="0.2">
      <c r="A986" s="12" t="s">
        <v>1228</v>
      </c>
      <c r="B986" s="12">
        <v>73</v>
      </c>
      <c r="C986" s="12">
        <v>204</v>
      </c>
      <c r="D986" s="12">
        <v>21.85</v>
      </c>
    </row>
    <row r="987" spans="1:4" x14ac:dyDescent="0.2">
      <c r="A987" s="12" t="s">
        <v>1229</v>
      </c>
      <c r="B987" s="12">
        <v>74</v>
      </c>
      <c r="C987" s="12">
        <v>165</v>
      </c>
      <c r="D987" s="12">
        <v>24.28</v>
      </c>
    </row>
    <row r="988" spans="1:4" x14ac:dyDescent="0.2">
      <c r="A988" s="12" t="s">
        <v>1230</v>
      </c>
      <c r="B988" s="12">
        <v>75</v>
      </c>
      <c r="C988" s="12">
        <v>216</v>
      </c>
      <c r="D988" s="12">
        <v>22.41</v>
      </c>
    </row>
    <row r="989" spans="1:4" x14ac:dyDescent="0.2">
      <c r="A989" s="12" t="s">
        <v>1231</v>
      </c>
      <c r="B989" s="12">
        <v>77</v>
      </c>
      <c r="C989" s="12">
        <v>220</v>
      </c>
      <c r="D989" s="12">
        <v>32.56</v>
      </c>
    </row>
    <row r="990" spans="1:4" x14ac:dyDescent="0.2">
      <c r="A990" s="12" t="s">
        <v>1232</v>
      </c>
      <c r="B990" s="12">
        <v>73</v>
      </c>
      <c r="C990" s="12">
        <v>208</v>
      </c>
      <c r="D990" s="12">
        <v>32.74</v>
      </c>
    </row>
    <row r="991" spans="1:4" x14ac:dyDescent="0.2">
      <c r="A991" s="12" t="s">
        <v>1233</v>
      </c>
      <c r="B991" s="12">
        <v>74</v>
      </c>
      <c r="C991" s="12">
        <v>210</v>
      </c>
      <c r="D991" s="12">
        <v>26.39</v>
      </c>
    </row>
    <row r="992" spans="1:4" x14ac:dyDescent="0.2">
      <c r="A992" s="12" t="s">
        <v>1234</v>
      </c>
      <c r="B992" s="12">
        <v>76</v>
      </c>
      <c r="C992" s="12">
        <v>215</v>
      </c>
      <c r="D992" s="12">
        <v>28.8</v>
      </c>
    </row>
    <row r="993" spans="1:4" x14ac:dyDescent="0.2">
      <c r="A993" s="12" t="s">
        <v>1235</v>
      </c>
      <c r="B993" s="12">
        <v>74</v>
      </c>
      <c r="C993" s="12">
        <v>195</v>
      </c>
      <c r="D993" s="12">
        <v>28.2</v>
      </c>
    </row>
    <row r="994" spans="1:4" x14ac:dyDescent="0.2">
      <c r="A994" s="12" t="s">
        <v>1236</v>
      </c>
      <c r="B994" s="12">
        <v>75</v>
      </c>
      <c r="C994" s="12">
        <v>200</v>
      </c>
      <c r="D994" s="12">
        <v>26.52</v>
      </c>
    </row>
    <row r="995" spans="1:4" x14ac:dyDescent="0.2">
      <c r="A995" s="12" t="s">
        <v>1237</v>
      </c>
      <c r="B995" s="12">
        <v>73</v>
      </c>
      <c r="C995" s="12">
        <v>215</v>
      </c>
      <c r="D995" s="12">
        <v>34.520000000000003</v>
      </c>
    </row>
    <row r="996" spans="1:4" x14ac:dyDescent="0.2">
      <c r="A996" s="12" t="s">
        <v>1238</v>
      </c>
      <c r="B996" s="12">
        <v>76</v>
      </c>
      <c r="C996" s="12">
        <v>229</v>
      </c>
      <c r="D996" s="12">
        <v>34.32</v>
      </c>
    </row>
    <row r="997" spans="1:4" x14ac:dyDescent="0.2">
      <c r="A997" s="12" t="s">
        <v>1239</v>
      </c>
      <c r="B997" s="12">
        <v>78</v>
      </c>
      <c r="C997" s="12">
        <v>240</v>
      </c>
      <c r="D997" s="12">
        <v>26.98</v>
      </c>
    </row>
    <row r="998" spans="1:4" x14ac:dyDescent="0.2">
      <c r="A998" s="12" t="s">
        <v>1240</v>
      </c>
      <c r="B998" s="12">
        <v>75</v>
      </c>
      <c r="C998" s="12">
        <v>207</v>
      </c>
      <c r="D998" s="12">
        <v>28.86</v>
      </c>
    </row>
    <row r="999" spans="1:4" x14ac:dyDescent="0.2">
      <c r="A999" s="12" t="s">
        <v>1241</v>
      </c>
      <c r="B999" s="12">
        <v>73</v>
      </c>
      <c r="C999" s="12">
        <v>205</v>
      </c>
      <c r="D999" s="12">
        <v>24.96</v>
      </c>
    </row>
    <row r="1000" spans="1:4" x14ac:dyDescent="0.2">
      <c r="A1000" s="12" t="s">
        <v>1242</v>
      </c>
      <c r="B1000" s="12">
        <v>77</v>
      </c>
      <c r="C1000" s="12">
        <v>208</v>
      </c>
      <c r="D1000" s="12">
        <v>25.3</v>
      </c>
    </row>
    <row r="1001" spans="1:4" x14ac:dyDescent="0.2">
      <c r="A1001" s="12" t="s">
        <v>1243</v>
      </c>
      <c r="B1001" s="12">
        <v>74</v>
      </c>
      <c r="C1001" s="12">
        <v>185</v>
      </c>
      <c r="D1001" s="12">
        <v>27.06</v>
      </c>
    </row>
    <row r="1002" spans="1:4" x14ac:dyDescent="0.2">
      <c r="A1002" s="12" t="s">
        <v>1244</v>
      </c>
      <c r="B1002" s="12">
        <v>72</v>
      </c>
      <c r="C1002" s="12">
        <v>190</v>
      </c>
      <c r="D1002" s="12">
        <v>25.44</v>
      </c>
    </row>
    <row r="1003" spans="1:4" x14ac:dyDescent="0.2">
      <c r="A1003" s="12" t="s">
        <v>1245</v>
      </c>
      <c r="B1003" s="12">
        <v>74</v>
      </c>
      <c r="C1003" s="12">
        <v>170</v>
      </c>
      <c r="D1003" s="12">
        <v>25.53</v>
      </c>
    </row>
    <row r="1004" spans="1:4" x14ac:dyDescent="0.2">
      <c r="A1004" s="12" t="s">
        <v>1246</v>
      </c>
      <c r="B1004" s="12">
        <v>72</v>
      </c>
      <c r="C1004" s="12">
        <v>208</v>
      </c>
      <c r="D1004" s="12">
        <v>34.869999999999997</v>
      </c>
    </row>
    <row r="1005" spans="1:4" x14ac:dyDescent="0.2">
      <c r="A1005" s="12" t="s">
        <v>1247</v>
      </c>
      <c r="B1005" s="12">
        <v>71</v>
      </c>
      <c r="C1005" s="12">
        <v>225</v>
      </c>
      <c r="D1005" s="12">
        <v>24.63</v>
      </c>
    </row>
    <row r="1006" spans="1:4" x14ac:dyDescent="0.2">
      <c r="A1006" s="12" t="s">
        <v>1248</v>
      </c>
      <c r="B1006" s="12">
        <v>73</v>
      </c>
      <c r="C1006" s="12">
        <v>190</v>
      </c>
      <c r="D1006" s="12">
        <v>27.99</v>
      </c>
    </row>
    <row r="1007" spans="1:4" x14ac:dyDescent="0.2">
      <c r="A1007" s="12" t="s">
        <v>1249</v>
      </c>
      <c r="B1007" s="12">
        <v>75</v>
      </c>
      <c r="C1007" s="12">
        <v>225</v>
      </c>
      <c r="D1007" s="12">
        <v>27.12</v>
      </c>
    </row>
    <row r="1008" spans="1:4" x14ac:dyDescent="0.2">
      <c r="A1008" s="12" t="s">
        <v>1250</v>
      </c>
      <c r="B1008" s="12">
        <v>73</v>
      </c>
      <c r="C1008" s="12">
        <v>185</v>
      </c>
      <c r="D1008" s="12">
        <v>31.14</v>
      </c>
    </row>
    <row r="1009" spans="1:4" x14ac:dyDescent="0.2">
      <c r="A1009" s="12" t="s">
        <v>1251</v>
      </c>
      <c r="B1009" s="12">
        <v>67</v>
      </c>
      <c r="C1009" s="12">
        <v>180</v>
      </c>
      <c r="D1009" s="12">
        <v>30.21</v>
      </c>
    </row>
    <row r="1010" spans="1:4" x14ac:dyDescent="0.2">
      <c r="A1010" s="12" t="s">
        <v>1252</v>
      </c>
      <c r="B1010" s="12">
        <v>67</v>
      </c>
      <c r="C1010" s="12">
        <v>165</v>
      </c>
      <c r="D1010" s="12">
        <v>32.11</v>
      </c>
    </row>
    <row r="1011" spans="1:4" x14ac:dyDescent="0.2">
      <c r="A1011" s="12" t="s">
        <v>1253</v>
      </c>
      <c r="B1011" s="12">
        <v>76</v>
      </c>
      <c r="C1011" s="12">
        <v>240</v>
      </c>
      <c r="D1011" s="12">
        <v>31.91</v>
      </c>
    </row>
    <row r="1012" spans="1:4" x14ac:dyDescent="0.2">
      <c r="A1012" s="12" t="s">
        <v>1254</v>
      </c>
      <c r="B1012" s="12">
        <v>74</v>
      </c>
      <c r="C1012" s="12">
        <v>220</v>
      </c>
      <c r="D1012" s="12">
        <v>34.44</v>
      </c>
    </row>
    <row r="1013" spans="1:4" x14ac:dyDescent="0.2">
      <c r="A1013" s="12" t="s">
        <v>1255</v>
      </c>
      <c r="B1013" s="12">
        <v>73</v>
      </c>
      <c r="C1013" s="12">
        <v>212</v>
      </c>
      <c r="D1013" s="12">
        <v>36.68</v>
      </c>
    </row>
    <row r="1014" spans="1:4" x14ac:dyDescent="0.2">
      <c r="A1014" s="12" t="s">
        <v>1256</v>
      </c>
      <c r="B1014" s="12">
        <v>70</v>
      </c>
      <c r="C1014" s="12">
        <v>163</v>
      </c>
      <c r="D1014" s="12">
        <v>37.659999999999997</v>
      </c>
    </row>
    <row r="1015" spans="1:4" x14ac:dyDescent="0.2">
      <c r="A1015" s="12" t="s">
        <v>1257</v>
      </c>
      <c r="B1015" s="12">
        <v>75</v>
      </c>
      <c r="C1015" s="12">
        <v>215</v>
      </c>
      <c r="D1015" s="12">
        <v>30.98</v>
      </c>
    </row>
    <row r="1016" spans="1:4" x14ac:dyDescent="0.2">
      <c r="A1016" s="12" t="s">
        <v>1258</v>
      </c>
      <c r="B1016" s="12">
        <v>70</v>
      </c>
      <c r="C1016" s="12">
        <v>175</v>
      </c>
      <c r="D1016" s="12">
        <v>27.07</v>
      </c>
    </row>
    <row r="1017" spans="1:4" x14ac:dyDescent="0.2">
      <c r="A1017" s="12" t="s">
        <v>1259</v>
      </c>
      <c r="B1017" s="12">
        <v>72</v>
      </c>
      <c r="C1017" s="12">
        <v>205</v>
      </c>
      <c r="D1017" s="12">
        <v>29.11</v>
      </c>
    </row>
    <row r="1018" spans="1:4" x14ac:dyDescent="0.2">
      <c r="A1018" s="12" t="s">
        <v>1260</v>
      </c>
      <c r="B1018" s="12">
        <v>77</v>
      </c>
      <c r="C1018" s="12">
        <v>210</v>
      </c>
      <c r="D1018" s="12">
        <v>25.82</v>
      </c>
    </row>
    <row r="1019" spans="1:4" x14ac:dyDescent="0.2">
      <c r="A1019" s="12" t="s">
        <v>1261</v>
      </c>
      <c r="B1019" s="12">
        <v>79</v>
      </c>
      <c r="C1019" s="12">
        <v>205</v>
      </c>
      <c r="D1019" s="12">
        <v>25.5</v>
      </c>
    </row>
    <row r="1020" spans="1:4" x14ac:dyDescent="0.2">
      <c r="A1020" s="12" t="s">
        <v>1262</v>
      </c>
      <c r="B1020" s="12">
        <v>78</v>
      </c>
      <c r="C1020" s="12">
        <v>208</v>
      </c>
      <c r="D1020" s="12">
        <v>29.57</v>
      </c>
    </row>
    <row r="1021" spans="1:4" x14ac:dyDescent="0.2">
      <c r="A1021" s="12" t="s">
        <v>1263</v>
      </c>
      <c r="B1021" s="12">
        <v>74</v>
      </c>
      <c r="C1021" s="12">
        <v>215</v>
      </c>
      <c r="D1021" s="12">
        <v>25.37</v>
      </c>
    </row>
    <row r="1022" spans="1:4" x14ac:dyDescent="0.2">
      <c r="A1022" s="12" t="s">
        <v>1264</v>
      </c>
      <c r="B1022" s="12">
        <v>75</v>
      </c>
      <c r="C1022" s="12">
        <v>180</v>
      </c>
      <c r="D1022" s="12">
        <v>33.99</v>
      </c>
    </row>
    <row r="1023" spans="1:4" x14ac:dyDescent="0.2">
      <c r="A1023" s="12" t="s">
        <v>1265</v>
      </c>
      <c r="B1023" s="12">
        <v>75</v>
      </c>
      <c r="C1023" s="12">
        <v>200</v>
      </c>
      <c r="D1023" s="12">
        <v>29.86</v>
      </c>
    </row>
    <row r="1024" spans="1:4" x14ac:dyDescent="0.2">
      <c r="A1024" s="12" t="s">
        <v>1266</v>
      </c>
      <c r="B1024" s="12">
        <v>78</v>
      </c>
      <c r="C1024" s="12">
        <v>230</v>
      </c>
      <c r="D1024" s="12">
        <v>31.84</v>
      </c>
    </row>
    <row r="1025" spans="1:4" x14ac:dyDescent="0.2">
      <c r="A1025" s="12" t="s">
        <v>1267</v>
      </c>
      <c r="B1025" s="12">
        <v>76</v>
      </c>
      <c r="C1025" s="12">
        <v>211</v>
      </c>
      <c r="D1025" s="12">
        <v>38.31</v>
      </c>
    </row>
    <row r="1026" spans="1:4" x14ac:dyDescent="0.2">
      <c r="A1026" s="12" t="s">
        <v>1268</v>
      </c>
      <c r="B1026" s="12">
        <v>75</v>
      </c>
      <c r="C1026" s="12">
        <v>230</v>
      </c>
      <c r="D1026" s="12">
        <v>34.479999999999997</v>
      </c>
    </row>
    <row r="1027" spans="1:4" x14ac:dyDescent="0.2">
      <c r="A1027" s="12" t="s">
        <v>1269</v>
      </c>
      <c r="B1027" s="12">
        <v>69</v>
      </c>
      <c r="C1027" s="12">
        <v>190</v>
      </c>
      <c r="D1027" s="12">
        <v>36.880000000000003</v>
      </c>
    </row>
    <row r="1028" spans="1:4" x14ac:dyDescent="0.2">
      <c r="A1028" s="12" t="s">
        <v>1270</v>
      </c>
      <c r="B1028" s="12">
        <v>75</v>
      </c>
      <c r="C1028" s="12">
        <v>220</v>
      </c>
      <c r="D1028" s="12">
        <v>32.340000000000003</v>
      </c>
    </row>
    <row r="1029" spans="1:4" x14ac:dyDescent="0.2">
      <c r="A1029" s="12" t="s">
        <v>1271</v>
      </c>
      <c r="B1029" s="12">
        <v>72</v>
      </c>
      <c r="C1029" s="12">
        <v>180</v>
      </c>
      <c r="D1029" s="12">
        <v>31.58</v>
      </c>
    </row>
    <row r="1030" spans="1:4" x14ac:dyDescent="0.2">
      <c r="A1030" s="12" t="s">
        <v>1272</v>
      </c>
      <c r="B1030" s="12">
        <v>75</v>
      </c>
      <c r="C1030" s="12">
        <v>205</v>
      </c>
      <c r="D1030" s="12">
        <v>28.89</v>
      </c>
    </row>
    <row r="1031" spans="1:4" x14ac:dyDescent="0.2">
      <c r="A1031" s="12" t="s">
        <v>1273</v>
      </c>
      <c r="B1031" s="12">
        <v>73</v>
      </c>
      <c r="C1031" s="12">
        <v>190</v>
      </c>
      <c r="D1031" s="12">
        <v>25.08</v>
      </c>
    </row>
    <row r="1032" spans="1:4" x14ac:dyDescent="0.2">
      <c r="A1032" s="12" t="s">
        <v>1274</v>
      </c>
      <c r="B1032" s="12">
        <v>74</v>
      </c>
      <c r="C1032" s="12">
        <v>180</v>
      </c>
      <c r="D1032" s="12">
        <v>25.73</v>
      </c>
    </row>
    <row r="1033" spans="1:4" x14ac:dyDescent="0.2">
      <c r="A1033" s="12" t="s">
        <v>1275</v>
      </c>
      <c r="B1033" s="12">
        <v>75</v>
      </c>
      <c r="C1033" s="12">
        <v>205</v>
      </c>
      <c r="D1033" s="12">
        <v>25.19</v>
      </c>
    </row>
    <row r="1034" spans="1:4" x14ac:dyDescent="0.2">
      <c r="A1034" s="12" t="s">
        <v>1276</v>
      </c>
      <c r="B1034" s="12">
        <v>75</v>
      </c>
      <c r="C1034" s="12">
        <v>190</v>
      </c>
      <c r="D1034" s="12">
        <v>31.01</v>
      </c>
    </row>
    <row r="1035" spans="1:4" x14ac:dyDescent="0.2">
      <c r="A1035" s="12" t="s">
        <v>1277</v>
      </c>
      <c r="B1035" s="12">
        <v>73</v>
      </c>
      <c r="C1035" s="12">
        <v>195</v>
      </c>
      <c r="D1035" s="12">
        <v>27.92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C254"/>
  <sheetViews>
    <sheetView showGridLines="0" workbookViewId="0">
      <selection activeCell="T29" sqref="T29"/>
    </sheetView>
  </sheetViews>
  <sheetFormatPr baseColWidth="10" defaultColWidth="8.83203125" defaultRowHeight="15" x14ac:dyDescent="0.2"/>
  <cols>
    <col min="1" max="1" width="11.5" style="33" customWidth="1"/>
    <col min="2" max="2" width="10.6640625" style="28" customWidth="1"/>
    <col min="3" max="3" width="12.83203125" style="28" customWidth="1"/>
  </cols>
  <sheetData>
    <row r="1" spans="1:3" x14ac:dyDescent="0.2">
      <c r="A1" s="61" t="s">
        <v>100</v>
      </c>
      <c r="B1" s="27" t="s">
        <v>1278</v>
      </c>
      <c r="C1" s="27" t="s">
        <v>1279</v>
      </c>
    </row>
    <row r="2" spans="1:3" x14ac:dyDescent="0.2">
      <c r="A2" s="33">
        <v>42159</v>
      </c>
      <c r="B2" s="28">
        <v>555.29</v>
      </c>
      <c r="C2" s="28">
        <v>436.59</v>
      </c>
    </row>
    <row r="3" spans="1:3" x14ac:dyDescent="0.2">
      <c r="A3" s="33">
        <v>42160</v>
      </c>
      <c r="B3" s="28">
        <v>551.69000000000005</v>
      </c>
      <c r="C3" s="28">
        <v>430.78</v>
      </c>
    </row>
    <row r="4" spans="1:3" x14ac:dyDescent="0.2">
      <c r="A4" s="33">
        <v>42163</v>
      </c>
      <c r="B4" s="28">
        <v>549.53</v>
      </c>
      <c r="C4" s="28">
        <v>426.95</v>
      </c>
    </row>
    <row r="5" spans="1:3" x14ac:dyDescent="0.2">
      <c r="A5" s="33">
        <v>42164</v>
      </c>
      <c r="B5" s="28">
        <v>543.48</v>
      </c>
      <c r="C5" s="28">
        <v>423.5</v>
      </c>
    </row>
    <row r="6" spans="1:3" x14ac:dyDescent="0.2">
      <c r="A6" s="33">
        <v>42165</v>
      </c>
      <c r="B6" s="28">
        <v>542.16</v>
      </c>
      <c r="C6" s="28">
        <v>425.48</v>
      </c>
    </row>
    <row r="7" spans="1:3" x14ac:dyDescent="0.2">
      <c r="A7" s="33">
        <v>42166</v>
      </c>
      <c r="B7" s="28">
        <v>552.6</v>
      </c>
      <c r="C7" s="28">
        <v>430.77</v>
      </c>
    </row>
    <row r="8" spans="1:3" x14ac:dyDescent="0.2">
      <c r="A8" s="33">
        <v>42167</v>
      </c>
      <c r="B8" s="28">
        <v>550.04</v>
      </c>
      <c r="C8" s="28">
        <v>432.97</v>
      </c>
    </row>
    <row r="9" spans="1:3" x14ac:dyDescent="0.2">
      <c r="A9" s="33">
        <v>42170</v>
      </c>
      <c r="B9" s="28">
        <v>547.47</v>
      </c>
      <c r="C9" s="28">
        <v>429.92</v>
      </c>
    </row>
    <row r="10" spans="1:3" x14ac:dyDescent="0.2">
      <c r="A10" s="33">
        <v>42171</v>
      </c>
      <c r="B10" s="28">
        <v>543</v>
      </c>
      <c r="C10" s="28">
        <v>423.67</v>
      </c>
    </row>
    <row r="11" spans="1:3" x14ac:dyDescent="0.2">
      <c r="A11" s="33">
        <v>42172</v>
      </c>
      <c r="B11" s="28">
        <v>544.87</v>
      </c>
      <c r="C11" s="28">
        <v>427.26</v>
      </c>
    </row>
    <row r="12" spans="1:3" x14ac:dyDescent="0.2">
      <c r="A12" s="33">
        <v>42173</v>
      </c>
      <c r="B12" s="28">
        <v>546.6</v>
      </c>
      <c r="C12" s="28">
        <v>427.81</v>
      </c>
    </row>
    <row r="13" spans="1:3" x14ac:dyDescent="0.2">
      <c r="A13" s="33">
        <v>42174</v>
      </c>
      <c r="B13" s="28">
        <v>556.17999999999995</v>
      </c>
      <c r="C13" s="28">
        <v>439.7</v>
      </c>
    </row>
    <row r="14" spans="1:3" x14ac:dyDescent="0.2">
      <c r="A14" s="33">
        <v>42177</v>
      </c>
      <c r="B14" s="28">
        <v>557.52</v>
      </c>
      <c r="C14" s="28">
        <v>434.92</v>
      </c>
    </row>
    <row r="15" spans="1:3" x14ac:dyDescent="0.2">
      <c r="A15" s="33">
        <v>42178</v>
      </c>
      <c r="B15" s="28">
        <v>559.67999999999995</v>
      </c>
      <c r="C15" s="28">
        <v>436.29</v>
      </c>
    </row>
    <row r="16" spans="1:3" x14ac:dyDescent="0.2">
      <c r="A16" s="33">
        <v>42179</v>
      </c>
      <c r="B16" s="28">
        <v>563.39</v>
      </c>
      <c r="C16" s="28">
        <v>445.99</v>
      </c>
    </row>
    <row r="17" spans="1:3" x14ac:dyDescent="0.2">
      <c r="A17" s="33">
        <v>42180</v>
      </c>
      <c r="B17" s="28">
        <v>558.57000000000005</v>
      </c>
      <c r="C17" s="28">
        <v>440.84</v>
      </c>
    </row>
    <row r="18" spans="1:3" x14ac:dyDescent="0.2">
      <c r="A18" s="33">
        <v>42181</v>
      </c>
      <c r="B18" s="28">
        <v>557.95000000000005</v>
      </c>
      <c r="C18" s="28">
        <v>440.1</v>
      </c>
    </row>
    <row r="19" spans="1:3" x14ac:dyDescent="0.2">
      <c r="A19" s="33">
        <v>42184</v>
      </c>
      <c r="B19" s="28">
        <v>553.05999999999995</v>
      </c>
      <c r="C19" s="28">
        <v>438.57</v>
      </c>
    </row>
    <row r="20" spans="1:3" x14ac:dyDescent="0.2">
      <c r="A20" s="33">
        <v>42185</v>
      </c>
      <c r="B20" s="28">
        <v>541.25</v>
      </c>
      <c r="C20" s="28">
        <v>429.86</v>
      </c>
    </row>
    <row r="21" spans="1:3" x14ac:dyDescent="0.2">
      <c r="A21" s="33">
        <v>42186</v>
      </c>
      <c r="B21" s="28">
        <v>540.04</v>
      </c>
      <c r="C21" s="28">
        <v>434.09</v>
      </c>
    </row>
    <row r="22" spans="1:3" x14ac:dyDescent="0.2">
      <c r="A22" s="33">
        <v>42187</v>
      </c>
      <c r="B22" s="28">
        <v>543.29999999999995</v>
      </c>
      <c r="C22" s="28">
        <v>437.39</v>
      </c>
    </row>
    <row r="23" spans="1:3" x14ac:dyDescent="0.2">
      <c r="A23" s="33">
        <v>42191</v>
      </c>
      <c r="B23" s="28">
        <v>547.34</v>
      </c>
      <c r="C23" s="28">
        <v>437.71</v>
      </c>
    </row>
    <row r="24" spans="1:3" x14ac:dyDescent="0.2">
      <c r="A24" s="33">
        <v>42192</v>
      </c>
      <c r="B24" s="28">
        <v>545.62</v>
      </c>
      <c r="C24" s="28">
        <v>436.04</v>
      </c>
    </row>
    <row r="25" spans="1:3" x14ac:dyDescent="0.2">
      <c r="A25" s="33">
        <v>42193</v>
      </c>
      <c r="B25" s="28">
        <v>550.03</v>
      </c>
      <c r="C25" s="28">
        <v>436.72</v>
      </c>
    </row>
    <row r="26" spans="1:3" x14ac:dyDescent="0.2">
      <c r="A26" s="33">
        <v>42194</v>
      </c>
      <c r="B26" s="28">
        <v>541.70000000000005</v>
      </c>
      <c r="C26" s="28">
        <v>429.7</v>
      </c>
    </row>
    <row r="27" spans="1:3" x14ac:dyDescent="0.2">
      <c r="A27" s="33">
        <v>42195</v>
      </c>
      <c r="B27" s="28">
        <v>544.65</v>
      </c>
      <c r="C27" s="28">
        <v>434.39</v>
      </c>
    </row>
    <row r="28" spans="1:3" x14ac:dyDescent="0.2">
      <c r="A28" s="33">
        <v>42198</v>
      </c>
      <c r="B28" s="28">
        <v>556.11</v>
      </c>
      <c r="C28" s="28">
        <v>443.51</v>
      </c>
    </row>
    <row r="29" spans="1:3" x14ac:dyDescent="0.2">
      <c r="A29" s="33">
        <v>42199</v>
      </c>
      <c r="B29" s="28">
        <v>584.17999999999995</v>
      </c>
      <c r="C29" s="28">
        <v>465.57</v>
      </c>
    </row>
    <row r="30" spans="1:3" x14ac:dyDescent="0.2">
      <c r="A30" s="33">
        <v>42200</v>
      </c>
      <c r="B30" s="28">
        <v>583.96</v>
      </c>
      <c r="C30" s="28">
        <v>461.19</v>
      </c>
    </row>
    <row r="31" spans="1:3" x14ac:dyDescent="0.2">
      <c r="A31" s="33">
        <v>42201</v>
      </c>
      <c r="B31" s="28">
        <v>601.78</v>
      </c>
      <c r="C31" s="28">
        <v>475.48</v>
      </c>
    </row>
    <row r="32" spans="1:3" x14ac:dyDescent="0.2">
      <c r="A32" s="33">
        <v>42202</v>
      </c>
      <c r="B32" s="28">
        <v>699.62</v>
      </c>
      <c r="C32" s="28">
        <v>483.01</v>
      </c>
    </row>
    <row r="33" spans="1:3" x14ac:dyDescent="0.2">
      <c r="A33" s="33">
        <v>42205</v>
      </c>
      <c r="B33" s="28">
        <v>692.84</v>
      </c>
      <c r="C33" s="28">
        <v>488.1</v>
      </c>
    </row>
    <row r="34" spans="1:3" x14ac:dyDescent="0.2">
      <c r="A34" s="33">
        <v>42206</v>
      </c>
      <c r="B34" s="28">
        <v>695.35</v>
      </c>
      <c r="C34" s="28">
        <v>488</v>
      </c>
    </row>
    <row r="35" spans="1:3" x14ac:dyDescent="0.2">
      <c r="A35" s="33">
        <v>42207</v>
      </c>
      <c r="B35" s="28">
        <v>695.1</v>
      </c>
      <c r="C35" s="28">
        <v>488.27</v>
      </c>
    </row>
    <row r="36" spans="1:3" x14ac:dyDescent="0.2">
      <c r="A36" s="33">
        <v>42208</v>
      </c>
      <c r="B36" s="28">
        <v>674.73</v>
      </c>
      <c r="C36" s="28">
        <v>482.18</v>
      </c>
    </row>
    <row r="37" spans="1:3" x14ac:dyDescent="0.2">
      <c r="A37" s="33">
        <v>42209</v>
      </c>
      <c r="B37" s="28">
        <v>654.77</v>
      </c>
      <c r="C37" s="28">
        <v>530.5</v>
      </c>
    </row>
    <row r="38" spans="1:3" x14ac:dyDescent="0.2">
      <c r="A38" s="33">
        <v>42212</v>
      </c>
      <c r="B38" s="28">
        <v>658.27</v>
      </c>
      <c r="C38" s="28">
        <v>531.41</v>
      </c>
    </row>
    <row r="39" spans="1:3" x14ac:dyDescent="0.2">
      <c r="A39" s="33">
        <v>42213</v>
      </c>
      <c r="B39" s="28">
        <v>659.66</v>
      </c>
      <c r="C39" s="28">
        <v>526.03</v>
      </c>
    </row>
    <row r="40" spans="1:3" x14ac:dyDescent="0.2">
      <c r="A40" s="33">
        <v>42214</v>
      </c>
      <c r="B40" s="28">
        <v>661.43</v>
      </c>
      <c r="C40" s="28">
        <v>529</v>
      </c>
    </row>
    <row r="41" spans="1:3" x14ac:dyDescent="0.2">
      <c r="A41" s="33">
        <v>42215</v>
      </c>
      <c r="B41" s="28">
        <v>664.56</v>
      </c>
      <c r="C41" s="28">
        <v>536.76</v>
      </c>
    </row>
    <row r="42" spans="1:3" x14ac:dyDescent="0.2">
      <c r="A42" s="33">
        <v>42216</v>
      </c>
      <c r="B42" s="28">
        <v>657.5</v>
      </c>
      <c r="C42" s="28">
        <v>536.35</v>
      </c>
    </row>
    <row r="43" spans="1:3" x14ac:dyDescent="0.2">
      <c r="A43" s="33">
        <v>42219</v>
      </c>
      <c r="B43" s="28">
        <v>664.72</v>
      </c>
      <c r="C43" s="28">
        <v>534.59</v>
      </c>
    </row>
    <row r="44" spans="1:3" x14ac:dyDescent="0.2">
      <c r="A44" s="33">
        <v>42220</v>
      </c>
      <c r="B44" s="28">
        <v>661.28</v>
      </c>
      <c r="C44" s="28">
        <v>531.9</v>
      </c>
    </row>
    <row r="45" spans="1:3" x14ac:dyDescent="0.2">
      <c r="A45" s="33">
        <v>42221</v>
      </c>
      <c r="B45" s="28">
        <v>673.29</v>
      </c>
      <c r="C45" s="28">
        <v>537.01</v>
      </c>
    </row>
    <row r="46" spans="1:3" x14ac:dyDescent="0.2">
      <c r="A46" s="33">
        <v>42222</v>
      </c>
      <c r="B46" s="28">
        <v>670.15</v>
      </c>
      <c r="C46" s="28">
        <v>529.46</v>
      </c>
    </row>
    <row r="47" spans="1:3" x14ac:dyDescent="0.2">
      <c r="A47" s="33">
        <v>42223</v>
      </c>
      <c r="B47" s="28">
        <v>664.39</v>
      </c>
      <c r="C47" s="28">
        <v>522.62</v>
      </c>
    </row>
    <row r="48" spans="1:3" x14ac:dyDescent="0.2">
      <c r="A48" s="33">
        <v>42226</v>
      </c>
      <c r="B48" s="28">
        <v>663.14</v>
      </c>
      <c r="C48" s="28">
        <v>524</v>
      </c>
    </row>
    <row r="49" spans="1:3" x14ac:dyDescent="0.2">
      <c r="A49" s="33">
        <v>42227</v>
      </c>
      <c r="B49" s="28">
        <v>690.3</v>
      </c>
      <c r="C49" s="28">
        <v>527.46</v>
      </c>
    </row>
    <row r="50" spans="1:3" x14ac:dyDescent="0.2">
      <c r="A50" s="33">
        <v>42228</v>
      </c>
      <c r="B50" s="28">
        <v>691.47</v>
      </c>
      <c r="C50" s="28">
        <v>525.91</v>
      </c>
    </row>
    <row r="51" spans="1:3" x14ac:dyDescent="0.2">
      <c r="A51" s="33">
        <v>42229</v>
      </c>
      <c r="B51" s="28">
        <v>686.51</v>
      </c>
      <c r="C51" s="28">
        <v>529.66</v>
      </c>
    </row>
    <row r="52" spans="1:3" x14ac:dyDescent="0.2">
      <c r="A52" s="33">
        <v>42230</v>
      </c>
      <c r="B52" s="28">
        <v>689.37</v>
      </c>
      <c r="C52" s="28">
        <v>531.52</v>
      </c>
    </row>
    <row r="53" spans="1:3" x14ac:dyDescent="0.2">
      <c r="A53" s="33">
        <v>42233</v>
      </c>
      <c r="B53" s="28">
        <v>694.11</v>
      </c>
      <c r="C53" s="28">
        <v>535.22</v>
      </c>
    </row>
    <row r="54" spans="1:3" x14ac:dyDescent="0.2">
      <c r="A54" s="33">
        <v>42234</v>
      </c>
      <c r="B54" s="28">
        <v>688.73</v>
      </c>
      <c r="C54" s="28">
        <v>535.02</v>
      </c>
    </row>
    <row r="55" spans="1:3" x14ac:dyDescent="0.2">
      <c r="A55" s="33">
        <v>42235</v>
      </c>
      <c r="B55" s="28">
        <v>694.04</v>
      </c>
      <c r="C55" s="28">
        <v>532.91999999999996</v>
      </c>
    </row>
    <row r="56" spans="1:3" x14ac:dyDescent="0.2">
      <c r="A56" s="33">
        <v>42236</v>
      </c>
      <c r="B56" s="28">
        <v>679.48</v>
      </c>
      <c r="C56" s="28">
        <v>515.78</v>
      </c>
    </row>
    <row r="57" spans="1:3" x14ac:dyDescent="0.2">
      <c r="A57" s="33">
        <v>42237</v>
      </c>
      <c r="B57" s="28">
        <v>645.87</v>
      </c>
      <c r="C57" s="28">
        <v>496.38</v>
      </c>
    </row>
    <row r="58" spans="1:3" x14ac:dyDescent="0.2">
      <c r="A58" s="33">
        <v>42240</v>
      </c>
      <c r="B58" s="28">
        <v>620.58000000000004</v>
      </c>
      <c r="C58" s="28">
        <v>465.78</v>
      </c>
    </row>
    <row r="59" spans="1:3" x14ac:dyDescent="0.2">
      <c r="A59" s="33">
        <v>42241</v>
      </c>
      <c r="B59" s="28">
        <v>626.37</v>
      </c>
      <c r="C59" s="28">
        <v>474</v>
      </c>
    </row>
    <row r="60" spans="1:3" x14ac:dyDescent="0.2">
      <c r="A60" s="33">
        <v>42242</v>
      </c>
      <c r="B60" s="28">
        <v>659.74</v>
      </c>
      <c r="C60" s="28">
        <v>501.19</v>
      </c>
    </row>
    <row r="61" spans="1:3" x14ac:dyDescent="0.2">
      <c r="A61" s="33">
        <v>42243</v>
      </c>
      <c r="B61" s="28">
        <v>667.96</v>
      </c>
      <c r="C61" s="28">
        <v>518.37</v>
      </c>
    </row>
    <row r="62" spans="1:3" x14ac:dyDescent="0.2">
      <c r="A62" s="33">
        <v>42244</v>
      </c>
      <c r="B62" s="28">
        <v>659.69</v>
      </c>
      <c r="C62" s="28">
        <v>518.01</v>
      </c>
    </row>
    <row r="63" spans="1:3" x14ac:dyDescent="0.2">
      <c r="A63" s="33">
        <v>42247</v>
      </c>
      <c r="B63" s="28">
        <v>647.82000000000005</v>
      </c>
      <c r="C63" s="28">
        <v>512.89</v>
      </c>
    </row>
    <row r="64" spans="1:3" x14ac:dyDescent="0.2">
      <c r="A64" s="33">
        <v>42248</v>
      </c>
      <c r="B64" s="28">
        <v>629.55999999999995</v>
      </c>
      <c r="C64" s="28">
        <v>496.54</v>
      </c>
    </row>
    <row r="65" spans="1:3" x14ac:dyDescent="0.2">
      <c r="A65" s="33">
        <v>42249</v>
      </c>
      <c r="B65" s="28">
        <v>644.91</v>
      </c>
      <c r="C65" s="28">
        <v>510.55</v>
      </c>
    </row>
    <row r="66" spans="1:3" x14ac:dyDescent="0.2">
      <c r="A66" s="33">
        <v>42250</v>
      </c>
      <c r="B66" s="28">
        <v>637.04999999999995</v>
      </c>
      <c r="C66" s="28">
        <v>504.72</v>
      </c>
    </row>
    <row r="67" spans="1:3" x14ac:dyDescent="0.2">
      <c r="A67" s="33">
        <v>42251</v>
      </c>
      <c r="B67" s="28">
        <v>628.96</v>
      </c>
      <c r="C67" s="28">
        <v>499</v>
      </c>
    </row>
    <row r="68" spans="1:3" x14ac:dyDescent="0.2">
      <c r="A68" s="33">
        <v>42255</v>
      </c>
      <c r="B68" s="28">
        <v>643.88</v>
      </c>
      <c r="C68" s="28">
        <v>517.54</v>
      </c>
    </row>
    <row r="69" spans="1:3" x14ac:dyDescent="0.2">
      <c r="A69" s="33">
        <v>42256</v>
      </c>
      <c r="B69" s="28">
        <v>643.41</v>
      </c>
      <c r="C69" s="28">
        <v>516.89</v>
      </c>
    </row>
    <row r="70" spans="1:3" x14ac:dyDescent="0.2">
      <c r="A70" s="33">
        <v>42257</v>
      </c>
      <c r="B70" s="28">
        <v>651.08000000000004</v>
      </c>
      <c r="C70" s="28">
        <v>522.24</v>
      </c>
    </row>
    <row r="71" spans="1:3" x14ac:dyDescent="0.2">
      <c r="A71" s="33">
        <v>42258</v>
      </c>
      <c r="B71" s="28">
        <v>655.29999999999995</v>
      </c>
      <c r="C71" s="28">
        <v>529.44000000000005</v>
      </c>
    </row>
    <row r="72" spans="1:3" x14ac:dyDescent="0.2">
      <c r="A72" s="33">
        <v>42261</v>
      </c>
      <c r="B72" s="28">
        <v>652.47</v>
      </c>
      <c r="C72" s="28">
        <v>521.38</v>
      </c>
    </row>
    <row r="73" spans="1:3" x14ac:dyDescent="0.2">
      <c r="A73" s="33">
        <v>42262</v>
      </c>
      <c r="B73" s="28">
        <v>665.07</v>
      </c>
      <c r="C73" s="28">
        <v>522.37</v>
      </c>
    </row>
    <row r="74" spans="1:3" x14ac:dyDescent="0.2">
      <c r="A74" s="33">
        <v>42263</v>
      </c>
      <c r="B74" s="28">
        <v>665.52</v>
      </c>
      <c r="C74" s="28">
        <v>527.24</v>
      </c>
    </row>
    <row r="75" spans="1:3" x14ac:dyDescent="0.2">
      <c r="A75" s="33">
        <v>42264</v>
      </c>
      <c r="B75" s="28">
        <v>671.67</v>
      </c>
      <c r="C75" s="28">
        <v>538.87</v>
      </c>
    </row>
    <row r="76" spans="1:3" x14ac:dyDescent="0.2">
      <c r="A76" s="33">
        <v>42265</v>
      </c>
      <c r="B76" s="28">
        <v>660.92</v>
      </c>
      <c r="C76" s="28">
        <v>540.26</v>
      </c>
    </row>
    <row r="77" spans="1:3" x14ac:dyDescent="0.2">
      <c r="A77" s="33">
        <v>42268</v>
      </c>
      <c r="B77" s="28">
        <v>666.98</v>
      </c>
      <c r="C77" s="28">
        <v>548.39</v>
      </c>
    </row>
    <row r="78" spans="1:3" x14ac:dyDescent="0.2">
      <c r="A78" s="33">
        <v>42269</v>
      </c>
      <c r="B78" s="28">
        <v>653.20000000000005</v>
      </c>
      <c r="C78" s="28">
        <v>538.4</v>
      </c>
    </row>
    <row r="79" spans="1:3" x14ac:dyDescent="0.2">
      <c r="A79" s="33">
        <v>42270</v>
      </c>
      <c r="B79" s="28">
        <v>653.29</v>
      </c>
      <c r="C79" s="28">
        <v>536.07000000000005</v>
      </c>
    </row>
    <row r="80" spans="1:3" x14ac:dyDescent="0.2">
      <c r="A80" s="33">
        <v>42271</v>
      </c>
      <c r="B80" s="28">
        <v>654.91</v>
      </c>
      <c r="C80" s="28">
        <v>533.75</v>
      </c>
    </row>
    <row r="81" spans="1:3" x14ac:dyDescent="0.2">
      <c r="A81" s="33">
        <v>42272</v>
      </c>
      <c r="B81" s="28">
        <v>640.15</v>
      </c>
      <c r="C81" s="28">
        <v>524.25</v>
      </c>
    </row>
    <row r="82" spans="1:3" x14ac:dyDescent="0.2">
      <c r="A82" s="33">
        <v>42275</v>
      </c>
      <c r="B82" s="28">
        <v>624.25</v>
      </c>
      <c r="C82" s="28">
        <v>504.06</v>
      </c>
    </row>
    <row r="83" spans="1:3" x14ac:dyDescent="0.2">
      <c r="A83" s="33">
        <v>42276</v>
      </c>
      <c r="B83" s="28">
        <v>622.61</v>
      </c>
      <c r="C83" s="28">
        <v>496.07</v>
      </c>
    </row>
    <row r="84" spans="1:3" x14ac:dyDescent="0.2">
      <c r="A84" s="33">
        <v>42277</v>
      </c>
      <c r="B84" s="28">
        <v>637.20000000000005</v>
      </c>
      <c r="C84" s="28">
        <v>511.67</v>
      </c>
    </row>
    <row r="85" spans="1:3" x14ac:dyDescent="0.2">
      <c r="A85" s="33">
        <v>42278</v>
      </c>
      <c r="B85" s="28">
        <v>642</v>
      </c>
      <c r="C85" s="28">
        <v>520.72</v>
      </c>
    </row>
    <row r="86" spans="1:3" x14ac:dyDescent="0.2">
      <c r="A86" s="33">
        <v>42279</v>
      </c>
      <c r="B86" s="28">
        <v>656.99</v>
      </c>
      <c r="C86" s="28">
        <v>532.54</v>
      </c>
    </row>
    <row r="87" spans="1:3" x14ac:dyDescent="0.2">
      <c r="A87" s="33">
        <v>42282</v>
      </c>
      <c r="B87" s="28">
        <v>671.68</v>
      </c>
      <c r="C87" s="28">
        <v>543.67999999999995</v>
      </c>
    </row>
    <row r="88" spans="1:3" x14ac:dyDescent="0.2">
      <c r="A88" s="33">
        <v>42283</v>
      </c>
      <c r="B88" s="28">
        <v>671.64</v>
      </c>
      <c r="C88" s="28">
        <v>537.48</v>
      </c>
    </row>
    <row r="89" spans="1:3" x14ac:dyDescent="0.2">
      <c r="A89" s="33">
        <v>42284</v>
      </c>
      <c r="B89" s="28">
        <v>670</v>
      </c>
      <c r="C89" s="28">
        <v>541.66</v>
      </c>
    </row>
    <row r="90" spans="1:3" x14ac:dyDescent="0.2">
      <c r="A90" s="33">
        <v>42285</v>
      </c>
      <c r="B90" s="28">
        <v>667</v>
      </c>
      <c r="C90" s="28">
        <v>533.16</v>
      </c>
    </row>
    <row r="91" spans="1:3" x14ac:dyDescent="0.2">
      <c r="A91" s="33">
        <v>42286</v>
      </c>
      <c r="B91" s="28">
        <v>671.24</v>
      </c>
      <c r="C91" s="28">
        <v>539.79999999999995</v>
      </c>
    </row>
    <row r="92" spans="1:3" x14ac:dyDescent="0.2">
      <c r="A92" s="33">
        <v>42289</v>
      </c>
      <c r="B92" s="28">
        <v>676.43</v>
      </c>
      <c r="C92" s="28">
        <v>550.19000000000005</v>
      </c>
    </row>
    <row r="93" spans="1:3" x14ac:dyDescent="0.2">
      <c r="A93" s="33">
        <v>42290</v>
      </c>
      <c r="B93" s="28">
        <v>683.17</v>
      </c>
      <c r="C93" s="28">
        <v>548.9</v>
      </c>
    </row>
    <row r="94" spans="1:3" x14ac:dyDescent="0.2">
      <c r="A94" s="33">
        <v>42291</v>
      </c>
      <c r="B94" s="28">
        <v>680.41</v>
      </c>
      <c r="C94" s="28">
        <v>544.83000000000004</v>
      </c>
    </row>
    <row r="95" spans="1:3" x14ac:dyDescent="0.2">
      <c r="A95" s="33">
        <v>42292</v>
      </c>
      <c r="B95" s="28">
        <v>693.17</v>
      </c>
      <c r="C95" s="28">
        <v>562.36</v>
      </c>
    </row>
    <row r="96" spans="1:3" x14ac:dyDescent="0.2">
      <c r="A96" s="33">
        <v>42293</v>
      </c>
      <c r="B96" s="28">
        <v>695.32</v>
      </c>
      <c r="C96" s="28">
        <v>570.73</v>
      </c>
    </row>
    <row r="97" spans="1:3" x14ac:dyDescent="0.2">
      <c r="A97" s="33">
        <v>42296</v>
      </c>
      <c r="B97" s="28">
        <v>699.95</v>
      </c>
      <c r="C97" s="28">
        <v>573.15</v>
      </c>
    </row>
    <row r="98" spans="1:3" x14ac:dyDescent="0.2">
      <c r="A98" s="33">
        <v>42297</v>
      </c>
      <c r="B98" s="28">
        <v>680</v>
      </c>
      <c r="C98" s="28">
        <v>560.81010000000003</v>
      </c>
    </row>
    <row r="99" spans="1:3" x14ac:dyDescent="0.2">
      <c r="A99" s="33">
        <v>42298</v>
      </c>
      <c r="B99" s="28">
        <v>671.8</v>
      </c>
      <c r="C99" s="28">
        <v>555.77</v>
      </c>
    </row>
    <row r="100" spans="1:3" x14ac:dyDescent="0.2">
      <c r="A100" s="33">
        <v>42299</v>
      </c>
      <c r="B100" s="28">
        <v>681.14</v>
      </c>
      <c r="C100" s="28">
        <v>563.91</v>
      </c>
    </row>
    <row r="101" spans="1:3" x14ac:dyDescent="0.2">
      <c r="A101" s="33">
        <v>42300</v>
      </c>
      <c r="B101" s="28">
        <v>719.33</v>
      </c>
      <c r="C101" s="28">
        <v>599.03</v>
      </c>
    </row>
    <row r="102" spans="1:3" x14ac:dyDescent="0.2">
      <c r="A102" s="33">
        <v>42303</v>
      </c>
      <c r="B102" s="28">
        <v>731.12</v>
      </c>
      <c r="C102" s="28">
        <v>608.61</v>
      </c>
    </row>
    <row r="103" spans="1:3" x14ac:dyDescent="0.2">
      <c r="A103" s="33">
        <v>42304</v>
      </c>
      <c r="B103" s="28">
        <v>732.82</v>
      </c>
      <c r="C103" s="28">
        <v>610.48</v>
      </c>
    </row>
    <row r="104" spans="1:3" x14ac:dyDescent="0.2">
      <c r="A104" s="33">
        <v>42305</v>
      </c>
      <c r="B104" s="28">
        <v>736.92</v>
      </c>
      <c r="C104" s="28">
        <v>617.1</v>
      </c>
    </row>
    <row r="105" spans="1:3" x14ac:dyDescent="0.2">
      <c r="A105" s="33">
        <v>42306</v>
      </c>
      <c r="B105" s="28">
        <v>744.85</v>
      </c>
      <c r="C105" s="28">
        <v>626.54999999999995</v>
      </c>
    </row>
    <row r="106" spans="1:3" x14ac:dyDescent="0.2">
      <c r="A106" s="33">
        <v>42307</v>
      </c>
      <c r="B106" s="28">
        <v>737.39</v>
      </c>
      <c r="C106" s="28">
        <v>625.9</v>
      </c>
    </row>
    <row r="107" spans="1:3" x14ac:dyDescent="0.2">
      <c r="A107" s="33">
        <v>42310</v>
      </c>
      <c r="B107" s="28">
        <v>747.74</v>
      </c>
      <c r="C107" s="28">
        <v>628.35</v>
      </c>
    </row>
    <row r="108" spans="1:3" x14ac:dyDescent="0.2">
      <c r="A108" s="33">
        <v>42311</v>
      </c>
      <c r="B108" s="28">
        <v>748.82</v>
      </c>
      <c r="C108" s="28">
        <v>625.30999999999995</v>
      </c>
    </row>
    <row r="109" spans="1:3" x14ac:dyDescent="0.2">
      <c r="A109" s="33">
        <v>42312</v>
      </c>
      <c r="B109" s="28">
        <v>755.28</v>
      </c>
      <c r="C109" s="28">
        <v>640.95000000000005</v>
      </c>
    </row>
    <row r="110" spans="1:3" x14ac:dyDescent="0.2">
      <c r="A110" s="33">
        <v>42313</v>
      </c>
      <c r="B110" s="28">
        <v>760.67</v>
      </c>
      <c r="C110" s="28">
        <v>655.65</v>
      </c>
    </row>
    <row r="111" spans="1:3" x14ac:dyDescent="0.2">
      <c r="A111" s="33">
        <v>42314</v>
      </c>
      <c r="B111" s="28">
        <v>761.6</v>
      </c>
      <c r="C111" s="28">
        <v>659.37</v>
      </c>
    </row>
    <row r="112" spans="1:3" x14ac:dyDescent="0.2">
      <c r="A112" s="33">
        <v>42317</v>
      </c>
      <c r="B112" s="28">
        <v>754.77</v>
      </c>
      <c r="C112" s="28">
        <v>655.49</v>
      </c>
    </row>
    <row r="113" spans="1:3" x14ac:dyDescent="0.2">
      <c r="A113" s="33">
        <v>42318</v>
      </c>
      <c r="B113" s="28">
        <v>758.26</v>
      </c>
      <c r="C113" s="28">
        <v>659.68</v>
      </c>
    </row>
    <row r="114" spans="1:3" x14ac:dyDescent="0.2">
      <c r="A114" s="33">
        <v>42319</v>
      </c>
      <c r="B114" s="28">
        <v>765.25</v>
      </c>
      <c r="C114" s="28">
        <v>673.86</v>
      </c>
    </row>
    <row r="115" spans="1:3" x14ac:dyDescent="0.2">
      <c r="A115" s="33">
        <v>42320</v>
      </c>
      <c r="B115" s="28">
        <v>756.37</v>
      </c>
      <c r="C115" s="28">
        <v>665.6</v>
      </c>
    </row>
    <row r="116" spans="1:3" x14ac:dyDescent="0.2">
      <c r="A116" s="33">
        <v>42321</v>
      </c>
      <c r="B116" s="28">
        <v>740.07</v>
      </c>
      <c r="C116" s="28">
        <v>642.35</v>
      </c>
    </row>
    <row r="117" spans="1:3" x14ac:dyDescent="0.2">
      <c r="A117" s="33">
        <v>42324</v>
      </c>
      <c r="B117" s="28">
        <v>750.42</v>
      </c>
      <c r="C117" s="28">
        <v>647.80999999999995</v>
      </c>
    </row>
    <row r="118" spans="1:3" x14ac:dyDescent="0.2">
      <c r="A118" s="33">
        <v>42325</v>
      </c>
      <c r="B118" s="28">
        <v>745.98</v>
      </c>
      <c r="C118" s="28">
        <v>643.29999999999995</v>
      </c>
    </row>
    <row r="119" spans="1:3" x14ac:dyDescent="0.2">
      <c r="A119" s="33">
        <v>42326</v>
      </c>
      <c r="B119" s="28">
        <v>760.01</v>
      </c>
      <c r="C119" s="28">
        <v>663.54</v>
      </c>
    </row>
    <row r="120" spans="1:3" x14ac:dyDescent="0.2">
      <c r="A120" s="33">
        <v>42327</v>
      </c>
      <c r="B120" s="28">
        <v>759.52</v>
      </c>
      <c r="C120" s="28">
        <v>661.27</v>
      </c>
    </row>
    <row r="121" spans="1:3" x14ac:dyDescent="0.2">
      <c r="A121" s="33">
        <v>42328</v>
      </c>
      <c r="B121" s="28">
        <v>777</v>
      </c>
      <c r="C121" s="28">
        <v>668.45</v>
      </c>
    </row>
    <row r="122" spans="1:3" x14ac:dyDescent="0.2">
      <c r="A122" s="33">
        <v>42331</v>
      </c>
      <c r="B122" s="28">
        <v>776.7</v>
      </c>
      <c r="C122" s="28">
        <v>678.99</v>
      </c>
    </row>
    <row r="123" spans="1:3" x14ac:dyDescent="0.2">
      <c r="A123" s="33">
        <v>42332</v>
      </c>
      <c r="B123" s="28">
        <v>769.63</v>
      </c>
      <c r="C123" s="28">
        <v>671.15</v>
      </c>
    </row>
    <row r="124" spans="1:3" x14ac:dyDescent="0.2">
      <c r="A124" s="33">
        <v>42333</v>
      </c>
      <c r="B124" s="28">
        <v>769.26</v>
      </c>
      <c r="C124" s="28">
        <v>675.34</v>
      </c>
    </row>
    <row r="125" spans="1:3" x14ac:dyDescent="0.2">
      <c r="A125" s="33">
        <v>42335</v>
      </c>
      <c r="B125" s="28">
        <v>771.97</v>
      </c>
      <c r="C125" s="28">
        <v>673.26</v>
      </c>
    </row>
    <row r="126" spans="1:3" x14ac:dyDescent="0.2">
      <c r="A126" s="33">
        <v>42338</v>
      </c>
      <c r="B126" s="28">
        <v>762.85</v>
      </c>
      <c r="C126" s="28">
        <v>664.8</v>
      </c>
    </row>
    <row r="127" spans="1:3" x14ac:dyDescent="0.2">
      <c r="A127" s="33">
        <v>42339</v>
      </c>
      <c r="B127" s="28">
        <v>783.79</v>
      </c>
      <c r="C127" s="28">
        <v>679.06</v>
      </c>
    </row>
    <row r="128" spans="1:3" x14ac:dyDescent="0.2">
      <c r="A128" s="33">
        <v>42340</v>
      </c>
      <c r="B128" s="28">
        <v>777.85</v>
      </c>
      <c r="C128" s="28">
        <v>676.01</v>
      </c>
    </row>
    <row r="129" spans="1:3" x14ac:dyDescent="0.2">
      <c r="A129" s="33">
        <v>42341</v>
      </c>
      <c r="B129" s="28">
        <v>768.2</v>
      </c>
      <c r="C129" s="28">
        <v>666.25</v>
      </c>
    </row>
    <row r="130" spans="1:3" x14ac:dyDescent="0.2">
      <c r="A130" s="33">
        <v>42342</v>
      </c>
      <c r="B130" s="28">
        <v>779.21</v>
      </c>
      <c r="C130" s="28">
        <v>672.64</v>
      </c>
    </row>
    <row r="131" spans="1:3" x14ac:dyDescent="0.2">
      <c r="A131" s="33">
        <v>42345</v>
      </c>
      <c r="B131" s="28">
        <v>772.99</v>
      </c>
      <c r="C131" s="28">
        <v>669.83</v>
      </c>
    </row>
    <row r="132" spans="1:3" x14ac:dyDescent="0.2">
      <c r="A132" s="33">
        <v>42346</v>
      </c>
      <c r="B132" s="28">
        <v>775.14</v>
      </c>
      <c r="C132" s="28">
        <v>677.33</v>
      </c>
    </row>
    <row r="133" spans="1:3" x14ac:dyDescent="0.2">
      <c r="A133" s="33">
        <v>42347</v>
      </c>
      <c r="B133" s="28">
        <v>762.55</v>
      </c>
      <c r="C133" s="28">
        <v>664.79</v>
      </c>
    </row>
    <row r="134" spans="1:3" x14ac:dyDescent="0.2">
      <c r="A134" s="33">
        <v>42348</v>
      </c>
      <c r="B134" s="28">
        <v>760.04</v>
      </c>
      <c r="C134" s="28">
        <v>662.32</v>
      </c>
    </row>
    <row r="135" spans="1:3" x14ac:dyDescent="0.2">
      <c r="A135" s="33">
        <v>42349</v>
      </c>
      <c r="B135" s="28">
        <v>750.42</v>
      </c>
      <c r="C135" s="28">
        <v>640.15</v>
      </c>
    </row>
    <row r="136" spans="1:3" x14ac:dyDescent="0.2">
      <c r="A136" s="33">
        <v>42352</v>
      </c>
      <c r="B136" s="28">
        <v>762.54</v>
      </c>
      <c r="C136" s="28">
        <v>657.91</v>
      </c>
    </row>
    <row r="137" spans="1:3" x14ac:dyDescent="0.2">
      <c r="A137" s="33">
        <v>42353</v>
      </c>
      <c r="B137" s="28">
        <v>760.09</v>
      </c>
      <c r="C137" s="28">
        <v>658.64</v>
      </c>
    </row>
    <row r="138" spans="1:3" x14ac:dyDescent="0.2">
      <c r="A138" s="33">
        <v>42354</v>
      </c>
      <c r="B138" s="28">
        <v>776.59</v>
      </c>
      <c r="C138" s="28">
        <v>675.77</v>
      </c>
    </row>
    <row r="139" spans="1:3" x14ac:dyDescent="0.2">
      <c r="A139" s="33">
        <v>42355</v>
      </c>
      <c r="B139" s="28">
        <v>769.83</v>
      </c>
      <c r="C139" s="28">
        <v>670.65</v>
      </c>
    </row>
    <row r="140" spans="1:3" x14ac:dyDescent="0.2">
      <c r="A140" s="33">
        <v>42356</v>
      </c>
      <c r="B140" s="28">
        <v>756.85</v>
      </c>
      <c r="C140" s="28">
        <v>664.74</v>
      </c>
    </row>
    <row r="141" spans="1:3" x14ac:dyDescent="0.2">
      <c r="A141" s="33">
        <v>42359</v>
      </c>
      <c r="B141" s="28">
        <v>760.8</v>
      </c>
      <c r="C141" s="28">
        <v>664.51</v>
      </c>
    </row>
    <row r="142" spans="1:3" x14ac:dyDescent="0.2">
      <c r="A142" s="33">
        <v>42360</v>
      </c>
      <c r="B142" s="28">
        <v>767.13</v>
      </c>
      <c r="C142" s="28">
        <v>663.15</v>
      </c>
    </row>
    <row r="143" spans="1:3" x14ac:dyDescent="0.2">
      <c r="A143" s="33">
        <v>42361</v>
      </c>
      <c r="B143" s="28">
        <v>768.51</v>
      </c>
      <c r="C143" s="28">
        <v>663.54</v>
      </c>
    </row>
    <row r="144" spans="1:3" x14ac:dyDescent="0.2">
      <c r="A144" s="33">
        <v>42362</v>
      </c>
      <c r="B144" s="28">
        <v>765.84</v>
      </c>
      <c r="C144" s="28">
        <v>662.79</v>
      </c>
    </row>
    <row r="145" spans="1:3" x14ac:dyDescent="0.2">
      <c r="A145" s="33">
        <v>42366</v>
      </c>
      <c r="B145" s="28">
        <v>782.24</v>
      </c>
      <c r="C145" s="28">
        <v>675.25</v>
      </c>
    </row>
    <row r="146" spans="1:3" x14ac:dyDescent="0.2">
      <c r="A146" s="33">
        <v>42367</v>
      </c>
      <c r="B146" s="28">
        <v>793.96</v>
      </c>
      <c r="C146" s="28">
        <v>693.97</v>
      </c>
    </row>
    <row r="147" spans="1:3" x14ac:dyDescent="0.2">
      <c r="A147" s="33">
        <v>42368</v>
      </c>
      <c r="B147" s="28">
        <v>790.3</v>
      </c>
      <c r="C147" s="28">
        <v>689.07</v>
      </c>
    </row>
    <row r="148" spans="1:3" x14ac:dyDescent="0.2">
      <c r="A148" s="33">
        <v>42369</v>
      </c>
      <c r="B148" s="28">
        <v>778.01</v>
      </c>
      <c r="C148" s="28">
        <v>675.89</v>
      </c>
    </row>
    <row r="149" spans="1:3" x14ac:dyDescent="0.2">
      <c r="A149" s="33">
        <v>42373</v>
      </c>
      <c r="B149" s="28">
        <v>758.03369999999995</v>
      </c>
      <c r="C149" s="28">
        <v>636.25</v>
      </c>
    </row>
    <row r="150" spans="1:3" x14ac:dyDescent="0.2">
      <c r="A150" s="33">
        <v>42374</v>
      </c>
      <c r="B150" s="28">
        <v>761.53</v>
      </c>
      <c r="C150" s="28">
        <v>633.79</v>
      </c>
    </row>
    <row r="151" spans="1:3" x14ac:dyDescent="0.2">
      <c r="A151" s="33">
        <v>42375</v>
      </c>
      <c r="B151" s="28">
        <v>759.33</v>
      </c>
      <c r="C151" s="28">
        <v>632.65</v>
      </c>
    </row>
    <row r="152" spans="1:3" x14ac:dyDescent="0.2">
      <c r="A152" s="33">
        <v>42376</v>
      </c>
      <c r="B152" s="28">
        <v>741</v>
      </c>
      <c r="C152" s="28">
        <v>607.94000000000005</v>
      </c>
    </row>
    <row r="153" spans="1:3" x14ac:dyDescent="0.2">
      <c r="A153" s="33">
        <v>42377</v>
      </c>
      <c r="B153" s="28">
        <v>730.91</v>
      </c>
      <c r="C153" s="28">
        <v>607.04999999999995</v>
      </c>
    </row>
    <row r="154" spans="1:3" x14ac:dyDescent="0.2">
      <c r="A154" s="33">
        <v>42380</v>
      </c>
      <c r="B154" s="28">
        <v>733.07</v>
      </c>
      <c r="C154" s="28">
        <v>617.74</v>
      </c>
    </row>
    <row r="155" spans="1:3" x14ac:dyDescent="0.2">
      <c r="A155" s="33">
        <v>42381</v>
      </c>
      <c r="B155" s="28">
        <v>745.34</v>
      </c>
      <c r="C155" s="28">
        <v>617.89</v>
      </c>
    </row>
    <row r="156" spans="1:3" x14ac:dyDescent="0.2">
      <c r="A156" s="33">
        <v>42382</v>
      </c>
      <c r="B156" s="28">
        <v>719.57</v>
      </c>
      <c r="C156" s="28">
        <v>581.80999999999995</v>
      </c>
    </row>
    <row r="157" spans="1:3" x14ac:dyDescent="0.2">
      <c r="A157" s="33">
        <v>42383</v>
      </c>
      <c r="B157" s="28">
        <v>731.39</v>
      </c>
      <c r="C157" s="28">
        <v>593</v>
      </c>
    </row>
    <row r="158" spans="1:3" x14ac:dyDescent="0.2">
      <c r="A158" s="33">
        <v>42384</v>
      </c>
      <c r="B158" s="28">
        <v>711.18</v>
      </c>
      <c r="C158" s="28">
        <v>569.71</v>
      </c>
    </row>
    <row r="159" spans="1:3" x14ac:dyDescent="0.2">
      <c r="A159" s="33">
        <v>42388</v>
      </c>
      <c r="B159" s="28">
        <v>719.08</v>
      </c>
      <c r="C159" s="28">
        <v>574.48</v>
      </c>
    </row>
    <row r="160" spans="1:3" x14ac:dyDescent="0.2">
      <c r="A160" s="33">
        <v>42389</v>
      </c>
      <c r="B160" s="28">
        <v>718.56</v>
      </c>
      <c r="C160" s="28">
        <v>571.77</v>
      </c>
    </row>
    <row r="161" spans="1:3" x14ac:dyDescent="0.2">
      <c r="A161" s="33">
        <v>42390</v>
      </c>
      <c r="B161" s="28">
        <v>726.67</v>
      </c>
      <c r="C161" s="28">
        <v>575.02</v>
      </c>
    </row>
    <row r="162" spans="1:3" x14ac:dyDescent="0.2">
      <c r="A162" s="33">
        <v>42391</v>
      </c>
      <c r="B162" s="28">
        <v>745.46</v>
      </c>
      <c r="C162" s="28">
        <v>596.38</v>
      </c>
    </row>
    <row r="163" spans="1:3" x14ac:dyDescent="0.2">
      <c r="A163" s="33">
        <v>42394</v>
      </c>
      <c r="B163" s="28">
        <v>733.62</v>
      </c>
      <c r="C163" s="28">
        <v>596.53</v>
      </c>
    </row>
    <row r="164" spans="1:3" x14ac:dyDescent="0.2">
      <c r="A164" s="33">
        <v>42395</v>
      </c>
      <c r="B164" s="28">
        <v>733.79</v>
      </c>
      <c r="C164" s="28">
        <v>601.25</v>
      </c>
    </row>
    <row r="165" spans="1:3" x14ac:dyDescent="0.2">
      <c r="A165" s="33">
        <v>42396</v>
      </c>
      <c r="B165" s="28">
        <v>717.58</v>
      </c>
      <c r="C165" s="28">
        <v>583.35</v>
      </c>
    </row>
    <row r="166" spans="1:3" x14ac:dyDescent="0.2">
      <c r="A166" s="33">
        <v>42397</v>
      </c>
      <c r="B166" s="28">
        <v>748.3</v>
      </c>
      <c r="C166" s="28">
        <v>635.35</v>
      </c>
    </row>
    <row r="167" spans="1:3" x14ac:dyDescent="0.2">
      <c r="A167" s="33">
        <v>42398</v>
      </c>
      <c r="B167" s="28">
        <v>761.35</v>
      </c>
      <c r="C167" s="28">
        <v>587</v>
      </c>
    </row>
    <row r="168" spans="1:3" x14ac:dyDescent="0.2">
      <c r="A168" s="33">
        <v>42401</v>
      </c>
      <c r="B168" s="28">
        <v>770.77</v>
      </c>
      <c r="C168" s="28">
        <v>574.80999999999995</v>
      </c>
    </row>
    <row r="169" spans="1:3" x14ac:dyDescent="0.2">
      <c r="A169" s="33">
        <v>42402</v>
      </c>
      <c r="B169" s="28">
        <v>780.91</v>
      </c>
      <c r="C169" s="28">
        <v>552.1</v>
      </c>
    </row>
    <row r="170" spans="1:3" x14ac:dyDescent="0.2">
      <c r="A170" s="33">
        <v>42403</v>
      </c>
      <c r="B170" s="28">
        <v>749.38</v>
      </c>
      <c r="C170" s="28">
        <v>531.07000000000005</v>
      </c>
    </row>
    <row r="171" spans="1:3" x14ac:dyDescent="0.2">
      <c r="A171" s="33">
        <v>42404</v>
      </c>
      <c r="B171" s="28">
        <v>730.03</v>
      </c>
      <c r="C171" s="28">
        <v>536.26</v>
      </c>
    </row>
    <row r="172" spans="1:3" x14ac:dyDescent="0.2">
      <c r="A172" s="33">
        <v>42405</v>
      </c>
      <c r="B172" s="28">
        <v>703.76</v>
      </c>
      <c r="C172" s="28">
        <v>502.13</v>
      </c>
    </row>
    <row r="173" spans="1:3" x14ac:dyDescent="0.2">
      <c r="A173" s="33">
        <v>42408</v>
      </c>
      <c r="B173" s="28">
        <v>704.16</v>
      </c>
      <c r="C173" s="28">
        <v>488.1</v>
      </c>
    </row>
    <row r="174" spans="1:3" x14ac:dyDescent="0.2">
      <c r="A174" s="33">
        <v>42409</v>
      </c>
      <c r="B174" s="28">
        <v>701.02</v>
      </c>
      <c r="C174" s="28">
        <v>482.07</v>
      </c>
    </row>
    <row r="175" spans="1:3" x14ac:dyDescent="0.2">
      <c r="A175" s="33">
        <v>42410</v>
      </c>
      <c r="B175" s="28">
        <v>706.85</v>
      </c>
      <c r="C175" s="28">
        <v>490.48</v>
      </c>
    </row>
    <row r="176" spans="1:3" x14ac:dyDescent="0.2">
      <c r="A176" s="33">
        <v>42411</v>
      </c>
      <c r="B176" s="28">
        <v>706.36</v>
      </c>
      <c r="C176" s="28">
        <v>503.82</v>
      </c>
    </row>
    <row r="177" spans="1:3" x14ac:dyDescent="0.2">
      <c r="A177" s="33">
        <v>42412</v>
      </c>
      <c r="B177" s="28">
        <v>706.89</v>
      </c>
      <c r="C177" s="28">
        <v>507.08</v>
      </c>
    </row>
    <row r="178" spans="1:3" x14ac:dyDescent="0.2">
      <c r="A178" s="33">
        <v>42416</v>
      </c>
      <c r="B178" s="28">
        <v>717.64</v>
      </c>
      <c r="C178" s="28">
        <v>521.1</v>
      </c>
    </row>
    <row r="179" spans="1:3" x14ac:dyDescent="0.2">
      <c r="A179" s="33">
        <v>42417</v>
      </c>
      <c r="B179" s="28">
        <v>731.97</v>
      </c>
      <c r="C179" s="28">
        <v>534.1</v>
      </c>
    </row>
    <row r="180" spans="1:3" x14ac:dyDescent="0.2">
      <c r="A180" s="33">
        <v>42418</v>
      </c>
      <c r="B180" s="28">
        <v>717.51</v>
      </c>
      <c r="C180" s="28">
        <v>525</v>
      </c>
    </row>
    <row r="181" spans="1:3" x14ac:dyDescent="0.2">
      <c r="A181" s="33">
        <v>42419</v>
      </c>
      <c r="B181" s="28">
        <v>722.11</v>
      </c>
      <c r="C181" s="28">
        <v>534.9</v>
      </c>
    </row>
    <row r="182" spans="1:3" x14ac:dyDescent="0.2">
      <c r="A182" s="33">
        <v>42422</v>
      </c>
      <c r="B182" s="28">
        <v>729.05</v>
      </c>
      <c r="C182" s="28">
        <v>559.5</v>
      </c>
    </row>
    <row r="183" spans="1:3" x14ac:dyDescent="0.2">
      <c r="A183" s="33">
        <v>42423</v>
      </c>
      <c r="B183" s="28">
        <v>717.29</v>
      </c>
      <c r="C183" s="28">
        <v>552.94000000000005</v>
      </c>
    </row>
    <row r="184" spans="1:3" x14ac:dyDescent="0.2">
      <c r="A184" s="33">
        <v>42424</v>
      </c>
      <c r="B184" s="28">
        <v>720.9</v>
      </c>
      <c r="C184" s="28">
        <v>554.04</v>
      </c>
    </row>
    <row r="185" spans="1:3" x14ac:dyDescent="0.2">
      <c r="A185" s="33">
        <v>42425</v>
      </c>
      <c r="B185" s="28">
        <v>729.12</v>
      </c>
      <c r="C185" s="28">
        <v>555.29999999999995</v>
      </c>
    </row>
    <row r="186" spans="1:3" x14ac:dyDescent="0.2">
      <c r="A186" s="33">
        <v>42426</v>
      </c>
      <c r="B186" s="28">
        <v>724.86</v>
      </c>
      <c r="C186" s="28">
        <v>555.23</v>
      </c>
    </row>
    <row r="187" spans="1:3" x14ac:dyDescent="0.2">
      <c r="A187" s="33">
        <v>42429</v>
      </c>
      <c r="B187" s="28">
        <v>717.22</v>
      </c>
      <c r="C187" s="28">
        <v>552.52</v>
      </c>
    </row>
    <row r="188" spans="1:3" x14ac:dyDescent="0.2">
      <c r="A188" s="33">
        <v>42430</v>
      </c>
      <c r="B188" s="28">
        <v>742.17</v>
      </c>
      <c r="C188" s="28">
        <v>579.04</v>
      </c>
    </row>
    <row r="189" spans="1:3" x14ac:dyDescent="0.2">
      <c r="A189" s="33">
        <v>42431</v>
      </c>
      <c r="B189" s="28">
        <v>739.48</v>
      </c>
      <c r="C189" s="28">
        <v>580.21</v>
      </c>
    </row>
    <row r="190" spans="1:3" x14ac:dyDescent="0.2">
      <c r="A190" s="33">
        <v>42432</v>
      </c>
      <c r="B190" s="28">
        <v>731.59</v>
      </c>
      <c r="C190" s="28">
        <v>577.49</v>
      </c>
    </row>
    <row r="191" spans="1:3" x14ac:dyDescent="0.2">
      <c r="A191" s="33">
        <v>42433</v>
      </c>
      <c r="B191" s="28">
        <v>730.22</v>
      </c>
      <c r="C191" s="28">
        <v>575.14</v>
      </c>
    </row>
    <row r="192" spans="1:3" x14ac:dyDescent="0.2">
      <c r="A192" s="33">
        <v>42436</v>
      </c>
      <c r="B192" s="28">
        <v>712.8</v>
      </c>
      <c r="C192" s="28">
        <v>562.79999999999995</v>
      </c>
    </row>
    <row r="193" spans="1:3" x14ac:dyDescent="0.2">
      <c r="A193" s="33">
        <v>42437</v>
      </c>
      <c r="B193" s="28">
        <v>713.53</v>
      </c>
      <c r="C193" s="28">
        <v>560.26</v>
      </c>
    </row>
    <row r="194" spans="1:3" x14ac:dyDescent="0.2">
      <c r="A194" s="33">
        <v>42438</v>
      </c>
      <c r="B194" s="28">
        <v>725.41</v>
      </c>
      <c r="C194" s="28">
        <v>559.47</v>
      </c>
    </row>
    <row r="195" spans="1:3" x14ac:dyDescent="0.2">
      <c r="A195" s="33">
        <v>42439</v>
      </c>
      <c r="B195" s="28">
        <v>732.17</v>
      </c>
      <c r="C195" s="28">
        <v>558.92999999999995</v>
      </c>
    </row>
    <row r="196" spans="1:3" x14ac:dyDescent="0.2">
      <c r="A196" s="33">
        <v>42440</v>
      </c>
      <c r="B196" s="28">
        <v>744.87</v>
      </c>
      <c r="C196" s="28">
        <v>569.61</v>
      </c>
    </row>
    <row r="197" spans="1:3" x14ac:dyDescent="0.2">
      <c r="A197" s="33">
        <v>42443</v>
      </c>
      <c r="B197" s="28">
        <v>750.24</v>
      </c>
      <c r="C197" s="28">
        <v>573.37</v>
      </c>
    </row>
    <row r="198" spans="1:3" x14ac:dyDescent="0.2">
      <c r="A198" s="33">
        <v>42444</v>
      </c>
      <c r="B198" s="28">
        <v>750.57</v>
      </c>
      <c r="C198" s="28">
        <v>577.02</v>
      </c>
    </row>
    <row r="199" spans="1:3" x14ac:dyDescent="0.2">
      <c r="A199" s="33">
        <v>42445</v>
      </c>
      <c r="B199" s="28">
        <v>757.36</v>
      </c>
      <c r="C199" s="28">
        <v>574.27</v>
      </c>
    </row>
    <row r="200" spans="1:3" x14ac:dyDescent="0.2">
      <c r="A200" s="33">
        <v>42446</v>
      </c>
      <c r="B200" s="28">
        <v>758.48</v>
      </c>
      <c r="C200" s="28">
        <v>559.44000000000005</v>
      </c>
    </row>
    <row r="201" spans="1:3" x14ac:dyDescent="0.2">
      <c r="A201" s="33">
        <v>42447</v>
      </c>
      <c r="B201" s="28">
        <v>755.41</v>
      </c>
      <c r="C201" s="28">
        <v>552.08000000000004</v>
      </c>
    </row>
    <row r="202" spans="1:3" x14ac:dyDescent="0.2">
      <c r="A202" s="33">
        <v>42450</v>
      </c>
      <c r="B202" s="28">
        <v>762.16</v>
      </c>
      <c r="C202" s="28">
        <v>553.98</v>
      </c>
    </row>
    <row r="203" spans="1:3" x14ac:dyDescent="0.2">
      <c r="A203" s="33">
        <v>42451</v>
      </c>
      <c r="B203" s="28">
        <v>760.05</v>
      </c>
      <c r="C203" s="28">
        <v>560.48</v>
      </c>
    </row>
    <row r="204" spans="1:3" x14ac:dyDescent="0.2">
      <c r="A204" s="33">
        <v>42452</v>
      </c>
      <c r="B204" s="28">
        <v>757.56</v>
      </c>
      <c r="C204" s="28">
        <v>569.63</v>
      </c>
    </row>
    <row r="205" spans="1:3" x14ac:dyDescent="0.2">
      <c r="A205" s="33">
        <v>42453</v>
      </c>
      <c r="B205" s="28">
        <v>754.84</v>
      </c>
      <c r="C205" s="28">
        <v>582.95000000000005</v>
      </c>
    </row>
    <row r="206" spans="1:3" x14ac:dyDescent="0.2">
      <c r="A206" s="33">
        <v>42457</v>
      </c>
      <c r="B206" s="28">
        <v>753.28</v>
      </c>
      <c r="C206" s="28">
        <v>579.87</v>
      </c>
    </row>
    <row r="207" spans="1:3" x14ac:dyDescent="0.2">
      <c r="A207" s="33">
        <v>42458</v>
      </c>
      <c r="B207" s="28">
        <v>765.89</v>
      </c>
      <c r="C207" s="28">
        <v>593.86</v>
      </c>
    </row>
    <row r="208" spans="1:3" x14ac:dyDescent="0.2">
      <c r="A208" s="33">
        <v>42459</v>
      </c>
      <c r="B208" s="28">
        <v>768.34</v>
      </c>
      <c r="C208" s="28">
        <v>598.69000000000005</v>
      </c>
    </row>
    <row r="209" spans="1:3" x14ac:dyDescent="0.2">
      <c r="A209" s="33">
        <v>42460</v>
      </c>
      <c r="B209" s="28">
        <v>762.9</v>
      </c>
      <c r="C209" s="28">
        <v>593.64</v>
      </c>
    </row>
    <row r="210" spans="1:3" x14ac:dyDescent="0.2">
      <c r="A210" s="33">
        <v>42461</v>
      </c>
      <c r="B210" s="28">
        <v>769.67</v>
      </c>
      <c r="C210" s="28">
        <v>598.5</v>
      </c>
    </row>
    <row r="211" spans="1:3" x14ac:dyDescent="0.2">
      <c r="A211" s="33">
        <v>42464</v>
      </c>
      <c r="B211" s="28">
        <v>765.12</v>
      </c>
      <c r="C211" s="28">
        <v>593.19000000000005</v>
      </c>
    </row>
    <row r="212" spans="1:3" x14ac:dyDescent="0.2">
      <c r="A212" s="33">
        <v>42465</v>
      </c>
      <c r="B212" s="28">
        <v>758.57</v>
      </c>
      <c r="C212" s="28">
        <v>586.14</v>
      </c>
    </row>
    <row r="213" spans="1:3" x14ac:dyDescent="0.2">
      <c r="A213" s="33">
        <v>42466</v>
      </c>
      <c r="B213" s="28">
        <v>768.07</v>
      </c>
      <c r="C213" s="28">
        <v>602.08000000000004</v>
      </c>
    </row>
    <row r="214" spans="1:3" x14ac:dyDescent="0.2">
      <c r="A214" s="33">
        <v>42467</v>
      </c>
      <c r="B214" s="28">
        <v>760.12</v>
      </c>
      <c r="C214" s="28">
        <v>591.42999999999995</v>
      </c>
    </row>
    <row r="215" spans="1:3" x14ac:dyDescent="0.2">
      <c r="A215" s="33">
        <v>42468</v>
      </c>
      <c r="B215" s="28">
        <v>759.47</v>
      </c>
      <c r="C215" s="28">
        <v>594.6</v>
      </c>
    </row>
    <row r="216" spans="1:3" x14ac:dyDescent="0.2">
      <c r="A216" s="33">
        <v>42471</v>
      </c>
      <c r="B216" s="28">
        <v>757.54</v>
      </c>
      <c r="C216" s="28">
        <v>595.92999999999995</v>
      </c>
    </row>
    <row r="217" spans="1:3" x14ac:dyDescent="0.2">
      <c r="A217" s="33">
        <v>42472</v>
      </c>
      <c r="B217" s="28">
        <v>764.32</v>
      </c>
      <c r="C217" s="28">
        <v>603.16999999999996</v>
      </c>
    </row>
    <row r="218" spans="1:3" x14ac:dyDescent="0.2">
      <c r="A218" s="33">
        <v>42473</v>
      </c>
      <c r="B218" s="28">
        <v>771.91</v>
      </c>
      <c r="C218" s="28">
        <v>614.82000000000005</v>
      </c>
    </row>
    <row r="219" spans="1:3" x14ac:dyDescent="0.2">
      <c r="A219" s="33">
        <v>42474</v>
      </c>
      <c r="B219" s="28">
        <v>775.39</v>
      </c>
      <c r="C219" s="28">
        <v>620.75</v>
      </c>
    </row>
    <row r="220" spans="1:3" x14ac:dyDescent="0.2">
      <c r="A220" s="33">
        <v>42475</v>
      </c>
      <c r="B220" s="28">
        <v>780</v>
      </c>
      <c r="C220" s="28">
        <v>625.89</v>
      </c>
    </row>
    <row r="221" spans="1:3" x14ac:dyDescent="0.2">
      <c r="A221" s="33">
        <v>42478</v>
      </c>
      <c r="B221" s="28">
        <v>787.68</v>
      </c>
      <c r="C221" s="28">
        <v>635.35</v>
      </c>
    </row>
    <row r="222" spans="1:3" x14ac:dyDescent="0.2">
      <c r="A222" s="33">
        <v>42479</v>
      </c>
      <c r="B222" s="28">
        <v>776.25</v>
      </c>
      <c r="C222" s="28">
        <v>627.9</v>
      </c>
    </row>
    <row r="223" spans="1:3" x14ac:dyDescent="0.2">
      <c r="A223" s="33">
        <v>42480</v>
      </c>
      <c r="B223" s="28">
        <v>774.92</v>
      </c>
      <c r="C223" s="28">
        <v>632.99</v>
      </c>
    </row>
    <row r="224" spans="1:3" x14ac:dyDescent="0.2">
      <c r="A224" s="33">
        <v>42481</v>
      </c>
      <c r="B224" s="28">
        <v>780</v>
      </c>
      <c r="C224" s="28">
        <v>631</v>
      </c>
    </row>
    <row r="225" spans="1:3" x14ac:dyDescent="0.2">
      <c r="A225" s="33">
        <v>42482</v>
      </c>
      <c r="B225" s="28">
        <v>737.42</v>
      </c>
      <c r="C225" s="28">
        <v>620.5</v>
      </c>
    </row>
    <row r="226" spans="1:3" x14ac:dyDescent="0.2">
      <c r="A226" s="33">
        <v>42485</v>
      </c>
      <c r="B226" s="28">
        <v>742.21</v>
      </c>
      <c r="C226" s="28">
        <v>626.20000000000005</v>
      </c>
    </row>
    <row r="227" spans="1:3" x14ac:dyDescent="0.2">
      <c r="A227" s="33">
        <v>42486</v>
      </c>
      <c r="B227" s="28">
        <v>725.37</v>
      </c>
      <c r="C227" s="28">
        <v>616.88</v>
      </c>
    </row>
    <row r="228" spans="1:3" x14ac:dyDescent="0.2">
      <c r="A228" s="33">
        <v>42487</v>
      </c>
      <c r="B228" s="28">
        <v>721.46</v>
      </c>
      <c r="C228" s="28">
        <v>606.57000000000005</v>
      </c>
    </row>
    <row r="229" spans="1:3" x14ac:dyDescent="0.2">
      <c r="A229" s="33">
        <v>42488</v>
      </c>
      <c r="B229" s="28">
        <v>705.06</v>
      </c>
      <c r="C229" s="28">
        <v>602</v>
      </c>
    </row>
    <row r="230" spans="1:3" x14ac:dyDescent="0.2">
      <c r="A230" s="33">
        <v>42489</v>
      </c>
      <c r="B230" s="28">
        <v>707.88</v>
      </c>
      <c r="C230" s="28">
        <v>659.59</v>
      </c>
    </row>
    <row r="231" spans="1:3" x14ac:dyDescent="0.2">
      <c r="A231" s="33">
        <v>42492</v>
      </c>
      <c r="B231" s="28">
        <v>714.41</v>
      </c>
      <c r="C231" s="28">
        <v>683.85</v>
      </c>
    </row>
    <row r="232" spans="1:3" x14ac:dyDescent="0.2">
      <c r="A232" s="33">
        <v>42493</v>
      </c>
      <c r="B232" s="28">
        <v>708.39</v>
      </c>
      <c r="C232" s="28">
        <v>671.32</v>
      </c>
    </row>
    <row r="233" spans="1:3" x14ac:dyDescent="0.2">
      <c r="A233" s="33">
        <v>42494</v>
      </c>
      <c r="B233" s="28">
        <v>711.37</v>
      </c>
      <c r="C233" s="28">
        <v>670.9</v>
      </c>
    </row>
    <row r="234" spans="1:3" x14ac:dyDescent="0.2">
      <c r="A234" s="33">
        <v>42495</v>
      </c>
      <c r="B234" s="28">
        <v>714.71</v>
      </c>
      <c r="C234" s="28">
        <v>659.09</v>
      </c>
    </row>
    <row r="235" spans="1:3" x14ac:dyDescent="0.2">
      <c r="A235" s="33">
        <v>42496</v>
      </c>
      <c r="B235" s="28">
        <v>725.18</v>
      </c>
      <c r="C235" s="28">
        <v>673.95</v>
      </c>
    </row>
    <row r="236" spans="1:3" x14ac:dyDescent="0.2">
      <c r="A236" s="33">
        <v>42499</v>
      </c>
      <c r="B236" s="28">
        <v>729.13</v>
      </c>
      <c r="C236" s="28">
        <v>679.75</v>
      </c>
    </row>
    <row r="237" spans="1:3" x14ac:dyDescent="0.2">
      <c r="A237" s="33">
        <v>42500</v>
      </c>
      <c r="B237" s="28">
        <v>739.38</v>
      </c>
      <c r="C237" s="28">
        <v>703.245</v>
      </c>
    </row>
    <row r="238" spans="1:3" x14ac:dyDescent="0.2">
      <c r="A238" s="33">
        <v>42501</v>
      </c>
      <c r="B238" s="28">
        <v>730.55</v>
      </c>
      <c r="C238" s="28">
        <v>713.23</v>
      </c>
    </row>
    <row r="239" spans="1:3" x14ac:dyDescent="0.2">
      <c r="A239" s="33">
        <v>42502</v>
      </c>
      <c r="B239" s="28">
        <v>728.07</v>
      </c>
      <c r="C239" s="28">
        <v>717.93</v>
      </c>
    </row>
    <row r="240" spans="1:3" x14ac:dyDescent="0.2">
      <c r="A240" s="33">
        <v>42503</v>
      </c>
      <c r="B240" s="28">
        <v>724.83</v>
      </c>
      <c r="C240" s="28">
        <v>710.22</v>
      </c>
    </row>
    <row r="241" spans="1:3" x14ac:dyDescent="0.2">
      <c r="A241" s="33">
        <v>42506</v>
      </c>
      <c r="B241" s="28">
        <v>730.3</v>
      </c>
      <c r="C241" s="28">
        <v>710.66</v>
      </c>
    </row>
    <row r="242" spans="1:3" x14ac:dyDescent="0.2">
      <c r="A242" s="33">
        <v>42507</v>
      </c>
      <c r="B242" s="28">
        <v>720.19</v>
      </c>
      <c r="C242" s="28">
        <v>695.27</v>
      </c>
    </row>
    <row r="243" spans="1:3" x14ac:dyDescent="0.2">
      <c r="A243" s="33">
        <v>42508</v>
      </c>
      <c r="B243" s="28">
        <v>721.78</v>
      </c>
      <c r="C243" s="28">
        <v>697.45</v>
      </c>
    </row>
    <row r="244" spans="1:3" x14ac:dyDescent="0.2">
      <c r="A244" s="33">
        <v>42509</v>
      </c>
      <c r="B244" s="28">
        <v>715.31</v>
      </c>
      <c r="C244" s="28">
        <v>698.52</v>
      </c>
    </row>
    <row r="245" spans="1:3" x14ac:dyDescent="0.2">
      <c r="A245" s="33">
        <v>42510</v>
      </c>
      <c r="B245" s="28">
        <v>721.71</v>
      </c>
      <c r="C245" s="28">
        <v>702.8</v>
      </c>
    </row>
    <row r="246" spans="1:3" x14ac:dyDescent="0.2">
      <c r="A246" s="33">
        <v>42513</v>
      </c>
      <c r="B246" s="28">
        <v>717.24</v>
      </c>
      <c r="C246" s="28">
        <v>696.75</v>
      </c>
    </row>
    <row r="247" spans="1:3" x14ac:dyDescent="0.2">
      <c r="A247" s="33">
        <v>42514</v>
      </c>
      <c r="B247" s="28">
        <v>733.03</v>
      </c>
      <c r="C247" s="28">
        <v>704.2</v>
      </c>
    </row>
    <row r="248" spans="1:3" x14ac:dyDescent="0.2">
      <c r="A248" s="33">
        <v>42515</v>
      </c>
      <c r="B248" s="28">
        <v>738.1</v>
      </c>
      <c r="C248" s="28">
        <v>708.35</v>
      </c>
    </row>
    <row r="249" spans="1:3" x14ac:dyDescent="0.2">
      <c r="A249" s="33">
        <v>42516</v>
      </c>
      <c r="B249" s="28">
        <v>736.93</v>
      </c>
      <c r="C249" s="28">
        <v>714.91</v>
      </c>
    </row>
    <row r="250" spans="1:3" x14ac:dyDescent="0.2">
      <c r="A250" s="33">
        <v>42517</v>
      </c>
      <c r="B250" s="28">
        <v>747.6</v>
      </c>
      <c r="C250" s="28">
        <v>712.24</v>
      </c>
    </row>
    <row r="251" spans="1:3" x14ac:dyDescent="0.2">
      <c r="A251" s="33">
        <v>42521</v>
      </c>
      <c r="B251" s="28">
        <v>748.85</v>
      </c>
      <c r="C251" s="28">
        <v>722.79</v>
      </c>
    </row>
    <row r="252" spans="1:3" x14ac:dyDescent="0.2">
      <c r="A252" s="33">
        <v>42522</v>
      </c>
      <c r="B252" s="28">
        <v>748.46</v>
      </c>
      <c r="C252" s="28">
        <v>719.44</v>
      </c>
    </row>
    <row r="253" spans="1:3" x14ac:dyDescent="0.2">
      <c r="A253" s="33">
        <v>42523</v>
      </c>
      <c r="B253" s="28">
        <v>744.27</v>
      </c>
      <c r="C253" s="28">
        <v>728.24</v>
      </c>
    </row>
    <row r="254" spans="1:3" x14ac:dyDescent="0.2">
      <c r="A254" s="33">
        <v>42524</v>
      </c>
      <c r="B254" s="28">
        <v>735.86</v>
      </c>
      <c r="C254" s="28">
        <v>725.54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N7"/>
  <sheetViews>
    <sheetView showGridLines="0" workbookViewId="0">
      <selection activeCell="P37" sqref="P37"/>
    </sheetView>
  </sheetViews>
  <sheetFormatPr baseColWidth="10" defaultColWidth="8.83203125" defaultRowHeight="15" x14ac:dyDescent="0.2"/>
  <cols>
    <col min="1" max="1" width="14" style="12" customWidth="1"/>
    <col min="2" max="5" width="12" style="28" customWidth="1"/>
    <col min="11" max="11" width="9.6640625" customWidth="1"/>
    <col min="12" max="12" width="10.5" customWidth="1"/>
    <col min="13" max="13" width="11.33203125" customWidth="1"/>
  </cols>
  <sheetData>
    <row r="1" spans="1:14" x14ac:dyDescent="0.2">
      <c r="B1" s="94" t="s">
        <v>44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12"/>
    </row>
    <row r="2" spans="1:14" x14ac:dyDescent="0.2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2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88">
        <f>SUM(B3:M3)</f>
        <v>421099</v>
      </c>
    </row>
    <row r="4" spans="1:14" x14ac:dyDescent="0.2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88">
        <f>SUM(B4:M4)</f>
        <v>350354</v>
      </c>
    </row>
    <row r="5" spans="1:14" x14ac:dyDescent="0.2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88">
        <f>SUM(B5:M5)</f>
        <v>91033</v>
      </c>
    </row>
    <row r="6" spans="1:14" x14ac:dyDescent="0.2">
      <c r="A6" s="12" t="s">
        <v>42</v>
      </c>
      <c r="B6" s="15">
        <v>14381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88">
        <f>SUM(B6:M6)</f>
        <v>164050</v>
      </c>
    </row>
    <row r="7" spans="1:14" x14ac:dyDescent="0.2">
      <c r="A7" s="13" t="s">
        <v>45</v>
      </c>
      <c r="B7" s="88">
        <f>SUM(B3:B6)</f>
        <v>86170</v>
      </c>
      <c r="C7" s="88">
        <f t="shared" ref="C7:M7" si="0">SUM(C3:C6)</f>
        <v>88618</v>
      </c>
      <c r="D7" s="88">
        <f t="shared" si="0"/>
        <v>75067</v>
      </c>
      <c r="E7" s="88">
        <f t="shared" si="0"/>
        <v>77805</v>
      </c>
      <c r="F7" s="88">
        <f t="shared" si="0"/>
        <v>77260</v>
      </c>
      <c r="G7" s="88">
        <f t="shared" si="0"/>
        <v>84694</v>
      </c>
      <c r="H7" s="88">
        <f t="shared" si="0"/>
        <v>83986</v>
      </c>
      <c r="I7" s="88">
        <f t="shared" si="0"/>
        <v>95006</v>
      </c>
      <c r="J7" s="88">
        <f t="shared" si="0"/>
        <v>95384</v>
      </c>
      <c r="K7" s="88">
        <f t="shared" si="0"/>
        <v>92403</v>
      </c>
      <c r="L7" s="88">
        <f t="shared" si="0"/>
        <v>86309</v>
      </c>
      <c r="M7" s="88">
        <f t="shared" si="0"/>
        <v>83834</v>
      </c>
      <c r="N7" s="12"/>
    </row>
  </sheetData>
  <mergeCells count="1">
    <mergeCell ref="B1: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F22"/>
  <sheetViews>
    <sheetView showGridLines="0" workbookViewId="0">
      <selection activeCell="O43" sqref="O43"/>
    </sheetView>
  </sheetViews>
  <sheetFormatPr baseColWidth="10" defaultColWidth="8.83203125" defaultRowHeight="15" x14ac:dyDescent="0.2"/>
  <cols>
    <col min="1" max="1" width="15.1640625" customWidth="1"/>
    <col min="2" max="2" width="10.1640625" customWidth="1"/>
    <col min="3" max="3" width="10.33203125" customWidth="1"/>
    <col min="4" max="4" width="10.5" customWidth="1"/>
    <col min="5" max="5" width="12.1640625" customWidth="1"/>
    <col min="6" max="6" width="11.1640625" style="12" customWidth="1"/>
  </cols>
  <sheetData>
    <row r="1" spans="1:6" x14ac:dyDescent="0.2">
      <c r="A1" s="25" t="s">
        <v>235</v>
      </c>
      <c r="B1" s="25" t="s">
        <v>1280</v>
      </c>
      <c r="C1" s="25" t="s">
        <v>234</v>
      </c>
      <c r="D1" s="25" t="s">
        <v>2202</v>
      </c>
      <c r="E1" s="25" t="s">
        <v>2203</v>
      </c>
      <c r="F1" s="25" t="s">
        <v>2188</v>
      </c>
    </row>
    <row r="2" spans="1:6" x14ac:dyDescent="0.2">
      <c r="A2" s="12" t="s">
        <v>236</v>
      </c>
      <c r="B2" s="28">
        <v>35000</v>
      </c>
      <c r="C2" s="28">
        <v>118000</v>
      </c>
      <c r="D2" s="28">
        <f>E2-C2</f>
        <v>72000</v>
      </c>
      <c r="E2" s="28">
        <v>190000</v>
      </c>
      <c r="F2" s="37">
        <f>C2/E2</f>
        <v>0.62105263157894741</v>
      </c>
    </row>
    <row r="3" spans="1:6" x14ac:dyDescent="0.2">
      <c r="A3" s="12" t="s">
        <v>237</v>
      </c>
      <c r="B3" s="28">
        <v>24500</v>
      </c>
      <c r="C3" s="28">
        <v>120000</v>
      </c>
      <c r="D3" s="28">
        <f>E3-C3</f>
        <v>10000</v>
      </c>
      <c r="E3" s="28">
        <v>130000</v>
      </c>
      <c r="F3" s="37">
        <f>C3/E3</f>
        <v>0.92307692307692313</v>
      </c>
    </row>
    <row r="4" spans="1:6" x14ac:dyDescent="0.2">
      <c r="A4" s="12" t="s">
        <v>238</v>
      </c>
      <c r="B4" s="28">
        <v>20000</v>
      </c>
      <c r="C4" s="28">
        <v>75000</v>
      </c>
      <c r="D4" s="28">
        <f>E4-C4</f>
        <v>150000</v>
      </c>
      <c r="E4" s="28">
        <v>225000</v>
      </c>
      <c r="F4" s="37">
        <f>C4/E4</f>
        <v>0.33333333333333331</v>
      </c>
    </row>
    <row r="5" spans="1:6" x14ac:dyDescent="0.2">
      <c r="A5" s="12" t="s">
        <v>239</v>
      </c>
      <c r="B5" s="28">
        <v>12000</v>
      </c>
      <c r="C5" s="28">
        <v>62000</v>
      </c>
      <c r="D5" s="28">
        <f>E5-C5</f>
        <v>38000</v>
      </c>
      <c r="E5" s="28">
        <v>100000</v>
      </c>
      <c r="F5" s="37">
        <f>C5/E5</f>
        <v>0.62</v>
      </c>
    </row>
    <row r="9" spans="1:6" x14ac:dyDescent="0.2">
      <c r="A9" s="12"/>
      <c r="B9" s="12"/>
      <c r="C9" s="12"/>
    </row>
    <row r="11" spans="1:6" x14ac:dyDescent="0.2">
      <c r="B11" s="28"/>
      <c r="C11" s="28"/>
    </row>
    <row r="20" spans="1:1" x14ac:dyDescent="0.2">
      <c r="A20" s="12"/>
    </row>
    <row r="21" spans="1:1" x14ac:dyDescent="0.2">
      <c r="A21" s="12"/>
    </row>
    <row r="22" spans="1:1" x14ac:dyDescent="0.2">
      <c r="A22" s="1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M481"/>
  <sheetViews>
    <sheetView showGridLines="0" zoomScaleNormal="10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U35" sqref="U35"/>
    </sheetView>
  </sheetViews>
  <sheetFormatPr baseColWidth="10" defaultColWidth="8.83203125" defaultRowHeight="15" x14ac:dyDescent="0.2"/>
  <cols>
    <col min="1" max="1" width="10.5" style="12" customWidth="1"/>
    <col min="2" max="2" width="21.5" style="12" customWidth="1"/>
    <col min="3" max="3" width="10.83203125" style="12" customWidth="1"/>
    <col min="4" max="4" width="10" style="12" customWidth="1"/>
    <col min="5" max="6" width="8.83203125" style="12"/>
    <col min="7" max="7" width="12.83203125" style="12" customWidth="1"/>
    <col min="8" max="12" width="8.83203125" style="12"/>
    <col min="13" max="13" width="15.5" style="28" customWidth="1"/>
  </cols>
  <sheetData>
    <row r="1" spans="1:13" x14ac:dyDescent="0.2">
      <c r="A1" s="25" t="s">
        <v>102</v>
      </c>
      <c r="B1" s="25" t="s">
        <v>153</v>
      </c>
      <c r="C1" s="25" t="s">
        <v>233</v>
      </c>
      <c r="D1" s="25" t="s">
        <v>154</v>
      </c>
      <c r="E1" s="25" t="s">
        <v>230</v>
      </c>
      <c r="F1" s="25" t="s">
        <v>104</v>
      </c>
      <c r="G1" s="25" t="s">
        <v>232</v>
      </c>
      <c r="H1" s="25" t="s">
        <v>192</v>
      </c>
      <c r="I1" s="25" t="s">
        <v>231</v>
      </c>
      <c r="J1" s="25" t="s">
        <v>189</v>
      </c>
      <c r="K1" s="25" t="s">
        <v>190</v>
      </c>
      <c r="L1" s="25" t="s">
        <v>191</v>
      </c>
      <c r="M1" s="27" t="s">
        <v>155</v>
      </c>
    </row>
    <row r="2" spans="1:13" x14ac:dyDescent="0.2">
      <c r="A2" s="12">
        <v>2000</v>
      </c>
      <c r="B2" s="12" t="s">
        <v>211</v>
      </c>
      <c r="C2" s="12" t="s">
        <v>175</v>
      </c>
      <c r="D2" s="12" t="s">
        <v>157</v>
      </c>
      <c r="E2" s="12" t="s">
        <v>140</v>
      </c>
      <c r="F2" s="12">
        <v>116</v>
      </c>
      <c r="G2" s="12">
        <v>748</v>
      </c>
      <c r="H2" s="12">
        <v>880</v>
      </c>
      <c r="I2" s="12">
        <v>-132</v>
      </c>
      <c r="J2" s="12">
        <v>5</v>
      </c>
      <c r="K2" s="12">
        <v>69</v>
      </c>
      <c r="L2" s="12">
        <v>93</v>
      </c>
      <c r="M2" s="28">
        <v>16519500</v>
      </c>
    </row>
    <row r="3" spans="1:13" x14ac:dyDescent="0.2">
      <c r="A3" s="12">
        <v>2000</v>
      </c>
      <c r="B3" s="12" t="s">
        <v>206</v>
      </c>
      <c r="C3" s="12" t="s">
        <v>187</v>
      </c>
      <c r="D3" s="12" t="s">
        <v>161</v>
      </c>
      <c r="E3" s="12" t="s">
        <v>196</v>
      </c>
      <c r="F3" s="12">
        <v>160</v>
      </c>
      <c r="G3" s="12">
        <v>731</v>
      </c>
      <c r="H3" s="12">
        <v>797</v>
      </c>
      <c r="I3" s="12">
        <v>-66</v>
      </c>
      <c r="J3" s="12">
        <v>3</v>
      </c>
      <c r="K3" s="12">
        <v>79</v>
      </c>
      <c r="L3" s="12">
        <v>82</v>
      </c>
      <c r="M3" s="28">
        <v>19872000</v>
      </c>
    </row>
    <row r="4" spans="1:13" x14ac:dyDescent="0.2">
      <c r="A4" s="12">
        <v>2000</v>
      </c>
      <c r="B4" s="12" t="s">
        <v>208</v>
      </c>
      <c r="C4" s="12" t="s">
        <v>178</v>
      </c>
      <c r="D4" s="12" t="s">
        <v>157</v>
      </c>
      <c r="E4" s="12" t="s">
        <v>140</v>
      </c>
      <c r="F4" s="12">
        <v>150</v>
      </c>
      <c r="G4" s="12">
        <v>879</v>
      </c>
      <c r="H4" s="12">
        <v>930</v>
      </c>
      <c r="I4" s="12">
        <v>-51</v>
      </c>
      <c r="J4" s="12">
        <v>4</v>
      </c>
      <c r="K4" s="12">
        <v>77</v>
      </c>
      <c r="L4" s="12">
        <v>85</v>
      </c>
      <c r="M4" s="28">
        <v>23433000</v>
      </c>
    </row>
    <row r="5" spans="1:13" x14ac:dyDescent="0.2">
      <c r="A5" s="12">
        <v>2000</v>
      </c>
      <c r="B5" s="12" t="s">
        <v>218</v>
      </c>
      <c r="C5" s="12" t="s">
        <v>174</v>
      </c>
      <c r="D5" s="12" t="s">
        <v>161</v>
      </c>
      <c r="E5" s="12" t="s">
        <v>140</v>
      </c>
      <c r="F5" s="12">
        <v>168</v>
      </c>
      <c r="G5" s="12">
        <v>793</v>
      </c>
      <c r="H5" s="12">
        <v>888</v>
      </c>
      <c r="I5" s="12">
        <v>-95</v>
      </c>
      <c r="J5" s="12">
        <v>5</v>
      </c>
      <c r="K5" s="12">
        <v>69</v>
      </c>
      <c r="L5" s="12">
        <v>93</v>
      </c>
      <c r="M5" s="28">
        <v>28928334</v>
      </c>
    </row>
    <row r="6" spans="1:13" x14ac:dyDescent="0.2">
      <c r="A6" s="12">
        <v>2000</v>
      </c>
      <c r="B6" s="12" t="s">
        <v>200</v>
      </c>
      <c r="C6" s="12" t="s">
        <v>156</v>
      </c>
      <c r="D6" s="12" t="s">
        <v>157</v>
      </c>
      <c r="E6" s="12" t="s">
        <v>140</v>
      </c>
      <c r="F6" s="12">
        <v>216</v>
      </c>
      <c r="G6" s="12">
        <v>978</v>
      </c>
      <c r="H6" s="12">
        <v>839</v>
      </c>
      <c r="I6" s="12">
        <v>139</v>
      </c>
      <c r="J6" s="12">
        <v>1</v>
      </c>
      <c r="K6" s="12">
        <v>95</v>
      </c>
      <c r="L6" s="12">
        <v>67</v>
      </c>
      <c r="M6" s="28">
        <v>31133500</v>
      </c>
    </row>
    <row r="7" spans="1:13" x14ac:dyDescent="0.2">
      <c r="A7" s="12">
        <v>2000</v>
      </c>
      <c r="B7" s="12" t="s">
        <v>216</v>
      </c>
      <c r="C7" s="12" t="s">
        <v>170</v>
      </c>
      <c r="D7" s="12" t="s">
        <v>157</v>
      </c>
      <c r="E7" s="12" t="s">
        <v>190</v>
      </c>
      <c r="F7" s="12">
        <v>239</v>
      </c>
      <c r="G7" s="12">
        <v>947</v>
      </c>
      <c r="H7" s="12">
        <v>813</v>
      </c>
      <c r="I7" s="12">
        <v>134</v>
      </c>
      <c r="J7" s="12">
        <v>1</v>
      </c>
      <c r="K7" s="12">
        <v>91</v>
      </c>
      <c r="L7" s="12">
        <v>70</v>
      </c>
      <c r="M7" s="28">
        <v>31971333</v>
      </c>
    </row>
    <row r="8" spans="1:13" x14ac:dyDescent="0.2">
      <c r="A8" s="12">
        <v>2000</v>
      </c>
      <c r="B8" s="12" t="s">
        <v>213</v>
      </c>
      <c r="C8" s="12" t="s">
        <v>212</v>
      </c>
      <c r="D8" s="12" t="s">
        <v>161</v>
      </c>
      <c r="E8" s="12" t="s">
        <v>196</v>
      </c>
      <c r="F8" s="12">
        <v>178</v>
      </c>
      <c r="G8" s="12">
        <v>738</v>
      </c>
      <c r="H8" s="12">
        <v>902</v>
      </c>
      <c r="I8" s="12">
        <v>-164</v>
      </c>
      <c r="J8" s="12">
        <v>4</v>
      </c>
      <c r="K8" s="12">
        <v>67</v>
      </c>
      <c r="L8" s="12">
        <v>95</v>
      </c>
      <c r="M8" s="28">
        <v>32994333</v>
      </c>
    </row>
    <row r="9" spans="1:13" x14ac:dyDescent="0.2">
      <c r="A9" s="12">
        <v>2000</v>
      </c>
      <c r="B9" s="12" t="s">
        <v>210</v>
      </c>
      <c r="C9" s="12" t="s">
        <v>166</v>
      </c>
      <c r="D9" s="12" t="s">
        <v>161</v>
      </c>
      <c r="E9" s="12" t="s">
        <v>140</v>
      </c>
      <c r="F9" s="12">
        <v>177</v>
      </c>
      <c r="G9" s="12">
        <v>740</v>
      </c>
      <c r="H9" s="12">
        <v>826</v>
      </c>
      <c r="I9" s="12">
        <v>-86</v>
      </c>
      <c r="J9" s="12">
        <v>3</v>
      </c>
      <c r="K9" s="12">
        <v>73</v>
      </c>
      <c r="L9" s="12">
        <v>89</v>
      </c>
      <c r="M9" s="28">
        <v>36505333</v>
      </c>
    </row>
    <row r="10" spans="1:13" x14ac:dyDescent="0.2">
      <c r="A10" s="12">
        <v>2000</v>
      </c>
      <c r="B10" s="12" t="s">
        <v>225</v>
      </c>
      <c r="C10" s="12" t="s">
        <v>164</v>
      </c>
      <c r="D10" s="12" t="s">
        <v>157</v>
      </c>
      <c r="E10" s="12" t="s">
        <v>196</v>
      </c>
      <c r="F10" s="12">
        <v>244</v>
      </c>
      <c r="G10" s="12">
        <v>861</v>
      </c>
      <c r="H10" s="12">
        <v>908</v>
      </c>
      <c r="I10" s="12">
        <v>-47</v>
      </c>
      <c r="J10" s="12">
        <v>3</v>
      </c>
      <c r="K10" s="12">
        <v>83</v>
      </c>
      <c r="L10" s="12">
        <v>79</v>
      </c>
      <c r="M10" s="28">
        <v>44838332</v>
      </c>
    </row>
    <row r="11" spans="1:13" x14ac:dyDescent="0.2">
      <c r="A11" s="12">
        <v>2000</v>
      </c>
      <c r="B11" s="12" t="s">
        <v>202</v>
      </c>
      <c r="C11" s="12" t="s">
        <v>179</v>
      </c>
      <c r="D11" s="12" t="s">
        <v>161</v>
      </c>
      <c r="E11" s="12" t="s">
        <v>140</v>
      </c>
      <c r="F11" s="12">
        <v>200</v>
      </c>
      <c r="G11" s="12">
        <v>825</v>
      </c>
      <c r="H11" s="12">
        <v>765</v>
      </c>
      <c r="I11" s="12">
        <v>60</v>
      </c>
      <c r="J11" s="12">
        <v>2</v>
      </c>
      <c r="K11" s="12">
        <v>85</v>
      </c>
      <c r="L11" s="12">
        <v>77</v>
      </c>
      <c r="M11" s="28">
        <v>46867200</v>
      </c>
    </row>
    <row r="12" spans="1:13" x14ac:dyDescent="0.2">
      <c r="A12" s="12">
        <v>2000</v>
      </c>
      <c r="B12" s="12" t="s">
        <v>217</v>
      </c>
      <c r="C12" s="12" t="s">
        <v>186</v>
      </c>
      <c r="D12" s="12" t="s">
        <v>161</v>
      </c>
      <c r="E12" s="12" t="s">
        <v>196</v>
      </c>
      <c r="F12" s="12">
        <v>144</v>
      </c>
      <c r="G12" s="12">
        <v>708</v>
      </c>
      <c r="H12" s="12">
        <v>830</v>
      </c>
      <c r="I12" s="12">
        <v>-122</v>
      </c>
      <c r="J12" s="12">
        <v>5</v>
      </c>
      <c r="K12" s="12">
        <v>65</v>
      </c>
      <c r="L12" s="12">
        <v>97</v>
      </c>
      <c r="M12" s="28">
        <v>47308000</v>
      </c>
    </row>
    <row r="13" spans="1:13" x14ac:dyDescent="0.2">
      <c r="A13" s="12">
        <v>2000</v>
      </c>
      <c r="B13" s="12" t="s">
        <v>207</v>
      </c>
      <c r="C13" s="12" t="s">
        <v>158</v>
      </c>
      <c r="D13" s="12" t="s">
        <v>161</v>
      </c>
      <c r="E13" s="12" t="s">
        <v>140</v>
      </c>
      <c r="F13" s="12">
        <v>249</v>
      </c>
      <c r="G13" s="12">
        <v>938</v>
      </c>
      <c r="H13" s="12">
        <v>944</v>
      </c>
      <c r="I13" s="12">
        <v>-6</v>
      </c>
      <c r="J13" s="12">
        <v>4</v>
      </c>
      <c r="K13" s="12">
        <v>72</v>
      </c>
      <c r="L13" s="12">
        <v>90</v>
      </c>
      <c r="M13" s="28">
        <v>51289111</v>
      </c>
    </row>
    <row r="14" spans="1:13" x14ac:dyDescent="0.2">
      <c r="A14" s="12">
        <v>2000</v>
      </c>
      <c r="B14" s="12" t="s">
        <v>194</v>
      </c>
      <c r="C14" s="12" t="s">
        <v>193</v>
      </c>
      <c r="D14" s="12" t="s">
        <v>157</v>
      </c>
      <c r="E14" s="12" t="s">
        <v>190</v>
      </c>
      <c r="F14" s="12">
        <v>236</v>
      </c>
      <c r="G14" s="12">
        <v>864</v>
      </c>
      <c r="H14" s="12">
        <v>869</v>
      </c>
      <c r="I14" s="12">
        <v>-5</v>
      </c>
      <c r="J14" s="12">
        <v>3</v>
      </c>
      <c r="K14" s="12">
        <v>82</v>
      </c>
      <c r="L14" s="12">
        <v>80</v>
      </c>
      <c r="M14" s="28">
        <v>51464167</v>
      </c>
    </row>
    <row r="15" spans="1:13" x14ac:dyDescent="0.2">
      <c r="A15" s="12">
        <v>2000</v>
      </c>
      <c r="B15" s="12" t="s">
        <v>221</v>
      </c>
      <c r="C15" s="12" t="s">
        <v>185</v>
      </c>
      <c r="D15" s="12" t="s">
        <v>161</v>
      </c>
      <c r="E15" s="12" t="s">
        <v>190</v>
      </c>
      <c r="F15" s="12">
        <v>226</v>
      </c>
      <c r="G15" s="12">
        <v>925</v>
      </c>
      <c r="H15" s="12">
        <v>747</v>
      </c>
      <c r="I15" s="12">
        <v>178</v>
      </c>
      <c r="J15" s="12">
        <v>1</v>
      </c>
      <c r="K15" s="12">
        <v>97</v>
      </c>
      <c r="L15" s="12">
        <v>65</v>
      </c>
      <c r="M15" s="28">
        <v>53737826</v>
      </c>
    </row>
    <row r="16" spans="1:13" x14ac:dyDescent="0.2">
      <c r="A16" s="12">
        <v>2000</v>
      </c>
      <c r="B16" s="12" t="s">
        <v>219</v>
      </c>
      <c r="C16" s="12" t="s">
        <v>172</v>
      </c>
      <c r="D16" s="12" t="s">
        <v>161</v>
      </c>
      <c r="E16" s="12" t="s">
        <v>190</v>
      </c>
      <c r="F16" s="12">
        <v>157</v>
      </c>
      <c r="G16" s="12">
        <v>752</v>
      </c>
      <c r="H16" s="12">
        <v>815</v>
      </c>
      <c r="I16" s="12">
        <v>-63</v>
      </c>
      <c r="J16" s="12">
        <v>5</v>
      </c>
      <c r="K16" s="12">
        <v>76</v>
      </c>
      <c r="L16" s="12">
        <v>86</v>
      </c>
      <c r="M16" s="28">
        <v>54821000</v>
      </c>
    </row>
    <row r="17" spans="1:13" x14ac:dyDescent="0.2">
      <c r="A17" s="12">
        <v>2000</v>
      </c>
      <c r="B17" s="12" t="s">
        <v>205</v>
      </c>
      <c r="C17" s="12" t="s">
        <v>182</v>
      </c>
      <c r="D17" s="12" t="s">
        <v>157</v>
      </c>
      <c r="E17" s="12" t="s">
        <v>140</v>
      </c>
      <c r="F17" s="12">
        <v>177</v>
      </c>
      <c r="G17" s="12">
        <v>823</v>
      </c>
      <c r="H17" s="12">
        <v>827</v>
      </c>
      <c r="I17" s="12">
        <v>-4</v>
      </c>
      <c r="J17" s="12">
        <v>3</v>
      </c>
      <c r="K17" s="12">
        <v>79</v>
      </c>
      <c r="L17" s="12">
        <v>83</v>
      </c>
      <c r="M17" s="28">
        <v>58265167</v>
      </c>
    </row>
    <row r="18" spans="1:13" x14ac:dyDescent="0.2">
      <c r="A18" s="12">
        <v>2000</v>
      </c>
      <c r="B18" s="12" t="s">
        <v>220</v>
      </c>
      <c r="C18" s="12" t="s">
        <v>159</v>
      </c>
      <c r="D18" s="12" t="s">
        <v>157</v>
      </c>
      <c r="E18" s="12" t="s">
        <v>190</v>
      </c>
      <c r="F18" s="12">
        <v>198</v>
      </c>
      <c r="G18" s="12">
        <v>907</v>
      </c>
      <c r="H18" s="12">
        <v>780</v>
      </c>
      <c r="I18" s="12">
        <v>127</v>
      </c>
      <c r="J18" s="12">
        <v>2</v>
      </c>
      <c r="K18" s="12">
        <v>91</v>
      </c>
      <c r="L18" s="12">
        <v>71</v>
      </c>
      <c r="M18" s="28">
        <v>58915000</v>
      </c>
    </row>
    <row r="19" spans="1:13" x14ac:dyDescent="0.2">
      <c r="A19" s="12">
        <v>2000</v>
      </c>
      <c r="B19" s="12" t="s">
        <v>201</v>
      </c>
      <c r="C19" s="12" t="s">
        <v>162</v>
      </c>
      <c r="D19" s="12" t="s">
        <v>161</v>
      </c>
      <c r="E19" s="12" t="s">
        <v>140</v>
      </c>
      <c r="F19" s="12">
        <v>183</v>
      </c>
      <c r="G19" s="12">
        <v>764</v>
      </c>
      <c r="H19" s="12">
        <v>904</v>
      </c>
      <c r="I19" s="12">
        <v>-140</v>
      </c>
      <c r="J19" s="12">
        <v>6</v>
      </c>
      <c r="K19" s="12">
        <v>65</v>
      </c>
      <c r="L19" s="12">
        <v>97</v>
      </c>
      <c r="M19" s="28">
        <v>60539333</v>
      </c>
    </row>
    <row r="20" spans="1:13" x14ac:dyDescent="0.2">
      <c r="A20" s="12">
        <v>2000</v>
      </c>
      <c r="B20" s="12" t="s">
        <v>204</v>
      </c>
      <c r="C20" s="12" t="s">
        <v>188</v>
      </c>
      <c r="D20" s="12" t="s">
        <v>161</v>
      </c>
      <c r="E20" s="12" t="s">
        <v>190</v>
      </c>
      <c r="F20" s="12">
        <v>161</v>
      </c>
      <c r="G20" s="12">
        <v>968</v>
      </c>
      <c r="H20" s="12">
        <v>897</v>
      </c>
      <c r="I20" s="12">
        <v>71</v>
      </c>
      <c r="J20" s="12">
        <v>4</v>
      </c>
      <c r="K20" s="12">
        <v>82</v>
      </c>
      <c r="L20" s="12">
        <v>80</v>
      </c>
      <c r="M20" s="28">
        <v>61111190</v>
      </c>
    </row>
    <row r="21" spans="1:13" x14ac:dyDescent="0.2">
      <c r="A21" s="12">
        <v>2000</v>
      </c>
      <c r="B21" s="12" t="s">
        <v>222</v>
      </c>
      <c r="C21" s="12" t="s">
        <v>180</v>
      </c>
      <c r="D21" s="12" t="s">
        <v>161</v>
      </c>
      <c r="E21" s="12" t="s">
        <v>140</v>
      </c>
      <c r="F21" s="12">
        <v>235</v>
      </c>
      <c r="G21" s="12">
        <v>887</v>
      </c>
      <c r="H21" s="12">
        <v>771</v>
      </c>
      <c r="I21" s="12">
        <v>116</v>
      </c>
      <c r="J21" s="12">
        <v>1</v>
      </c>
      <c r="K21" s="12">
        <v>95</v>
      </c>
      <c r="L21" s="12">
        <v>67</v>
      </c>
      <c r="M21" s="28">
        <v>61453863</v>
      </c>
    </row>
    <row r="22" spans="1:13" x14ac:dyDescent="0.2">
      <c r="A22" s="12">
        <v>2000</v>
      </c>
      <c r="B22" s="12" t="s">
        <v>223</v>
      </c>
      <c r="C22" s="12" t="s">
        <v>167</v>
      </c>
      <c r="D22" s="12" t="s">
        <v>157</v>
      </c>
      <c r="E22" s="12" t="s">
        <v>196</v>
      </c>
      <c r="F22" s="12">
        <v>162</v>
      </c>
      <c r="G22" s="12">
        <v>733</v>
      </c>
      <c r="H22" s="12">
        <v>842</v>
      </c>
      <c r="I22" s="12">
        <v>-109</v>
      </c>
      <c r="J22" s="12">
        <v>5</v>
      </c>
      <c r="K22" s="12">
        <v>69</v>
      </c>
      <c r="L22" s="12">
        <v>92</v>
      </c>
      <c r="M22" s="28">
        <v>62765129</v>
      </c>
    </row>
    <row r="23" spans="1:13" x14ac:dyDescent="0.2">
      <c r="A23" s="12">
        <v>2000</v>
      </c>
      <c r="B23" s="12" t="s">
        <v>224</v>
      </c>
      <c r="C23" s="12" t="s">
        <v>184</v>
      </c>
      <c r="D23" s="12" t="s">
        <v>157</v>
      </c>
      <c r="E23" s="12" t="s">
        <v>190</v>
      </c>
      <c r="F23" s="12">
        <v>173</v>
      </c>
      <c r="G23" s="12">
        <v>848</v>
      </c>
      <c r="H23" s="12">
        <v>974</v>
      </c>
      <c r="I23" s="12">
        <v>-126</v>
      </c>
      <c r="J23" s="12">
        <v>4</v>
      </c>
      <c r="K23" s="12">
        <v>71</v>
      </c>
      <c r="L23" s="12">
        <v>91</v>
      </c>
      <c r="M23" s="28">
        <v>70795921</v>
      </c>
    </row>
    <row r="24" spans="1:13" x14ac:dyDescent="0.2">
      <c r="A24" s="12">
        <v>2000</v>
      </c>
      <c r="B24" s="12" t="s">
        <v>203</v>
      </c>
      <c r="C24" s="12" t="s">
        <v>176</v>
      </c>
      <c r="D24" s="12" t="s">
        <v>157</v>
      </c>
      <c r="E24" s="12" t="s">
        <v>140</v>
      </c>
      <c r="F24" s="12">
        <v>221</v>
      </c>
      <c r="G24" s="12">
        <v>950</v>
      </c>
      <c r="H24" s="12">
        <v>816</v>
      </c>
      <c r="I24" s="12">
        <v>134</v>
      </c>
      <c r="J24" s="12">
        <v>2</v>
      </c>
      <c r="K24" s="12">
        <v>90</v>
      </c>
      <c r="L24" s="12">
        <v>72</v>
      </c>
      <c r="M24" s="28">
        <v>75880771</v>
      </c>
    </row>
    <row r="25" spans="1:13" x14ac:dyDescent="0.2">
      <c r="A25" s="12">
        <v>2000</v>
      </c>
      <c r="B25" s="12" t="s">
        <v>199</v>
      </c>
      <c r="C25" s="12" t="s">
        <v>168</v>
      </c>
      <c r="D25" s="12" t="s">
        <v>157</v>
      </c>
      <c r="E25" s="12" t="s">
        <v>196</v>
      </c>
      <c r="F25" s="12">
        <v>167</v>
      </c>
      <c r="G25" s="12">
        <v>792</v>
      </c>
      <c r="H25" s="12">
        <v>745</v>
      </c>
      <c r="I25" s="12">
        <v>47</v>
      </c>
      <c r="J25" s="12">
        <v>2</v>
      </c>
      <c r="K25" s="12">
        <v>85</v>
      </c>
      <c r="L25" s="12">
        <v>77</v>
      </c>
      <c r="M25" s="28">
        <v>77940333</v>
      </c>
    </row>
    <row r="26" spans="1:13" x14ac:dyDescent="0.2">
      <c r="A26" s="12">
        <v>2000</v>
      </c>
      <c r="B26" s="12" t="s">
        <v>215</v>
      </c>
      <c r="C26" s="12" t="s">
        <v>173</v>
      </c>
      <c r="D26" s="12" t="s">
        <v>161</v>
      </c>
      <c r="E26" s="12" t="s">
        <v>196</v>
      </c>
      <c r="F26" s="12">
        <v>198</v>
      </c>
      <c r="G26" s="12">
        <v>807</v>
      </c>
      <c r="H26" s="12">
        <v>738</v>
      </c>
      <c r="I26" s="12">
        <v>69</v>
      </c>
      <c r="J26" s="12">
        <v>2</v>
      </c>
      <c r="K26" s="12">
        <v>94</v>
      </c>
      <c r="L26" s="12">
        <v>68</v>
      </c>
      <c r="M26" s="28">
        <v>79509776</v>
      </c>
    </row>
    <row r="27" spans="1:13" x14ac:dyDescent="0.2">
      <c r="A27" s="12">
        <v>2000</v>
      </c>
      <c r="B27" s="12" t="s">
        <v>195</v>
      </c>
      <c r="C27" s="12" t="s">
        <v>169</v>
      </c>
      <c r="D27" s="12" t="s">
        <v>161</v>
      </c>
      <c r="E27" s="12" t="s">
        <v>190</v>
      </c>
      <c r="F27" s="12">
        <v>179</v>
      </c>
      <c r="G27" s="12">
        <v>792</v>
      </c>
      <c r="H27" s="12">
        <v>754</v>
      </c>
      <c r="I27" s="12">
        <v>38</v>
      </c>
      <c r="J27" s="12">
        <v>3</v>
      </c>
      <c r="K27" s="12">
        <v>85</v>
      </c>
      <c r="L27" s="12">
        <v>77</v>
      </c>
      <c r="M27" s="28">
        <v>81027833</v>
      </c>
    </row>
    <row r="28" spans="1:13" x14ac:dyDescent="0.2">
      <c r="A28" s="12">
        <v>2000</v>
      </c>
      <c r="B28" s="12" t="s">
        <v>198</v>
      </c>
      <c r="C28" s="12" t="s">
        <v>165</v>
      </c>
      <c r="D28" s="12" t="s">
        <v>157</v>
      </c>
      <c r="E28" s="12" t="s">
        <v>196</v>
      </c>
      <c r="F28" s="12">
        <v>184</v>
      </c>
      <c r="G28" s="12">
        <v>794</v>
      </c>
      <c r="H28" s="12">
        <v>913</v>
      </c>
      <c r="I28" s="12">
        <v>-119</v>
      </c>
      <c r="J28" s="12">
        <v>4</v>
      </c>
      <c r="K28" s="12">
        <v>74</v>
      </c>
      <c r="L28" s="12">
        <v>88</v>
      </c>
      <c r="M28" s="28">
        <v>81447435</v>
      </c>
    </row>
    <row r="29" spans="1:13" x14ac:dyDescent="0.2">
      <c r="A29" s="12">
        <v>2000</v>
      </c>
      <c r="B29" s="12" t="s">
        <v>197</v>
      </c>
      <c r="C29" s="12" t="s">
        <v>160</v>
      </c>
      <c r="D29" s="12" t="s">
        <v>161</v>
      </c>
      <c r="E29" s="12" t="s">
        <v>196</v>
      </c>
      <c r="F29" s="12">
        <v>179</v>
      </c>
      <c r="G29" s="12">
        <v>810</v>
      </c>
      <c r="H29" s="12">
        <v>714</v>
      </c>
      <c r="I29" s="12">
        <v>96</v>
      </c>
      <c r="J29" s="12">
        <v>1</v>
      </c>
      <c r="K29" s="12">
        <v>95</v>
      </c>
      <c r="L29" s="12">
        <v>67</v>
      </c>
      <c r="M29" s="28">
        <v>84537836</v>
      </c>
    </row>
    <row r="30" spans="1:13" x14ac:dyDescent="0.2">
      <c r="A30" s="12">
        <v>2000</v>
      </c>
      <c r="B30" s="12" t="s">
        <v>209</v>
      </c>
      <c r="C30" s="12" t="s">
        <v>177</v>
      </c>
      <c r="D30" s="12" t="s">
        <v>161</v>
      </c>
      <c r="E30" s="12" t="s">
        <v>190</v>
      </c>
      <c r="F30" s="12">
        <v>211</v>
      </c>
      <c r="G30" s="12">
        <v>798</v>
      </c>
      <c r="H30" s="12">
        <v>729</v>
      </c>
      <c r="I30" s="12">
        <v>69</v>
      </c>
      <c r="J30" s="12">
        <v>2</v>
      </c>
      <c r="K30" s="12">
        <v>86</v>
      </c>
      <c r="L30" s="12">
        <v>76</v>
      </c>
      <c r="M30" s="28">
        <v>87924286</v>
      </c>
    </row>
    <row r="31" spans="1:13" x14ac:dyDescent="0.2">
      <c r="A31" s="12">
        <v>2000</v>
      </c>
      <c r="B31" s="12" t="s">
        <v>214</v>
      </c>
      <c r="C31" s="12" t="s">
        <v>171</v>
      </c>
      <c r="D31" s="12" t="s">
        <v>157</v>
      </c>
      <c r="E31" s="12" t="s">
        <v>196</v>
      </c>
      <c r="F31" s="12">
        <v>205</v>
      </c>
      <c r="G31" s="12">
        <v>871</v>
      </c>
      <c r="H31" s="12">
        <v>814</v>
      </c>
      <c r="I31" s="12">
        <v>57</v>
      </c>
      <c r="J31" s="12">
        <v>1</v>
      </c>
      <c r="K31" s="12">
        <v>87</v>
      </c>
      <c r="L31" s="12">
        <v>74</v>
      </c>
      <c r="M31" s="28">
        <v>92338260</v>
      </c>
    </row>
    <row r="32" spans="1:13" x14ac:dyDescent="0.2">
      <c r="A32" s="12">
        <v>2001</v>
      </c>
      <c r="B32" s="12" t="s">
        <v>211</v>
      </c>
      <c r="C32" s="12" t="s">
        <v>175</v>
      </c>
      <c r="D32" s="12" t="s">
        <v>157</v>
      </c>
      <c r="E32" s="12" t="s">
        <v>140</v>
      </c>
      <c r="F32" s="12">
        <v>164</v>
      </c>
      <c r="G32" s="12">
        <v>771</v>
      </c>
      <c r="H32" s="12">
        <v>766</v>
      </c>
      <c r="I32" s="12">
        <v>5</v>
      </c>
      <c r="J32" s="12">
        <v>2</v>
      </c>
      <c r="K32" s="12">
        <v>85</v>
      </c>
      <c r="L32" s="12">
        <v>77</v>
      </c>
      <c r="M32" s="28">
        <v>24130000</v>
      </c>
    </row>
    <row r="33" spans="1:13" x14ac:dyDescent="0.2">
      <c r="A33" s="12">
        <v>2001</v>
      </c>
      <c r="B33" s="12" t="s">
        <v>216</v>
      </c>
      <c r="C33" s="12" t="s">
        <v>170</v>
      </c>
      <c r="D33" s="12" t="s">
        <v>157</v>
      </c>
      <c r="E33" s="12" t="s">
        <v>190</v>
      </c>
      <c r="F33" s="12">
        <v>199</v>
      </c>
      <c r="G33" s="12">
        <v>884</v>
      </c>
      <c r="H33" s="12">
        <v>645</v>
      </c>
      <c r="I33" s="12">
        <v>239</v>
      </c>
      <c r="J33" s="12">
        <v>2</v>
      </c>
      <c r="K33" s="12">
        <v>102</v>
      </c>
      <c r="L33" s="12">
        <v>60</v>
      </c>
      <c r="M33" s="28">
        <v>33810750</v>
      </c>
    </row>
    <row r="34" spans="1:13" x14ac:dyDescent="0.2">
      <c r="A34" s="12">
        <v>2001</v>
      </c>
      <c r="B34" s="12" t="s">
        <v>213</v>
      </c>
      <c r="C34" s="12" t="s">
        <v>212</v>
      </c>
      <c r="D34" s="12" t="s">
        <v>161</v>
      </c>
      <c r="E34" s="12" t="s">
        <v>196</v>
      </c>
      <c r="F34" s="12">
        <v>131</v>
      </c>
      <c r="G34" s="12">
        <v>670</v>
      </c>
      <c r="H34" s="12">
        <v>812</v>
      </c>
      <c r="I34" s="12">
        <v>-142</v>
      </c>
      <c r="J34" s="12">
        <v>5</v>
      </c>
      <c r="K34" s="12">
        <v>68</v>
      </c>
      <c r="L34" s="12">
        <v>94</v>
      </c>
      <c r="M34" s="28">
        <v>35159500</v>
      </c>
    </row>
    <row r="35" spans="1:13" x14ac:dyDescent="0.2">
      <c r="A35" s="12">
        <v>2001</v>
      </c>
      <c r="B35" s="12" t="s">
        <v>208</v>
      </c>
      <c r="C35" s="12" t="s">
        <v>178</v>
      </c>
      <c r="D35" s="12" t="s">
        <v>157</v>
      </c>
      <c r="E35" s="12" t="s">
        <v>140</v>
      </c>
      <c r="F35" s="12">
        <v>152</v>
      </c>
      <c r="G35" s="12">
        <v>729</v>
      </c>
      <c r="H35" s="12">
        <v>858</v>
      </c>
      <c r="I35" s="12">
        <v>-129</v>
      </c>
      <c r="J35" s="12">
        <v>5</v>
      </c>
      <c r="K35" s="12">
        <v>65</v>
      </c>
      <c r="L35" s="12">
        <v>97</v>
      </c>
      <c r="M35" s="28">
        <v>35422500</v>
      </c>
    </row>
    <row r="36" spans="1:13" x14ac:dyDescent="0.2">
      <c r="A36" s="12">
        <v>2001</v>
      </c>
      <c r="B36" s="12" t="s">
        <v>206</v>
      </c>
      <c r="C36" s="12" t="s">
        <v>187</v>
      </c>
      <c r="D36" s="12" t="s">
        <v>161</v>
      </c>
      <c r="E36" s="12" t="s">
        <v>196</v>
      </c>
      <c r="F36" s="12">
        <v>166</v>
      </c>
      <c r="G36" s="12">
        <v>742</v>
      </c>
      <c r="H36" s="12">
        <v>744</v>
      </c>
      <c r="I36" s="12">
        <v>-2</v>
      </c>
      <c r="J36" s="12">
        <v>4</v>
      </c>
      <c r="K36" s="12">
        <v>76</v>
      </c>
      <c r="L36" s="12">
        <v>86</v>
      </c>
      <c r="M36" s="28">
        <v>35762500</v>
      </c>
    </row>
    <row r="37" spans="1:13" x14ac:dyDescent="0.2">
      <c r="A37" s="12">
        <v>2001</v>
      </c>
      <c r="B37" s="12" t="s">
        <v>219</v>
      </c>
      <c r="C37" s="12" t="s">
        <v>172</v>
      </c>
      <c r="D37" s="12" t="s">
        <v>161</v>
      </c>
      <c r="E37" s="12" t="s">
        <v>190</v>
      </c>
      <c r="F37" s="12">
        <v>161</v>
      </c>
      <c r="G37" s="12">
        <v>789</v>
      </c>
      <c r="H37" s="12">
        <v>812</v>
      </c>
      <c r="I37" s="12">
        <v>-23</v>
      </c>
      <c r="J37" s="12">
        <v>4</v>
      </c>
      <c r="K37" s="12">
        <v>79</v>
      </c>
      <c r="L37" s="12">
        <v>83</v>
      </c>
      <c r="M37" s="28">
        <v>39182833</v>
      </c>
    </row>
    <row r="38" spans="1:13" x14ac:dyDescent="0.2">
      <c r="A38" s="12">
        <v>2001</v>
      </c>
      <c r="B38" s="12" t="s">
        <v>217</v>
      </c>
      <c r="C38" s="12" t="s">
        <v>186</v>
      </c>
      <c r="D38" s="12" t="s">
        <v>161</v>
      </c>
      <c r="E38" s="12" t="s">
        <v>196</v>
      </c>
      <c r="F38" s="12">
        <v>164</v>
      </c>
      <c r="G38" s="12">
        <v>746</v>
      </c>
      <c r="H38" s="12">
        <v>719</v>
      </c>
      <c r="I38" s="12">
        <v>27</v>
      </c>
      <c r="J38" s="12">
        <v>2</v>
      </c>
      <c r="K38" s="12">
        <v>86</v>
      </c>
      <c r="L38" s="12">
        <v>76</v>
      </c>
      <c r="M38" s="28">
        <v>41663833</v>
      </c>
    </row>
    <row r="39" spans="1:13" x14ac:dyDescent="0.2">
      <c r="A39" s="12">
        <v>2001</v>
      </c>
      <c r="B39" s="12" t="s">
        <v>210</v>
      </c>
      <c r="C39" s="12" t="s">
        <v>166</v>
      </c>
      <c r="D39" s="12" t="s">
        <v>161</v>
      </c>
      <c r="E39" s="12" t="s">
        <v>140</v>
      </c>
      <c r="F39" s="12">
        <v>209</v>
      </c>
      <c r="G39" s="12">
        <v>740</v>
      </c>
      <c r="H39" s="12">
        <v>806</v>
      </c>
      <c r="I39" s="12">
        <v>-66</v>
      </c>
      <c r="J39" s="12">
        <v>4</v>
      </c>
      <c r="K39" s="12">
        <v>68</v>
      </c>
      <c r="L39" s="12">
        <v>94</v>
      </c>
      <c r="M39" s="28">
        <v>43886833</v>
      </c>
    </row>
    <row r="40" spans="1:13" x14ac:dyDescent="0.2">
      <c r="A40" s="12">
        <v>2001</v>
      </c>
      <c r="B40" s="12" t="s">
        <v>194</v>
      </c>
      <c r="C40" s="12" t="s">
        <v>193</v>
      </c>
      <c r="D40" s="12" t="s">
        <v>157</v>
      </c>
      <c r="E40" s="12" t="s">
        <v>190</v>
      </c>
      <c r="F40" s="12">
        <v>158</v>
      </c>
      <c r="G40" s="12">
        <v>691</v>
      </c>
      <c r="H40" s="12">
        <v>730</v>
      </c>
      <c r="I40" s="12">
        <v>-39</v>
      </c>
      <c r="J40" s="12">
        <v>3</v>
      </c>
      <c r="K40" s="12">
        <v>75</v>
      </c>
      <c r="L40" s="12">
        <v>87</v>
      </c>
      <c r="M40" s="28">
        <v>47535167</v>
      </c>
    </row>
    <row r="41" spans="1:13" x14ac:dyDescent="0.2">
      <c r="A41" s="12">
        <v>2001</v>
      </c>
      <c r="B41" s="12" t="s">
        <v>202</v>
      </c>
      <c r="C41" s="12" t="s">
        <v>179</v>
      </c>
      <c r="D41" s="12" t="s">
        <v>161</v>
      </c>
      <c r="E41" s="12" t="s">
        <v>140</v>
      </c>
      <c r="F41" s="12">
        <v>176</v>
      </c>
      <c r="G41" s="12">
        <v>735</v>
      </c>
      <c r="H41" s="12">
        <v>850</v>
      </c>
      <c r="I41" s="12">
        <v>-115</v>
      </c>
      <c r="J41" s="12">
        <v>5</v>
      </c>
      <c r="K41" s="12">
        <v>66</v>
      </c>
      <c r="L41" s="12">
        <v>96</v>
      </c>
      <c r="M41" s="28">
        <v>48986000</v>
      </c>
    </row>
    <row r="42" spans="1:13" x14ac:dyDescent="0.2">
      <c r="A42" s="12">
        <v>2001</v>
      </c>
      <c r="B42" s="12" t="s">
        <v>205</v>
      </c>
      <c r="C42" s="12" t="s">
        <v>182</v>
      </c>
      <c r="D42" s="12" t="s">
        <v>157</v>
      </c>
      <c r="E42" s="12" t="s">
        <v>140</v>
      </c>
      <c r="F42" s="12">
        <v>139</v>
      </c>
      <c r="G42" s="12">
        <v>724</v>
      </c>
      <c r="H42" s="12">
        <v>876</v>
      </c>
      <c r="I42" s="12">
        <v>-152</v>
      </c>
      <c r="J42" s="12">
        <v>4</v>
      </c>
      <c r="K42" s="12">
        <v>66</v>
      </c>
      <c r="L42" s="12">
        <v>96</v>
      </c>
      <c r="M42" s="28">
        <v>53416167</v>
      </c>
    </row>
    <row r="43" spans="1:13" x14ac:dyDescent="0.2">
      <c r="A43" s="12">
        <v>2001</v>
      </c>
      <c r="B43" s="12" t="s">
        <v>223</v>
      </c>
      <c r="C43" s="12" t="s">
        <v>167</v>
      </c>
      <c r="D43" s="12" t="s">
        <v>157</v>
      </c>
      <c r="E43" s="12" t="s">
        <v>196</v>
      </c>
      <c r="F43" s="12">
        <v>121</v>
      </c>
      <c r="G43" s="12">
        <v>672</v>
      </c>
      <c r="H43" s="12">
        <v>887</v>
      </c>
      <c r="I43" s="12">
        <v>-215</v>
      </c>
      <c r="J43" s="12">
        <v>5</v>
      </c>
      <c r="K43" s="12">
        <v>62</v>
      </c>
      <c r="L43" s="12">
        <v>100</v>
      </c>
      <c r="M43" s="28">
        <v>56980000</v>
      </c>
    </row>
    <row r="44" spans="1:13" x14ac:dyDescent="0.2">
      <c r="A44" s="12">
        <v>2001</v>
      </c>
      <c r="B44" s="12" t="s">
        <v>218</v>
      </c>
      <c r="C44" s="12" t="s">
        <v>174</v>
      </c>
      <c r="D44" s="12" t="s">
        <v>161</v>
      </c>
      <c r="E44" s="12" t="s">
        <v>140</v>
      </c>
      <c r="F44" s="12">
        <v>161</v>
      </c>
      <c r="G44" s="12">
        <v>657</v>
      </c>
      <c r="H44" s="12">
        <v>858</v>
      </c>
      <c r="I44" s="12">
        <v>-201</v>
      </c>
      <c r="J44" s="12">
        <v>6</v>
      </c>
      <c r="K44" s="12">
        <v>62</v>
      </c>
      <c r="L44" s="12">
        <v>100</v>
      </c>
      <c r="M44" s="28">
        <v>57760833</v>
      </c>
    </row>
    <row r="45" spans="1:13" x14ac:dyDescent="0.2">
      <c r="A45" s="12">
        <v>2001</v>
      </c>
      <c r="B45" s="12" t="s">
        <v>207</v>
      </c>
      <c r="C45" s="12" t="s">
        <v>158</v>
      </c>
      <c r="D45" s="12" t="s">
        <v>161</v>
      </c>
      <c r="E45" s="12" t="s">
        <v>140</v>
      </c>
      <c r="F45" s="12">
        <v>208</v>
      </c>
      <c r="G45" s="12">
        <v>847</v>
      </c>
      <c r="H45" s="12">
        <v>769</v>
      </c>
      <c r="I45" s="12">
        <v>78</v>
      </c>
      <c r="J45" s="12">
        <v>1</v>
      </c>
      <c r="K45" s="12">
        <v>93</v>
      </c>
      <c r="L45" s="12">
        <v>69</v>
      </c>
      <c r="M45" s="28">
        <v>60612667</v>
      </c>
    </row>
    <row r="46" spans="1:13" x14ac:dyDescent="0.2">
      <c r="A46" s="12">
        <v>2001</v>
      </c>
      <c r="B46" s="12" t="s">
        <v>221</v>
      </c>
      <c r="C46" s="12" t="s">
        <v>185</v>
      </c>
      <c r="D46" s="12" t="s">
        <v>161</v>
      </c>
      <c r="E46" s="12" t="s">
        <v>190</v>
      </c>
      <c r="F46" s="12">
        <v>235</v>
      </c>
      <c r="G46" s="12">
        <v>799</v>
      </c>
      <c r="H46" s="12">
        <v>748</v>
      </c>
      <c r="I46" s="12">
        <v>51</v>
      </c>
      <c r="J46" s="12">
        <v>2</v>
      </c>
      <c r="K46" s="12">
        <v>90</v>
      </c>
      <c r="L46" s="12">
        <v>72</v>
      </c>
      <c r="M46" s="28">
        <v>63280167</v>
      </c>
    </row>
    <row r="47" spans="1:13" x14ac:dyDescent="0.2">
      <c r="A47" s="12">
        <v>2001</v>
      </c>
      <c r="B47" s="12" t="s">
        <v>201</v>
      </c>
      <c r="C47" s="12" t="s">
        <v>162</v>
      </c>
      <c r="D47" s="12" t="s">
        <v>161</v>
      </c>
      <c r="E47" s="12" t="s">
        <v>140</v>
      </c>
      <c r="F47" s="12">
        <v>194</v>
      </c>
      <c r="G47" s="12">
        <v>777</v>
      </c>
      <c r="H47" s="12">
        <v>701</v>
      </c>
      <c r="I47" s="12">
        <v>76</v>
      </c>
      <c r="J47" s="12">
        <v>3</v>
      </c>
      <c r="K47" s="12">
        <v>88</v>
      </c>
      <c r="L47" s="12">
        <v>74</v>
      </c>
      <c r="M47" s="28">
        <v>64715833</v>
      </c>
    </row>
    <row r="48" spans="1:13" x14ac:dyDescent="0.2">
      <c r="A48" s="12">
        <v>2001</v>
      </c>
      <c r="B48" s="12" t="s">
        <v>200</v>
      </c>
      <c r="C48" s="12" t="s">
        <v>156</v>
      </c>
      <c r="D48" s="12" t="s">
        <v>157</v>
      </c>
      <c r="E48" s="12" t="s">
        <v>140</v>
      </c>
      <c r="F48" s="12">
        <v>214</v>
      </c>
      <c r="G48" s="12">
        <v>798</v>
      </c>
      <c r="H48" s="12">
        <v>795</v>
      </c>
      <c r="I48" s="12">
        <v>3</v>
      </c>
      <c r="J48" s="12">
        <v>3</v>
      </c>
      <c r="K48" s="12">
        <v>83</v>
      </c>
      <c r="L48" s="12">
        <v>79</v>
      </c>
      <c r="M48" s="28">
        <v>65653667</v>
      </c>
    </row>
    <row r="49" spans="1:13" x14ac:dyDescent="0.2">
      <c r="A49" s="12">
        <v>2001</v>
      </c>
      <c r="B49" s="12" t="s">
        <v>198</v>
      </c>
      <c r="C49" s="12" t="s">
        <v>165</v>
      </c>
      <c r="D49" s="12" t="s">
        <v>157</v>
      </c>
      <c r="E49" s="12" t="s">
        <v>196</v>
      </c>
      <c r="F49" s="12">
        <v>136</v>
      </c>
      <c r="G49" s="12">
        <v>687</v>
      </c>
      <c r="H49" s="12">
        <v>829</v>
      </c>
      <c r="I49" s="12">
        <v>-142</v>
      </c>
      <c r="J49" s="12">
        <v>4</v>
      </c>
      <c r="K49" s="12">
        <v>63</v>
      </c>
      <c r="L49" s="12">
        <v>98</v>
      </c>
      <c r="M49" s="28">
        <v>67599540</v>
      </c>
    </row>
    <row r="50" spans="1:13" x14ac:dyDescent="0.2">
      <c r="A50" s="12">
        <v>2001</v>
      </c>
      <c r="B50" s="12" t="s">
        <v>204</v>
      </c>
      <c r="C50" s="12" t="s">
        <v>188</v>
      </c>
      <c r="D50" s="12" t="s">
        <v>161</v>
      </c>
      <c r="E50" s="12" t="s">
        <v>190</v>
      </c>
      <c r="F50" s="12">
        <v>213</v>
      </c>
      <c r="G50" s="12">
        <v>923</v>
      </c>
      <c r="H50" s="12">
        <v>906</v>
      </c>
      <c r="I50" s="12">
        <v>17</v>
      </c>
      <c r="J50" s="12">
        <v>5</v>
      </c>
      <c r="K50" s="12">
        <v>73</v>
      </c>
      <c r="L50" s="12">
        <v>89</v>
      </c>
      <c r="M50" s="28">
        <v>71541334</v>
      </c>
    </row>
    <row r="51" spans="1:13" x14ac:dyDescent="0.2">
      <c r="A51" s="12">
        <v>2001</v>
      </c>
      <c r="B51" s="12" t="s">
        <v>220</v>
      </c>
      <c r="C51" s="12" t="s">
        <v>159</v>
      </c>
      <c r="D51" s="12" t="s">
        <v>157</v>
      </c>
      <c r="E51" s="12" t="s">
        <v>190</v>
      </c>
      <c r="F51" s="12">
        <v>169</v>
      </c>
      <c r="G51" s="12">
        <v>927</v>
      </c>
      <c r="H51" s="12">
        <v>627</v>
      </c>
      <c r="I51" s="12">
        <v>300</v>
      </c>
      <c r="J51" s="12">
        <v>1</v>
      </c>
      <c r="K51" s="12">
        <v>116</v>
      </c>
      <c r="L51" s="12">
        <v>46</v>
      </c>
      <c r="M51" s="28">
        <v>74720834</v>
      </c>
    </row>
    <row r="52" spans="1:13" x14ac:dyDescent="0.2">
      <c r="A52" s="12">
        <v>2001</v>
      </c>
      <c r="B52" s="12" t="s">
        <v>225</v>
      </c>
      <c r="C52" s="12" t="s">
        <v>164</v>
      </c>
      <c r="D52" s="12" t="s">
        <v>157</v>
      </c>
      <c r="E52" s="12" t="s">
        <v>196</v>
      </c>
      <c r="F52" s="12">
        <v>195</v>
      </c>
      <c r="G52" s="12">
        <v>767</v>
      </c>
      <c r="H52" s="12">
        <v>753</v>
      </c>
      <c r="I52" s="12">
        <v>14</v>
      </c>
      <c r="J52" s="12">
        <v>3</v>
      </c>
      <c r="K52" s="12">
        <v>80</v>
      </c>
      <c r="L52" s="12">
        <v>82</v>
      </c>
      <c r="M52" s="28">
        <v>76895999</v>
      </c>
    </row>
    <row r="53" spans="1:13" x14ac:dyDescent="0.2">
      <c r="A53" s="12">
        <v>2001</v>
      </c>
      <c r="B53" s="12" t="s">
        <v>222</v>
      </c>
      <c r="C53" s="12" t="s">
        <v>180</v>
      </c>
      <c r="D53" s="12" t="s">
        <v>161</v>
      </c>
      <c r="E53" s="12" t="s">
        <v>140</v>
      </c>
      <c r="F53" s="12">
        <v>199</v>
      </c>
      <c r="G53" s="12">
        <v>814</v>
      </c>
      <c r="H53" s="12">
        <v>684</v>
      </c>
      <c r="I53" s="12">
        <v>130</v>
      </c>
      <c r="J53" s="12">
        <v>2</v>
      </c>
      <c r="K53" s="12">
        <v>93</v>
      </c>
      <c r="L53" s="12">
        <v>69</v>
      </c>
      <c r="M53" s="28">
        <v>78538333</v>
      </c>
    </row>
    <row r="54" spans="1:13" x14ac:dyDescent="0.2">
      <c r="A54" s="12">
        <v>2001</v>
      </c>
      <c r="B54" s="12" t="s">
        <v>195</v>
      </c>
      <c r="C54" s="12" t="s">
        <v>169</v>
      </c>
      <c r="D54" s="12" t="s">
        <v>161</v>
      </c>
      <c r="E54" s="12" t="s">
        <v>190</v>
      </c>
      <c r="F54" s="12">
        <v>208</v>
      </c>
      <c r="G54" s="12">
        <v>818</v>
      </c>
      <c r="H54" s="12">
        <v>677</v>
      </c>
      <c r="I54" s="12">
        <v>141</v>
      </c>
      <c r="J54" s="12">
        <v>1</v>
      </c>
      <c r="K54" s="12">
        <v>92</v>
      </c>
      <c r="L54" s="12">
        <v>70</v>
      </c>
      <c r="M54" s="28">
        <v>85082999</v>
      </c>
    </row>
    <row r="55" spans="1:13" x14ac:dyDescent="0.2">
      <c r="A55" s="12">
        <v>2001</v>
      </c>
      <c r="B55" s="12" t="s">
        <v>224</v>
      </c>
      <c r="C55" s="12" t="s">
        <v>184</v>
      </c>
      <c r="D55" s="12" t="s">
        <v>157</v>
      </c>
      <c r="E55" s="12" t="s">
        <v>190</v>
      </c>
      <c r="F55" s="12">
        <v>246</v>
      </c>
      <c r="G55" s="12">
        <v>890</v>
      </c>
      <c r="H55" s="12">
        <v>968</v>
      </c>
      <c r="I55" s="12">
        <v>-78</v>
      </c>
      <c r="J55" s="12">
        <v>4</v>
      </c>
      <c r="K55" s="12">
        <v>73</v>
      </c>
      <c r="L55" s="12">
        <v>89</v>
      </c>
      <c r="M55" s="28">
        <v>88633500</v>
      </c>
    </row>
    <row r="56" spans="1:13" x14ac:dyDescent="0.2">
      <c r="A56" s="12">
        <v>2001</v>
      </c>
      <c r="B56" s="12" t="s">
        <v>197</v>
      </c>
      <c r="C56" s="12" t="s">
        <v>160</v>
      </c>
      <c r="D56" s="12" t="s">
        <v>161</v>
      </c>
      <c r="E56" s="12" t="s">
        <v>196</v>
      </c>
      <c r="F56" s="12">
        <v>174</v>
      </c>
      <c r="G56" s="12">
        <v>729</v>
      </c>
      <c r="H56" s="12">
        <v>643</v>
      </c>
      <c r="I56" s="12">
        <v>86</v>
      </c>
      <c r="J56" s="12">
        <v>1</v>
      </c>
      <c r="K56" s="12">
        <v>88</v>
      </c>
      <c r="L56" s="12">
        <v>74</v>
      </c>
      <c r="M56" s="28">
        <v>91936166</v>
      </c>
    </row>
    <row r="57" spans="1:13" x14ac:dyDescent="0.2">
      <c r="A57" s="12">
        <v>2001</v>
      </c>
      <c r="B57" s="12" t="s">
        <v>203</v>
      </c>
      <c r="C57" s="12" t="s">
        <v>176</v>
      </c>
      <c r="D57" s="12" t="s">
        <v>157</v>
      </c>
      <c r="E57" s="12" t="s">
        <v>140</v>
      </c>
      <c r="F57" s="12">
        <v>212</v>
      </c>
      <c r="G57" s="12">
        <v>897</v>
      </c>
      <c r="H57" s="12">
        <v>821</v>
      </c>
      <c r="I57" s="12">
        <v>76</v>
      </c>
      <c r="J57" s="12">
        <v>1</v>
      </c>
      <c r="K57" s="12">
        <v>91</v>
      </c>
      <c r="L57" s="12">
        <v>71</v>
      </c>
      <c r="M57" s="28">
        <v>93152001</v>
      </c>
    </row>
    <row r="58" spans="1:13" x14ac:dyDescent="0.2">
      <c r="A58" s="12">
        <v>2001</v>
      </c>
      <c r="B58" s="12" t="s">
        <v>215</v>
      </c>
      <c r="C58" s="12" t="s">
        <v>173</v>
      </c>
      <c r="D58" s="12" t="s">
        <v>161</v>
      </c>
      <c r="E58" s="12" t="s">
        <v>196</v>
      </c>
      <c r="F58" s="12">
        <v>147</v>
      </c>
      <c r="G58" s="12">
        <v>642</v>
      </c>
      <c r="H58" s="12">
        <v>713</v>
      </c>
      <c r="I58" s="12">
        <v>-71</v>
      </c>
      <c r="J58" s="12">
        <v>3</v>
      </c>
      <c r="K58" s="12">
        <v>82</v>
      </c>
      <c r="L58" s="12">
        <v>80</v>
      </c>
      <c r="M58" s="28">
        <v>93174428</v>
      </c>
    </row>
    <row r="59" spans="1:13" x14ac:dyDescent="0.2">
      <c r="A59" s="12">
        <v>2001</v>
      </c>
      <c r="B59" s="12" t="s">
        <v>209</v>
      </c>
      <c r="C59" s="12" t="s">
        <v>177</v>
      </c>
      <c r="D59" s="12" t="s">
        <v>161</v>
      </c>
      <c r="E59" s="12" t="s">
        <v>190</v>
      </c>
      <c r="F59" s="12">
        <v>206</v>
      </c>
      <c r="G59" s="12">
        <v>758</v>
      </c>
      <c r="H59" s="12">
        <v>744</v>
      </c>
      <c r="I59" s="12">
        <v>14</v>
      </c>
      <c r="J59" s="12">
        <v>3</v>
      </c>
      <c r="K59" s="12">
        <v>86</v>
      </c>
      <c r="L59" s="12">
        <v>76</v>
      </c>
      <c r="M59" s="28">
        <v>109105953</v>
      </c>
    </row>
    <row r="60" spans="1:13" x14ac:dyDescent="0.2">
      <c r="A60" s="12">
        <v>2001</v>
      </c>
      <c r="B60" s="12" t="s">
        <v>199</v>
      </c>
      <c r="C60" s="12" t="s">
        <v>168</v>
      </c>
      <c r="D60" s="12" t="s">
        <v>157</v>
      </c>
      <c r="E60" s="12" t="s">
        <v>196</v>
      </c>
      <c r="F60" s="12">
        <v>198</v>
      </c>
      <c r="G60" s="12">
        <v>772</v>
      </c>
      <c r="H60" s="12">
        <v>745</v>
      </c>
      <c r="I60" s="12">
        <v>27</v>
      </c>
      <c r="J60" s="12">
        <v>2</v>
      </c>
      <c r="K60" s="12">
        <v>82</v>
      </c>
      <c r="L60" s="12">
        <v>79</v>
      </c>
      <c r="M60" s="28">
        <v>110035833</v>
      </c>
    </row>
    <row r="61" spans="1:13" x14ac:dyDescent="0.2">
      <c r="A61" s="12">
        <v>2001</v>
      </c>
      <c r="B61" s="12" t="s">
        <v>214</v>
      </c>
      <c r="C61" s="12" t="s">
        <v>171</v>
      </c>
      <c r="D61" s="12" t="s">
        <v>157</v>
      </c>
      <c r="E61" s="12" t="s">
        <v>196</v>
      </c>
      <c r="F61" s="12">
        <v>203</v>
      </c>
      <c r="G61" s="12">
        <v>804</v>
      </c>
      <c r="H61" s="12">
        <v>713</v>
      </c>
      <c r="I61" s="12">
        <v>91</v>
      </c>
      <c r="J61" s="12">
        <v>1</v>
      </c>
      <c r="K61" s="12">
        <v>95</v>
      </c>
      <c r="L61" s="12">
        <v>65</v>
      </c>
      <c r="M61" s="28">
        <v>112287143</v>
      </c>
    </row>
    <row r="62" spans="1:13" x14ac:dyDescent="0.2">
      <c r="A62" s="12">
        <v>2002</v>
      </c>
      <c r="B62" s="12" t="s">
        <v>223</v>
      </c>
      <c r="C62" s="12" t="s">
        <v>167</v>
      </c>
      <c r="D62" s="12" t="s">
        <v>157</v>
      </c>
      <c r="E62" s="12" t="s">
        <v>196</v>
      </c>
      <c r="F62" s="12">
        <v>133</v>
      </c>
      <c r="G62" s="12">
        <v>673</v>
      </c>
      <c r="H62" s="12">
        <v>918</v>
      </c>
      <c r="I62" s="12">
        <v>-245</v>
      </c>
      <c r="J62" s="12">
        <v>5</v>
      </c>
      <c r="K62" s="12">
        <v>55</v>
      </c>
      <c r="L62" s="12">
        <v>106</v>
      </c>
      <c r="M62" s="28">
        <v>34380000</v>
      </c>
    </row>
    <row r="63" spans="1:13" x14ac:dyDescent="0.2">
      <c r="A63" s="12">
        <v>2002</v>
      </c>
      <c r="B63" s="12" t="s">
        <v>213</v>
      </c>
      <c r="C63" s="12" t="s">
        <v>212</v>
      </c>
      <c r="D63" s="12" t="s">
        <v>161</v>
      </c>
      <c r="E63" s="12" t="s">
        <v>196</v>
      </c>
      <c r="F63" s="12">
        <v>162</v>
      </c>
      <c r="G63" s="12">
        <v>735</v>
      </c>
      <c r="H63" s="12">
        <v>718</v>
      </c>
      <c r="I63" s="12">
        <v>17</v>
      </c>
      <c r="J63" s="12">
        <v>2</v>
      </c>
      <c r="K63" s="12">
        <v>83</v>
      </c>
      <c r="L63" s="12">
        <v>79</v>
      </c>
      <c r="M63" s="28">
        <v>38670500</v>
      </c>
    </row>
    <row r="64" spans="1:13" x14ac:dyDescent="0.2">
      <c r="A64" s="12">
        <v>2002</v>
      </c>
      <c r="B64" s="12" t="s">
        <v>216</v>
      </c>
      <c r="C64" s="12" t="s">
        <v>170</v>
      </c>
      <c r="D64" s="12" t="s">
        <v>157</v>
      </c>
      <c r="E64" s="12" t="s">
        <v>190</v>
      </c>
      <c r="F64" s="12">
        <v>205</v>
      </c>
      <c r="G64" s="12">
        <v>800</v>
      </c>
      <c r="H64" s="12">
        <v>654</v>
      </c>
      <c r="I64" s="12">
        <v>146</v>
      </c>
      <c r="J64" s="12">
        <v>1</v>
      </c>
      <c r="K64" s="12">
        <v>103</v>
      </c>
      <c r="L64" s="12">
        <v>59</v>
      </c>
      <c r="M64" s="28">
        <v>40004167</v>
      </c>
    </row>
    <row r="65" spans="1:13" x14ac:dyDescent="0.2">
      <c r="A65" s="12">
        <v>2002</v>
      </c>
      <c r="B65" s="12" t="s">
        <v>211</v>
      </c>
      <c r="C65" s="12" t="s">
        <v>175</v>
      </c>
      <c r="D65" s="12" t="s">
        <v>157</v>
      </c>
      <c r="E65" s="12" t="s">
        <v>140</v>
      </c>
      <c r="F65" s="12">
        <v>167</v>
      </c>
      <c r="G65" s="12">
        <v>768</v>
      </c>
      <c r="H65" s="12">
        <v>712</v>
      </c>
      <c r="I65" s="12">
        <v>56</v>
      </c>
      <c r="J65" s="12">
        <v>1</v>
      </c>
      <c r="K65" s="12">
        <v>94</v>
      </c>
      <c r="L65" s="12">
        <v>67</v>
      </c>
      <c r="M65" s="28">
        <v>40425000</v>
      </c>
    </row>
    <row r="66" spans="1:13" x14ac:dyDescent="0.2">
      <c r="A66" s="12">
        <v>2002</v>
      </c>
      <c r="B66" s="12" t="s">
        <v>219</v>
      </c>
      <c r="C66" s="12" t="s">
        <v>172</v>
      </c>
      <c r="D66" s="12" t="s">
        <v>161</v>
      </c>
      <c r="E66" s="12" t="s">
        <v>190</v>
      </c>
      <c r="F66" s="12">
        <v>136</v>
      </c>
      <c r="G66" s="12">
        <v>662</v>
      </c>
      <c r="H66" s="12">
        <v>815</v>
      </c>
      <c r="I66" s="12">
        <v>-153</v>
      </c>
      <c r="J66" s="12">
        <v>5</v>
      </c>
      <c r="K66" s="12">
        <v>66</v>
      </c>
      <c r="L66" s="12">
        <v>96</v>
      </c>
      <c r="M66" s="28">
        <v>41425000</v>
      </c>
    </row>
    <row r="67" spans="1:13" x14ac:dyDescent="0.2">
      <c r="A67" s="12">
        <v>2002</v>
      </c>
      <c r="B67" s="12" t="s">
        <v>206</v>
      </c>
      <c r="C67" s="12" t="s">
        <v>187</v>
      </c>
      <c r="D67" s="12" t="s">
        <v>161</v>
      </c>
      <c r="E67" s="12" t="s">
        <v>196</v>
      </c>
      <c r="F67" s="12">
        <v>146</v>
      </c>
      <c r="G67" s="12">
        <v>699</v>
      </c>
      <c r="H67" s="12">
        <v>763</v>
      </c>
      <c r="I67" s="12">
        <v>-64</v>
      </c>
      <c r="J67" s="12">
        <v>4</v>
      </c>
      <c r="K67" s="12">
        <v>79</v>
      </c>
      <c r="L67" s="12">
        <v>83</v>
      </c>
      <c r="M67" s="28">
        <v>41979917</v>
      </c>
    </row>
    <row r="68" spans="1:13" x14ac:dyDescent="0.2">
      <c r="A68" s="12">
        <v>2002</v>
      </c>
      <c r="B68" s="12" t="s">
        <v>218</v>
      </c>
      <c r="C68" s="12" t="s">
        <v>174</v>
      </c>
      <c r="D68" s="12" t="s">
        <v>161</v>
      </c>
      <c r="E68" s="12" t="s">
        <v>140</v>
      </c>
      <c r="F68" s="12">
        <v>142</v>
      </c>
      <c r="G68" s="12">
        <v>641</v>
      </c>
      <c r="H68" s="12">
        <v>730</v>
      </c>
      <c r="I68" s="12">
        <v>-89</v>
      </c>
      <c r="J68" s="12">
        <v>4</v>
      </c>
      <c r="K68" s="12">
        <v>72</v>
      </c>
      <c r="L68" s="12">
        <v>89</v>
      </c>
      <c r="M68" s="28">
        <v>42323599</v>
      </c>
    </row>
    <row r="69" spans="1:13" x14ac:dyDescent="0.2">
      <c r="A69" s="12">
        <v>2002</v>
      </c>
      <c r="B69" s="12" t="s">
        <v>202</v>
      </c>
      <c r="C69" s="12" t="s">
        <v>179</v>
      </c>
      <c r="D69" s="12" t="s">
        <v>161</v>
      </c>
      <c r="E69" s="12" t="s">
        <v>140</v>
      </c>
      <c r="F69" s="12">
        <v>169</v>
      </c>
      <c r="G69" s="12">
        <v>709</v>
      </c>
      <c r="H69" s="12">
        <v>774</v>
      </c>
      <c r="I69" s="12">
        <v>-65</v>
      </c>
      <c r="J69" s="12">
        <v>3</v>
      </c>
      <c r="K69" s="12">
        <v>78</v>
      </c>
      <c r="L69" s="12">
        <v>84</v>
      </c>
      <c r="M69" s="28">
        <v>45050390</v>
      </c>
    </row>
    <row r="70" spans="1:13" x14ac:dyDescent="0.2">
      <c r="A70" s="12">
        <v>2002</v>
      </c>
      <c r="B70" s="12" t="s">
        <v>208</v>
      </c>
      <c r="C70" s="12" t="s">
        <v>178</v>
      </c>
      <c r="D70" s="12" t="s">
        <v>157</v>
      </c>
      <c r="E70" s="12" t="s">
        <v>140</v>
      </c>
      <c r="F70" s="12">
        <v>140</v>
      </c>
      <c r="G70" s="12">
        <v>737</v>
      </c>
      <c r="H70" s="12">
        <v>891</v>
      </c>
      <c r="I70" s="12">
        <v>-154</v>
      </c>
      <c r="J70" s="12">
        <v>4</v>
      </c>
      <c r="K70" s="12">
        <v>62</v>
      </c>
      <c r="L70" s="12">
        <v>100</v>
      </c>
      <c r="M70" s="28">
        <v>47257000</v>
      </c>
    </row>
    <row r="71" spans="1:13" x14ac:dyDescent="0.2">
      <c r="A71" s="12">
        <v>2002</v>
      </c>
      <c r="B71" s="12" t="s">
        <v>210</v>
      </c>
      <c r="C71" s="12" t="s">
        <v>166</v>
      </c>
      <c r="D71" s="12" t="s">
        <v>161</v>
      </c>
      <c r="E71" s="12" t="s">
        <v>140</v>
      </c>
      <c r="F71" s="12">
        <v>139</v>
      </c>
      <c r="G71" s="12">
        <v>627</v>
      </c>
      <c r="H71" s="12">
        <v>821</v>
      </c>
      <c r="I71" s="12">
        <v>-194</v>
      </c>
      <c r="J71" s="12">
        <v>6</v>
      </c>
      <c r="K71" s="12">
        <v>56</v>
      </c>
      <c r="L71" s="12">
        <v>106</v>
      </c>
      <c r="M71" s="28">
        <v>50287833</v>
      </c>
    </row>
    <row r="72" spans="1:13" x14ac:dyDescent="0.2">
      <c r="A72" s="12">
        <v>2002</v>
      </c>
      <c r="B72" s="12" t="s">
        <v>205</v>
      </c>
      <c r="C72" s="12" t="s">
        <v>182</v>
      </c>
      <c r="D72" s="12" t="s">
        <v>157</v>
      </c>
      <c r="E72" s="12" t="s">
        <v>140</v>
      </c>
      <c r="F72" s="12">
        <v>124</v>
      </c>
      <c r="G72" s="12">
        <v>575</v>
      </c>
      <c r="H72" s="12">
        <v>864</v>
      </c>
      <c r="I72" s="12">
        <v>-289</v>
      </c>
      <c r="J72" s="12">
        <v>5</v>
      </c>
      <c r="K72" s="12">
        <v>55</v>
      </c>
      <c r="L72" s="12">
        <v>106</v>
      </c>
      <c r="M72" s="28">
        <v>55048000</v>
      </c>
    </row>
    <row r="73" spans="1:13" x14ac:dyDescent="0.2">
      <c r="A73" s="12">
        <v>2002</v>
      </c>
      <c r="B73" s="12" t="s">
        <v>204</v>
      </c>
      <c r="C73" s="12" t="s">
        <v>188</v>
      </c>
      <c r="D73" s="12" t="s">
        <v>161</v>
      </c>
      <c r="E73" s="12" t="s">
        <v>190</v>
      </c>
      <c r="F73" s="12">
        <v>152</v>
      </c>
      <c r="G73" s="12">
        <v>778</v>
      </c>
      <c r="H73" s="12">
        <v>898</v>
      </c>
      <c r="I73" s="12">
        <v>-120</v>
      </c>
      <c r="J73" s="12">
        <v>4</v>
      </c>
      <c r="K73" s="12">
        <v>73</v>
      </c>
      <c r="L73" s="12">
        <v>89</v>
      </c>
      <c r="M73" s="28">
        <v>56851043</v>
      </c>
    </row>
    <row r="74" spans="1:13" x14ac:dyDescent="0.2">
      <c r="A74" s="12">
        <v>2002</v>
      </c>
      <c r="B74" s="12" t="s">
        <v>200</v>
      </c>
      <c r="C74" s="12" t="s">
        <v>156</v>
      </c>
      <c r="D74" s="12" t="s">
        <v>157</v>
      </c>
      <c r="E74" s="12" t="s">
        <v>140</v>
      </c>
      <c r="F74" s="12">
        <v>217</v>
      </c>
      <c r="G74" s="12">
        <v>856</v>
      </c>
      <c r="H74" s="12">
        <v>798</v>
      </c>
      <c r="I74" s="12">
        <v>58</v>
      </c>
      <c r="J74" s="12">
        <v>2</v>
      </c>
      <c r="K74" s="12">
        <v>81</v>
      </c>
      <c r="L74" s="12">
        <v>81</v>
      </c>
      <c r="M74" s="28">
        <v>57052833</v>
      </c>
    </row>
    <row r="75" spans="1:13" x14ac:dyDescent="0.2">
      <c r="A75" s="12">
        <v>2002</v>
      </c>
      <c r="B75" s="12" t="s">
        <v>217</v>
      </c>
      <c r="C75" s="12" t="s">
        <v>186</v>
      </c>
      <c r="D75" s="12" t="s">
        <v>161</v>
      </c>
      <c r="E75" s="12" t="s">
        <v>196</v>
      </c>
      <c r="F75" s="12">
        <v>165</v>
      </c>
      <c r="G75" s="12">
        <v>710</v>
      </c>
      <c r="H75" s="12">
        <v>724</v>
      </c>
      <c r="I75" s="12">
        <v>-14</v>
      </c>
      <c r="J75" s="12">
        <v>3</v>
      </c>
      <c r="K75" s="12">
        <v>80</v>
      </c>
      <c r="L75" s="12">
        <v>81</v>
      </c>
      <c r="M75" s="28">
        <v>57954999</v>
      </c>
    </row>
    <row r="76" spans="1:13" x14ac:dyDescent="0.2">
      <c r="A76" s="12">
        <v>2002</v>
      </c>
      <c r="B76" s="12" t="s">
        <v>198</v>
      </c>
      <c r="C76" s="12" t="s">
        <v>165</v>
      </c>
      <c r="D76" s="12" t="s">
        <v>157</v>
      </c>
      <c r="E76" s="12" t="s">
        <v>196</v>
      </c>
      <c r="F76" s="12">
        <v>165</v>
      </c>
      <c r="G76" s="12">
        <v>667</v>
      </c>
      <c r="H76" s="12">
        <v>773</v>
      </c>
      <c r="I76" s="12">
        <v>-106</v>
      </c>
      <c r="J76" s="12">
        <v>4</v>
      </c>
      <c r="K76" s="12">
        <v>67</v>
      </c>
      <c r="L76" s="12">
        <v>95</v>
      </c>
      <c r="M76" s="28">
        <v>60493487</v>
      </c>
    </row>
    <row r="77" spans="1:13" x14ac:dyDescent="0.2">
      <c r="A77" s="12">
        <v>2002</v>
      </c>
      <c r="B77" s="12" t="s">
        <v>194</v>
      </c>
      <c r="C77" s="12" t="s">
        <v>193</v>
      </c>
      <c r="D77" s="12" t="s">
        <v>157</v>
      </c>
      <c r="E77" s="12" t="s">
        <v>190</v>
      </c>
      <c r="F77" s="12">
        <v>152</v>
      </c>
      <c r="G77" s="12">
        <v>851</v>
      </c>
      <c r="H77" s="12">
        <v>644</v>
      </c>
      <c r="I77" s="12">
        <v>207</v>
      </c>
      <c r="J77" s="12">
        <v>2</v>
      </c>
      <c r="K77" s="12">
        <v>99</v>
      </c>
      <c r="L77" s="12">
        <v>63</v>
      </c>
      <c r="M77" s="28">
        <v>61721667</v>
      </c>
    </row>
    <row r="78" spans="1:13" x14ac:dyDescent="0.2">
      <c r="A78" s="12">
        <v>2002</v>
      </c>
      <c r="B78" s="12" t="s">
        <v>207</v>
      </c>
      <c r="C78" s="12" t="s">
        <v>158</v>
      </c>
      <c r="D78" s="12" t="s">
        <v>161</v>
      </c>
      <c r="E78" s="12" t="s">
        <v>140</v>
      </c>
      <c r="F78" s="12">
        <v>167</v>
      </c>
      <c r="G78" s="12">
        <v>749</v>
      </c>
      <c r="H78" s="12">
        <v>695</v>
      </c>
      <c r="I78" s="12">
        <v>54</v>
      </c>
      <c r="J78" s="12">
        <v>2</v>
      </c>
      <c r="K78" s="12">
        <v>84</v>
      </c>
      <c r="L78" s="12">
        <v>78</v>
      </c>
      <c r="M78" s="28">
        <v>63448417</v>
      </c>
    </row>
    <row r="79" spans="1:13" x14ac:dyDescent="0.2">
      <c r="A79" s="12">
        <v>2002</v>
      </c>
      <c r="B79" s="12" t="s">
        <v>222</v>
      </c>
      <c r="C79" s="12" t="s">
        <v>180</v>
      </c>
      <c r="D79" s="12" t="s">
        <v>161</v>
      </c>
      <c r="E79" s="12" t="s">
        <v>140</v>
      </c>
      <c r="F79" s="12">
        <v>175</v>
      </c>
      <c r="G79" s="12">
        <v>787</v>
      </c>
      <c r="H79" s="12">
        <v>648</v>
      </c>
      <c r="I79" s="12">
        <v>139</v>
      </c>
      <c r="J79" s="12">
        <v>1</v>
      </c>
      <c r="K79" s="12">
        <v>97</v>
      </c>
      <c r="L79" s="12">
        <v>65</v>
      </c>
      <c r="M79" s="28">
        <v>74660875</v>
      </c>
    </row>
    <row r="80" spans="1:13" x14ac:dyDescent="0.2">
      <c r="A80" s="12">
        <v>2002</v>
      </c>
      <c r="B80" s="12" t="s">
        <v>201</v>
      </c>
      <c r="C80" s="12" t="s">
        <v>162</v>
      </c>
      <c r="D80" s="12" t="s">
        <v>161</v>
      </c>
      <c r="E80" s="12" t="s">
        <v>140</v>
      </c>
      <c r="F80" s="12">
        <v>200</v>
      </c>
      <c r="G80" s="12">
        <v>706</v>
      </c>
      <c r="H80" s="12">
        <v>759</v>
      </c>
      <c r="I80" s="12">
        <v>-53</v>
      </c>
      <c r="J80" s="12">
        <v>5</v>
      </c>
      <c r="K80" s="12">
        <v>67</v>
      </c>
      <c r="L80" s="12">
        <v>95</v>
      </c>
      <c r="M80" s="28">
        <v>75690833</v>
      </c>
    </row>
    <row r="81" spans="1:13" x14ac:dyDescent="0.2">
      <c r="A81" s="12">
        <v>2002</v>
      </c>
      <c r="B81" s="12" t="s">
        <v>225</v>
      </c>
      <c r="C81" s="12" t="s">
        <v>164</v>
      </c>
      <c r="D81" s="12" t="s">
        <v>157</v>
      </c>
      <c r="E81" s="12" t="s">
        <v>196</v>
      </c>
      <c r="F81" s="12">
        <v>187</v>
      </c>
      <c r="G81" s="12">
        <v>813</v>
      </c>
      <c r="H81" s="12">
        <v>828</v>
      </c>
      <c r="I81" s="12">
        <v>-15</v>
      </c>
      <c r="J81" s="12">
        <v>3</v>
      </c>
      <c r="K81" s="12">
        <v>78</v>
      </c>
      <c r="L81" s="12">
        <v>84</v>
      </c>
      <c r="M81" s="28">
        <v>76864333</v>
      </c>
    </row>
    <row r="82" spans="1:13" x14ac:dyDescent="0.2">
      <c r="A82" s="12">
        <v>2002</v>
      </c>
      <c r="B82" s="12" t="s">
        <v>221</v>
      </c>
      <c r="C82" s="12" t="s">
        <v>185</v>
      </c>
      <c r="D82" s="12" t="s">
        <v>161</v>
      </c>
      <c r="E82" s="12" t="s">
        <v>190</v>
      </c>
      <c r="F82" s="12">
        <v>198</v>
      </c>
      <c r="G82" s="12">
        <v>783</v>
      </c>
      <c r="H82" s="12">
        <v>616</v>
      </c>
      <c r="I82" s="12">
        <v>167</v>
      </c>
      <c r="J82" s="12">
        <v>2</v>
      </c>
      <c r="K82" s="12">
        <v>95</v>
      </c>
      <c r="L82" s="12">
        <v>66</v>
      </c>
      <c r="M82" s="28">
        <v>78299835</v>
      </c>
    </row>
    <row r="83" spans="1:13" x14ac:dyDescent="0.2">
      <c r="A83" s="12">
        <v>2002</v>
      </c>
      <c r="B83" s="12" t="s">
        <v>203</v>
      </c>
      <c r="C83" s="12" t="s">
        <v>176</v>
      </c>
      <c r="D83" s="12" t="s">
        <v>157</v>
      </c>
      <c r="E83" s="12" t="s">
        <v>140</v>
      </c>
      <c r="F83" s="12">
        <v>192</v>
      </c>
      <c r="G83" s="12">
        <v>739</v>
      </c>
      <c r="H83" s="12">
        <v>837</v>
      </c>
      <c r="I83" s="12">
        <v>-98</v>
      </c>
      <c r="J83" s="12">
        <v>3</v>
      </c>
      <c r="K83" s="12">
        <v>74</v>
      </c>
      <c r="L83" s="12">
        <v>88</v>
      </c>
      <c r="M83" s="28">
        <v>78909449</v>
      </c>
    </row>
    <row r="84" spans="1:13" x14ac:dyDescent="0.2">
      <c r="A84" s="12">
        <v>2002</v>
      </c>
      <c r="B84" s="12" t="s">
        <v>220</v>
      </c>
      <c r="C84" s="12" t="s">
        <v>159</v>
      </c>
      <c r="D84" s="12" t="s">
        <v>157</v>
      </c>
      <c r="E84" s="12" t="s">
        <v>190</v>
      </c>
      <c r="F84" s="12">
        <v>152</v>
      </c>
      <c r="G84" s="12">
        <v>814</v>
      </c>
      <c r="H84" s="12">
        <v>699</v>
      </c>
      <c r="I84" s="12">
        <v>115</v>
      </c>
      <c r="J84" s="12">
        <v>3</v>
      </c>
      <c r="K84" s="12">
        <v>93</v>
      </c>
      <c r="L84" s="12">
        <v>69</v>
      </c>
      <c r="M84" s="28">
        <v>80282668</v>
      </c>
    </row>
    <row r="85" spans="1:13" x14ac:dyDescent="0.2">
      <c r="A85" s="12">
        <v>2002</v>
      </c>
      <c r="B85" s="12" t="s">
        <v>197</v>
      </c>
      <c r="C85" s="12" t="s">
        <v>160</v>
      </c>
      <c r="D85" s="12" t="s">
        <v>161</v>
      </c>
      <c r="E85" s="12" t="s">
        <v>196</v>
      </c>
      <c r="F85" s="12">
        <v>164</v>
      </c>
      <c r="G85" s="12">
        <v>708</v>
      </c>
      <c r="H85" s="12">
        <v>565</v>
      </c>
      <c r="I85" s="12">
        <v>143</v>
      </c>
      <c r="J85" s="12">
        <v>1</v>
      </c>
      <c r="K85" s="12">
        <v>101</v>
      </c>
      <c r="L85" s="12">
        <v>59</v>
      </c>
      <c r="M85" s="28">
        <v>92870367</v>
      </c>
    </row>
    <row r="86" spans="1:13" x14ac:dyDescent="0.2">
      <c r="A86" s="12">
        <v>2002</v>
      </c>
      <c r="B86" s="12" t="s">
        <v>215</v>
      </c>
      <c r="C86" s="12" t="s">
        <v>173</v>
      </c>
      <c r="D86" s="12" t="s">
        <v>161</v>
      </c>
      <c r="E86" s="12" t="s">
        <v>196</v>
      </c>
      <c r="F86" s="12">
        <v>160</v>
      </c>
      <c r="G86" s="12">
        <v>690</v>
      </c>
      <c r="H86" s="12">
        <v>703</v>
      </c>
      <c r="I86" s="12">
        <v>-13</v>
      </c>
      <c r="J86" s="12">
        <v>5</v>
      </c>
      <c r="K86" s="12">
        <v>75</v>
      </c>
      <c r="L86" s="12">
        <v>86</v>
      </c>
      <c r="M86" s="28">
        <v>94633593</v>
      </c>
    </row>
    <row r="87" spans="1:13" x14ac:dyDescent="0.2">
      <c r="A87" s="12">
        <v>2002</v>
      </c>
      <c r="B87" s="12" t="s">
        <v>209</v>
      </c>
      <c r="C87" s="12" t="s">
        <v>177</v>
      </c>
      <c r="D87" s="12" t="s">
        <v>161</v>
      </c>
      <c r="E87" s="12" t="s">
        <v>190</v>
      </c>
      <c r="F87" s="12">
        <v>155</v>
      </c>
      <c r="G87" s="12">
        <v>713</v>
      </c>
      <c r="H87" s="12">
        <v>643</v>
      </c>
      <c r="I87" s="12">
        <v>70</v>
      </c>
      <c r="J87" s="12">
        <v>3</v>
      </c>
      <c r="K87" s="12">
        <v>92</v>
      </c>
      <c r="L87" s="12">
        <v>70</v>
      </c>
      <c r="M87" s="28">
        <v>94850953</v>
      </c>
    </row>
    <row r="88" spans="1:13" x14ac:dyDescent="0.2">
      <c r="A88" s="12">
        <v>2002</v>
      </c>
      <c r="B88" s="12" t="s">
        <v>195</v>
      </c>
      <c r="C88" s="12" t="s">
        <v>169</v>
      </c>
      <c r="D88" s="12" t="s">
        <v>161</v>
      </c>
      <c r="E88" s="12" t="s">
        <v>190</v>
      </c>
      <c r="F88" s="12">
        <v>165</v>
      </c>
      <c r="G88" s="12">
        <v>819</v>
      </c>
      <c r="H88" s="12">
        <v>674</v>
      </c>
      <c r="I88" s="12">
        <v>145</v>
      </c>
      <c r="J88" s="12">
        <v>1</v>
      </c>
      <c r="K88" s="12">
        <v>98</v>
      </c>
      <c r="L88" s="12">
        <v>64</v>
      </c>
      <c r="M88" s="28">
        <v>102819999</v>
      </c>
    </row>
    <row r="89" spans="1:13" x14ac:dyDescent="0.2">
      <c r="A89" s="12">
        <v>2002</v>
      </c>
      <c r="B89" s="12" t="s">
        <v>224</v>
      </c>
      <c r="C89" s="12" t="s">
        <v>184</v>
      </c>
      <c r="D89" s="12" t="s">
        <v>157</v>
      </c>
      <c r="E89" s="12" t="s">
        <v>190</v>
      </c>
      <c r="F89" s="12">
        <v>230</v>
      </c>
      <c r="G89" s="12">
        <v>843</v>
      </c>
      <c r="H89" s="12">
        <v>882</v>
      </c>
      <c r="I89" s="12">
        <v>-39</v>
      </c>
      <c r="J89" s="12">
        <v>4</v>
      </c>
      <c r="K89" s="12">
        <v>72</v>
      </c>
      <c r="L89" s="12">
        <v>90</v>
      </c>
      <c r="M89" s="28">
        <v>105526122</v>
      </c>
    </row>
    <row r="90" spans="1:13" x14ac:dyDescent="0.2">
      <c r="A90" s="12">
        <v>2002</v>
      </c>
      <c r="B90" s="12" t="s">
        <v>199</v>
      </c>
      <c r="C90" s="12" t="s">
        <v>168</v>
      </c>
      <c r="D90" s="12" t="s">
        <v>157</v>
      </c>
      <c r="E90" s="12" t="s">
        <v>196</v>
      </c>
      <c r="F90" s="12">
        <v>177</v>
      </c>
      <c r="G90" s="12">
        <v>859</v>
      </c>
      <c r="H90" s="12">
        <v>665</v>
      </c>
      <c r="I90" s="12">
        <v>194</v>
      </c>
      <c r="J90" s="12">
        <v>2</v>
      </c>
      <c r="K90" s="12">
        <v>93</v>
      </c>
      <c r="L90" s="12">
        <v>69</v>
      </c>
      <c r="M90" s="28">
        <v>108366060</v>
      </c>
    </row>
    <row r="91" spans="1:13" x14ac:dyDescent="0.2">
      <c r="A91" s="12">
        <v>2002</v>
      </c>
      <c r="B91" s="12" t="s">
        <v>214</v>
      </c>
      <c r="C91" s="12" t="s">
        <v>171</v>
      </c>
      <c r="D91" s="12" t="s">
        <v>157</v>
      </c>
      <c r="E91" s="12" t="s">
        <v>196</v>
      </c>
      <c r="F91" s="12">
        <v>223</v>
      </c>
      <c r="G91" s="12">
        <v>897</v>
      </c>
      <c r="H91" s="12">
        <v>697</v>
      </c>
      <c r="I91" s="12">
        <v>200</v>
      </c>
      <c r="J91" s="12">
        <v>1</v>
      </c>
      <c r="K91" s="12">
        <v>103</v>
      </c>
      <c r="L91" s="12">
        <v>58</v>
      </c>
      <c r="M91" s="28">
        <v>125928583</v>
      </c>
    </row>
    <row r="92" spans="1:13" x14ac:dyDescent="0.2">
      <c r="A92" s="12">
        <v>2003</v>
      </c>
      <c r="B92" s="12" t="s">
        <v>223</v>
      </c>
      <c r="C92" s="12" t="s">
        <v>167</v>
      </c>
      <c r="D92" s="12" t="s">
        <v>157</v>
      </c>
      <c r="E92" s="12" t="s">
        <v>196</v>
      </c>
      <c r="F92" s="12">
        <v>137</v>
      </c>
      <c r="G92" s="12">
        <v>715</v>
      </c>
      <c r="H92" s="12">
        <v>852</v>
      </c>
      <c r="I92" s="12">
        <v>-137</v>
      </c>
      <c r="J92" s="12">
        <v>5</v>
      </c>
      <c r="K92" s="12">
        <v>63</v>
      </c>
      <c r="L92" s="12">
        <v>99</v>
      </c>
      <c r="M92" s="28">
        <v>19630000</v>
      </c>
    </row>
    <row r="93" spans="1:13" x14ac:dyDescent="0.2">
      <c r="A93" s="12">
        <v>2003</v>
      </c>
      <c r="B93" s="12" t="s">
        <v>208</v>
      </c>
      <c r="C93" s="12" t="s">
        <v>178</v>
      </c>
      <c r="D93" s="12" t="s">
        <v>157</v>
      </c>
      <c r="E93" s="12" t="s">
        <v>140</v>
      </c>
      <c r="F93" s="12">
        <v>162</v>
      </c>
      <c r="G93" s="12">
        <v>836</v>
      </c>
      <c r="H93" s="12">
        <v>867</v>
      </c>
      <c r="I93" s="12">
        <v>-31</v>
      </c>
      <c r="J93" s="12">
        <v>3</v>
      </c>
      <c r="K93" s="12">
        <v>83</v>
      </c>
      <c r="L93" s="12">
        <v>79</v>
      </c>
      <c r="M93" s="28">
        <v>40518000</v>
      </c>
    </row>
    <row r="94" spans="1:13" x14ac:dyDescent="0.2">
      <c r="A94" s="12">
        <v>2003</v>
      </c>
      <c r="B94" s="12" t="s">
        <v>210</v>
      </c>
      <c r="C94" s="12" t="s">
        <v>166</v>
      </c>
      <c r="D94" s="12" t="s">
        <v>161</v>
      </c>
      <c r="E94" s="12" t="s">
        <v>140</v>
      </c>
      <c r="F94" s="12">
        <v>196</v>
      </c>
      <c r="G94" s="12">
        <v>714</v>
      </c>
      <c r="H94" s="12">
        <v>873</v>
      </c>
      <c r="I94" s="12">
        <v>-159</v>
      </c>
      <c r="J94" s="12">
        <v>6</v>
      </c>
      <c r="K94" s="12">
        <v>68</v>
      </c>
      <c r="L94" s="12">
        <v>94</v>
      </c>
      <c r="M94" s="28">
        <v>40627000</v>
      </c>
    </row>
    <row r="95" spans="1:13" x14ac:dyDescent="0.2">
      <c r="A95" s="12">
        <v>2003</v>
      </c>
      <c r="B95" s="12" t="s">
        <v>219</v>
      </c>
      <c r="C95" s="12" t="s">
        <v>172</v>
      </c>
      <c r="D95" s="12" t="s">
        <v>161</v>
      </c>
      <c r="E95" s="12" t="s">
        <v>190</v>
      </c>
      <c r="F95" s="12">
        <v>128</v>
      </c>
      <c r="G95" s="12">
        <v>678</v>
      </c>
      <c r="H95" s="12">
        <v>831</v>
      </c>
      <c r="I95" s="12">
        <v>-153</v>
      </c>
      <c r="J95" s="12">
        <v>5</v>
      </c>
      <c r="K95" s="12">
        <v>64</v>
      </c>
      <c r="L95" s="12">
        <v>98</v>
      </c>
      <c r="M95" s="28">
        <v>45210000</v>
      </c>
    </row>
    <row r="96" spans="1:13" x14ac:dyDescent="0.2">
      <c r="A96" s="12">
        <v>2003</v>
      </c>
      <c r="B96" s="12" t="s">
        <v>203</v>
      </c>
      <c r="C96" s="12" t="s">
        <v>176</v>
      </c>
      <c r="D96" s="12" t="s">
        <v>157</v>
      </c>
      <c r="E96" s="12" t="s">
        <v>140</v>
      </c>
      <c r="F96" s="12">
        <v>158</v>
      </c>
      <c r="G96" s="12">
        <v>699</v>
      </c>
      <c r="H96" s="12">
        <v>778</v>
      </c>
      <c r="I96" s="12">
        <v>-79</v>
      </c>
      <c r="J96" s="12">
        <v>4</v>
      </c>
      <c r="K96" s="12">
        <v>68</v>
      </c>
      <c r="L96" s="12">
        <v>94</v>
      </c>
      <c r="M96" s="28">
        <v>48584834</v>
      </c>
    </row>
    <row r="97" spans="1:13" x14ac:dyDescent="0.2">
      <c r="A97" s="12">
        <v>2003</v>
      </c>
      <c r="B97" s="12" t="s">
        <v>205</v>
      </c>
      <c r="C97" s="12" t="s">
        <v>182</v>
      </c>
      <c r="D97" s="12" t="s">
        <v>157</v>
      </c>
      <c r="E97" s="12" t="s">
        <v>140</v>
      </c>
      <c r="F97" s="12">
        <v>153</v>
      </c>
      <c r="G97" s="12">
        <v>591</v>
      </c>
      <c r="H97" s="12">
        <v>928</v>
      </c>
      <c r="I97" s="12">
        <v>-337</v>
      </c>
      <c r="J97" s="12">
        <v>5</v>
      </c>
      <c r="K97" s="12">
        <v>43</v>
      </c>
      <c r="L97" s="12">
        <v>119</v>
      </c>
      <c r="M97" s="28">
        <v>49168000</v>
      </c>
    </row>
    <row r="98" spans="1:13" x14ac:dyDescent="0.2">
      <c r="A98" s="12">
        <v>2003</v>
      </c>
      <c r="B98" s="12" t="s">
        <v>206</v>
      </c>
      <c r="C98" s="12" t="s">
        <v>187</v>
      </c>
      <c r="D98" s="12" t="s">
        <v>161</v>
      </c>
      <c r="E98" s="12" t="s">
        <v>196</v>
      </c>
      <c r="F98" s="12">
        <v>157</v>
      </c>
      <c r="G98" s="12">
        <v>751</v>
      </c>
      <c r="H98" s="12">
        <v>692</v>
      </c>
      <c r="I98" s="12">
        <v>59</v>
      </c>
      <c r="J98" s="12">
        <v>2</v>
      </c>
      <c r="K98" s="12">
        <v>91</v>
      </c>
      <c r="L98" s="12">
        <v>71</v>
      </c>
      <c r="M98" s="28">
        <v>49450000</v>
      </c>
    </row>
    <row r="99" spans="1:13" x14ac:dyDescent="0.2">
      <c r="A99" s="12">
        <v>2003</v>
      </c>
      <c r="B99" s="12" t="s">
        <v>216</v>
      </c>
      <c r="C99" s="12" t="s">
        <v>170</v>
      </c>
      <c r="D99" s="12" t="s">
        <v>157</v>
      </c>
      <c r="E99" s="12" t="s">
        <v>190</v>
      </c>
      <c r="F99" s="12">
        <v>176</v>
      </c>
      <c r="G99" s="12">
        <v>768</v>
      </c>
      <c r="H99" s="12">
        <v>643</v>
      </c>
      <c r="I99" s="12">
        <v>125</v>
      </c>
      <c r="J99" s="12">
        <v>1</v>
      </c>
      <c r="K99" s="12">
        <v>96</v>
      </c>
      <c r="L99" s="12">
        <v>66</v>
      </c>
      <c r="M99" s="28">
        <v>50260834</v>
      </c>
    </row>
    <row r="100" spans="1:13" x14ac:dyDescent="0.2">
      <c r="A100" s="12">
        <v>2003</v>
      </c>
      <c r="B100" s="12" t="s">
        <v>200</v>
      </c>
      <c r="C100" s="12" t="s">
        <v>156</v>
      </c>
      <c r="D100" s="12" t="s">
        <v>157</v>
      </c>
      <c r="E100" s="12" t="s">
        <v>140</v>
      </c>
      <c r="F100" s="12">
        <v>220</v>
      </c>
      <c r="G100" s="12">
        <v>791</v>
      </c>
      <c r="H100" s="12">
        <v>715</v>
      </c>
      <c r="I100" s="12">
        <v>76</v>
      </c>
      <c r="J100" s="12">
        <v>2</v>
      </c>
      <c r="K100" s="12">
        <v>86</v>
      </c>
      <c r="L100" s="12">
        <v>76</v>
      </c>
      <c r="M100" s="28">
        <v>51010000</v>
      </c>
    </row>
    <row r="101" spans="1:13" x14ac:dyDescent="0.2">
      <c r="A101" s="12">
        <v>2003</v>
      </c>
      <c r="B101" s="12" t="s">
        <v>225</v>
      </c>
      <c r="C101" s="12" t="s">
        <v>164</v>
      </c>
      <c r="D101" s="12" t="s">
        <v>157</v>
      </c>
      <c r="E101" s="12" t="s">
        <v>196</v>
      </c>
      <c r="F101" s="12">
        <v>190</v>
      </c>
      <c r="G101" s="12">
        <v>894</v>
      </c>
      <c r="H101" s="12">
        <v>826</v>
      </c>
      <c r="I101" s="12">
        <v>68</v>
      </c>
      <c r="J101" s="12">
        <v>3</v>
      </c>
      <c r="K101" s="12">
        <v>86</v>
      </c>
      <c r="L101" s="12">
        <v>76</v>
      </c>
      <c r="M101" s="28">
        <v>51269000</v>
      </c>
    </row>
    <row r="102" spans="1:13" x14ac:dyDescent="0.2">
      <c r="A102" s="12">
        <v>2003</v>
      </c>
      <c r="B102" s="12" t="s">
        <v>213</v>
      </c>
      <c r="C102" s="12" t="s">
        <v>212</v>
      </c>
      <c r="D102" s="12" t="s">
        <v>161</v>
      </c>
      <c r="E102" s="12" t="s">
        <v>196</v>
      </c>
      <c r="F102" s="12">
        <v>144</v>
      </c>
      <c r="G102" s="12">
        <v>711</v>
      </c>
      <c r="H102" s="12">
        <v>716</v>
      </c>
      <c r="I102" s="12">
        <v>-5</v>
      </c>
      <c r="J102" s="12">
        <v>4</v>
      </c>
      <c r="K102" s="12">
        <v>83</v>
      </c>
      <c r="L102" s="12">
        <v>79</v>
      </c>
      <c r="M102" s="28">
        <v>51948500</v>
      </c>
    </row>
    <row r="103" spans="1:13" x14ac:dyDescent="0.2">
      <c r="A103" s="12">
        <v>2003</v>
      </c>
      <c r="B103" s="12" t="s">
        <v>218</v>
      </c>
      <c r="C103" s="12" t="s">
        <v>174</v>
      </c>
      <c r="D103" s="12" t="s">
        <v>161</v>
      </c>
      <c r="E103" s="12" t="s">
        <v>140</v>
      </c>
      <c r="F103" s="12">
        <v>163</v>
      </c>
      <c r="G103" s="12">
        <v>753</v>
      </c>
      <c r="H103" s="12">
        <v>801</v>
      </c>
      <c r="I103" s="12">
        <v>-48</v>
      </c>
      <c r="J103" s="12">
        <v>4</v>
      </c>
      <c r="K103" s="12">
        <v>75</v>
      </c>
      <c r="L103" s="12">
        <v>87</v>
      </c>
      <c r="M103" s="28">
        <v>54812429</v>
      </c>
    </row>
    <row r="104" spans="1:13" x14ac:dyDescent="0.2">
      <c r="A104" s="12">
        <v>2003</v>
      </c>
      <c r="B104" s="12" t="s">
        <v>211</v>
      </c>
      <c r="C104" s="12" t="s">
        <v>175</v>
      </c>
      <c r="D104" s="12" t="s">
        <v>157</v>
      </c>
      <c r="E104" s="12" t="s">
        <v>140</v>
      </c>
      <c r="F104" s="12">
        <v>155</v>
      </c>
      <c r="G104" s="12">
        <v>801</v>
      </c>
      <c r="H104" s="12">
        <v>758</v>
      </c>
      <c r="I104" s="12">
        <v>43</v>
      </c>
      <c r="J104" s="12">
        <v>1</v>
      </c>
      <c r="K104" s="12">
        <v>90</v>
      </c>
      <c r="L104" s="12">
        <v>72</v>
      </c>
      <c r="M104" s="28">
        <v>55505000</v>
      </c>
    </row>
    <row r="105" spans="1:13" x14ac:dyDescent="0.2">
      <c r="A105" s="12">
        <v>2003</v>
      </c>
      <c r="B105" s="12" t="s">
        <v>202</v>
      </c>
      <c r="C105" s="12" t="s">
        <v>179</v>
      </c>
      <c r="D105" s="12" t="s">
        <v>161</v>
      </c>
      <c r="E105" s="12" t="s">
        <v>140</v>
      </c>
      <c r="F105" s="12">
        <v>182</v>
      </c>
      <c r="G105" s="12">
        <v>694</v>
      </c>
      <c r="H105" s="12">
        <v>886</v>
      </c>
      <c r="I105" s="12">
        <v>-192</v>
      </c>
      <c r="J105" s="12">
        <v>5</v>
      </c>
      <c r="K105" s="12">
        <v>69</v>
      </c>
      <c r="L105" s="12">
        <v>93</v>
      </c>
      <c r="M105" s="28">
        <v>59355667</v>
      </c>
    </row>
    <row r="106" spans="1:13" x14ac:dyDescent="0.2">
      <c r="A106" s="12">
        <v>2003</v>
      </c>
      <c r="B106" s="12" t="s">
        <v>204</v>
      </c>
      <c r="C106" s="12" t="s">
        <v>188</v>
      </c>
      <c r="D106" s="12" t="s">
        <v>161</v>
      </c>
      <c r="E106" s="12" t="s">
        <v>190</v>
      </c>
      <c r="F106" s="12">
        <v>198</v>
      </c>
      <c r="G106" s="12">
        <v>853</v>
      </c>
      <c r="H106" s="12">
        <v>892</v>
      </c>
      <c r="I106" s="12">
        <v>-39</v>
      </c>
      <c r="J106" s="12">
        <v>4</v>
      </c>
      <c r="K106" s="12">
        <v>74</v>
      </c>
      <c r="L106" s="12">
        <v>88</v>
      </c>
      <c r="M106" s="28">
        <v>67179667</v>
      </c>
    </row>
    <row r="107" spans="1:13" x14ac:dyDescent="0.2">
      <c r="A107" s="12">
        <v>2003</v>
      </c>
      <c r="B107" s="12" t="s">
        <v>217</v>
      </c>
      <c r="C107" s="12" t="s">
        <v>186</v>
      </c>
      <c r="D107" s="12" t="s">
        <v>161</v>
      </c>
      <c r="E107" s="12" t="s">
        <v>196</v>
      </c>
      <c r="F107" s="12">
        <v>166</v>
      </c>
      <c r="G107" s="12">
        <v>791</v>
      </c>
      <c r="H107" s="12">
        <v>697</v>
      </c>
      <c r="I107" s="12">
        <v>94</v>
      </c>
      <c r="J107" s="12">
        <v>3</v>
      </c>
      <c r="K107" s="12">
        <v>86</v>
      </c>
      <c r="L107" s="12">
        <v>76</v>
      </c>
      <c r="M107" s="28">
        <v>70780000</v>
      </c>
    </row>
    <row r="108" spans="1:13" x14ac:dyDescent="0.2">
      <c r="A108" s="12">
        <v>2003</v>
      </c>
      <c r="B108" s="12" t="s">
        <v>207</v>
      </c>
      <c r="C108" s="12" t="s">
        <v>158</v>
      </c>
      <c r="D108" s="12" t="s">
        <v>161</v>
      </c>
      <c r="E108" s="12" t="s">
        <v>140</v>
      </c>
      <c r="F108" s="12">
        <v>191</v>
      </c>
      <c r="G108" s="12">
        <v>805</v>
      </c>
      <c r="H108" s="12">
        <v>677</v>
      </c>
      <c r="I108" s="12">
        <v>128</v>
      </c>
      <c r="J108" s="12">
        <v>2</v>
      </c>
      <c r="K108" s="12">
        <v>87</v>
      </c>
      <c r="L108" s="12">
        <v>75</v>
      </c>
      <c r="M108" s="28">
        <v>71040000</v>
      </c>
    </row>
    <row r="109" spans="1:13" x14ac:dyDescent="0.2">
      <c r="A109" s="12">
        <v>2003</v>
      </c>
      <c r="B109" s="12" t="s">
        <v>198</v>
      </c>
      <c r="C109" s="12" t="s">
        <v>165</v>
      </c>
      <c r="D109" s="12" t="s">
        <v>157</v>
      </c>
      <c r="E109" s="12" t="s">
        <v>196</v>
      </c>
      <c r="F109" s="12">
        <v>152</v>
      </c>
      <c r="G109" s="12">
        <v>743</v>
      </c>
      <c r="H109" s="12">
        <v>820</v>
      </c>
      <c r="I109" s="12">
        <v>-77</v>
      </c>
      <c r="J109" s="12">
        <v>4</v>
      </c>
      <c r="K109" s="12">
        <v>71</v>
      </c>
      <c r="L109" s="12">
        <v>91</v>
      </c>
      <c r="M109" s="28">
        <v>73877500</v>
      </c>
    </row>
    <row r="110" spans="1:13" x14ac:dyDescent="0.2">
      <c r="A110" s="12">
        <v>2003</v>
      </c>
      <c r="B110" s="12" t="s">
        <v>194</v>
      </c>
      <c r="C110" s="12" t="s">
        <v>193</v>
      </c>
      <c r="D110" s="12" t="s">
        <v>157</v>
      </c>
      <c r="E110" s="12" t="s">
        <v>190</v>
      </c>
      <c r="F110" s="12">
        <v>150</v>
      </c>
      <c r="G110" s="12">
        <v>736</v>
      </c>
      <c r="H110" s="12">
        <v>743</v>
      </c>
      <c r="I110" s="12">
        <v>-7</v>
      </c>
      <c r="J110" s="12">
        <v>3</v>
      </c>
      <c r="K110" s="12">
        <v>77</v>
      </c>
      <c r="L110" s="12">
        <v>85</v>
      </c>
      <c r="M110" s="28">
        <v>79031667</v>
      </c>
    </row>
    <row r="111" spans="1:13" x14ac:dyDescent="0.2">
      <c r="A111" s="12">
        <v>2003</v>
      </c>
      <c r="B111" s="12" t="s">
        <v>201</v>
      </c>
      <c r="C111" s="12" t="s">
        <v>162</v>
      </c>
      <c r="D111" s="12" t="s">
        <v>161</v>
      </c>
      <c r="E111" s="12" t="s">
        <v>140</v>
      </c>
      <c r="F111" s="12">
        <v>172</v>
      </c>
      <c r="G111" s="12">
        <v>724</v>
      </c>
      <c r="H111" s="12">
        <v>683</v>
      </c>
      <c r="I111" s="12">
        <v>41</v>
      </c>
      <c r="J111" s="12">
        <v>1</v>
      </c>
      <c r="K111" s="12">
        <v>88</v>
      </c>
      <c r="L111" s="12">
        <v>74</v>
      </c>
      <c r="M111" s="28">
        <v>79868333</v>
      </c>
    </row>
    <row r="112" spans="1:13" x14ac:dyDescent="0.2">
      <c r="A112" s="12">
        <v>2003</v>
      </c>
      <c r="B112" s="12" t="s">
        <v>195</v>
      </c>
      <c r="C112" s="12" t="s">
        <v>169</v>
      </c>
      <c r="D112" s="12" t="s">
        <v>161</v>
      </c>
      <c r="E112" s="12" t="s">
        <v>190</v>
      </c>
      <c r="F112" s="12">
        <v>152</v>
      </c>
      <c r="G112" s="12">
        <v>717</v>
      </c>
      <c r="H112" s="12">
        <v>685</v>
      </c>
      <c r="I112" s="12">
        <v>32</v>
      </c>
      <c r="J112" s="12">
        <v>3</v>
      </c>
      <c r="K112" s="12">
        <v>84</v>
      </c>
      <c r="L112" s="12">
        <v>78</v>
      </c>
      <c r="M112" s="28">
        <v>80657000</v>
      </c>
    </row>
    <row r="113" spans="1:13" x14ac:dyDescent="0.2">
      <c r="A113" s="12">
        <v>2003</v>
      </c>
      <c r="B113" s="12" t="s">
        <v>221</v>
      </c>
      <c r="C113" s="12" t="s">
        <v>185</v>
      </c>
      <c r="D113" s="12" t="s">
        <v>161</v>
      </c>
      <c r="E113" s="12" t="s">
        <v>190</v>
      </c>
      <c r="F113" s="12">
        <v>180</v>
      </c>
      <c r="G113" s="12">
        <v>755</v>
      </c>
      <c r="H113" s="12">
        <v>638</v>
      </c>
      <c r="I113" s="12">
        <v>117</v>
      </c>
      <c r="J113" s="12">
        <v>1</v>
      </c>
      <c r="K113" s="12">
        <v>100</v>
      </c>
      <c r="L113" s="12">
        <v>61</v>
      </c>
      <c r="M113" s="28">
        <v>82852167</v>
      </c>
    </row>
    <row r="114" spans="1:13" x14ac:dyDescent="0.2">
      <c r="A114" s="12">
        <v>2003</v>
      </c>
      <c r="B114" s="12" t="s">
        <v>222</v>
      </c>
      <c r="C114" s="12" t="s">
        <v>180</v>
      </c>
      <c r="D114" s="12" t="s">
        <v>161</v>
      </c>
      <c r="E114" s="12" t="s">
        <v>140</v>
      </c>
      <c r="F114" s="12">
        <v>196</v>
      </c>
      <c r="G114" s="12">
        <v>876</v>
      </c>
      <c r="H114" s="12">
        <v>796</v>
      </c>
      <c r="I114" s="12">
        <v>80</v>
      </c>
      <c r="J114" s="12">
        <v>3</v>
      </c>
      <c r="K114" s="12">
        <v>85</v>
      </c>
      <c r="L114" s="12">
        <v>77</v>
      </c>
      <c r="M114" s="28">
        <v>83786666</v>
      </c>
    </row>
    <row r="115" spans="1:13" x14ac:dyDescent="0.2">
      <c r="A115" s="12">
        <v>2003</v>
      </c>
      <c r="B115" s="12" t="s">
        <v>220</v>
      </c>
      <c r="C115" s="12" t="s">
        <v>159</v>
      </c>
      <c r="D115" s="12" t="s">
        <v>157</v>
      </c>
      <c r="E115" s="12" t="s">
        <v>190</v>
      </c>
      <c r="F115" s="12">
        <v>139</v>
      </c>
      <c r="G115" s="12">
        <v>795</v>
      </c>
      <c r="H115" s="12">
        <v>637</v>
      </c>
      <c r="I115" s="12">
        <v>158</v>
      </c>
      <c r="J115" s="12">
        <v>2</v>
      </c>
      <c r="K115" s="12">
        <v>93</v>
      </c>
      <c r="L115" s="12">
        <v>69</v>
      </c>
      <c r="M115" s="28">
        <v>86959167</v>
      </c>
    </row>
    <row r="116" spans="1:13" x14ac:dyDescent="0.2">
      <c r="A116" s="12">
        <v>2003</v>
      </c>
      <c r="B116" s="12" t="s">
        <v>199</v>
      </c>
      <c r="C116" s="12" t="s">
        <v>168</v>
      </c>
      <c r="D116" s="12" t="s">
        <v>157</v>
      </c>
      <c r="E116" s="12" t="s">
        <v>196</v>
      </c>
      <c r="F116" s="12">
        <v>238</v>
      </c>
      <c r="G116" s="12">
        <v>961</v>
      </c>
      <c r="H116" s="12">
        <v>809</v>
      </c>
      <c r="I116" s="12">
        <v>152</v>
      </c>
      <c r="J116" s="12">
        <v>2</v>
      </c>
      <c r="K116" s="12">
        <v>95</v>
      </c>
      <c r="L116" s="12">
        <v>67</v>
      </c>
      <c r="M116" s="28">
        <v>99946500</v>
      </c>
    </row>
    <row r="117" spans="1:13" x14ac:dyDescent="0.2">
      <c r="A117" s="12">
        <v>2003</v>
      </c>
      <c r="B117" s="12" t="s">
        <v>224</v>
      </c>
      <c r="C117" s="12" t="s">
        <v>184</v>
      </c>
      <c r="D117" s="12" t="s">
        <v>157</v>
      </c>
      <c r="E117" s="12" t="s">
        <v>190</v>
      </c>
      <c r="F117" s="12">
        <v>239</v>
      </c>
      <c r="G117" s="12">
        <v>826</v>
      </c>
      <c r="H117" s="12">
        <v>969</v>
      </c>
      <c r="I117" s="12">
        <v>-143</v>
      </c>
      <c r="J117" s="12">
        <v>4</v>
      </c>
      <c r="K117" s="12">
        <v>71</v>
      </c>
      <c r="L117" s="12">
        <v>91</v>
      </c>
      <c r="M117" s="28">
        <v>103491667</v>
      </c>
    </row>
    <row r="118" spans="1:13" x14ac:dyDescent="0.2">
      <c r="A118" s="12">
        <v>2003</v>
      </c>
      <c r="B118" s="12" t="s">
        <v>209</v>
      </c>
      <c r="C118" s="12" t="s">
        <v>177</v>
      </c>
      <c r="D118" s="12" t="s">
        <v>161</v>
      </c>
      <c r="E118" s="12" t="s">
        <v>190</v>
      </c>
      <c r="F118" s="12">
        <v>124</v>
      </c>
      <c r="G118" s="12">
        <v>574</v>
      </c>
      <c r="H118" s="12">
        <v>556</v>
      </c>
      <c r="I118" s="12">
        <v>18</v>
      </c>
      <c r="J118" s="12">
        <v>2</v>
      </c>
      <c r="K118" s="12">
        <v>85</v>
      </c>
      <c r="L118" s="12">
        <v>77</v>
      </c>
      <c r="M118" s="28">
        <v>105572620</v>
      </c>
    </row>
    <row r="119" spans="1:13" x14ac:dyDescent="0.2">
      <c r="A119" s="12">
        <v>2003</v>
      </c>
      <c r="B119" s="12" t="s">
        <v>197</v>
      </c>
      <c r="C119" s="12" t="s">
        <v>160</v>
      </c>
      <c r="D119" s="12" t="s">
        <v>161</v>
      </c>
      <c r="E119" s="12" t="s">
        <v>196</v>
      </c>
      <c r="F119" s="12">
        <v>235</v>
      </c>
      <c r="G119" s="12">
        <v>907</v>
      </c>
      <c r="H119" s="12">
        <v>740</v>
      </c>
      <c r="I119" s="12">
        <v>167</v>
      </c>
      <c r="J119" s="12">
        <v>1</v>
      </c>
      <c r="K119" s="12">
        <v>101</v>
      </c>
      <c r="L119" s="12">
        <v>61</v>
      </c>
      <c r="M119" s="28">
        <v>106243667</v>
      </c>
    </row>
    <row r="120" spans="1:13" x14ac:dyDescent="0.2">
      <c r="A120" s="12">
        <v>2003</v>
      </c>
      <c r="B120" s="12" t="s">
        <v>215</v>
      </c>
      <c r="C120" s="12" t="s">
        <v>173</v>
      </c>
      <c r="D120" s="12" t="s">
        <v>161</v>
      </c>
      <c r="E120" s="12" t="s">
        <v>196</v>
      </c>
      <c r="F120" s="12">
        <v>124</v>
      </c>
      <c r="G120" s="12">
        <v>642</v>
      </c>
      <c r="H120" s="12">
        <v>754</v>
      </c>
      <c r="I120" s="12">
        <v>-112</v>
      </c>
      <c r="J120" s="12">
        <v>5</v>
      </c>
      <c r="K120" s="12">
        <v>66</v>
      </c>
      <c r="L120" s="12">
        <v>95</v>
      </c>
      <c r="M120" s="28">
        <v>116876429</v>
      </c>
    </row>
    <row r="121" spans="1:13" x14ac:dyDescent="0.2">
      <c r="A121" s="12">
        <v>2003</v>
      </c>
      <c r="B121" s="12" t="s">
        <v>214</v>
      </c>
      <c r="C121" s="12" t="s">
        <v>171</v>
      </c>
      <c r="D121" s="12" t="s">
        <v>157</v>
      </c>
      <c r="E121" s="12" t="s">
        <v>196</v>
      </c>
      <c r="F121" s="12">
        <v>230</v>
      </c>
      <c r="G121" s="12">
        <v>877</v>
      </c>
      <c r="H121" s="12">
        <v>716</v>
      </c>
      <c r="I121" s="12">
        <v>161</v>
      </c>
      <c r="J121" s="12">
        <v>1</v>
      </c>
      <c r="K121" s="12">
        <v>101</v>
      </c>
      <c r="L121" s="12">
        <v>61</v>
      </c>
      <c r="M121" s="28">
        <v>152749814</v>
      </c>
    </row>
    <row r="122" spans="1:13" x14ac:dyDescent="0.2">
      <c r="A122" s="12">
        <v>2004</v>
      </c>
      <c r="B122" s="12" t="s">
        <v>210</v>
      </c>
      <c r="C122" s="12" t="s">
        <v>166</v>
      </c>
      <c r="D122" s="12" t="s">
        <v>161</v>
      </c>
      <c r="E122" s="12" t="s">
        <v>140</v>
      </c>
      <c r="F122" s="12">
        <v>135</v>
      </c>
      <c r="G122" s="12">
        <v>634</v>
      </c>
      <c r="H122" s="12">
        <v>757</v>
      </c>
      <c r="I122" s="12">
        <v>-123</v>
      </c>
      <c r="J122" s="12">
        <v>6</v>
      </c>
      <c r="K122" s="12">
        <v>67</v>
      </c>
      <c r="L122" s="12">
        <v>94</v>
      </c>
      <c r="M122" s="28">
        <v>27528500</v>
      </c>
    </row>
    <row r="123" spans="1:13" x14ac:dyDescent="0.2">
      <c r="A123" s="12">
        <v>2004</v>
      </c>
      <c r="B123" s="12" t="s">
        <v>223</v>
      </c>
      <c r="C123" s="12" t="s">
        <v>167</v>
      </c>
      <c r="D123" s="12" t="s">
        <v>157</v>
      </c>
      <c r="E123" s="12" t="s">
        <v>196</v>
      </c>
      <c r="F123" s="12">
        <v>145</v>
      </c>
      <c r="G123" s="12">
        <v>714</v>
      </c>
      <c r="H123" s="12">
        <v>842</v>
      </c>
      <c r="I123" s="12">
        <v>-128</v>
      </c>
      <c r="J123" s="12">
        <v>4</v>
      </c>
      <c r="K123" s="12">
        <v>70</v>
      </c>
      <c r="L123" s="12">
        <v>91</v>
      </c>
      <c r="M123" s="28">
        <v>29556667</v>
      </c>
    </row>
    <row r="124" spans="1:13" x14ac:dyDescent="0.2">
      <c r="A124" s="12">
        <v>2004</v>
      </c>
      <c r="B124" s="12" t="s">
        <v>218</v>
      </c>
      <c r="C124" s="12" t="s">
        <v>174</v>
      </c>
      <c r="D124" s="12" t="s">
        <v>161</v>
      </c>
      <c r="E124" s="12" t="s">
        <v>140</v>
      </c>
      <c r="F124" s="12">
        <v>142</v>
      </c>
      <c r="G124" s="12">
        <v>680</v>
      </c>
      <c r="H124" s="12">
        <v>744</v>
      </c>
      <c r="I124" s="12">
        <v>-64</v>
      </c>
      <c r="J124" s="12">
        <v>5</v>
      </c>
      <c r="K124" s="12">
        <v>72</v>
      </c>
      <c r="L124" s="12">
        <v>89</v>
      </c>
      <c r="M124" s="28">
        <v>32227929</v>
      </c>
    </row>
    <row r="125" spans="1:13" x14ac:dyDescent="0.2">
      <c r="A125" s="12">
        <v>2004</v>
      </c>
      <c r="B125" s="12" t="s">
        <v>203</v>
      </c>
      <c r="C125" s="12" t="s">
        <v>176</v>
      </c>
      <c r="D125" s="12" t="s">
        <v>157</v>
      </c>
      <c r="E125" s="12" t="s">
        <v>140</v>
      </c>
      <c r="F125" s="12">
        <v>184</v>
      </c>
      <c r="G125" s="12">
        <v>858</v>
      </c>
      <c r="H125" s="12">
        <v>857</v>
      </c>
      <c r="I125" s="12">
        <v>1</v>
      </c>
      <c r="J125" s="12">
        <v>3</v>
      </c>
      <c r="K125" s="12">
        <v>80</v>
      </c>
      <c r="L125" s="12">
        <v>82</v>
      </c>
      <c r="M125" s="28">
        <v>34319300</v>
      </c>
    </row>
    <row r="126" spans="1:13" x14ac:dyDescent="0.2">
      <c r="A126" s="12">
        <v>2004</v>
      </c>
      <c r="B126" s="12" t="s">
        <v>213</v>
      </c>
      <c r="C126" s="12" t="s">
        <v>212</v>
      </c>
      <c r="D126" s="12" t="s">
        <v>161</v>
      </c>
      <c r="E126" s="12" t="s">
        <v>196</v>
      </c>
      <c r="F126" s="12">
        <v>151</v>
      </c>
      <c r="G126" s="12">
        <v>635</v>
      </c>
      <c r="H126" s="12">
        <v>769</v>
      </c>
      <c r="I126" s="12">
        <v>-134</v>
      </c>
      <c r="J126" s="12">
        <v>5</v>
      </c>
      <c r="K126" s="12">
        <v>67</v>
      </c>
      <c r="L126" s="12">
        <v>95</v>
      </c>
      <c r="M126" s="28">
        <v>40897500</v>
      </c>
    </row>
    <row r="127" spans="1:13" x14ac:dyDescent="0.2">
      <c r="A127" s="12">
        <v>2004</v>
      </c>
      <c r="B127" s="12" t="s">
        <v>206</v>
      </c>
      <c r="C127" s="12" t="s">
        <v>187</v>
      </c>
      <c r="D127" s="12" t="s">
        <v>161</v>
      </c>
      <c r="E127" s="12" t="s">
        <v>196</v>
      </c>
      <c r="F127" s="12">
        <v>148</v>
      </c>
      <c r="G127" s="12">
        <v>718</v>
      </c>
      <c r="H127" s="12">
        <v>700</v>
      </c>
      <c r="I127" s="12">
        <v>18</v>
      </c>
      <c r="J127" s="12">
        <v>3</v>
      </c>
      <c r="K127" s="12">
        <v>83</v>
      </c>
      <c r="L127" s="12">
        <v>79</v>
      </c>
      <c r="M127" s="28">
        <v>42143042</v>
      </c>
    </row>
    <row r="128" spans="1:13" x14ac:dyDescent="0.2">
      <c r="A128" s="12">
        <v>2004</v>
      </c>
      <c r="B128" s="12" t="s">
        <v>202</v>
      </c>
      <c r="C128" s="12" t="s">
        <v>179</v>
      </c>
      <c r="D128" s="12" t="s">
        <v>161</v>
      </c>
      <c r="E128" s="12" t="s">
        <v>140</v>
      </c>
      <c r="F128" s="12">
        <v>194</v>
      </c>
      <c r="G128" s="12">
        <v>750</v>
      </c>
      <c r="H128" s="12">
        <v>907</v>
      </c>
      <c r="I128" s="12">
        <v>-157</v>
      </c>
      <c r="J128" s="12">
        <v>4</v>
      </c>
      <c r="K128" s="12">
        <v>76</v>
      </c>
      <c r="L128" s="12">
        <v>86</v>
      </c>
      <c r="M128" s="28">
        <v>46615250</v>
      </c>
    </row>
    <row r="129" spans="1:13" x14ac:dyDescent="0.2">
      <c r="A129" s="12">
        <v>2004</v>
      </c>
      <c r="B129" s="12" t="s">
        <v>205</v>
      </c>
      <c r="C129" s="12" t="s">
        <v>182</v>
      </c>
      <c r="D129" s="12" t="s">
        <v>157</v>
      </c>
      <c r="E129" s="12" t="s">
        <v>140</v>
      </c>
      <c r="F129" s="12">
        <v>201</v>
      </c>
      <c r="G129" s="12">
        <v>827</v>
      </c>
      <c r="H129" s="12">
        <v>844</v>
      </c>
      <c r="I129" s="12">
        <v>-17</v>
      </c>
      <c r="J129" s="12">
        <v>4</v>
      </c>
      <c r="K129" s="12">
        <v>72</v>
      </c>
      <c r="L129" s="12">
        <v>90</v>
      </c>
      <c r="M129" s="28">
        <v>46832000</v>
      </c>
    </row>
    <row r="130" spans="1:13" x14ac:dyDescent="0.2">
      <c r="A130" s="12">
        <v>2004</v>
      </c>
      <c r="B130" s="12" t="s">
        <v>208</v>
      </c>
      <c r="C130" s="12" t="s">
        <v>178</v>
      </c>
      <c r="D130" s="12" t="s">
        <v>157</v>
      </c>
      <c r="E130" s="12" t="s">
        <v>140</v>
      </c>
      <c r="F130" s="12">
        <v>150</v>
      </c>
      <c r="G130" s="12">
        <v>720</v>
      </c>
      <c r="H130" s="12">
        <v>905</v>
      </c>
      <c r="I130" s="12">
        <v>-185</v>
      </c>
      <c r="J130" s="12">
        <v>5</v>
      </c>
      <c r="K130" s="12">
        <v>58</v>
      </c>
      <c r="L130" s="12">
        <v>104</v>
      </c>
      <c r="M130" s="28">
        <v>47609000</v>
      </c>
    </row>
    <row r="131" spans="1:13" x14ac:dyDescent="0.2">
      <c r="A131" s="12">
        <v>2004</v>
      </c>
      <c r="B131" s="12" t="s">
        <v>225</v>
      </c>
      <c r="C131" s="12" t="s">
        <v>164</v>
      </c>
      <c r="D131" s="12" t="s">
        <v>157</v>
      </c>
      <c r="E131" s="12" t="s">
        <v>196</v>
      </c>
      <c r="F131" s="12">
        <v>145</v>
      </c>
      <c r="G131" s="12">
        <v>719</v>
      </c>
      <c r="H131" s="12">
        <v>823</v>
      </c>
      <c r="I131" s="12">
        <v>-104</v>
      </c>
      <c r="J131" s="12">
        <v>5</v>
      </c>
      <c r="K131" s="12">
        <v>67</v>
      </c>
      <c r="L131" s="12">
        <v>94</v>
      </c>
      <c r="M131" s="28">
        <v>50017000</v>
      </c>
    </row>
    <row r="132" spans="1:13" x14ac:dyDescent="0.2">
      <c r="A132" s="12">
        <v>2004</v>
      </c>
      <c r="B132" s="12" t="s">
        <v>198</v>
      </c>
      <c r="C132" s="12" t="s">
        <v>165</v>
      </c>
      <c r="D132" s="12" t="s">
        <v>157</v>
      </c>
      <c r="E132" s="12" t="s">
        <v>196</v>
      </c>
      <c r="F132" s="12">
        <v>169</v>
      </c>
      <c r="G132" s="12">
        <v>842</v>
      </c>
      <c r="H132" s="12">
        <v>830</v>
      </c>
      <c r="I132" s="12">
        <v>12</v>
      </c>
      <c r="J132" s="12">
        <v>3</v>
      </c>
      <c r="K132" s="12">
        <v>78</v>
      </c>
      <c r="L132" s="12">
        <v>84</v>
      </c>
      <c r="M132" s="28">
        <v>51623333</v>
      </c>
    </row>
    <row r="133" spans="1:13" x14ac:dyDescent="0.2">
      <c r="A133" s="12">
        <v>2004</v>
      </c>
      <c r="B133" s="12" t="s">
        <v>211</v>
      </c>
      <c r="C133" s="12" t="s">
        <v>175</v>
      </c>
      <c r="D133" s="12" t="s">
        <v>157</v>
      </c>
      <c r="E133" s="12" t="s">
        <v>140</v>
      </c>
      <c r="F133" s="12">
        <v>191</v>
      </c>
      <c r="G133" s="12">
        <v>780</v>
      </c>
      <c r="H133" s="12">
        <v>715</v>
      </c>
      <c r="I133" s="12">
        <v>65</v>
      </c>
      <c r="J133" s="12">
        <v>1</v>
      </c>
      <c r="K133" s="12">
        <v>92</v>
      </c>
      <c r="L133" s="12">
        <v>70</v>
      </c>
      <c r="M133" s="28">
        <v>53585000</v>
      </c>
    </row>
    <row r="134" spans="1:13" x14ac:dyDescent="0.2">
      <c r="A134" s="12">
        <v>2004</v>
      </c>
      <c r="B134" s="12" t="s">
        <v>224</v>
      </c>
      <c r="C134" s="12" t="s">
        <v>184</v>
      </c>
      <c r="D134" s="12" t="s">
        <v>157</v>
      </c>
      <c r="E134" s="12" t="s">
        <v>190</v>
      </c>
      <c r="F134" s="12">
        <v>227</v>
      </c>
      <c r="G134" s="12">
        <v>860</v>
      </c>
      <c r="H134" s="12">
        <v>794</v>
      </c>
      <c r="I134" s="12">
        <v>66</v>
      </c>
      <c r="J134" s="12">
        <v>3</v>
      </c>
      <c r="K134" s="12">
        <v>89</v>
      </c>
      <c r="L134" s="12">
        <v>73</v>
      </c>
      <c r="M134" s="28">
        <v>55050417</v>
      </c>
    </row>
    <row r="135" spans="1:13" x14ac:dyDescent="0.2">
      <c r="A135" s="12">
        <v>2004</v>
      </c>
      <c r="B135" s="12" t="s">
        <v>219</v>
      </c>
      <c r="C135" s="12" t="s">
        <v>172</v>
      </c>
      <c r="D135" s="12" t="s">
        <v>161</v>
      </c>
      <c r="E135" s="12" t="s">
        <v>190</v>
      </c>
      <c r="F135" s="12">
        <v>139</v>
      </c>
      <c r="G135" s="12">
        <v>768</v>
      </c>
      <c r="H135" s="12">
        <v>705</v>
      </c>
      <c r="I135" s="12">
        <v>63</v>
      </c>
      <c r="J135" s="12">
        <v>3</v>
      </c>
      <c r="K135" s="12">
        <v>87</v>
      </c>
      <c r="L135" s="12">
        <v>75</v>
      </c>
      <c r="M135" s="28">
        <v>55384833</v>
      </c>
    </row>
    <row r="136" spans="1:13" x14ac:dyDescent="0.2">
      <c r="A136" s="12">
        <v>2004</v>
      </c>
      <c r="B136" s="12" t="s">
        <v>216</v>
      </c>
      <c r="C136" s="12" t="s">
        <v>170</v>
      </c>
      <c r="D136" s="12" t="s">
        <v>157</v>
      </c>
      <c r="E136" s="12" t="s">
        <v>190</v>
      </c>
      <c r="F136" s="12">
        <v>189</v>
      </c>
      <c r="G136" s="12">
        <v>793</v>
      </c>
      <c r="H136" s="12">
        <v>742</v>
      </c>
      <c r="I136" s="12">
        <v>51</v>
      </c>
      <c r="J136" s="12">
        <v>2</v>
      </c>
      <c r="K136" s="12">
        <v>91</v>
      </c>
      <c r="L136" s="12">
        <v>71</v>
      </c>
      <c r="M136" s="28">
        <v>59425667</v>
      </c>
    </row>
    <row r="137" spans="1:13" x14ac:dyDescent="0.2">
      <c r="A137" s="12">
        <v>2004</v>
      </c>
      <c r="B137" s="12" t="s">
        <v>200</v>
      </c>
      <c r="C137" s="12" t="s">
        <v>156</v>
      </c>
      <c r="D137" s="12" t="s">
        <v>157</v>
      </c>
      <c r="E137" s="12" t="s">
        <v>140</v>
      </c>
      <c r="F137" s="12">
        <v>242</v>
      </c>
      <c r="G137" s="12">
        <v>865</v>
      </c>
      <c r="H137" s="12">
        <v>831</v>
      </c>
      <c r="I137" s="12">
        <v>34</v>
      </c>
      <c r="J137" s="12">
        <v>2</v>
      </c>
      <c r="K137" s="12">
        <v>83</v>
      </c>
      <c r="L137" s="12">
        <v>79</v>
      </c>
      <c r="M137" s="28">
        <v>65212500</v>
      </c>
    </row>
    <row r="138" spans="1:13" x14ac:dyDescent="0.2">
      <c r="A138" s="12">
        <v>2004</v>
      </c>
      <c r="B138" s="12" t="s">
        <v>204</v>
      </c>
      <c r="C138" s="12" t="s">
        <v>188</v>
      </c>
      <c r="D138" s="12" t="s">
        <v>161</v>
      </c>
      <c r="E138" s="12" t="s">
        <v>190</v>
      </c>
      <c r="F138" s="12">
        <v>202</v>
      </c>
      <c r="G138" s="12">
        <v>833</v>
      </c>
      <c r="H138" s="12">
        <v>923</v>
      </c>
      <c r="I138" s="12">
        <v>-90</v>
      </c>
      <c r="J138" s="12">
        <v>4</v>
      </c>
      <c r="K138" s="12">
        <v>68</v>
      </c>
      <c r="L138" s="12">
        <v>94</v>
      </c>
      <c r="M138" s="28">
        <v>65445167</v>
      </c>
    </row>
    <row r="139" spans="1:13" x14ac:dyDescent="0.2">
      <c r="A139" s="12">
        <v>2004</v>
      </c>
      <c r="B139" s="12" t="s">
        <v>195</v>
      </c>
      <c r="C139" s="12" t="s">
        <v>169</v>
      </c>
      <c r="D139" s="12" t="s">
        <v>161</v>
      </c>
      <c r="E139" s="12" t="s">
        <v>190</v>
      </c>
      <c r="F139" s="12">
        <v>135</v>
      </c>
      <c r="G139" s="12">
        <v>615</v>
      </c>
      <c r="H139" s="12">
        <v>899</v>
      </c>
      <c r="I139" s="12">
        <v>-284</v>
      </c>
      <c r="J139" s="12">
        <v>5</v>
      </c>
      <c r="K139" s="12">
        <v>51</v>
      </c>
      <c r="L139" s="12">
        <v>111</v>
      </c>
      <c r="M139" s="28">
        <v>69780750</v>
      </c>
    </row>
    <row r="140" spans="1:13" x14ac:dyDescent="0.2">
      <c r="A140" s="12">
        <v>2004</v>
      </c>
      <c r="B140" s="12" t="s">
        <v>207</v>
      </c>
      <c r="C140" s="12" t="s">
        <v>158</v>
      </c>
      <c r="D140" s="12" t="s">
        <v>161</v>
      </c>
      <c r="E140" s="12" t="s">
        <v>140</v>
      </c>
      <c r="F140" s="12">
        <v>187</v>
      </c>
      <c r="G140" s="12">
        <v>803</v>
      </c>
      <c r="H140" s="12">
        <v>698</v>
      </c>
      <c r="I140" s="12">
        <v>105</v>
      </c>
      <c r="J140" s="12">
        <v>2</v>
      </c>
      <c r="K140" s="12">
        <v>92</v>
      </c>
      <c r="L140" s="12">
        <v>70</v>
      </c>
      <c r="M140" s="28">
        <v>75397000</v>
      </c>
    </row>
    <row r="141" spans="1:13" x14ac:dyDescent="0.2">
      <c r="A141" s="12">
        <v>2004</v>
      </c>
      <c r="B141" s="12" t="s">
        <v>220</v>
      </c>
      <c r="C141" s="12" t="s">
        <v>159</v>
      </c>
      <c r="D141" s="12" t="s">
        <v>157</v>
      </c>
      <c r="E141" s="12" t="s">
        <v>190</v>
      </c>
      <c r="F141" s="12">
        <v>136</v>
      </c>
      <c r="G141" s="12">
        <v>698</v>
      </c>
      <c r="H141" s="12">
        <v>823</v>
      </c>
      <c r="I141" s="12">
        <v>-125</v>
      </c>
      <c r="J141" s="12">
        <v>4</v>
      </c>
      <c r="K141" s="12">
        <v>63</v>
      </c>
      <c r="L141" s="12">
        <v>99</v>
      </c>
      <c r="M141" s="28">
        <v>81515834</v>
      </c>
    </row>
    <row r="142" spans="1:13" x14ac:dyDescent="0.2">
      <c r="A142" s="12">
        <v>2004</v>
      </c>
      <c r="B142" s="12" t="s">
        <v>221</v>
      </c>
      <c r="C142" s="12" t="s">
        <v>185</v>
      </c>
      <c r="D142" s="12" t="s">
        <v>161</v>
      </c>
      <c r="E142" s="12" t="s">
        <v>190</v>
      </c>
      <c r="F142" s="12">
        <v>183</v>
      </c>
      <c r="G142" s="12">
        <v>850</v>
      </c>
      <c r="H142" s="12">
        <v>770</v>
      </c>
      <c r="I142" s="12">
        <v>80</v>
      </c>
      <c r="J142" s="12">
        <v>2</v>
      </c>
      <c r="K142" s="12">
        <v>91</v>
      </c>
      <c r="L142" s="12">
        <v>71</v>
      </c>
      <c r="M142" s="28">
        <v>82019166</v>
      </c>
    </row>
    <row r="143" spans="1:13" x14ac:dyDescent="0.2">
      <c r="A143" s="12">
        <v>2004</v>
      </c>
      <c r="B143" s="12" t="s">
        <v>222</v>
      </c>
      <c r="C143" s="12" t="s">
        <v>180</v>
      </c>
      <c r="D143" s="12" t="s">
        <v>161</v>
      </c>
      <c r="E143" s="12" t="s">
        <v>140</v>
      </c>
      <c r="F143" s="12">
        <v>214</v>
      </c>
      <c r="G143" s="12">
        <v>855</v>
      </c>
      <c r="H143" s="12">
        <v>659</v>
      </c>
      <c r="I143" s="12">
        <v>196</v>
      </c>
      <c r="J143" s="12">
        <v>1</v>
      </c>
      <c r="K143" s="12">
        <v>105</v>
      </c>
      <c r="L143" s="12">
        <v>57</v>
      </c>
      <c r="M143" s="28">
        <v>83228333</v>
      </c>
    </row>
    <row r="144" spans="1:13" x14ac:dyDescent="0.2">
      <c r="A144" s="12">
        <v>2004</v>
      </c>
      <c r="B144" s="12" t="s">
        <v>197</v>
      </c>
      <c r="C144" s="12" t="s">
        <v>160</v>
      </c>
      <c r="D144" s="12" t="s">
        <v>161</v>
      </c>
      <c r="E144" s="12" t="s">
        <v>196</v>
      </c>
      <c r="F144" s="12">
        <v>178</v>
      </c>
      <c r="G144" s="12">
        <v>803</v>
      </c>
      <c r="H144" s="12">
        <v>668</v>
      </c>
      <c r="I144" s="12">
        <v>135</v>
      </c>
      <c r="J144" s="12">
        <v>1</v>
      </c>
      <c r="K144" s="12">
        <v>96</v>
      </c>
      <c r="L144" s="12">
        <v>66</v>
      </c>
      <c r="M144" s="28">
        <v>90182500</v>
      </c>
    </row>
    <row r="145" spans="1:13" x14ac:dyDescent="0.2">
      <c r="A145" s="12">
        <v>2004</v>
      </c>
      <c r="B145" s="12" t="s">
        <v>201</v>
      </c>
      <c r="C145" s="12" t="s">
        <v>162</v>
      </c>
      <c r="D145" s="12" t="s">
        <v>161</v>
      </c>
      <c r="E145" s="12" t="s">
        <v>140</v>
      </c>
      <c r="F145" s="12">
        <v>235</v>
      </c>
      <c r="G145" s="12">
        <v>789</v>
      </c>
      <c r="H145" s="12">
        <v>665</v>
      </c>
      <c r="I145" s="12">
        <v>124</v>
      </c>
      <c r="J145" s="12">
        <v>3</v>
      </c>
      <c r="K145" s="12">
        <v>89</v>
      </c>
      <c r="L145" s="12">
        <v>73</v>
      </c>
      <c r="M145" s="28">
        <v>90560000</v>
      </c>
    </row>
    <row r="146" spans="1:13" x14ac:dyDescent="0.2">
      <c r="A146" s="12">
        <v>2004</v>
      </c>
      <c r="B146" s="12" t="s">
        <v>209</v>
      </c>
      <c r="C146" s="12" t="s">
        <v>177</v>
      </c>
      <c r="D146" s="12" t="s">
        <v>161</v>
      </c>
      <c r="E146" s="12" t="s">
        <v>190</v>
      </c>
      <c r="F146" s="12">
        <v>203</v>
      </c>
      <c r="G146" s="12">
        <v>761</v>
      </c>
      <c r="H146" s="12">
        <v>684</v>
      </c>
      <c r="I146" s="12">
        <v>77</v>
      </c>
      <c r="J146" s="12">
        <v>1</v>
      </c>
      <c r="K146" s="12">
        <v>93</v>
      </c>
      <c r="L146" s="12">
        <v>69</v>
      </c>
      <c r="M146" s="28">
        <v>92902001</v>
      </c>
    </row>
    <row r="147" spans="1:13" x14ac:dyDescent="0.2">
      <c r="A147" s="12">
        <v>2004</v>
      </c>
      <c r="B147" s="12" t="s">
        <v>217</v>
      </c>
      <c r="C147" s="12" t="s">
        <v>186</v>
      </c>
      <c r="D147" s="12" t="s">
        <v>161</v>
      </c>
      <c r="E147" s="12" t="s">
        <v>196</v>
      </c>
      <c r="F147" s="12">
        <v>215</v>
      </c>
      <c r="G147" s="12">
        <v>840</v>
      </c>
      <c r="H147" s="12">
        <v>781</v>
      </c>
      <c r="I147" s="12">
        <v>59</v>
      </c>
      <c r="J147" s="12">
        <v>2</v>
      </c>
      <c r="K147" s="12">
        <v>86</v>
      </c>
      <c r="L147" s="12">
        <v>76</v>
      </c>
      <c r="M147" s="28">
        <v>92919167</v>
      </c>
    </row>
    <row r="148" spans="1:13" x14ac:dyDescent="0.2">
      <c r="A148" s="12">
        <v>2004</v>
      </c>
      <c r="B148" s="12" t="s">
        <v>215</v>
      </c>
      <c r="C148" s="12" t="s">
        <v>173</v>
      </c>
      <c r="D148" s="12" t="s">
        <v>161</v>
      </c>
      <c r="E148" s="12" t="s">
        <v>196</v>
      </c>
      <c r="F148" s="12">
        <v>185</v>
      </c>
      <c r="G148" s="12">
        <v>684</v>
      </c>
      <c r="H148" s="12">
        <v>731</v>
      </c>
      <c r="I148" s="12">
        <v>-47</v>
      </c>
      <c r="J148" s="12">
        <v>4</v>
      </c>
      <c r="K148" s="12">
        <v>71</v>
      </c>
      <c r="L148" s="12">
        <v>91</v>
      </c>
      <c r="M148" s="28">
        <v>96660970</v>
      </c>
    </row>
    <row r="149" spans="1:13" x14ac:dyDescent="0.2">
      <c r="A149" s="12">
        <v>2004</v>
      </c>
      <c r="B149" s="12" t="s">
        <v>194</v>
      </c>
      <c r="C149" s="12" t="s">
        <v>193</v>
      </c>
      <c r="D149" s="12" t="s">
        <v>157</v>
      </c>
      <c r="E149" s="12" t="s">
        <v>190</v>
      </c>
      <c r="F149" s="12">
        <v>162</v>
      </c>
      <c r="G149" s="12">
        <v>836</v>
      </c>
      <c r="H149" s="12">
        <v>734</v>
      </c>
      <c r="I149" s="12">
        <v>102</v>
      </c>
      <c r="J149" s="12">
        <v>1</v>
      </c>
      <c r="K149" s="12">
        <v>92</v>
      </c>
      <c r="L149" s="12">
        <v>70</v>
      </c>
      <c r="M149" s="28">
        <v>100534667</v>
      </c>
    </row>
    <row r="150" spans="1:13" x14ac:dyDescent="0.2">
      <c r="A150" s="12">
        <v>2004</v>
      </c>
      <c r="B150" s="12" t="s">
        <v>199</v>
      </c>
      <c r="C150" s="12" t="s">
        <v>168</v>
      </c>
      <c r="D150" s="12" t="s">
        <v>157</v>
      </c>
      <c r="E150" s="12" t="s">
        <v>196</v>
      </c>
      <c r="F150" s="12">
        <v>222</v>
      </c>
      <c r="G150" s="12">
        <v>949</v>
      </c>
      <c r="H150" s="12">
        <v>768</v>
      </c>
      <c r="I150" s="12">
        <v>181</v>
      </c>
      <c r="J150" s="12">
        <v>2</v>
      </c>
      <c r="K150" s="12">
        <v>98</v>
      </c>
      <c r="L150" s="12">
        <v>64</v>
      </c>
      <c r="M150" s="28">
        <v>127298500</v>
      </c>
    </row>
    <row r="151" spans="1:13" x14ac:dyDescent="0.2">
      <c r="A151" s="12">
        <v>2004</v>
      </c>
      <c r="B151" s="12" t="s">
        <v>214</v>
      </c>
      <c r="C151" s="12" t="s">
        <v>171</v>
      </c>
      <c r="D151" s="12" t="s">
        <v>157</v>
      </c>
      <c r="E151" s="12" t="s">
        <v>196</v>
      </c>
      <c r="F151" s="12">
        <v>242</v>
      </c>
      <c r="G151" s="12">
        <v>897</v>
      </c>
      <c r="H151" s="12">
        <v>808</v>
      </c>
      <c r="I151" s="12">
        <v>89</v>
      </c>
      <c r="J151" s="12">
        <v>1</v>
      </c>
      <c r="K151" s="12">
        <v>101</v>
      </c>
      <c r="L151" s="12">
        <v>61</v>
      </c>
      <c r="M151" s="28">
        <v>184193950</v>
      </c>
    </row>
    <row r="152" spans="1:13" x14ac:dyDescent="0.2">
      <c r="A152" s="12">
        <v>2005</v>
      </c>
      <c r="B152" s="12" t="s">
        <v>223</v>
      </c>
      <c r="C152" s="12" t="s">
        <v>167</v>
      </c>
      <c r="D152" s="12" t="s">
        <v>157</v>
      </c>
      <c r="E152" s="12" t="s">
        <v>196</v>
      </c>
      <c r="F152" s="12">
        <v>157</v>
      </c>
      <c r="G152" s="12">
        <v>750</v>
      </c>
      <c r="H152" s="12">
        <v>936</v>
      </c>
      <c r="I152" s="12">
        <v>-186</v>
      </c>
      <c r="J152" s="12">
        <v>5</v>
      </c>
      <c r="K152" s="12">
        <v>67</v>
      </c>
      <c r="L152" s="12">
        <v>95</v>
      </c>
      <c r="M152" s="28">
        <v>29679067</v>
      </c>
    </row>
    <row r="153" spans="1:13" x14ac:dyDescent="0.2">
      <c r="A153" s="12">
        <v>2005</v>
      </c>
      <c r="B153" s="12" t="s">
        <v>208</v>
      </c>
      <c r="C153" s="12" t="s">
        <v>178</v>
      </c>
      <c r="D153" s="12" t="s">
        <v>157</v>
      </c>
      <c r="E153" s="12" t="s">
        <v>140</v>
      </c>
      <c r="F153" s="12">
        <v>126</v>
      </c>
      <c r="G153" s="12">
        <v>701</v>
      </c>
      <c r="H153" s="12">
        <v>935</v>
      </c>
      <c r="I153" s="12">
        <v>-234</v>
      </c>
      <c r="J153" s="12">
        <v>5</v>
      </c>
      <c r="K153" s="12">
        <v>56</v>
      </c>
      <c r="L153" s="12">
        <v>106</v>
      </c>
      <c r="M153" s="28">
        <v>36881000</v>
      </c>
    </row>
    <row r="154" spans="1:13" x14ac:dyDescent="0.2">
      <c r="A154" s="12">
        <v>2005</v>
      </c>
      <c r="B154" s="12" t="s">
        <v>218</v>
      </c>
      <c r="C154" s="12" t="s">
        <v>174</v>
      </c>
      <c r="D154" s="12" t="s">
        <v>161</v>
      </c>
      <c r="E154" s="12" t="s">
        <v>140</v>
      </c>
      <c r="F154" s="12">
        <v>139</v>
      </c>
      <c r="G154" s="12">
        <v>680</v>
      </c>
      <c r="H154" s="12">
        <v>769</v>
      </c>
      <c r="I154" s="12">
        <v>-89</v>
      </c>
      <c r="J154" s="12">
        <v>6</v>
      </c>
      <c r="K154" s="12">
        <v>67</v>
      </c>
      <c r="L154" s="12">
        <v>95</v>
      </c>
      <c r="M154" s="28">
        <v>38133000</v>
      </c>
    </row>
    <row r="155" spans="1:13" x14ac:dyDescent="0.2">
      <c r="A155" s="12">
        <v>2005</v>
      </c>
      <c r="B155" s="12" t="s">
        <v>210</v>
      </c>
      <c r="C155" s="12" t="s">
        <v>166</v>
      </c>
      <c r="D155" s="12" t="s">
        <v>161</v>
      </c>
      <c r="E155" s="12" t="s">
        <v>140</v>
      </c>
      <c r="F155" s="12">
        <v>175</v>
      </c>
      <c r="G155" s="12">
        <v>726</v>
      </c>
      <c r="H155" s="12">
        <v>697</v>
      </c>
      <c r="I155" s="12">
        <v>29</v>
      </c>
      <c r="J155" s="12">
        <v>3</v>
      </c>
      <c r="K155" s="12">
        <v>81</v>
      </c>
      <c r="L155" s="12">
        <v>81</v>
      </c>
      <c r="M155" s="28">
        <v>39934833</v>
      </c>
    </row>
    <row r="156" spans="1:13" x14ac:dyDescent="0.2">
      <c r="A156" s="12">
        <v>2005</v>
      </c>
      <c r="B156" s="12" t="s">
        <v>203</v>
      </c>
      <c r="C156" s="12" t="s">
        <v>176</v>
      </c>
      <c r="D156" s="12" t="s">
        <v>157</v>
      </c>
      <c r="E156" s="12" t="s">
        <v>140</v>
      </c>
      <c r="F156" s="12">
        <v>207</v>
      </c>
      <c r="G156" s="12">
        <v>790</v>
      </c>
      <c r="H156" s="12">
        <v>642</v>
      </c>
      <c r="I156" s="12">
        <v>148</v>
      </c>
      <c r="J156" s="12">
        <v>2</v>
      </c>
      <c r="K156" s="12">
        <v>93</v>
      </c>
      <c r="L156" s="12">
        <v>69</v>
      </c>
      <c r="M156" s="28">
        <v>41502500</v>
      </c>
    </row>
    <row r="157" spans="1:13" x14ac:dyDescent="0.2">
      <c r="A157" s="12">
        <v>2005</v>
      </c>
      <c r="B157" s="12" t="s">
        <v>225</v>
      </c>
      <c r="C157" s="12" t="s">
        <v>164</v>
      </c>
      <c r="D157" s="12" t="s">
        <v>157</v>
      </c>
      <c r="E157" s="12" t="s">
        <v>196</v>
      </c>
      <c r="F157" s="12">
        <v>136</v>
      </c>
      <c r="G157" s="12">
        <v>775</v>
      </c>
      <c r="H157" s="12">
        <v>705</v>
      </c>
      <c r="I157" s="12">
        <v>70</v>
      </c>
      <c r="J157" s="12">
        <v>3</v>
      </c>
      <c r="K157" s="12">
        <v>80</v>
      </c>
      <c r="L157" s="12">
        <v>82</v>
      </c>
      <c r="M157" s="28">
        <v>45719500</v>
      </c>
    </row>
    <row r="158" spans="1:13" x14ac:dyDescent="0.2">
      <c r="A158" s="12">
        <v>2005</v>
      </c>
      <c r="B158" s="12" t="s">
        <v>204</v>
      </c>
      <c r="C158" s="12" t="s">
        <v>188</v>
      </c>
      <c r="D158" s="12" t="s">
        <v>161</v>
      </c>
      <c r="E158" s="12" t="s">
        <v>190</v>
      </c>
      <c r="F158" s="12">
        <v>150</v>
      </c>
      <c r="G158" s="12">
        <v>740</v>
      </c>
      <c r="H158" s="12">
        <v>862</v>
      </c>
      <c r="I158" s="12">
        <v>-122</v>
      </c>
      <c r="J158" s="12">
        <v>5</v>
      </c>
      <c r="K158" s="12">
        <v>67</v>
      </c>
      <c r="L158" s="12">
        <v>95</v>
      </c>
      <c r="M158" s="28">
        <v>47839000</v>
      </c>
    </row>
    <row r="159" spans="1:13" x14ac:dyDescent="0.2">
      <c r="A159" s="12">
        <v>2005</v>
      </c>
      <c r="B159" s="12" t="s">
        <v>227</v>
      </c>
      <c r="C159" s="12" t="s">
        <v>183</v>
      </c>
      <c r="D159" s="12" t="s">
        <v>161</v>
      </c>
      <c r="E159" s="12" t="s">
        <v>196</v>
      </c>
      <c r="F159" s="12">
        <v>117</v>
      </c>
      <c r="G159" s="12">
        <v>639</v>
      </c>
      <c r="H159" s="12">
        <v>673</v>
      </c>
      <c r="I159" s="12">
        <v>-34</v>
      </c>
      <c r="J159" s="12">
        <v>5</v>
      </c>
      <c r="K159" s="12">
        <v>81</v>
      </c>
      <c r="L159" s="12">
        <v>81</v>
      </c>
      <c r="M159" s="28">
        <v>48581500</v>
      </c>
    </row>
    <row r="160" spans="1:13" x14ac:dyDescent="0.2">
      <c r="A160" s="12">
        <v>2005</v>
      </c>
      <c r="B160" s="12" t="s">
        <v>216</v>
      </c>
      <c r="C160" s="12" t="s">
        <v>170</v>
      </c>
      <c r="D160" s="12" t="s">
        <v>157</v>
      </c>
      <c r="E160" s="12" t="s">
        <v>190</v>
      </c>
      <c r="F160" s="12">
        <v>155</v>
      </c>
      <c r="G160" s="12">
        <v>772</v>
      </c>
      <c r="H160" s="12">
        <v>658</v>
      </c>
      <c r="I160" s="12">
        <v>114</v>
      </c>
      <c r="J160" s="12">
        <v>2</v>
      </c>
      <c r="K160" s="12">
        <v>88</v>
      </c>
      <c r="L160" s="12">
        <v>74</v>
      </c>
      <c r="M160" s="28">
        <v>55425762</v>
      </c>
    </row>
    <row r="161" spans="1:13" x14ac:dyDescent="0.2">
      <c r="A161" s="12">
        <v>2005</v>
      </c>
      <c r="B161" s="12" t="s">
        <v>224</v>
      </c>
      <c r="C161" s="12" t="s">
        <v>184</v>
      </c>
      <c r="D161" s="12" t="s">
        <v>157</v>
      </c>
      <c r="E161" s="12" t="s">
        <v>190</v>
      </c>
      <c r="F161" s="12">
        <v>260</v>
      </c>
      <c r="G161" s="12">
        <v>865</v>
      </c>
      <c r="H161" s="12">
        <v>858</v>
      </c>
      <c r="I161" s="12">
        <v>7</v>
      </c>
      <c r="J161" s="12">
        <v>3</v>
      </c>
      <c r="K161" s="12">
        <v>79</v>
      </c>
      <c r="L161" s="12">
        <v>83</v>
      </c>
      <c r="M161" s="28">
        <v>55849000</v>
      </c>
    </row>
    <row r="162" spans="1:13" x14ac:dyDescent="0.2">
      <c r="A162" s="12">
        <v>2005</v>
      </c>
      <c r="B162" s="12" t="s">
        <v>211</v>
      </c>
      <c r="C162" s="12" t="s">
        <v>175</v>
      </c>
      <c r="D162" s="12" t="s">
        <v>157</v>
      </c>
      <c r="E162" s="12" t="s">
        <v>140</v>
      </c>
      <c r="F162" s="12">
        <v>134</v>
      </c>
      <c r="G162" s="12">
        <v>688</v>
      </c>
      <c r="H162" s="12">
        <v>662</v>
      </c>
      <c r="I162" s="12">
        <v>26</v>
      </c>
      <c r="J162" s="12">
        <v>3</v>
      </c>
      <c r="K162" s="12">
        <v>83</v>
      </c>
      <c r="L162" s="12">
        <v>79</v>
      </c>
      <c r="M162" s="28">
        <v>56186000</v>
      </c>
    </row>
    <row r="163" spans="1:13" x14ac:dyDescent="0.2">
      <c r="A163" s="12">
        <v>2005</v>
      </c>
      <c r="B163" s="12" t="s">
        <v>206</v>
      </c>
      <c r="C163" s="12" t="s">
        <v>187</v>
      </c>
      <c r="D163" s="12" t="s">
        <v>161</v>
      </c>
      <c r="E163" s="12" t="s">
        <v>196</v>
      </c>
      <c r="F163" s="12">
        <v>128</v>
      </c>
      <c r="G163" s="12">
        <v>717</v>
      </c>
      <c r="H163" s="12">
        <v>732</v>
      </c>
      <c r="I163" s="12">
        <v>-15</v>
      </c>
      <c r="J163" s="12">
        <v>3</v>
      </c>
      <c r="K163" s="12">
        <v>83</v>
      </c>
      <c r="L163" s="12">
        <v>79</v>
      </c>
      <c r="M163" s="28">
        <v>60408834</v>
      </c>
    </row>
    <row r="164" spans="1:13" x14ac:dyDescent="0.2">
      <c r="A164" s="12">
        <v>2005</v>
      </c>
      <c r="B164" s="12" t="s">
        <v>202</v>
      </c>
      <c r="C164" s="12" t="s">
        <v>179</v>
      </c>
      <c r="D164" s="12" t="s">
        <v>161</v>
      </c>
      <c r="E164" s="12" t="s">
        <v>140</v>
      </c>
      <c r="F164" s="12">
        <v>222</v>
      </c>
      <c r="G164" s="12">
        <v>820</v>
      </c>
      <c r="H164" s="12">
        <v>889</v>
      </c>
      <c r="I164" s="12">
        <v>-69</v>
      </c>
      <c r="J164" s="12">
        <v>5</v>
      </c>
      <c r="K164" s="12">
        <v>73</v>
      </c>
      <c r="L164" s="12">
        <v>89</v>
      </c>
      <c r="M164" s="28">
        <v>61892583</v>
      </c>
    </row>
    <row r="165" spans="1:13" x14ac:dyDescent="0.2">
      <c r="A165" s="12">
        <v>2005</v>
      </c>
      <c r="B165" s="12" t="s">
        <v>195</v>
      </c>
      <c r="C165" s="12" t="s">
        <v>169</v>
      </c>
      <c r="D165" s="12" t="s">
        <v>161</v>
      </c>
      <c r="E165" s="12" t="s">
        <v>190</v>
      </c>
      <c r="F165" s="12">
        <v>191</v>
      </c>
      <c r="G165" s="12">
        <v>696</v>
      </c>
      <c r="H165" s="12">
        <v>856</v>
      </c>
      <c r="I165" s="12">
        <v>-160</v>
      </c>
      <c r="J165" s="12">
        <v>2</v>
      </c>
      <c r="K165" s="12">
        <v>77</v>
      </c>
      <c r="L165" s="12">
        <v>85</v>
      </c>
      <c r="M165" s="28">
        <v>62329166</v>
      </c>
    </row>
    <row r="166" spans="1:13" x14ac:dyDescent="0.2">
      <c r="A166" s="12">
        <v>2005</v>
      </c>
      <c r="B166" s="12" t="s">
        <v>219</v>
      </c>
      <c r="C166" s="12" t="s">
        <v>172</v>
      </c>
      <c r="D166" s="12" t="s">
        <v>161</v>
      </c>
      <c r="E166" s="12" t="s">
        <v>190</v>
      </c>
      <c r="F166" s="12">
        <v>130</v>
      </c>
      <c r="G166" s="12">
        <v>684</v>
      </c>
      <c r="H166" s="12">
        <v>726</v>
      </c>
      <c r="I166" s="12">
        <v>-42</v>
      </c>
      <c r="J166" s="12">
        <v>1</v>
      </c>
      <c r="K166" s="12">
        <v>82</v>
      </c>
      <c r="L166" s="12">
        <v>80</v>
      </c>
      <c r="M166" s="28">
        <v>63290833</v>
      </c>
    </row>
    <row r="167" spans="1:13" x14ac:dyDescent="0.2">
      <c r="A167" s="12">
        <v>2005</v>
      </c>
      <c r="B167" s="12" t="s">
        <v>205</v>
      </c>
      <c r="C167" s="12" t="s">
        <v>182</v>
      </c>
      <c r="D167" s="12" t="s">
        <v>157</v>
      </c>
      <c r="E167" s="12" t="s">
        <v>140</v>
      </c>
      <c r="F167" s="12">
        <v>168</v>
      </c>
      <c r="G167" s="12">
        <v>723</v>
      </c>
      <c r="H167" s="12">
        <v>787</v>
      </c>
      <c r="I167" s="12">
        <v>-64</v>
      </c>
      <c r="J167" s="12">
        <v>4</v>
      </c>
      <c r="K167" s="12">
        <v>71</v>
      </c>
      <c r="L167" s="12">
        <v>91</v>
      </c>
      <c r="M167" s="28">
        <v>69092000</v>
      </c>
    </row>
    <row r="168" spans="1:13" x14ac:dyDescent="0.2">
      <c r="A168" s="12">
        <v>2005</v>
      </c>
      <c r="B168" s="12" t="s">
        <v>198</v>
      </c>
      <c r="C168" s="12" t="s">
        <v>165</v>
      </c>
      <c r="D168" s="12" t="s">
        <v>157</v>
      </c>
      <c r="E168" s="12" t="s">
        <v>196</v>
      </c>
      <c r="F168" s="12">
        <v>189</v>
      </c>
      <c r="G168" s="12">
        <v>729</v>
      </c>
      <c r="H168" s="12">
        <v>800</v>
      </c>
      <c r="I168" s="12">
        <v>-71</v>
      </c>
      <c r="J168" s="12">
        <v>4</v>
      </c>
      <c r="K168" s="12">
        <v>74</v>
      </c>
      <c r="L168" s="12">
        <v>88</v>
      </c>
      <c r="M168" s="28">
        <v>73914333</v>
      </c>
    </row>
    <row r="169" spans="1:13" x14ac:dyDescent="0.2">
      <c r="A169" s="12">
        <v>2005</v>
      </c>
      <c r="B169" s="12" t="s">
        <v>200</v>
      </c>
      <c r="C169" s="12" t="s">
        <v>156</v>
      </c>
      <c r="D169" s="12" t="s">
        <v>157</v>
      </c>
      <c r="E169" s="12" t="s">
        <v>140</v>
      </c>
      <c r="F169" s="12">
        <v>200</v>
      </c>
      <c r="G169" s="12">
        <v>741</v>
      </c>
      <c r="H169" s="12">
        <v>645</v>
      </c>
      <c r="I169" s="12">
        <v>96</v>
      </c>
      <c r="J169" s="12">
        <v>1</v>
      </c>
      <c r="K169" s="12">
        <v>99</v>
      </c>
      <c r="L169" s="12">
        <v>63</v>
      </c>
      <c r="M169" s="28">
        <v>75178000</v>
      </c>
    </row>
    <row r="170" spans="1:13" x14ac:dyDescent="0.2">
      <c r="A170" s="12">
        <v>2005</v>
      </c>
      <c r="B170" s="12" t="s">
        <v>207</v>
      </c>
      <c r="C170" s="12" t="s">
        <v>158</v>
      </c>
      <c r="D170" s="12" t="s">
        <v>161</v>
      </c>
      <c r="E170" s="12" t="s">
        <v>140</v>
      </c>
      <c r="F170" s="12">
        <v>161</v>
      </c>
      <c r="G170" s="12">
        <v>693</v>
      </c>
      <c r="H170" s="12">
        <v>609</v>
      </c>
      <c r="I170" s="12">
        <v>84</v>
      </c>
      <c r="J170" s="12">
        <v>2</v>
      </c>
      <c r="K170" s="12">
        <v>89</v>
      </c>
      <c r="L170" s="12">
        <v>73</v>
      </c>
      <c r="M170" s="28">
        <v>76779000</v>
      </c>
    </row>
    <row r="171" spans="1:13" x14ac:dyDescent="0.2">
      <c r="A171" s="12">
        <v>2005</v>
      </c>
      <c r="B171" s="12" t="s">
        <v>209</v>
      </c>
      <c r="C171" s="12" t="s">
        <v>177</v>
      </c>
      <c r="D171" s="12" t="s">
        <v>161</v>
      </c>
      <c r="E171" s="12" t="s">
        <v>190</v>
      </c>
      <c r="F171" s="12">
        <v>149</v>
      </c>
      <c r="G171" s="12">
        <v>685</v>
      </c>
      <c r="H171" s="12">
        <v>755</v>
      </c>
      <c r="I171" s="12">
        <v>-70</v>
      </c>
      <c r="J171" s="12">
        <v>4</v>
      </c>
      <c r="K171" s="12">
        <v>71</v>
      </c>
      <c r="L171" s="12">
        <v>91</v>
      </c>
      <c r="M171" s="28">
        <v>83039000</v>
      </c>
    </row>
    <row r="172" spans="1:13" x14ac:dyDescent="0.2">
      <c r="A172" s="12">
        <v>2005</v>
      </c>
      <c r="B172" s="12" t="s">
        <v>197</v>
      </c>
      <c r="C172" s="12" t="s">
        <v>160</v>
      </c>
      <c r="D172" s="12" t="s">
        <v>161</v>
      </c>
      <c r="E172" s="12" t="s">
        <v>196</v>
      </c>
      <c r="F172" s="12">
        <v>184</v>
      </c>
      <c r="G172" s="12">
        <v>769</v>
      </c>
      <c r="H172" s="12">
        <v>674</v>
      </c>
      <c r="I172" s="12">
        <v>95</v>
      </c>
      <c r="J172" s="12">
        <v>1</v>
      </c>
      <c r="K172" s="12">
        <v>90</v>
      </c>
      <c r="L172" s="12">
        <v>72</v>
      </c>
      <c r="M172" s="28">
        <v>86457302</v>
      </c>
    </row>
    <row r="173" spans="1:13" x14ac:dyDescent="0.2">
      <c r="A173" s="12">
        <v>2005</v>
      </c>
      <c r="B173" s="12" t="s">
        <v>201</v>
      </c>
      <c r="C173" s="12" t="s">
        <v>162</v>
      </c>
      <c r="D173" s="12" t="s">
        <v>161</v>
      </c>
      <c r="E173" s="12" t="s">
        <v>140</v>
      </c>
      <c r="F173" s="12">
        <v>194</v>
      </c>
      <c r="G173" s="12">
        <v>703</v>
      </c>
      <c r="H173" s="12">
        <v>714</v>
      </c>
      <c r="I173" s="12">
        <v>-11</v>
      </c>
      <c r="J173" s="12">
        <v>4</v>
      </c>
      <c r="K173" s="12">
        <v>79</v>
      </c>
      <c r="L173" s="12">
        <v>83</v>
      </c>
      <c r="M173" s="28">
        <v>87032933</v>
      </c>
    </row>
    <row r="174" spans="1:13" x14ac:dyDescent="0.2">
      <c r="A174" s="12">
        <v>2005</v>
      </c>
      <c r="B174" s="12" t="s">
        <v>220</v>
      </c>
      <c r="C174" s="12" t="s">
        <v>159</v>
      </c>
      <c r="D174" s="12" t="s">
        <v>157</v>
      </c>
      <c r="E174" s="12" t="s">
        <v>190</v>
      </c>
      <c r="F174" s="12">
        <v>130</v>
      </c>
      <c r="G174" s="12">
        <v>699</v>
      </c>
      <c r="H174" s="12">
        <v>751</v>
      </c>
      <c r="I174" s="12">
        <v>-52</v>
      </c>
      <c r="J174" s="12">
        <v>4</v>
      </c>
      <c r="K174" s="12">
        <v>69</v>
      </c>
      <c r="L174" s="12">
        <v>93</v>
      </c>
      <c r="M174" s="28">
        <v>87754334</v>
      </c>
    </row>
    <row r="175" spans="1:13" x14ac:dyDescent="0.2">
      <c r="A175" s="12">
        <v>2005</v>
      </c>
      <c r="B175" s="12" t="s">
        <v>221</v>
      </c>
      <c r="C175" s="12" t="s">
        <v>185</v>
      </c>
      <c r="D175" s="12" t="s">
        <v>161</v>
      </c>
      <c r="E175" s="12" t="s">
        <v>190</v>
      </c>
      <c r="F175" s="12">
        <v>128</v>
      </c>
      <c r="G175" s="12">
        <v>649</v>
      </c>
      <c r="H175" s="12">
        <v>745</v>
      </c>
      <c r="I175" s="12">
        <v>-96</v>
      </c>
      <c r="J175" s="12">
        <v>3</v>
      </c>
      <c r="K175" s="12">
        <v>75</v>
      </c>
      <c r="L175" s="12">
        <v>87</v>
      </c>
      <c r="M175" s="28">
        <v>90199500</v>
      </c>
    </row>
    <row r="176" spans="1:13" x14ac:dyDescent="0.2">
      <c r="A176" s="12">
        <v>2005</v>
      </c>
      <c r="B176" s="12" t="s">
        <v>222</v>
      </c>
      <c r="C176" s="12" t="s">
        <v>180</v>
      </c>
      <c r="D176" s="12" t="s">
        <v>161</v>
      </c>
      <c r="E176" s="12" t="s">
        <v>140</v>
      </c>
      <c r="F176" s="12">
        <v>170</v>
      </c>
      <c r="G176" s="12">
        <v>805</v>
      </c>
      <c r="H176" s="12">
        <v>634</v>
      </c>
      <c r="I176" s="12">
        <v>171</v>
      </c>
      <c r="J176" s="12">
        <v>1</v>
      </c>
      <c r="K176" s="12">
        <v>100</v>
      </c>
      <c r="L176" s="12">
        <v>62</v>
      </c>
      <c r="M176" s="28">
        <v>92106833</v>
      </c>
    </row>
    <row r="177" spans="1:13" x14ac:dyDescent="0.2">
      <c r="A177" s="12">
        <v>2005</v>
      </c>
      <c r="B177" s="12" t="s">
        <v>226</v>
      </c>
      <c r="C177" s="12" t="s">
        <v>181</v>
      </c>
      <c r="D177" s="12" t="s">
        <v>157</v>
      </c>
      <c r="E177" s="12" t="s">
        <v>190</v>
      </c>
      <c r="F177" s="12">
        <v>147</v>
      </c>
      <c r="G177" s="12">
        <v>761</v>
      </c>
      <c r="H177" s="12">
        <v>643</v>
      </c>
      <c r="I177" s="12">
        <v>118</v>
      </c>
      <c r="J177" s="12">
        <v>1</v>
      </c>
      <c r="K177" s="12">
        <v>95</v>
      </c>
      <c r="L177" s="12">
        <v>67</v>
      </c>
      <c r="M177" s="28">
        <v>94867822</v>
      </c>
    </row>
    <row r="178" spans="1:13" x14ac:dyDescent="0.2">
      <c r="A178" s="12">
        <v>2005</v>
      </c>
      <c r="B178" s="12" t="s">
        <v>217</v>
      </c>
      <c r="C178" s="12" t="s">
        <v>186</v>
      </c>
      <c r="D178" s="12" t="s">
        <v>161</v>
      </c>
      <c r="E178" s="12" t="s">
        <v>196</v>
      </c>
      <c r="F178" s="12">
        <v>167</v>
      </c>
      <c r="G178" s="12">
        <v>807</v>
      </c>
      <c r="H178" s="12">
        <v>726</v>
      </c>
      <c r="I178" s="12">
        <v>81</v>
      </c>
      <c r="J178" s="12">
        <v>2</v>
      </c>
      <c r="K178" s="12">
        <v>88</v>
      </c>
      <c r="L178" s="12">
        <v>74</v>
      </c>
      <c r="M178" s="28">
        <v>95522000</v>
      </c>
    </row>
    <row r="179" spans="1:13" x14ac:dyDescent="0.2">
      <c r="A179" s="12">
        <v>2005</v>
      </c>
      <c r="B179" s="12" t="s">
        <v>215</v>
      </c>
      <c r="C179" s="12" t="s">
        <v>173</v>
      </c>
      <c r="D179" s="12" t="s">
        <v>161</v>
      </c>
      <c r="E179" s="12" t="s">
        <v>196</v>
      </c>
      <c r="F179" s="12">
        <v>175</v>
      </c>
      <c r="G179" s="12">
        <v>722</v>
      </c>
      <c r="H179" s="12">
        <v>648</v>
      </c>
      <c r="I179" s="12">
        <v>74</v>
      </c>
      <c r="J179" s="12">
        <v>3</v>
      </c>
      <c r="K179" s="12">
        <v>83</v>
      </c>
      <c r="L179" s="12">
        <v>79</v>
      </c>
      <c r="M179" s="28">
        <v>101305821</v>
      </c>
    </row>
    <row r="180" spans="1:13" x14ac:dyDescent="0.2">
      <c r="A180" s="12">
        <v>2005</v>
      </c>
      <c r="B180" s="12" t="s">
        <v>199</v>
      </c>
      <c r="C180" s="12" t="s">
        <v>168</v>
      </c>
      <c r="D180" s="12" t="s">
        <v>157</v>
      </c>
      <c r="E180" s="12" t="s">
        <v>196</v>
      </c>
      <c r="F180" s="12">
        <v>199</v>
      </c>
      <c r="G180" s="12">
        <v>910</v>
      </c>
      <c r="H180" s="12">
        <v>805</v>
      </c>
      <c r="I180" s="12">
        <v>105</v>
      </c>
      <c r="J180" s="12">
        <v>2</v>
      </c>
      <c r="K180" s="12">
        <v>95</v>
      </c>
      <c r="L180" s="12">
        <v>67</v>
      </c>
      <c r="M180" s="28">
        <v>123505125</v>
      </c>
    </row>
    <row r="181" spans="1:13" x14ac:dyDescent="0.2">
      <c r="A181" s="12">
        <v>2005</v>
      </c>
      <c r="B181" s="12" t="s">
        <v>214</v>
      </c>
      <c r="C181" s="12" t="s">
        <v>171</v>
      </c>
      <c r="D181" s="12" t="s">
        <v>157</v>
      </c>
      <c r="E181" s="12" t="s">
        <v>196</v>
      </c>
      <c r="F181" s="12">
        <v>229</v>
      </c>
      <c r="G181" s="12">
        <v>886</v>
      </c>
      <c r="H181" s="12">
        <v>789</v>
      </c>
      <c r="I181" s="12">
        <v>97</v>
      </c>
      <c r="J181" s="12">
        <v>1</v>
      </c>
      <c r="K181" s="12">
        <v>95</v>
      </c>
      <c r="L181" s="12">
        <v>67</v>
      </c>
      <c r="M181" s="28">
        <v>208306817</v>
      </c>
    </row>
    <row r="182" spans="1:13" x14ac:dyDescent="0.2">
      <c r="A182" s="12">
        <v>2006</v>
      </c>
      <c r="B182" s="12" t="s">
        <v>206</v>
      </c>
      <c r="C182" s="12" t="s">
        <v>187</v>
      </c>
      <c r="D182" s="12" t="s">
        <v>161</v>
      </c>
      <c r="E182" s="12" t="s">
        <v>196</v>
      </c>
      <c r="F182" s="12">
        <v>182</v>
      </c>
      <c r="G182" s="12">
        <v>758</v>
      </c>
      <c r="H182" s="12">
        <v>772</v>
      </c>
      <c r="I182" s="12">
        <v>-14</v>
      </c>
      <c r="J182" s="12">
        <v>4</v>
      </c>
      <c r="K182" s="12">
        <v>78</v>
      </c>
      <c r="L182" s="12">
        <v>84</v>
      </c>
      <c r="M182" s="28">
        <v>14671500</v>
      </c>
    </row>
    <row r="183" spans="1:13" x14ac:dyDescent="0.2">
      <c r="A183" s="12">
        <v>2006</v>
      </c>
      <c r="B183" s="12" t="s">
        <v>223</v>
      </c>
      <c r="C183" s="12" t="s">
        <v>167</v>
      </c>
      <c r="D183" s="12" t="s">
        <v>157</v>
      </c>
      <c r="E183" s="12" t="s">
        <v>196</v>
      </c>
      <c r="F183" s="12">
        <v>190</v>
      </c>
      <c r="G183" s="12">
        <v>689</v>
      </c>
      <c r="H183" s="12">
        <v>856</v>
      </c>
      <c r="I183" s="12">
        <v>-167</v>
      </c>
      <c r="J183" s="12">
        <v>5</v>
      </c>
      <c r="K183" s="12">
        <v>61</v>
      </c>
      <c r="L183" s="12">
        <v>101</v>
      </c>
      <c r="M183" s="28">
        <v>34917967</v>
      </c>
    </row>
    <row r="184" spans="1:13" x14ac:dyDescent="0.2">
      <c r="A184" s="12">
        <v>2006</v>
      </c>
      <c r="B184" s="12" t="s">
        <v>204</v>
      </c>
      <c r="C184" s="12" t="s">
        <v>188</v>
      </c>
      <c r="D184" s="12" t="s">
        <v>161</v>
      </c>
      <c r="E184" s="12" t="s">
        <v>190</v>
      </c>
      <c r="F184" s="12">
        <v>157</v>
      </c>
      <c r="G184" s="12">
        <v>813</v>
      </c>
      <c r="H184" s="12">
        <v>812</v>
      </c>
      <c r="I184" s="12">
        <v>1</v>
      </c>
      <c r="J184" s="12">
        <v>4</v>
      </c>
      <c r="K184" s="12">
        <v>76</v>
      </c>
      <c r="L184" s="12">
        <v>86</v>
      </c>
      <c r="M184" s="28">
        <v>41233000</v>
      </c>
    </row>
    <row r="185" spans="1:13" x14ac:dyDescent="0.2">
      <c r="A185" s="12">
        <v>2006</v>
      </c>
      <c r="B185" s="12" t="s">
        <v>218</v>
      </c>
      <c r="C185" s="12" t="s">
        <v>174</v>
      </c>
      <c r="D185" s="12" t="s">
        <v>161</v>
      </c>
      <c r="E185" s="12" t="s">
        <v>140</v>
      </c>
      <c r="F185" s="12">
        <v>141</v>
      </c>
      <c r="G185" s="12">
        <v>691</v>
      </c>
      <c r="H185" s="12">
        <v>797</v>
      </c>
      <c r="I185" s="12">
        <v>-106</v>
      </c>
      <c r="J185" s="12">
        <v>5</v>
      </c>
      <c r="K185" s="12">
        <v>67</v>
      </c>
      <c r="L185" s="12">
        <v>95</v>
      </c>
      <c r="M185" s="28">
        <v>46717750</v>
      </c>
    </row>
    <row r="186" spans="1:13" x14ac:dyDescent="0.2">
      <c r="A186" s="12">
        <v>2006</v>
      </c>
      <c r="B186" s="12" t="s">
        <v>208</v>
      </c>
      <c r="C186" s="12" t="s">
        <v>178</v>
      </c>
      <c r="D186" s="12" t="s">
        <v>157</v>
      </c>
      <c r="E186" s="12" t="s">
        <v>140</v>
      </c>
      <c r="F186" s="12">
        <v>124</v>
      </c>
      <c r="G186" s="12">
        <v>757</v>
      </c>
      <c r="H186" s="12">
        <v>971</v>
      </c>
      <c r="I186" s="12">
        <v>-214</v>
      </c>
      <c r="J186" s="12">
        <v>5</v>
      </c>
      <c r="K186" s="12">
        <v>62</v>
      </c>
      <c r="L186" s="12">
        <v>100</v>
      </c>
      <c r="M186" s="28">
        <v>47294000</v>
      </c>
    </row>
    <row r="187" spans="1:13" x14ac:dyDescent="0.2">
      <c r="A187" s="12">
        <v>2006</v>
      </c>
      <c r="B187" s="12" t="s">
        <v>203</v>
      </c>
      <c r="C187" s="12" t="s">
        <v>176</v>
      </c>
      <c r="D187" s="12" t="s">
        <v>157</v>
      </c>
      <c r="E187" s="12" t="s">
        <v>140</v>
      </c>
      <c r="F187" s="12">
        <v>196</v>
      </c>
      <c r="G187" s="12">
        <v>870</v>
      </c>
      <c r="H187" s="12">
        <v>782</v>
      </c>
      <c r="I187" s="12">
        <v>88</v>
      </c>
      <c r="J187" s="12">
        <v>4</v>
      </c>
      <c r="K187" s="12">
        <v>78</v>
      </c>
      <c r="L187" s="12">
        <v>84</v>
      </c>
      <c r="M187" s="28">
        <v>56031500</v>
      </c>
    </row>
    <row r="188" spans="1:13" x14ac:dyDescent="0.2">
      <c r="A188" s="12">
        <v>2006</v>
      </c>
      <c r="B188" s="12" t="s">
        <v>210</v>
      </c>
      <c r="C188" s="12" t="s">
        <v>166</v>
      </c>
      <c r="D188" s="12" t="s">
        <v>161</v>
      </c>
      <c r="E188" s="12" t="s">
        <v>140</v>
      </c>
      <c r="F188" s="12">
        <v>180</v>
      </c>
      <c r="G188" s="12">
        <v>730</v>
      </c>
      <c r="H188" s="12">
        <v>833</v>
      </c>
      <c r="I188" s="12">
        <v>-103</v>
      </c>
      <c r="J188" s="12">
        <v>4</v>
      </c>
      <c r="K188" s="12">
        <v>75</v>
      </c>
      <c r="L188" s="12">
        <v>87</v>
      </c>
      <c r="M188" s="28">
        <v>57568333</v>
      </c>
    </row>
    <row r="189" spans="1:13" x14ac:dyDescent="0.2">
      <c r="A189" s="12">
        <v>2006</v>
      </c>
      <c r="B189" s="12" t="s">
        <v>195</v>
      </c>
      <c r="C189" s="12" t="s">
        <v>169</v>
      </c>
      <c r="D189" s="12" t="s">
        <v>161</v>
      </c>
      <c r="E189" s="12" t="s">
        <v>190</v>
      </c>
      <c r="F189" s="12">
        <v>160</v>
      </c>
      <c r="G189" s="12">
        <v>773</v>
      </c>
      <c r="H189" s="12">
        <v>788</v>
      </c>
      <c r="I189" s="12">
        <v>-15</v>
      </c>
      <c r="J189" s="12">
        <v>4</v>
      </c>
      <c r="K189" s="12">
        <v>76</v>
      </c>
      <c r="L189" s="12">
        <v>86</v>
      </c>
      <c r="M189" s="28">
        <v>59684226</v>
      </c>
    </row>
    <row r="190" spans="1:13" x14ac:dyDescent="0.2">
      <c r="A190" s="12">
        <v>2006</v>
      </c>
      <c r="B190" s="12" t="s">
        <v>202</v>
      </c>
      <c r="C190" s="12" t="s">
        <v>179</v>
      </c>
      <c r="D190" s="12" t="s">
        <v>161</v>
      </c>
      <c r="E190" s="12" t="s">
        <v>140</v>
      </c>
      <c r="F190" s="12">
        <v>217</v>
      </c>
      <c r="G190" s="12">
        <v>749</v>
      </c>
      <c r="H190" s="12">
        <v>801</v>
      </c>
      <c r="I190" s="12">
        <v>-52</v>
      </c>
      <c r="J190" s="12">
        <v>3</v>
      </c>
      <c r="K190" s="12">
        <v>80</v>
      </c>
      <c r="L190" s="12">
        <v>82</v>
      </c>
      <c r="M190" s="28">
        <v>60909519</v>
      </c>
    </row>
    <row r="191" spans="1:13" x14ac:dyDescent="0.2">
      <c r="A191" s="12">
        <v>2006</v>
      </c>
      <c r="B191" s="12" t="s">
        <v>216</v>
      </c>
      <c r="C191" s="12" t="s">
        <v>170</v>
      </c>
      <c r="D191" s="12" t="s">
        <v>157</v>
      </c>
      <c r="E191" s="12" t="s">
        <v>190</v>
      </c>
      <c r="F191" s="12">
        <v>175</v>
      </c>
      <c r="G191" s="12">
        <v>771</v>
      </c>
      <c r="H191" s="12">
        <v>727</v>
      </c>
      <c r="I191" s="12">
        <v>44</v>
      </c>
      <c r="J191" s="12">
        <v>1</v>
      </c>
      <c r="K191" s="12">
        <v>93</v>
      </c>
      <c r="L191" s="12">
        <v>69</v>
      </c>
      <c r="M191" s="28">
        <v>62243079</v>
      </c>
    </row>
    <row r="192" spans="1:13" x14ac:dyDescent="0.2">
      <c r="A192" s="12">
        <v>2006</v>
      </c>
      <c r="B192" s="12" t="s">
        <v>227</v>
      </c>
      <c r="C192" s="12" t="s">
        <v>183</v>
      </c>
      <c r="D192" s="12" t="s">
        <v>161</v>
      </c>
      <c r="E192" s="12" t="s">
        <v>196</v>
      </c>
      <c r="F192" s="12">
        <v>164</v>
      </c>
      <c r="G192" s="12">
        <v>746</v>
      </c>
      <c r="H192" s="12">
        <v>872</v>
      </c>
      <c r="I192" s="12">
        <v>-126</v>
      </c>
      <c r="J192" s="12">
        <v>5</v>
      </c>
      <c r="K192" s="12">
        <v>71</v>
      </c>
      <c r="L192" s="12">
        <v>91</v>
      </c>
      <c r="M192" s="28">
        <v>63143000</v>
      </c>
    </row>
    <row r="193" spans="1:13" x14ac:dyDescent="0.2">
      <c r="A193" s="12">
        <v>2006</v>
      </c>
      <c r="B193" s="12" t="s">
        <v>211</v>
      </c>
      <c r="C193" s="12" t="s">
        <v>175</v>
      </c>
      <c r="D193" s="12" t="s">
        <v>157</v>
      </c>
      <c r="E193" s="12" t="s">
        <v>140</v>
      </c>
      <c r="F193" s="12">
        <v>143</v>
      </c>
      <c r="G193" s="12">
        <v>801</v>
      </c>
      <c r="H193" s="12">
        <v>683</v>
      </c>
      <c r="I193" s="12">
        <v>118</v>
      </c>
      <c r="J193" s="12">
        <v>1</v>
      </c>
      <c r="K193" s="12">
        <v>96</v>
      </c>
      <c r="L193" s="12">
        <v>66</v>
      </c>
      <c r="M193" s="28">
        <v>63396006</v>
      </c>
    </row>
    <row r="194" spans="1:13" x14ac:dyDescent="0.2">
      <c r="A194" s="12">
        <v>2006</v>
      </c>
      <c r="B194" s="12" t="s">
        <v>224</v>
      </c>
      <c r="C194" s="12" t="s">
        <v>184</v>
      </c>
      <c r="D194" s="12" t="s">
        <v>157</v>
      </c>
      <c r="E194" s="12" t="s">
        <v>190</v>
      </c>
      <c r="F194" s="12">
        <v>183</v>
      </c>
      <c r="G194" s="12">
        <v>835</v>
      </c>
      <c r="H194" s="12">
        <v>784</v>
      </c>
      <c r="I194" s="12">
        <v>51</v>
      </c>
      <c r="J194" s="12">
        <v>3</v>
      </c>
      <c r="K194" s="12">
        <v>80</v>
      </c>
      <c r="L194" s="12">
        <v>82</v>
      </c>
      <c r="M194" s="28">
        <v>68228662</v>
      </c>
    </row>
    <row r="195" spans="1:13" x14ac:dyDescent="0.2">
      <c r="A195" s="12">
        <v>2006</v>
      </c>
      <c r="B195" s="12" t="s">
        <v>219</v>
      </c>
      <c r="C195" s="12" t="s">
        <v>172</v>
      </c>
      <c r="D195" s="12" t="s">
        <v>161</v>
      </c>
      <c r="E195" s="12" t="s">
        <v>190</v>
      </c>
      <c r="F195" s="12">
        <v>161</v>
      </c>
      <c r="G195" s="12">
        <v>731</v>
      </c>
      <c r="H195" s="12">
        <v>679</v>
      </c>
      <c r="I195" s="12">
        <v>52</v>
      </c>
      <c r="J195" s="12">
        <v>1</v>
      </c>
      <c r="K195" s="12">
        <v>88</v>
      </c>
      <c r="L195" s="12">
        <v>74</v>
      </c>
      <c r="M195" s="28">
        <v>69896141</v>
      </c>
    </row>
    <row r="196" spans="1:13" x14ac:dyDescent="0.2">
      <c r="A196" s="12">
        <v>2006</v>
      </c>
      <c r="B196" s="12" t="s">
        <v>225</v>
      </c>
      <c r="C196" s="12" t="s">
        <v>164</v>
      </c>
      <c r="D196" s="12" t="s">
        <v>157</v>
      </c>
      <c r="E196" s="12" t="s">
        <v>196</v>
      </c>
      <c r="F196" s="12">
        <v>199</v>
      </c>
      <c r="G196" s="12">
        <v>809</v>
      </c>
      <c r="H196" s="12">
        <v>754</v>
      </c>
      <c r="I196" s="12">
        <v>55</v>
      </c>
      <c r="J196" s="12">
        <v>2</v>
      </c>
      <c r="K196" s="12">
        <v>87</v>
      </c>
      <c r="L196" s="12">
        <v>75</v>
      </c>
      <c r="M196" s="28">
        <v>71365000</v>
      </c>
    </row>
    <row r="197" spans="1:13" x14ac:dyDescent="0.2">
      <c r="A197" s="12">
        <v>2006</v>
      </c>
      <c r="B197" s="12" t="s">
        <v>198</v>
      </c>
      <c r="C197" s="12" t="s">
        <v>165</v>
      </c>
      <c r="D197" s="12" t="s">
        <v>157</v>
      </c>
      <c r="E197" s="12" t="s">
        <v>196</v>
      </c>
      <c r="F197" s="12">
        <v>164</v>
      </c>
      <c r="G197" s="12">
        <v>768</v>
      </c>
      <c r="H197" s="12">
        <v>899</v>
      </c>
      <c r="I197" s="12">
        <v>-131</v>
      </c>
      <c r="J197" s="12">
        <v>4</v>
      </c>
      <c r="K197" s="12">
        <v>70</v>
      </c>
      <c r="L197" s="12">
        <v>92</v>
      </c>
      <c r="M197" s="28">
        <v>72585582</v>
      </c>
    </row>
    <row r="198" spans="1:13" x14ac:dyDescent="0.2">
      <c r="A198" s="12">
        <v>2006</v>
      </c>
      <c r="B198" s="12" t="s">
        <v>205</v>
      </c>
      <c r="C198" s="12" t="s">
        <v>182</v>
      </c>
      <c r="D198" s="12" t="s">
        <v>157</v>
      </c>
      <c r="E198" s="12" t="s">
        <v>140</v>
      </c>
      <c r="F198" s="12">
        <v>203</v>
      </c>
      <c r="G198" s="12">
        <v>822</v>
      </c>
      <c r="H198" s="12">
        <v>675</v>
      </c>
      <c r="I198" s="12">
        <v>147</v>
      </c>
      <c r="J198" s="12">
        <v>2</v>
      </c>
      <c r="K198" s="12">
        <v>95</v>
      </c>
      <c r="L198" s="12">
        <v>67</v>
      </c>
      <c r="M198" s="28">
        <v>82612866</v>
      </c>
    </row>
    <row r="199" spans="1:13" x14ac:dyDescent="0.2">
      <c r="A199" s="12">
        <v>2006</v>
      </c>
      <c r="B199" s="12" t="s">
        <v>220</v>
      </c>
      <c r="C199" s="12" t="s">
        <v>159</v>
      </c>
      <c r="D199" s="12" t="s">
        <v>157</v>
      </c>
      <c r="E199" s="12" t="s">
        <v>190</v>
      </c>
      <c r="F199" s="12">
        <v>172</v>
      </c>
      <c r="G199" s="12">
        <v>756</v>
      </c>
      <c r="H199" s="12">
        <v>792</v>
      </c>
      <c r="I199" s="12">
        <v>-36</v>
      </c>
      <c r="J199" s="12">
        <v>4</v>
      </c>
      <c r="K199" s="12">
        <v>78</v>
      </c>
      <c r="L199" s="12">
        <v>84</v>
      </c>
      <c r="M199" s="28">
        <v>87959833</v>
      </c>
    </row>
    <row r="200" spans="1:13" x14ac:dyDescent="0.2">
      <c r="A200" s="12">
        <v>2006</v>
      </c>
      <c r="B200" s="12" t="s">
        <v>217</v>
      </c>
      <c r="C200" s="12" t="s">
        <v>186</v>
      </c>
      <c r="D200" s="12" t="s">
        <v>161</v>
      </c>
      <c r="E200" s="12" t="s">
        <v>196</v>
      </c>
      <c r="F200" s="12">
        <v>216</v>
      </c>
      <c r="G200" s="12">
        <v>865</v>
      </c>
      <c r="H200" s="12">
        <v>812</v>
      </c>
      <c r="I200" s="12">
        <v>53</v>
      </c>
      <c r="J200" s="12">
        <v>2</v>
      </c>
      <c r="K200" s="12">
        <v>85</v>
      </c>
      <c r="L200" s="12">
        <v>77</v>
      </c>
      <c r="M200" s="28">
        <v>88273333</v>
      </c>
    </row>
    <row r="201" spans="1:13" x14ac:dyDescent="0.2">
      <c r="A201" s="12">
        <v>2006</v>
      </c>
      <c r="B201" s="12" t="s">
        <v>207</v>
      </c>
      <c r="C201" s="12" t="s">
        <v>158</v>
      </c>
      <c r="D201" s="12" t="s">
        <v>161</v>
      </c>
      <c r="E201" s="12" t="s">
        <v>140</v>
      </c>
      <c r="F201" s="12">
        <v>174</v>
      </c>
      <c r="G201" s="12">
        <v>735</v>
      </c>
      <c r="H201" s="12">
        <v>719</v>
      </c>
      <c r="I201" s="12">
        <v>16</v>
      </c>
      <c r="J201" s="12">
        <v>2</v>
      </c>
      <c r="K201" s="12">
        <v>82</v>
      </c>
      <c r="L201" s="12">
        <v>80</v>
      </c>
      <c r="M201" s="28">
        <v>88694435</v>
      </c>
    </row>
    <row r="202" spans="1:13" x14ac:dyDescent="0.2">
      <c r="A202" s="12">
        <v>2006</v>
      </c>
      <c r="B202" s="12" t="s">
        <v>222</v>
      </c>
      <c r="C202" s="12" t="s">
        <v>180</v>
      </c>
      <c r="D202" s="12" t="s">
        <v>161</v>
      </c>
      <c r="E202" s="12" t="s">
        <v>140</v>
      </c>
      <c r="F202" s="12">
        <v>184</v>
      </c>
      <c r="G202" s="12">
        <v>781</v>
      </c>
      <c r="H202" s="12">
        <v>762</v>
      </c>
      <c r="I202" s="12">
        <v>19</v>
      </c>
      <c r="J202" s="12">
        <v>1</v>
      </c>
      <c r="K202" s="12">
        <v>83</v>
      </c>
      <c r="L202" s="12">
        <v>78</v>
      </c>
      <c r="M202" s="28">
        <v>88891371</v>
      </c>
    </row>
    <row r="203" spans="1:13" x14ac:dyDescent="0.2">
      <c r="A203" s="12">
        <v>2006</v>
      </c>
      <c r="B203" s="12" t="s">
        <v>221</v>
      </c>
      <c r="C203" s="12" t="s">
        <v>185</v>
      </c>
      <c r="D203" s="12" t="s">
        <v>161</v>
      </c>
      <c r="E203" s="12" t="s">
        <v>190</v>
      </c>
      <c r="F203" s="12">
        <v>163</v>
      </c>
      <c r="G203" s="12">
        <v>746</v>
      </c>
      <c r="H203" s="12">
        <v>790</v>
      </c>
      <c r="I203" s="12">
        <v>-44</v>
      </c>
      <c r="J203" s="12">
        <v>3</v>
      </c>
      <c r="K203" s="12">
        <v>76</v>
      </c>
      <c r="L203" s="12">
        <v>85</v>
      </c>
      <c r="M203" s="28">
        <v>90056419</v>
      </c>
    </row>
    <row r="204" spans="1:13" x14ac:dyDescent="0.2">
      <c r="A204" s="12">
        <v>2006</v>
      </c>
      <c r="B204" s="12" t="s">
        <v>197</v>
      </c>
      <c r="C204" s="12" t="s">
        <v>160</v>
      </c>
      <c r="D204" s="12" t="s">
        <v>161</v>
      </c>
      <c r="E204" s="12" t="s">
        <v>196</v>
      </c>
      <c r="F204" s="12">
        <v>222</v>
      </c>
      <c r="G204" s="12">
        <v>849</v>
      </c>
      <c r="H204" s="12">
        <v>805</v>
      </c>
      <c r="I204" s="12">
        <v>44</v>
      </c>
      <c r="J204" s="12">
        <v>3</v>
      </c>
      <c r="K204" s="12">
        <v>79</v>
      </c>
      <c r="L204" s="12">
        <v>83</v>
      </c>
      <c r="M204" s="28">
        <v>90156876</v>
      </c>
    </row>
    <row r="205" spans="1:13" x14ac:dyDescent="0.2">
      <c r="A205" s="12">
        <v>2006</v>
      </c>
      <c r="B205" s="12" t="s">
        <v>201</v>
      </c>
      <c r="C205" s="12" t="s">
        <v>162</v>
      </c>
      <c r="D205" s="12" t="s">
        <v>161</v>
      </c>
      <c r="E205" s="12" t="s">
        <v>140</v>
      </c>
      <c r="F205" s="12">
        <v>166</v>
      </c>
      <c r="G205" s="12">
        <v>716</v>
      </c>
      <c r="H205" s="12">
        <v>834</v>
      </c>
      <c r="I205" s="12">
        <v>-118</v>
      </c>
      <c r="J205" s="12">
        <v>6</v>
      </c>
      <c r="K205" s="12">
        <v>66</v>
      </c>
      <c r="L205" s="12">
        <v>96</v>
      </c>
      <c r="M205" s="28">
        <v>94424499</v>
      </c>
    </row>
    <row r="206" spans="1:13" x14ac:dyDescent="0.2">
      <c r="A206" s="12">
        <v>2006</v>
      </c>
      <c r="B206" s="12" t="s">
        <v>209</v>
      </c>
      <c r="C206" s="12" t="s">
        <v>177</v>
      </c>
      <c r="D206" s="12" t="s">
        <v>161</v>
      </c>
      <c r="E206" s="12" t="s">
        <v>190</v>
      </c>
      <c r="F206" s="12">
        <v>153</v>
      </c>
      <c r="G206" s="12">
        <v>820</v>
      </c>
      <c r="H206" s="12">
        <v>751</v>
      </c>
      <c r="I206" s="12">
        <v>69</v>
      </c>
      <c r="J206" s="12">
        <v>2</v>
      </c>
      <c r="K206" s="12">
        <v>88</v>
      </c>
      <c r="L206" s="12">
        <v>74</v>
      </c>
      <c r="M206" s="28">
        <v>98447187</v>
      </c>
    </row>
    <row r="207" spans="1:13" x14ac:dyDescent="0.2">
      <c r="A207" s="12">
        <v>2006</v>
      </c>
      <c r="B207" s="12" t="s">
        <v>215</v>
      </c>
      <c r="C207" s="12" t="s">
        <v>173</v>
      </c>
      <c r="D207" s="12" t="s">
        <v>161</v>
      </c>
      <c r="E207" s="12" t="s">
        <v>196</v>
      </c>
      <c r="F207" s="12">
        <v>200</v>
      </c>
      <c r="G207" s="12">
        <v>834</v>
      </c>
      <c r="H207" s="12">
        <v>731</v>
      </c>
      <c r="I207" s="12">
        <v>103</v>
      </c>
      <c r="J207" s="12">
        <v>1</v>
      </c>
      <c r="K207" s="12">
        <v>97</v>
      </c>
      <c r="L207" s="12">
        <v>65</v>
      </c>
      <c r="M207" s="28">
        <v>101084963</v>
      </c>
    </row>
    <row r="208" spans="1:13" x14ac:dyDescent="0.2">
      <c r="A208" s="12">
        <v>2006</v>
      </c>
      <c r="B208" s="12" t="s">
        <v>200</v>
      </c>
      <c r="C208" s="12" t="s">
        <v>156</v>
      </c>
      <c r="D208" s="12" t="s">
        <v>157</v>
      </c>
      <c r="E208" s="12" t="s">
        <v>140</v>
      </c>
      <c r="F208" s="12">
        <v>236</v>
      </c>
      <c r="G208" s="12">
        <v>868</v>
      </c>
      <c r="H208" s="12">
        <v>794</v>
      </c>
      <c r="I208" s="12">
        <v>74</v>
      </c>
      <c r="J208" s="12">
        <v>3</v>
      </c>
      <c r="K208" s="12">
        <v>90</v>
      </c>
      <c r="L208" s="12">
        <v>72</v>
      </c>
      <c r="M208" s="28">
        <v>102750667</v>
      </c>
    </row>
    <row r="209" spans="1:13" x14ac:dyDescent="0.2">
      <c r="A209" s="12">
        <v>2006</v>
      </c>
      <c r="B209" s="12" t="s">
        <v>226</v>
      </c>
      <c r="C209" s="12" t="s">
        <v>181</v>
      </c>
      <c r="D209" s="12" t="s">
        <v>157</v>
      </c>
      <c r="E209" s="12" t="s">
        <v>190</v>
      </c>
      <c r="F209" s="12">
        <v>159</v>
      </c>
      <c r="G209" s="12">
        <v>766</v>
      </c>
      <c r="H209" s="12">
        <v>732</v>
      </c>
      <c r="I209" s="12">
        <v>34</v>
      </c>
      <c r="J209" s="12">
        <v>2</v>
      </c>
      <c r="K209" s="12">
        <v>89</v>
      </c>
      <c r="L209" s="12">
        <v>73</v>
      </c>
      <c r="M209" s="28">
        <v>103472000</v>
      </c>
    </row>
    <row r="210" spans="1:13" x14ac:dyDescent="0.2">
      <c r="A210" s="12">
        <v>2006</v>
      </c>
      <c r="B210" s="12" t="s">
        <v>199</v>
      </c>
      <c r="C210" s="12" t="s">
        <v>168</v>
      </c>
      <c r="D210" s="12" t="s">
        <v>157</v>
      </c>
      <c r="E210" s="12" t="s">
        <v>196</v>
      </c>
      <c r="F210" s="12">
        <v>192</v>
      </c>
      <c r="G210" s="12">
        <v>820</v>
      </c>
      <c r="H210" s="12">
        <v>825</v>
      </c>
      <c r="I210" s="12">
        <v>-5</v>
      </c>
      <c r="J210" s="12">
        <v>3</v>
      </c>
      <c r="K210" s="12">
        <v>86</v>
      </c>
      <c r="L210" s="12">
        <v>76</v>
      </c>
      <c r="M210" s="28">
        <v>120099824</v>
      </c>
    </row>
    <row r="211" spans="1:13" x14ac:dyDescent="0.2">
      <c r="A211" s="12">
        <v>2006</v>
      </c>
      <c r="B211" s="12" t="s">
        <v>214</v>
      </c>
      <c r="C211" s="12" t="s">
        <v>171</v>
      </c>
      <c r="D211" s="12" t="s">
        <v>157</v>
      </c>
      <c r="E211" s="12" t="s">
        <v>196</v>
      </c>
      <c r="F211" s="12">
        <v>210</v>
      </c>
      <c r="G211" s="12">
        <v>930</v>
      </c>
      <c r="H211" s="12">
        <v>767</v>
      </c>
      <c r="I211" s="12">
        <v>163</v>
      </c>
      <c r="J211" s="12">
        <v>1</v>
      </c>
      <c r="K211" s="12">
        <v>97</v>
      </c>
      <c r="L211" s="12">
        <v>65</v>
      </c>
      <c r="M211" s="28">
        <v>194663079</v>
      </c>
    </row>
    <row r="212" spans="1:13" x14ac:dyDescent="0.2">
      <c r="A212" s="12">
        <v>2007</v>
      </c>
      <c r="B212" s="12" t="s">
        <v>223</v>
      </c>
      <c r="C212" s="12" t="s">
        <v>167</v>
      </c>
      <c r="D212" s="12" t="s">
        <v>157</v>
      </c>
      <c r="E212" s="12" t="s">
        <v>196</v>
      </c>
      <c r="F212" s="12">
        <v>187</v>
      </c>
      <c r="G212" s="12">
        <v>782</v>
      </c>
      <c r="H212" s="12">
        <v>944</v>
      </c>
      <c r="I212" s="12">
        <v>-162</v>
      </c>
      <c r="J212" s="12">
        <v>5</v>
      </c>
      <c r="K212" s="12">
        <v>66</v>
      </c>
      <c r="L212" s="12">
        <v>96</v>
      </c>
      <c r="M212" s="28">
        <v>24123500</v>
      </c>
    </row>
    <row r="213" spans="1:13" x14ac:dyDescent="0.2">
      <c r="A213" s="12">
        <v>2007</v>
      </c>
      <c r="B213" s="12" t="s">
        <v>206</v>
      </c>
      <c r="C213" s="12" t="s">
        <v>187</v>
      </c>
      <c r="D213" s="12" t="s">
        <v>161</v>
      </c>
      <c r="E213" s="12" t="s">
        <v>196</v>
      </c>
      <c r="F213" s="12">
        <v>201</v>
      </c>
      <c r="G213" s="12">
        <v>790</v>
      </c>
      <c r="H213" s="12">
        <v>891</v>
      </c>
      <c r="I213" s="12">
        <v>-101</v>
      </c>
      <c r="J213" s="12">
        <v>5</v>
      </c>
      <c r="K213" s="12">
        <v>71</v>
      </c>
      <c r="L213" s="12">
        <v>91</v>
      </c>
      <c r="M213" s="28">
        <v>30507000</v>
      </c>
    </row>
    <row r="214" spans="1:13" x14ac:dyDescent="0.2">
      <c r="A214" s="12">
        <v>2007</v>
      </c>
      <c r="B214" s="12" t="s">
        <v>227</v>
      </c>
      <c r="C214" s="12" t="s">
        <v>183</v>
      </c>
      <c r="D214" s="12" t="s">
        <v>161</v>
      </c>
      <c r="E214" s="12" t="s">
        <v>196</v>
      </c>
      <c r="F214" s="12">
        <v>123</v>
      </c>
      <c r="G214" s="12">
        <v>673</v>
      </c>
      <c r="H214" s="12">
        <v>783</v>
      </c>
      <c r="I214" s="12">
        <v>-110</v>
      </c>
      <c r="J214" s="12">
        <v>4</v>
      </c>
      <c r="K214" s="12">
        <v>73</v>
      </c>
      <c r="L214" s="12">
        <v>89</v>
      </c>
      <c r="M214" s="28">
        <v>36947500</v>
      </c>
    </row>
    <row r="215" spans="1:13" x14ac:dyDescent="0.2">
      <c r="A215" s="12">
        <v>2007</v>
      </c>
      <c r="B215" s="12" t="s">
        <v>218</v>
      </c>
      <c r="C215" s="12" t="s">
        <v>174</v>
      </c>
      <c r="D215" s="12" t="s">
        <v>161</v>
      </c>
      <c r="E215" s="12" t="s">
        <v>140</v>
      </c>
      <c r="F215" s="12">
        <v>148</v>
      </c>
      <c r="G215" s="12">
        <v>724</v>
      </c>
      <c r="H215" s="12">
        <v>846</v>
      </c>
      <c r="I215" s="12">
        <v>-122</v>
      </c>
      <c r="J215" s="12">
        <v>6</v>
      </c>
      <c r="K215" s="12">
        <v>68</v>
      </c>
      <c r="L215" s="12">
        <v>94</v>
      </c>
      <c r="M215" s="28">
        <v>38537833</v>
      </c>
    </row>
    <row r="216" spans="1:13" x14ac:dyDescent="0.2">
      <c r="A216" s="12">
        <v>2007</v>
      </c>
      <c r="B216" s="12" t="s">
        <v>195</v>
      </c>
      <c r="C216" s="12" t="s">
        <v>169</v>
      </c>
      <c r="D216" s="12" t="s">
        <v>161</v>
      </c>
      <c r="E216" s="12" t="s">
        <v>190</v>
      </c>
      <c r="F216" s="12">
        <v>171</v>
      </c>
      <c r="G216" s="12">
        <v>712</v>
      </c>
      <c r="H216" s="12">
        <v>732</v>
      </c>
      <c r="I216" s="12">
        <v>-20</v>
      </c>
      <c r="J216" s="12">
        <v>1</v>
      </c>
      <c r="K216" s="12">
        <v>90</v>
      </c>
      <c r="L216" s="12">
        <v>72</v>
      </c>
      <c r="M216" s="28">
        <v>52067546</v>
      </c>
    </row>
    <row r="217" spans="1:13" x14ac:dyDescent="0.2">
      <c r="A217" s="12">
        <v>2007</v>
      </c>
      <c r="B217" s="12" t="s">
        <v>204</v>
      </c>
      <c r="C217" s="12" t="s">
        <v>188</v>
      </c>
      <c r="D217" s="12" t="s">
        <v>161</v>
      </c>
      <c r="E217" s="12" t="s">
        <v>190</v>
      </c>
      <c r="F217" s="12">
        <v>171</v>
      </c>
      <c r="G217" s="12">
        <v>860</v>
      </c>
      <c r="H217" s="12">
        <v>758</v>
      </c>
      <c r="I217" s="12">
        <v>102</v>
      </c>
      <c r="J217" s="12">
        <v>2</v>
      </c>
      <c r="K217" s="12">
        <v>90</v>
      </c>
      <c r="L217" s="12">
        <v>73</v>
      </c>
      <c r="M217" s="28">
        <v>54041000</v>
      </c>
    </row>
    <row r="218" spans="1:13" x14ac:dyDescent="0.2">
      <c r="A218" s="12">
        <v>2007</v>
      </c>
      <c r="B218" s="12" t="s">
        <v>219</v>
      </c>
      <c r="C218" s="12" t="s">
        <v>172</v>
      </c>
      <c r="D218" s="12" t="s">
        <v>161</v>
      </c>
      <c r="E218" s="12" t="s">
        <v>190</v>
      </c>
      <c r="F218" s="12">
        <v>171</v>
      </c>
      <c r="G218" s="12">
        <v>741</v>
      </c>
      <c r="H218" s="12">
        <v>666</v>
      </c>
      <c r="I218" s="12">
        <v>75</v>
      </c>
      <c r="J218" s="12">
        <v>3</v>
      </c>
      <c r="K218" s="12">
        <v>89</v>
      </c>
      <c r="L218" s="12">
        <v>74</v>
      </c>
      <c r="M218" s="28">
        <v>58110567</v>
      </c>
    </row>
    <row r="219" spans="1:13" x14ac:dyDescent="0.2">
      <c r="A219" s="12">
        <v>2007</v>
      </c>
      <c r="B219" s="12" t="s">
        <v>203</v>
      </c>
      <c r="C219" s="12" t="s">
        <v>176</v>
      </c>
      <c r="D219" s="12" t="s">
        <v>157</v>
      </c>
      <c r="E219" s="12" t="s">
        <v>140</v>
      </c>
      <c r="F219" s="12">
        <v>178</v>
      </c>
      <c r="G219" s="12">
        <v>811</v>
      </c>
      <c r="H219" s="12">
        <v>704</v>
      </c>
      <c r="I219" s="12">
        <v>107</v>
      </c>
      <c r="J219" s="12">
        <v>1</v>
      </c>
      <c r="K219" s="12">
        <v>96</v>
      </c>
      <c r="L219" s="12">
        <v>66</v>
      </c>
      <c r="M219" s="28">
        <v>61673267</v>
      </c>
    </row>
    <row r="220" spans="1:13" x14ac:dyDescent="0.2">
      <c r="A220" s="12">
        <v>2007</v>
      </c>
      <c r="B220" s="12" t="s">
        <v>208</v>
      </c>
      <c r="C220" s="12" t="s">
        <v>178</v>
      </c>
      <c r="D220" s="12" t="s">
        <v>157</v>
      </c>
      <c r="E220" s="12" t="s">
        <v>140</v>
      </c>
      <c r="F220" s="12">
        <v>102</v>
      </c>
      <c r="G220" s="12">
        <v>706</v>
      </c>
      <c r="H220" s="12">
        <v>778</v>
      </c>
      <c r="I220" s="12">
        <v>-72</v>
      </c>
      <c r="J220" s="12">
        <v>5</v>
      </c>
      <c r="K220" s="12">
        <v>69</v>
      </c>
      <c r="L220" s="12">
        <v>93</v>
      </c>
      <c r="M220" s="28">
        <v>67116500</v>
      </c>
    </row>
    <row r="221" spans="1:13" x14ac:dyDescent="0.2">
      <c r="A221" s="12">
        <v>2007</v>
      </c>
      <c r="B221" s="12" t="s">
        <v>224</v>
      </c>
      <c r="C221" s="12" t="s">
        <v>184</v>
      </c>
      <c r="D221" s="12" t="s">
        <v>157</v>
      </c>
      <c r="E221" s="12" t="s">
        <v>190</v>
      </c>
      <c r="F221" s="12">
        <v>179</v>
      </c>
      <c r="G221" s="12">
        <v>816</v>
      </c>
      <c r="H221" s="12">
        <v>844</v>
      </c>
      <c r="I221" s="12">
        <v>-28</v>
      </c>
      <c r="J221" s="12">
        <v>4</v>
      </c>
      <c r="K221" s="12">
        <v>75</v>
      </c>
      <c r="L221" s="12">
        <v>87</v>
      </c>
      <c r="M221" s="28">
        <v>68318675</v>
      </c>
    </row>
    <row r="222" spans="1:13" x14ac:dyDescent="0.2">
      <c r="A222" s="12">
        <v>2007</v>
      </c>
      <c r="B222" s="12" t="s">
        <v>202</v>
      </c>
      <c r="C222" s="12" t="s">
        <v>179</v>
      </c>
      <c r="D222" s="12" t="s">
        <v>161</v>
      </c>
      <c r="E222" s="12" t="s">
        <v>140</v>
      </c>
      <c r="F222" s="12">
        <v>204</v>
      </c>
      <c r="G222" s="12">
        <v>783</v>
      </c>
      <c r="H222" s="12">
        <v>853</v>
      </c>
      <c r="I222" s="12">
        <v>-70</v>
      </c>
      <c r="J222" s="12">
        <v>5</v>
      </c>
      <c r="K222" s="12">
        <v>72</v>
      </c>
      <c r="L222" s="12">
        <v>90</v>
      </c>
      <c r="M222" s="28">
        <v>68524980</v>
      </c>
    </row>
    <row r="223" spans="1:13" x14ac:dyDescent="0.2">
      <c r="A223" s="12">
        <v>2007</v>
      </c>
      <c r="B223" s="12" t="s">
        <v>210</v>
      </c>
      <c r="C223" s="12" t="s">
        <v>166</v>
      </c>
      <c r="D223" s="12" t="s">
        <v>161</v>
      </c>
      <c r="E223" s="12" t="s">
        <v>140</v>
      </c>
      <c r="F223" s="12">
        <v>231</v>
      </c>
      <c r="G223" s="12">
        <v>801</v>
      </c>
      <c r="H223" s="12">
        <v>776</v>
      </c>
      <c r="I223" s="12">
        <v>25</v>
      </c>
      <c r="J223" s="12">
        <v>2</v>
      </c>
      <c r="K223" s="12">
        <v>83</v>
      </c>
      <c r="L223" s="12">
        <v>79</v>
      </c>
      <c r="M223" s="28">
        <v>70986500</v>
      </c>
    </row>
    <row r="224" spans="1:13" x14ac:dyDescent="0.2">
      <c r="A224" s="12">
        <v>2007</v>
      </c>
      <c r="B224" s="12" t="s">
        <v>211</v>
      </c>
      <c r="C224" s="12" t="s">
        <v>175</v>
      </c>
      <c r="D224" s="12" t="s">
        <v>157</v>
      </c>
      <c r="E224" s="12" t="s">
        <v>140</v>
      </c>
      <c r="F224" s="12">
        <v>118</v>
      </c>
      <c r="G224" s="12">
        <v>718</v>
      </c>
      <c r="H224" s="12">
        <v>725</v>
      </c>
      <c r="I224" s="12">
        <v>-7</v>
      </c>
      <c r="J224" s="12">
        <v>3</v>
      </c>
      <c r="K224" s="12">
        <v>79</v>
      </c>
      <c r="L224" s="12">
        <v>83</v>
      </c>
      <c r="M224" s="28">
        <v>71439500</v>
      </c>
    </row>
    <row r="225" spans="1:13" x14ac:dyDescent="0.2">
      <c r="A225" s="12">
        <v>2007</v>
      </c>
      <c r="B225" s="12" t="s">
        <v>216</v>
      </c>
      <c r="C225" s="12" t="s">
        <v>170</v>
      </c>
      <c r="D225" s="12" t="s">
        <v>157</v>
      </c>
      <c r="E225" s="12" t="s">
        <v>190</v>
      </c>
      <c r="F225" s="12">
        <v>171</v>
      </c>
      <c r="G225" s="12">
        <v>741</v>
      </c>
      <c r="H225" s="12">
        <v>758</v>
      </c>
      <c r="I225" s="12">
        <v>-17</v>
      </c>
      <c r="J225" s="12">
        <v>3</v>
      </c>
      <c r="K225" s="12">
        <v>76</v>
      </c>
      <c r="L225" s="12">
        <v>86</v>
      </c>
      <c r="M225" s="28">
        <v>79366940</v>
      </c>
    </row>
    <row r="226" spans="1:13" x14ac:dyDescent="0.2">
      <c r="A226" s="12">
        <v>2007</v>
      </c>
      <c r="B226" s="12" t="s">
        <v>225</v>
      </c>
      <c r="C226" s="12" t="s">
        <v>164</v>
      </c>
      <c r="D226" s="12" t="s">
        <v>157</v>
      </c>
      <c r="E226" s="12" t="s">
        <v>196</v>
      </c>
      <c r="F226" s="12">
        <v>165</v>
      </c>
      <c r="G226" s="12">
        <v>753</v>
      </c>
      <c r="H226" s="12">
        <v>699</v>
      </c>
      <c r="I226" s="12">
        <v>54</v>
      </c>
      <c r="J226" s="12">
        <v>3</v>
      </c>
      <c r="K226" s="12">
        <v>83</v>
      </c>
      <c r="L226" s="12">
        <v>79</v>
      </c>
      <c r="M226" s="28">
        <v>81942800</v>
      </c>
    </row>
    <row r="227" spans="1:13" x14ac:dyDescent="0.2">
      <c r="A227" s="12">
        <v>2007</v>
      </c>
      <c r="B227" s="12" t="s">
        <v>197</v>
      </c>
      <c r="C227" s="12" t="s">
        <v>160</v>
      </c>
      <c r="D227" s="12" t="s">
        <v>161</v>
      </c>
      <c r="E227" s="12" t="s">
        <v>196</v>
      </c>
      <c r="F227" s="12">
        <v>176</v>
      </c>
      <c r="G227" s="12">
        <v>810</v>
      </c>
      <c r="H227" s="12">
        <v>733</v>
      </c>
      <c r="I227" s="12">
        <v>77</v>
      </c>
      <c r="J227" s="12">
        <v>3</v>
      </c>
      <c r="K227" s="12">
        <v>84</v>
      </c>
      <c r="L227" s="12">
        <v>78</v>
      </c>
      <c r="M227" s="28">
        <v>87290833</v>
      </c>
    </row>
    <row r="228" spans="1:13" x14ac:dyDescent="0.2">
      <c r="A228" s="12">
        <v>2007</v>
      </c>
      <c r="B228" s="12" t="s">
        <v>207</v>
      </c>
      <c r="C228" s="12" t="s">
        <v>158</v>
      </c>
      <c r="D228" s="12" t="s">
        <v>161</v>
      </c>
      <c r="E228" s="12" t="s">
        <v>140</v>
      </c>
      <c r="F228" s="12">
        <v>167</v>
      </c>
      <c r="G228" s="12">
        <v>723</v>
      </c>
      <c r="H228" s="12">
        <v>813</v>
      </c>
      <c r="I228" s="12">
        <v>-90</v>
      </c>
      <c r="J228" s="12">
        <v>4</v>
      </c>
      <c r="K228" s="12">
        <v>73</v>
      </c>
      <c r="L228" s="12">
        <v>89</v>
      </c>
      <c r="M228" s="28">
        <v>87759000</v>
      </c>
    </row>
    <row r="229" spans="1:13" x14ac:dyDescent="0.2">
      <c r="A229" s="12">
        <v>2007</v>
      </c>
      <c r="B229" s="12" t="s">
        <v>217</v>
      </c>
      <c r="C229" s="12" t="s">
        <v>186</v>
      </c>
      <c r="D229" s="12" t="s">
        <v>161</v>
      </c>
      <c r="E229" s="12" t="s">
        <v>196</v>
      </c>
      <c r="F229" s="12">
        <v>213</v>
      </c>
      <c r="G229" s="12">
        <v>892</v>
      </c>
      <c r="H229" s="12">
        <v>821</v>
      </c>
      <c r="I229" s="12">
        <v>71</v>
      </c>
      <c r="J229" s="12">
        <v>1</v>
      </c>
      <c r="K229" s="12">
        <v>89</v>
      </c>
      <c r="L229" s="12">
        <v>73</v>
      </c>
      <c r="M229" s="28">
        <v>89428213</v>
      </c>
    </row>
    <row r="230" spans="1:13" x14ac:dyDescent="0.2">
      <c r="A230" s="12">
        <v>2007</v>
      </c>
      <c r="B230" s="12" t="s">
        <v>221</v>
      </c>
      <c r="C230" s="12" t="s">
        <v>185</v>
      </c>
      <c r="D230" s="12" t="s">
        <v>161</v>
      </c>
      <c r="E230" s="12" t="s">
        <v>190</v>
      </c>
      <c r="F230" s="12">
        <v>131</v>
      </c>
      <c r="G230" s="12">
        <v>683</v>
      </c>
      <c r="H230" s="12">
        <v>720</v>
      </c>
      <c r="I230" s="12">
        <v>-37</v>
      </c>
      <c r="J230" s="12">
        <v>5</v>
      </c>
      <c r="K230" s="12">
        <v>71</v>
      </c>
      <c r="L230" s="12">
        <v>91</v>
      </c>
      <c r="M230" s="28">
        <v>90219056</v>
      </c>
    </row>
    <row r="231" spans="1:13" x14ac:dyDescent="0.2">
      <c r="A231" s="12">
        <v>2007</v>
      </c>
      <c r="B231" s="12" t="s">
        <v>222</v>
      </c>
      <c r="C231" s="12" t="s">
        <v>180</v>
      </c>
      <c r="D231" s="12" t="s">
        <v>161</v>
      </c>
      <c r="E231" s="12" t="s">
        <v>140</v>
      </c>
      <c r="F231" s="12">
        <v>141</v>
      </c>
      <c r="G231" s="12">
        <v>725</v>
      </c>
      <c r="H231" s="12">
        <v>829</v>
      </c>
      <c r="I231" s="12">
        <v>-104</v>
      </c>
      <c r="J231" s="12">
        <v>3</v>
      </c>
      <c r="K231" s="12">
        <v>78</v>
      </c>
      <c r="L231" s="12">
        <v>84</v>
      </c>
      <c r="M231" s="28">
        <v>90286823</v>
      </c>
    </row>
    <row r="232" spans="1:13" x14ac:dyDescent="0.2">
      <c r="A232" s="12">
        <v>2007</v>
      </c>
      <c r="B232" s="12" t="s">
        <v>198</v>
      </c>
      <c r="C232" s="12" t="s">
        <v>165</v>
      </c>
      <c r="D232" s="12" t="s">
        <v>157</v>
      </c>
      <c r="E232" s="12" t="s">
        <v>196</v>
      </c>
      <c r="F232" s="12">
        <v>142</v>
      </c>
      <c r="G232" s="12">
        <v>756</v>
      </c>
      <c r="H232" s="12">
        <v>868</v>
      </c>
      <c r="I232" s="12">
        <v>-112</v>
      </c>
      <c r="J232" s="12">
        <v>4</v>
      </c>
      <c r="K232" s="12">
        <v>69</v>
      </c>
      <c r="L232" s="12">
        <v>93</v>
      </c>
      <c r="M232" s="28">
        <v>93174808</v>
      </c>
    </row>
    <row r="233" spans="1:13" x14ac:dyDescent="0.2">
      <c r="A233" s="12">
        <v>2007</v>
      </c>
      <c r="B233" s="12" t="s">
        <v>205</v>
      </c>
      <c r="C233" s="12" t="s">
        <v>182</v>
      </c>
      <c r="D233" s="12" t="s">
        <v>157</v>
      </c>
      <c r="E233" s="12" t="s">
        <v>140</v>
      </c>
      <c r="F233" s="12">
        <v>177</v>
      </c>
      <c r="G233" s="12">
        <v>887</v>
      </c>
      <c r="H233" s="12">
        <v>797</v>
      </c>
      <c r="I233" s="12">
        <v>90</v>
      </c>
      <c r="J233" s="12">
        <v>2</v>
      </c>
      <c r="K233" s="12">
        <v>88</v>
      </c>
      <c r="L233" s="12">
        <v>74</v>
      </c>
      <c r="M233" s="28">
        <v>94800369</v>
      </c>
    </row>
    <row r="234" spans="1:13" x14ac:dyDescent="0.2">
      <c r="A234" s="12">
        <v>2007</v>
      </c>
      <c r="B234" s="12" t="s">
        <v>201</v>
      </c>
      <c r="C234" s="12" t="s">
        <v>162</v>
      </c>
      <c r="D234" s="12" t="s">
        <v>161</v>
      </c>
      <c r="E234" s="12" t="s">
        <v>140</v>
      </c>
      <c r="F234" s="12">
        <v>151</v>
      </c>
      <c r="G234" s="12">
        <v>752</v>
      </c>
      <c r="H234" s="12">
        <v>690</v>
      </c>
      <c r="I234" s="12">
        <v>62</v>
      </c>
      <c r="J234" s="12">
        <v>1</v>
      </c>
      <c r="K234" s="12">
        <v>85</v>
      </c>
      <c r="L234" s="12">
        <v>77</v>
      </c>
      <c r="M234" s="28">
        <v>99670332</v>
      </c>
    </row>
    <row r="235" spans="1:13" x14ac:dyDescent="0.2">
      <c r="A235" s="12">
        <v>2007</v>
      </c>
      <c r="B235" s="12" t="s">
        <v>220</v>
      </c>
      <c r="C235" s="12" t="s">
        <v>159</v>
      </c>
      <c r="D235" s="12" t="s">
        <v>157</v>
      </c>
      <c r="E235" s="12" t="s">
        <v>190</v>
      </c>
      <c r="F235" s="12">
        <v>153</v>
      </c>
      <c r="G235" s="12">
        <v>794</v>
      </c>
      <c r="H235" s="12">
        <v>813</v>
      </c>
      <c r="I235" s="12">
        <v>-19</v>
      </c>
      <c r="J235" s="12">
        <v>2</v>
      </c>
      <c r="K235" s="12">
        <v>88</v>
      </c>
      <c r="L235" s="12">
        <v>74</v>
      </c>
      <c r="M235" s="28">
        <v>106460833</v>
      </c>
    </row>
    <row r="236" spans="1:13" x14ac:dyDescent="0.2">
      <c r="A236" s="12">
        <v>2007</v>
      </c>
      <c r="B236" s="12" t="s">
        <v>209</v>
      </c>
      <c r="C236" s="12" t="s">
        <v>177</v>
      </c>
      <c r="D236" s="12" t="s">
        <v>161</v>
      </c>
      <c r="E236" s="12" t="s">
        <v>190</v>
      </c>
      <c r="F236" s="12">
        <v>129</v>
      </c>
      <c r="G236" s="12">
        <v>735</v>
      </c>
      <c r="H236" s="12">
        <v>727</v>
      </c>
      <c r="I236" s="12">
        <v>8</v>
      </c>
      <c r="J236" s="12">
        <v>4</v>
      </c>
      <c r="K236" s="12">
        <v>82</v>
      </c>
      <c r="L236" s="12">
        <v>80</v>
      </c>
      <c r="M236" s="28">
        <v>108454524</v>
      </c>
    </row>
    <row r="237" spans="1:13" x14ac:dyDescent="0.2">
      <c r="A237" s="12">
        <v>2007</v>
      </c>
      <c r="B237" s="12" t="s">
        <v>200</v>
      </c>
      <c r="C237" s="12" t="s">
        <v>156</v>
      </c>
      <c r="D237" s="12" t="s">
        <v>157</v>
      </c>
      <c r="E237" s="12" t="s">
        <v>140</v>
      </c>
      <c r="F237" s="12">
        <v>190</v>
      </c>
      <c r="G237" s="12">
        <v>693</v>
      </c>
      <c r="H237" s="12">
        <v>839</v>
      </c>
      <c r="I237" s="12">
        <v>-146</v>
      </c>
      <c r="J237" s="12">
        <v>4</v>
      </c>
      <c r="K237" s="12">
        <v>72</v>
      </c>
      <c r="L237" s="12">
        <v>90</v>
      </c>
      <c r="M237" s="28">
        <v>108671833</v>
      </c>
    </row>
    <row r="238" spans="1:13" x14ac:dyDescent="0.2">
      <c r="A238" s="12">
        <v>2007</v>
      </c>
      <c r="B238" s="12" t="s">
        <v>226</v>
      </c>
      <c r="C238" s="12" t="s">
        <v>181</v>
      </c>
      <c r="D238" s="12" t="s">
        <v>157</v>
      </c>
      <c r="E238" s="12" t="s">
        <v>190</v>
      </c>
      <c r="F238" s="12">
        <v>123</v>
      </c>
      <c r="G238" s="12">
        <v>822</v>
      </c>
      <c r="H238" s="12">
        <v>731</v>
      </c>
      <c r="I238" s="12">
        <v>91</v>
      </c>
      <c r="J238" s="12">
        <v>1</v>
      </c>
      <c r="K238" s="12">
        <v>94</v>
      </c>
      <c r="L238" s="12">
        <v>68</v>
      </c>
      <c r="M238" s="28">
        <v>109251333</v>
      </c>
    </row>
    <row r="239" spans="1:13" x14ac:dyDescent="0.2">
      <c r="A239" s="12">
        <v>2007</v>
      </c>
      <c r="B239" s="12" t="s">
        <v>215</v>
      </c>
      <c r="C239" s="12" t="s">
        <v>173</v>
      </c>
      <c r="D239" s="12" t="s">
        <v>161</v>
      </c>
      <c r="E239" s="12" t="s">
        <v>196</v>
      </c>
      <c r="F239" s="12">
        <v>177</v>
      </c>
      <c r="G239" s="12">
        <v>804</v>
      </c>
      <c r="H239" s="12">
        <v>750</v>
      </c>
      <c r="I239" s="12">
        <v>54</v>
      </c>
      <c r="J239" s="12">
        <v>2</v>
      </c>
      <c r="K239" s="12">
        <v>88</v>
      </c>
      <c r="L239" s="12">
        <v>74</v>
      </c>
      <c r="M239" s="28">
        <v>115231663</v>
      </c>
    </row>
    <row r="240" spans="1:13" x14ac:dyDescent="0.2">
      <c r="A240" s="12">
        <v>2007</v>
      </c>
      <c r="B240" s="12" t="s">
        <v>199</v>
      </c>
      <c r="C240" s="12" t="s">
        <v>168</v>
      </c>
      <c r="D240" s="12" t="s">
        <v>157</v>
      </c>
      <c r="E240" s="12" t="s">
        <v>196</v>
      </c>
      <c r="F240" s="12">
        <v>166</v>
      </c>
      <c r="G240" s="12">
        <v>867</v>
      </c>
      <c r="H240" s="12">
        <v>657</v>
      </c>
      <c r="I240" s="12">
        <v>210</v>
      </c>
      <c r="J240" s="12">
        <v>1</v>
      </c>
      <c r="K240" s="12">
        <v>96</v>
      </c>
      <c r="L240" s="12">
        <v>66</v>
      </c>
      <c r="M240" s="28">
        <v>143026214</v>
      </c>
    </row>
    <row r="241" spans="1:13" x14ac:dyDescent="0.2">
      <c r="A241" s="12">
        <v>2007</v>
      </c>
      <c r="B241" s="12" t="s">
        <v>214</v>
      </c>
      <c r="C241" s="12" t="s">
        <v>171</v>
      </c>
      <c r="D241" s="12" t="s">
        <v>157</v>
      </c>
      <c r="E241" s="12" t="s">
        <v>196</v>
      </c>
      <c r="F241" s="12">
        <v>201</v>
      </c>
      <c r="G241" s="12">
        <v>968</v>
      </c>
      <c r="H241" s="12">
        <v>777</v>
      </c>
      <c r="I241" s="12">
        <v>191</v>
      </c>
      <c r="J241" s="12">
        <v>2</v>
      </c>
      <c r="K241" s="12">
        <v>94</v>
      </c>
      <c r="L241" s="12">
        <v>68</v>
      </c>
      <c r="M241" s="28">
        <v>189259045</v>
      </c>
    </row>
    <row r="242" spans="1:13" x14ac:dyDescent="0.2">
      <c r="A242" s="12">
        <v>2008</v>
      </c>
      <c r="B242" s="12" t="s">
        <v>206</v>
      </c>
      <c r="C242" s="12" t="s">
        <v>187</v>
      </c>
      <c r="D242" s="12" t="s">
        <v>161</v>
      </c>
      <c r="E242" s="12" t="s">
        <v>196</v>
      </c>
      <c r="F242" s="12">
        <v>208</v>
      </c>
      <c r="G242" s="12">
        <v>770</v>
      </c>
      <c r="H242" s="12">
        <v>767</v>
      </c>
      <c r="I242" s="12">
        <v>3</v>
      </c>
      <c r="J242" s="12">
        <v>3</v>
      </c>
      <c r="K242" s="12">
        <v>84</v>
      </c>
      <c r="L242" s="12">
        <v>77</v>
      </c>
      <c r="M242" s="28">
        <v>21811500</v>
      </c>
    </row>
    <row r="243" spans="1:13" x14ac:dyDescent="0.2">
      <c r="A243" s="12">
        <v>2008</v>
      </c>
      <c r="B243" s="12" t="s">
        <v>228</v>
      </c>
      <c r="C243" s="12" t="s">
        <v>167</v>
      </c>
      <c r="D243" s="12" t="s">
        <v>157</v>
      </c>
      <c r="E243" s="12" t="s">
        <v>196</v>
      </c>
      <c r="F243" s="12">
        <v>180</v>
      </c>
      <c r="G243" s="12">
        <v>774</v>
      </c>
      <c r="H243" s="12">
        <v>671</v>
      </c>
      <c r="I243" s="12">
        <v>103</v>
      </c>
      <c r="J243" s="12">
        <v>1</v>
      </c>
      <c r="K243" s="12">
        <v>97</v>
      </c>
      <c r="L243" s="12">
        <v>65</v>
      </c>
      <c r="M243" s="28">
        <v>43820597</v>
      </c>
    </row>
    <row r="244" spans="1:13" x14ac:dyDescent="0.2">
      <c r="A244" s="12">
        <v>2008</v>
      </c>
      <c r="B244" s="12" t="s">
        <v>216</v>
      </c>
      <c r="C244" s="12" t="s">
        <v>170</v>
      </c>
      <c r="D244" s="12" t="s">
        <v>157</v>
      </c>
      <c r="E244" s="12" t="s">
        <v>190</v>
      </c>
      <c r="F244" s="12">
        <v>125</v>
      </c>
      <c r="G244" s="12">
        <v>646</v>
      </c>
      <c r="H244" s="12">
        <v>690</v>
      </c>
      <c r="I244" s="12">
        <v>-44</v>
      </c>
      <c r="J244" s="12">
        <v>3</v>
      </c>
      <c r="K244" s="12">
        <v>75</v>
      </c>
      <c r="L244" s="12">
        <v>86</v>
      </c>
      <c r="M244" s="28">
        <v>47967126</v>
      </c>
    </row>
    <row r="245" spans="1:13" x14ac:dyDescent="0.2">
      <c r="A245" s="12">
        <v>2008</v>
      </c>
      <c r="B245" s="12" t="s">
        <v>218</v>
      </c>
      <c r="C245" s="12" t="s">
        <v>174</v>
      </c>
      <c r="D245" s="12" t="s">
        <v>161</v>
      </c>
      <c r="E245" s="12" t="s">
        <v>140</v>
      </c>
      <c r="F245" s="12">
        <v>153</v>
      </c>
      <c r="G245" s="12">
        <v>735</v>
      </c>
      <c r="H245" s="12">
        <v>884</v>
      </c>
      <c r="I245" s="12">
        <v>-149</v>
      </c>
      <c r="J245" s="12">
        <v>6</v>
      </c>
      <c r="K245" s="12">
        <v>67</v>
      </c>
      <c r="L245" s="12">
        <v>95</v>
      </c>
      <c r="M245" s="28">
        <v>48689783</v>
      </c>
    </row>
    <row r="246" spans="1:13" x14ac:dyDescent="0.2">
      <c r="A246" s="12">
        <v>2008</v>
      </c>
      <c r="B246" s="12" t="s">
        <v>227</v>
      </c>
      <c r="C246" s="12" t="s">
        <v>183</v>
      </c>
      <c r="D246" s="12" t="s">
        <v>161</v>
      </c>
      <c r="E246" s="12" t="s">
        <v>196</v>
      </c>
      <c r="F246" s="12">
        <v>117</v>
      </c>
      <c r="G246" s="12">
        <v>641</v>
      </c>
      <c r="H246" s="12">
        <v>825</v>
      </c>
      <c r="I246" s="12">
        <v>-184</v>
      </c>
      <c r="J246" s="12">
        <v>5</v>
      </c>
      <c r="K246" s="12">
        <v>59</v>
      </c>
      <c r="L246" s="12">
        <v>102</v>
      </c>
      <c r="M246" s="28">
        <v>54961000</v>
      </c>
    </row>
    <row r="247" spans="1:13" x14ac:dyDescent="0.2">
      <c r="A247" s="12">
        <v>2008</v>
      </c>
      <c r="B247" s="12" t="s">
        <v>211</v>
      </c>
      <c r="C247" s="12" t="s">
        <v>175</v>
      </c>
      <c r="D247" s="12" t="s">
        <v>157</v>
      </c>
      <c r="E247" s="12" t="s">
        <v>140</v>
      </c>
      <c r="F247" s="12">
        <v>111</v>
      </c>
      <c r="G247" s="12">
        <v>829</v>
      </c>
      <c r="H247" s="12">
        <v>745</v>
      </c>
      <c r="I247" s="12">
        <v>84</v>
      </c>
      <c r="J247" s="12">
        <v>2</v>
      </c>
      <c r="K247" s="12">
        <v>88</v>
      </c>
      <c r="L247" s="12">
        <v>75</v>
      </c>
      <c r="M247" s="28">
        <v>56932766</v>
      </c>
    </row>
    <row r="248" spans="1:13" x14ac:dyDescent="0.2">
      <c r="A248" s="12">
        <v>2008</v>
      </c>
      <c r="B248" s="12" t="s">
        <v>208</v>
      </c>
      <c r="C248" s="12" t="s">
        <v>178</v>
      </c>
      <c r="D248" s="12" t="s">
        <v>157</v>
      </c>
      <c r="E248" s="12" t="s">
        <v>140</v>
      </c>
      <c r="F248" s="12">
        <v>120</v>
      </c>
      <c r="G248" s="12">
        <v>691</v>
      </c>
      <c r="H248" s="12">
        <v>781</v>
      </c>
      <c r="I248" s="12">
        <v>-90</v>
      </c>
      <c r="J248" s="12">
        <v>4</v>
      </c>
      <c r="K248" s="12">
        <v>75</v>
      </c>
      <c r="L248" s="12">
        <v>87</v>
      </c>
      <c r="M248" s="28">
        <v>58245500</v>
      </c>
    </row>
    <row r="249" spans="1:13" x14ac:dyDescent="0.2">
      <c r="A249" s="12">
        <v>2008</v>
      </c>
      <c r="B249" s="12" t="s">
        <v>195</v>
      </c>
      <c r="C249" s="12" t="s">
        <v>169</v>
      </c>
      <c r="D249" s="12" t="s">
        <v>161</v>
      </c>
      <c r="E249" s="12" t="s">
        <v>190</v>
      </c>
      <c r="F249" s="12">
        <v>159</v>
      </c>
      <c r="G249" s="12">
        <v>720</v>
      </c>
      <c r="H249" s="12">
        <v>706</v>
      </c>
      <c r="I249" s="12">
        <v>14</v>
      </c>
      <c r="J249" s="12">
        <v>2</v>
      </c>
      <c r="K249" s="12">
        <v>82</v>
      </c>
      <c r="L249" s="12">
        <v>80</v>
      </c>
      <c r="M249" s="28">
        <v>66202712</v>
      </c>
    </row>
    <row r="250" spans="1:13" x14ac:dyDescent="0.2">
      <c r="A250" s="12">
        <v>2008</v>
      </c>
      <c r="B250" s="12" t="s">
        <v>198</v>
      </c>
      <c r="C250" s="12" t="s">
        <v>165</v>
      </c>
      <c r="D250" s="12" t="s">
        <v>157</v>
      </c>
      <c r="E250" s="12" t="s">
        <v>196</v>
      </c>
      <c r="F250" s="12">
        <v>172</v>
      </c>
      <c r="G250" s="12">
        <v>782</v>
      </c>
      <c r="H250" s="12">
        <v>869</v>
      </c>
      <c r="I250" s="12">
        <v>-87</v>
      </c>
      <c r="J250" s="12">
        <v>5</v>
      </c>
      <c r="K250" s="12">
        <v>68</v>
      </c>
      <c r="L250" s="12">
        <v>93</v>
      </c>
      <c r="M250" s="28">
        <v>67196246</v>
      </c>
    </row>
    <row r="251" spans="1:13" x14ac:dyDescent="0.2">
      <c r="A251" s="12">
        <v>2008</v>
      </c>
      <c r="B251" s="12" t="s">
        <v>224</v>
      </c>
      <c r="C251" s="12" t="s">
        <v>184</v>
      </c>
      <c r="D251" s="12" t="s">
        <v>157</v>
      </c>
      <c r="E251" s="12" t="s">
        <v>190</v>
      </c>
      <c r="F251" s="12">
        <v>194</v>
      </c>
      <c r="G251" s="12">
        <v>901</v>
      </c>
      <c r="H251" s="12">
        <v>967</v>
      </c>
      <c r="I251" s="12">
        <v>-66</v>
      </c>
      <c r="J251" s="12">
        <v>2</v>
      </c>
      <c r="K251" s="12">
        <v>79</v>
      </c>
      <c r="L251" s="12">
        <v>83</v>
      </c>
      <c r="M251" s="28">
        <v>67712326</v>
      </c>
    </row>
    <row r="252" spans="1:13" x14ac:dyDescent="0.2">
      <c r="A252" s="12">
        <v>2008</v>
      </c>
      <c r="B252" s="12" t="s">
        <v>204</v>
      </c>
      <c r="C252" s="12" t="s">
        <v>188</v>
      </c>
      <c r="D252" s="12" t="s">
        <v>161</v>
      </c>
      <c r="E252" s="12" t="s">
        <v>190</v>
      </c>
      <c r="F252" s="12">
        <v>160</v>
      </c>
      <c r="G252" s="12">
        <v>747</v>
      </c>
      <c r="H252" s="12">
        <v>822</v>
      </c>
      <c r="I252" s="12">
        <v>-75</v>
      </c>
      <c r="J252" s="12">
        <v>3</v>
      </c>
      <c r="K252" s="12">
        <v>74</v>
      </c>
      <c r="L252" s="12">
        <v>88</v>
      </c>
      <c r="M252" s="28">
        <v>68655500</v>
      </c>
    </row>
    <row r="253" spans="1:13" x14ac:dyDescent="0.2">
      <c r="A253" s="12">
        <v>2008</v>
      </c>
      <c r="B253" s="12" t="s">
        <v>219</v>
      </c>
      <c r="C253" s="12" t="s">
        <v>172</v>
      </c>
      <c r="D253" s="12" t="s">
        <v>161</v>
      </c>
      <c r="E253" s="12" t="s">
        <v>190</v>
      </c>
      <c r="F253" s="12">
        <v>154</v>
      </c>
      <c r="G253" s="12">
        <v>637</v>
      </c>
      <c r="H253" s="12">
        <v>764</v>
      </c>
      <c r="I253" s="12">
        <v>-127</v>
      </c>
      <c r="J253" s="12">
        <v>5</v>
      </c>
      <c r="K253" s="12">
        <v>63</v>
      </c>
      <c r="L253" s="12">
        <v>99</v>
      </c>
      <c r="M253" s="28">
        <v>73677616</v>
      </c>
    </row>
    <row r="254" spans="1:13" x14ac:dyDescent="0.2">
      <c r="A254" s="12">
        <v>2008</v>
      </c>
      <c r="B254" s="12" t="s">
        <v>202</v>
      </c>
      <c r="C254" s="12" t="s">
        <v>179</v>
      </c>
      <c r="D254" s="12" t="s">
        <v>161</v>
      </c>
      <c r="E254" s="12" t="s">
        <v>140</v>
      </c>
      <c r="F254" s="12">
        <v>187</v>
      </c>
      <c r="G254" s="12">
        <v>704</v>
      </c>
      <c r="H254" s="12">
        <v>800</v>
      </c>
      <c r="I254" s="12">
        <v>-96</v>
      </c>
      <c r="J254" s="12">
        <v>5</v>
      </c>
      <c r="K254" s="12">
        <v>74</v>
      </c>
      <c r="L254" s="12">
        <v>88</v>
      </c>
      <c r="M254" s="28">
        <v>74117695</v>
      </c>
    </row>
    <row r="255" spans="1:13" x14ac:dyDescent="0.2">
      <c r="A255" s="12">
        <v>2008</v>
      </c>
      <c r="B255" s="12" t="s">
        <v>221</v>
      </c>
      <c r="C255" s="12" t="s">
        <v>185</v>
      </c>
      <c r="D255" s="12" t="s">
        <v>161</v>
      </c>
      <c r="E255" s="12" t="s">
        <v>190</v>
      </c>
      <c r="F255" s="12">
        <v>94</v>
      </c>
      <c r="G255" s="12">
        <v>640</v>
      </c>
      <c r="H255" s="12">
        <v>759</v>
      </c>
      <c r="I255" s="12">
        <v>-119</v>
      </c>
      <c r="J255" s="12">
        <v>4</v>
      </c>
      <c r="K255" s="12">
        <v>72</v>
      </c>
      <c r="L255" s="12">
        <v>90</v>
      </c>
      <c r="M255" s="28">
        <v>76594500</v>
      </c>
    </row>
    <row r="256" spans="1:13" x14ac:dyDescent="0.2">
      <c r="A256" s="12">
        <v>2008</v>
      </c>
      <c r="B256" s="12" t="s">
        <v>203</v>
      </c>
      <c r="C256" s="12" t="s">
        <v>176</v>
      </c>
      <c r="D256" s="12" t="s">
        <v>157</v>
      </c>
      <c r="E256" s="12" t="s">
        <v>140</v>
      </c>
      <c r="F256" s="12">
        <v>171</v>
      </c>
      <c r="G256" s="12">
        <v>805</v>
      </c>
      <c r="H256" s="12">
        <v>761</v>
      </c>
      <c r="I256" s="12">
        <v>44</v>
      </c>
      <c r="J256" s="12">
        <v>3</v>
      </c>
      <c r="K256" s="12">
        <v>81</v>
      </c>
      <c r="L256" s="12">
        <v>81</v>
      </c>
      <c r="M256" s="28">
        <v>78970066</v>
      </c>
    </row>
    <row r="257" spans="1:13" x14ac:dyDescent="0.2">
      <c r="A257" s="12">
        <v>2008</v>
      </c>
      <c r="B257" s="12" t="s">
        <v>210</v>
      </c>
      <c r="C257" s="12" t="s">
        <v>166</v>
      </c>
      <c r="D257" s="12" t="s">
        <v>161</v>
      </c>
      <c r="E257" s="12" t="s">
        <v>140</v>
      </c>
      <c r="F257" s="12">
        <v>198</v>
      </c>
      <c r="G257" s="12">
        <v>750</v>
      </c>
      <c r="H257" s="12">
        <v>689</v>
      </c>
      <c r="I257" s="12">
        <v>61</v>
      </c>
      <c r="J257" s="12">
        <v>2</v>
      </c>
      <c r="K257" s="12">
        <v>90</v>
      </c>
      <c r="L257" s="12">
        <v>72</v>
      </c>
      <c r="M257" s="28">
        <v>80937499</v>
      </c>
    </row>
    <row r="258" spans="1:13" x14ac:dyDescent="0.2">
      <c r="A258" s="12">
        <v>2008</v>
      </c>
      <c r="B258" s="12" t="s">
        <v>207</v>
      </c>
      <c r="C258" s="12" t="s">
        <v>158</v>
      </c>
      <c r="D258" s="12" t="s">
        <v>161</v>
      </c>
      <c r="E258" s="12" t="s">
        <v>140</v>
      </c>
      <c r="F258" s="12">
        <v>167</v>
      </c>
      <c r="G258" s="12">
        <v>712</v>
      </c>
      <c r="H258" s="12">
        <v>743</v>
      </c>
      <c r="I258" s="12">
        <v>-31</v>
      </c>
      <c r="J258" s="12">
        <v>3</v>
      </c>
      <c r="K258" s="12">
        <v>86</v>
      </c>
      <c r="L258" s="12">
        <v>75</v>
      </c>
      <c r="M258" s="28">
        <v>88930414</v>
      </c>
    </row>
    <row r="259" spans="1:13" x14ac:dyDescent="0.2">
      <c r="A259" s="12">
        <v>2008</v>
      </c>
      <c r="B259" s="12" t="s">
        <v>225</v>
      </c>
      <c r="C259" s="12" t="s">
        <v>164</v>
      </c>
      <c r="D259" s="12" t="s">
        <v>157</v>
      </c>
      <c r="E259" s="12" t="s">
        <v>196</v>
      </c>
      <c r="F259" s="12">
        <v>126</v>
      </c>
      <c r="G259" s="12">
        <v>714</v>
      </c>
      <c r="H259" s="12">
        <v>610</v>
      </c>
      <c r="I259" s="12">
        <v>104</v>
      </c>
      <c r="J259" s="12">
        <v>4</v>
      </c>
      <c r="K259" s="12">
        <v>86</v>
      </c>
      <c r="L259" s="12">
        <v>76</v>
      </c>
      <c r="M259" s="28">
        <v>97793900</v>
      </c>
    </row>
    <row r="260" spans="1:13" x14ac:dyDescent="0.2">
      <c r="A260" s="12">
        <v>2008</v>
      </c>
      <c r="B260" s="12" t="s">
        <v>217</v>
      </c>
      <c r="C260" s="12" t="s">
        <v>186</v>
      </c>
      <c r="D260" s="12" t="s">
        <v>161</v>
      </c>
      <c r="E260" s="12" t="s">
        <v>196</v>
      </c>
      <c r="F260" s="12">
        <v>214</v>
      </c>
      <c r="G260" s="12">
        <v>799</v>
      </c>
      <c r="H260" s="12">
        <v>680</v>
      </c>
      <c r="I260" s="12">
        <v>119</v>
      </c>
      <c r="J260" s="12">
        <v>1</v>
      </c>
      <c r="K260" s="12">
        <v>92</v>
      </c>
      <c r="L260" s="12">
        <v>70</v>
      </c>
      <c r="M260" s="28">
        <v>97879880</v>
      </c>
    </row>
    <row r="261" spans="1:13" x14ac:dyDescent="0.2">
      <c r="A261" s="12">
        <v>2008</v>
      </c>
      <c r="B261" s="12" t="s">
        <v>222</v>
      </c>
      <c r="C261" s="12" t="s">
        <v>180</v>
      </c>
      <c r="D261" s="12" t="s">
        <v>161</v>
      </c>
      <c r="E261" s="12" t="s">
        <v>140</v>
      </c>
      <c r="F261" s="12">
        <v>174</v>
      </c>
      <c r="G261" s="12">
        <v>779</v>
      </c>
      <c r="H261" s="12">
        <v>725</v>
      </c>
      <c r="I261" s="12">
        <v>54</v>
      </c>
      <c r="J261" s="12">
        <v>4</v>
      </c>
      <c r="K261" s="12">
        <v>86</v>
      </c>
      <c r="L261" s="12">
        <v>76</v>
      </c>
      <c r="M261" s="28">
        <v>99624449</v>
      </c>
    </row>
    <row r="262" spans="1:13" x14ac:dyDescent="0.2">
      <c r="A262" s="12">
        <v>2008</v>
      </c>
      <c r="B262" s="12" t="s">
        <v>197</v>
      </c>
      <c r="C262" s="12" t="s">
        <v>160</v>
      </c>
      <c r="D262" s="12" t="s">
        <v>161</v>
      </c>
      <c r="E262" s="12" t="s">
        <v>196</v>
      </c>
      <c r="F262" s="12">
        <v>130</v>
      </c>
      <c r="G262" s="12">
        <v>753</v>
      </c>
      <c r="H262" s="12">
        <v>778</v>
      </c>
      <c r="I262" s="12">
        <v>-25</v>
      </c>
      <c r="J262" s="12">
        <v>4</v>
      </c>
      <c r="K262" s="12">
        <v>72</v>
      </c>
      <c r="L262" s="12">
        <v>90</v>
      </c>
      <c r="M262" s="28">
        <v>102365683</v>
      </c>
    </row>
    <row r="263" spans="1:13" x14ac:dyDescent="0.2">
      <c r="A263" s="12">
        <v>2008</v>
      </c>
      <c r="B263" s="12" t="s">
        <v>220</v>
      </c>
      <c r="C263" s="12" t="s">
        <v>159</v>
      </c>
      <c r="D263" s="12" t="s">
        <v>157</v>
      </c>
      <c r="E263" s="12" t="s">
        <v>190</v>
      </c>
      <c r="F263" s="12">
        <v>124</v>
      </c>
      <c r="G263" s="12">
        <v>671</v>
      </c>
      <c r="H263" s="12">
        <v>811</v>
      </c>
      <c r="I263" s="12">
        <v>-140</v>
      </c>
      <c r="J263" s="12">
        <v>4</v>
      </c>
      <c r="K263" s="12">
        <v>61</v>
      </c>
      <c r="L263" s="12">
        <v>101</v>
      </c>
      <c r="M263" s="28">
        <v>117666482</v>
      </c>
    </row>
    <row r="264" spans="1:13" x14ac:dyDescent="0.2">
      <c r="A264" s="12">
        <v>2008</v>
      </c>
      <c r="B264" s="12" t="s">
        <v>201</v>
      </c>
      <c r="C264" s="12" t="s">
        <v>162</v>
      </c>
      <c r="D264" s="12" t="s">
        <v>161</v>
      </c>
      <c r="E264" s="12" t="s">
        <v>140</v>
      </c>
      <c r="F264" s="12">
        <v>184</v>
      </c>
      <c r="G264" s="12">
        <v>855</v>
      </c>
      <c r="H264" s="12">
        <v>671</v>
      </c>
      <c r="I264" s="12">
        <v>184</v>
      </c>
      <c r="J264" s="12">
        <v>1</v>
      </c>
      <c r="K264" s="12">
        <v>97</v>
      </c>
      <c r="L264" s="12">
        <v>64</v>
      </c>
      <c r="M264" s="28">
        <v>118345833</v>
      </c>
    </row>
    <row r="265" spans="1:13" x14ac:dyDescent="0.2">
      <c r="A265" s="12">
        <v>2008</v>
      </c>
      <c r="B265" s="12" t="s">
        <v>209</v>
      </c>
      <c r="C265" s="12" t="s">
        <v>177</v>
      </c>
      <c r="D265" s="12" t="s">
        <v>161</v>
      </c>
      <c r="E265" s="12" t="s">
        <v>190</v>
      </c>
      <c r="F265" s="12">
        <v>137</v>
      </c>
      <c r="G265" s="12">
        <v>700</v>
      </c>
      <c r="H265" s="12">
        <v>648</v>
      </c>
      <c r="I265" s="12">
        <v>52</v>
      </c>
      <c r="J265" s="12">
        <v>1</v>
      </c>
      <c r="K265" s="12">
        <v>84</v>
      </c>
      <c r="L265" s="12">
        <v>78</v>
      </c>
      <c r="M265" s="28">
        <v>118588536</v>
      </c>
    </row>
    <row r="266" spans="1:13" x14ac:dyDescent="0.2">
      <c r="A266" s="12">
        <v>2008</v>
      </c>
      <c r="B266" s="12" t="s">
        <v>226</v>
      </c>
      <c r="C266" s="12" t="s">
        <v>181</v>
      </c>
      <c r="D266" s="12" t="s">
        <v>157</v>
      </c>
      <c r="E266" s="12" t="s">
        <v>190</v>
      </c>
      <c r="F266" s="12">
        <v>159</v>
      </c>
      <c r="G266" s="12">
        <v>765</v>
      </c>
      <c r="H266" s="12">
        <v>697</v>
      </c>
      <c r="I266" s="12">
        <v>68</v>
      </c>
      <c r="J266" s="12">
        <v>1</v>
      </c>
      <c r="K266" s="12">
        <v>100</v>
      </c>
      <c r="L266" s="12">
        <v>62</v>
      </c>
      <c r="M266" s="28">
        <v>119216333</v>
      </c>
    </row>
    <row r="267" spans="1:13" x14ac:dyDescent="0.2">
      <c r="A267" s="12">
        <v>2008</v>
      </c>
      <c r="B267" s="12" t="s">
        <v>200</v>
      </c>
      <c r="C267" s="12" t="s">
        <v>156</v>
      </c>
      <c r="D267" s="12" t="s">
        <v>157</v>
      </c>
      <c r="E267" s="12" t="s">
        <v>140</v>
      </c>
      <c r="F267" s="12">
        <v>235</v>
      </c>
      <c r="G267" s="12">
        <v>811</v>
      </c>
      <c r="H267" s="12">
        <v>729</v>
      </c>
      <c r="I267" s="12">
        <v>82</v>
      </c>
      <c r="J267" s="12">
        <v>1</v>
      </c>
      <c r="K267" s="12">
        <v>89</v>
      </c>
      <c r="L267" s="12">
        <v>74</v>
      </c>
      <c r="M267" s="28">
        <v>121189332</v>
      </c>
    </row>
    <row r="268" spans="1:13" x14ac:dyDescent="0.2">
      <c r="A268" s="12">
        <v>2008</v>
      </c>
      <c r="B268" s="12" t="s">
        <v>199</v>
      </c>
      <c r="C268" s="12" t="s">
        <v>168</v>
      </c>
      <c r="D268" s="12" t="s">
        <v>157</v>
      </c>
      <c r="E268" s="12" t="s">
        <v>196</v>
      </c>
      <c r="F268" s="12">
        <v>173</v>
      </c>
      <c r="G268" s="12">
        <v>845</v>
      </c>
      <c r="H268" s="12">
        <v>694</v>
      </c>
      <c r="I268" s="12">
        <v>151</v>
      </c>
      <c r="J268" s="12">
        <v>2</v>
      </c>
      <c r="K268" s="12">
        <v>95</v>
      </c>
      <c r="L268" s="12">
        <v>67</v>
      </c>
      <c r="M268" s="28">
        <v>133390035</v>
      </c>
    </row>
    <row r="269" spans="1:13" x14ac:dyDescent="0.2">
      <c r="A269" s="12">
        <v>2008</v>
      </c>
      <c r="B269" s="12" t="s">
        <v>205</v>
      </c>
      <c r="C269" s="12" t="s">
        <v>182</v>
      </c>
      <c r="D269" s="12" t="s">
        <v>157</v>
      </c>
      <c r="E269" s="12" t="s">
        <v>140</v>
      </c>
      <c r="F269" s="12">
        <v>200</v>
      </c>
      <c r="G269" s="12">
        <v>821</v>
      </c>
      <c r="H269" s="12">
        <v>857</v>
      </c>
      <c r="I269" s="12">
        <v>-36</v>
      </c>
      <c r="J269" s="12">
        <v>5</v>
      </c>
      <c r="K269" s="12">
        <v>74</v>
      </c>
      <c r="L269" s="12">
        <v>88</v>
      </c>
      <c r="M269" s="28">
        <v>137685196</v>
      </c>
    </row>
    <row r="270" spans="1:13" x14ac:dyDescent="0.2">
      <c r="A270" s="12">
        <v>2008</v>
      </c>
      <c r="B270" s="12" t="s">
        <v>215</v>
      </c>
      <c r="C270" s="12" t="s">
        <v>173</v>
      </c>
      <c r="D270" s="12" t="s">
        <v>161</v>
      </c>
      <c r="E270" s="12" t="s">
        <v>196</v>
      </c>
      <c r="F270" s="12">
        <v>172</v>
      </c>
      <c r="G270" s="12">
        <v>799</v>
      </c>
      <c r="H270" s="12">
        <v>715</v>
      </c>
      <c r="I270" s="12">
        <v>84</v>
      </c>
      <c r="J270" s="12">
        <v>2</v>
      </c>
      <c r="K270" s="12">
        <v>89</v>
      </c>
      <c r="L270" s="12">
        <v>73</v>
      </c>
      <c r="M270" s="28">
        <v>137793376</v>
      </c>
    </row>
    <row r="271" spans="1:13" x14ac:dyDescent="0.2">
      <c r="A271" s="12">
        <v>2008</v>
      </c>
      <c r="B271" s="12" t="s">
        <v>214</v>
      </c>
      <c r="C271" s="12" t="s">
        <v>171</v>
      </c>
      <c r="D271" s="12" t="s">
        <v>157</v>
      </c>
      <c r="E271" s="12" t="s">
        <v>196</v>
      </c>
      <c r="F271" s="12">
        <v>180</v>
      </c>
      <c r="G271" s="12">
        <v>789</v>
      </c>
      <c r="H271" s="12">
        <v>727</v>
      </c>
      <c r="I271" s="12">
        <v>62</v>
      </c>
      <c r="J271" s="12">
        <v>3</v>
      </c>
      <c r="K271" s="12">
        <v>89</v>
      </c>
      <c r="L271" s="12">
        <v>73</v>
      </c>
      <c r="M271" s="28">
        <v>207896789</v>
      </c>
    </row>
    <row r="272" spans="1:13" x14ac:dyDescent="0.2">
      <c r="A272" s="12">
        <v>2009</v>
      </c>
      <c r="B272" s="12" t="s">
        <v>206</v>
      </c>
      <c r="C272" s="12" t="s">
        <v>187</v>
      </c>
      <c r="D272" s="12" t="s">
        <v>161</v>
      </c>
      <c r="E272" s="12" t="s">
        <v>196</v>
      </c>
      <c r="F272" s="12">
        <v>159</v>
      </c>
      <c r="G272" s="12">
        <v>772</v>
      </c>
      <c r="H272" s="12">
        <v>766</v>
      </c>
      <c r="I272" s="12">
        <v>6</v>
      </c>
      <c r="J272" s="12">
        <v>2</v>
      </c>
      <c r="K272" s="12">
        <v>87</v>
      </c>
      <c r="L272" s="12">
        <v>75</v>
      </c>
      <c r="M272" s="28">
        <v>36834000</v>
      </c>
    </row>
    <row r="273" spans="1:13" x14ac:dyDescent="0.2">
      <c r="A273" s="12">
        <v>2009</v>
      </c>
      <c r="B273" s="12" t="s">
        <v>219</v>
      </c>
      <c r="C273" s="12" t="s">
        <v>172</v>
      </c>
      <c r="D273" s="12" t="s">
        <v>161</v>
      </c>
      <c r="E273" s="12" t="s">
        <v>190</v>
      </c>
      <c r="F273" s="12">
        <v>141</v>
      </c>
      <c r="G273" s="12">
        <v>638</v>
      </c>
      <c r="H273" s="12">
        <v>769</v>
      </c>
      <c r="I273" s="12">
        <v>-131</v>
      </c>
      <c r="J273" s="12">
        <v>4</v>
      </c>
      <c r="K273" s="12">
        <v>75</v>
      </c>
      <c r="L273" s="12">
        <v>87</v>
      </c>
      <c r="M273" s="28">
        <v>43333700</v>
      </c>
    </row>
    <row r="274" spans="1:13" x14ac:dyDescent="0.2">
      <c r="A274" s="12">
        <v>2009</v>
      </c>
      <c r="B274" s="12" t="s">
        <v>218</v>
      </c>
      <c r="C274" s="12" t="s">
        <v>174</v>
      </c>
      <c r="D274" s="12" t="s">
        <v>161</v>
      </c>
      <c r="E274" s="12" t="s">
        <v>140</v>
      </c>
      <c r="F274" s="12">
        <v>125</v>
      </c>
      <c r="G274" s="12">
        <v>636</v>
      </c>
      <c r="H274" s="12">
        <v>768</v>
      </c>
      <c r="I274" s="12">
        <v>-132</v>
      </c>
      <c r="J274" s="12">
        <v>6</v>
      </c>
      <c r="K274" s="12">
        <v>62</v>
      </c>
      <c r="L274" s="12">
        <v>99</v>
      </c>
      <c r="M274" s="28">
        <v>48693000</v>
      </c>
    </row>
    <row r="275" spans="1:13" x14ac:dyDescent="0.2">
      <c r="A275" s="12">
        <v>2009</v>
      </c>
      <c r="B275" s="12" t="s">
        <v>227</v>
      </c>
      <c r="C275" s="12" t="s">
        <v>183</v>
      </c>
      <c r="D275" s="12" t="s">
        <v>161</v>
      </c>
      <c r="E275" s="12" t="s">
        <v>196</v>
      </c>
      <c r="F275" s="12">
        <v>156</v>
      </c>
      <c r="G275" s="12">
        <v>710</v>
      </c>
      <c r="H275" s="12">
        <v>874</v>
      </c>
      <c r="I275" s="12">
        <v>-164</v>
      </c>
      <c r="J275" s="12">
        <v>5</v>
      </c>
      <c r="K275" s="12">
        <v>59</v>
      </c>
      <c r="L275" s="12">
        <v>103</v>
      </c>
      <c r="M275" s="28">
        <v>59928000</v>
      </c>
    </row>
    <row r="276" spans="1:13" x14ac:dyDescent="0.2">
      <c r="A276" s="12">
        <v>2009</v>
      </c>
      <c r="B276" s="12" t="s">
        <v>216</v>
      </c>
      <c r="C276" s="12" t="s">
        <v>170</v>
      </c>
      <c r="D276" s="12" t="s">
        <v>157</v>
      </c>
      <c r="E276" s="12" t="s">
        <v>190</v>
      </c>
      <c r="F276" s="12">
        <v>135</v>
      </c>
      <c r="G276" s="12">
        <v>759</v>
      </c>
      <c r="H276" s="12">
        <v>761</v>
      </c>
      <c r="I276" s="12">
        <v>-2</v>
      </c>
      <c r="J276" s="12">
        <v>4</v>
      </c>
      <c r="K276" s="12">
        <v>75</v>
      </c>
      <c r="L276" s="12">
        <v>87</v>
      </c>
      <c r="M276" s="28">
        <v>61910000</v>
      </c>
    </row>
    <row r="277" spans="1:13" x14ac:dyDescent="0.2">
      <c r="A277" s="12">
        <v>2009</v>
      </c>
      <c r="B277" s="12" t="s">
        <v>228</v>
      </c>
      <c r="C277" s="12" t="s">
        <v>167</v>
      </c>
      <c r="D277" s="12" t="s">
        <v>157</v>
      </c>
      <c r="E277" s="12" t="s">
        <v>196</v>
      </c>
      <c r="F277" s="12">
        <v>199</v>
      </c>
      <c r="G277" s="12">
        <v>803</v>
      </c>
      <c r="H277" s="12">
        <v>754</v>
      </c>
      <c r="I277" s="12">
        <v>49</v>
      </c>
      <c r="J277" s="12">
        <v>3</v>
      </c>
      <c r="K277" s="12">
        <v>84</v>
      </c>
      <c r="L277" s="12">
        <v>78</v>
      </c>
      <c r="M277" s="28">
        <v>63313034</v>
      </c>
    </row>
    <row r="278" spans="1:13" x14ac:dyDescent="0.2">
      <c r="A278" s="12">
        <v>2009</v>
      </c>
      <c r="B278" s="12" t="s">
        <v>211</v>
      </c>
      <c r="C278" s="12" t="s">
        <v>175</v>
      </c>
      <c r="D278" s="12" t="s">
        <v>157</v>
      </c>
      <c r="E278" s="12" t="s">
        <v>140</v>
      </c>
      <c r="F278" s="12">
        <v>172</v>
      </c>
      <c r="G278" s="12">
        <v>817</v>
      </c>
      <c r="H278" s="12">
        <v>765</v>
      </c>
      <c r="I278" s="12">
        <v>52</v>
      </c>
      <c r="J278" s="12">
        <v>1</v>
      </c>
      <c r="K278" s="12">
        <v>87</v>
      </c>
      <c r="L278" s="12">
        <v>76</v>
      </c>
      <c r="M278" s="28">
        <v>65299266</v>
      </c>
    </row>
    <row r="279" spans="1:13" x14ac:dyDescent="0.2">
      <c r="A279" s="12">
        <v>2009</v>
      </c>
      <c r="B279" s="12" t="s">
        <v>198</v>
      </c>
      <c r="C279" s="12" t="s">
        <v>165</v>
      </c>
      <c r="D279" s="12" t="s">
        <v>157</v>
      </c>
      <c r="E279" s="12" t="s">
        <v>196</v>
      </c>
      <c r="F279" s="12">
        <v>160</v>
      </c>
      <c r="G279" s="12">
        <v>741</v>
      </c>
      <c r="H279" s="12">
        <v>876</v>
      </c>
      <c r="I279" s="12">
        <v>-135</v>
      </c>
      <c r="J279" s="12">
        <v>5</v>
      </c>
      <c r="K279" s="12">
        <v>64</v>
      </c>
      <c r="L279" s="12">
        <v>98</v>
      </c>
      <c r="M279" s="28">
        <v>67101666</v>
      </c>
    </row>
    <row r="280" spans="1:13" x14ac:dyDescent="0.2">
      <c r="A280" s="12">
        <v>2009</v>
      </c>
      <c r="B280" s="12" t="s">
        <v>224</v>
      </c>
      <c r="C280" s="12" t="s">
        <v>184</v>
      </c>
      <c r="D280" s="12" t="s">
        <v>157</v>
      </c>
      <c r="E280" s="12" t="s">
        <v>190</v>
      </c>
      <c r="F280" s="12">
        <v>224</v>
      </c>
      <c r="G280" s="12">
        <v>784</v>
      </c>
      <c r="H280" s="12">
        <v>740</v>
      </c>
      <c r="I280" s="12">
        <v>44</v>
      </c>
      <c r="J280" s="12">
        <v>2</v>
      </c>
      <c r="K280" s="12">
        <v>87</v>
      </c>
      <c r="L280" s="12">
        <v>75</v>
      </c>
      <c r="M280" s="28">
        <v>68178798</v>
      </c>
    </row>
    <row r="281" spans="1:13" x14ac:dyDescent="0.2">
      <c r="A281" s="12">
        <v>2009</v>
      </c>
      <c r="B281" s="12" t="s">
        <v>208</v>
      </c>
      <c r="C281" s="12" t="s">
        <v>178</v>
      </c>
      <c r="D281" s="12" t="s">
        <v>157</v>
      </c>
      <c r="E281" s="12" t="s">
        <v>140</v>
      </c>
      <c r="F281" s="12">
        <v>144</v>
      </c>
      <c r="G281" s="12">
        <v>686</v>
      </c>
      <c r="H281" s="12">
        <v>842</v>
      </c>
      <c r="I281" s="12">
        <v>-156</v>
      </c>
      <c r="J281" s="12">
        <v>4</v>
      </c>
      <c r="K281" s="12">
        <v>65</v>
      </c>
      <c r="L281" s="12">
        <v>97</v>
      </c>
      <c r="M281" s="28">
        <v>70519333</v>
      </c>
    </row>
    <row r="282" spans="1:13" x14ac:dyDescent="0.2">
      <c r="A282" s="12">
        <v>2009</v>
      </c>
      <c r="B282" s="12" t="s">
        <v>195</v>
      </c>
      <c r="C282" s="12" t="s">
        <v>169</v>
      </c>
      <c r="D282" s="12" t="s">
        <v>161</v>
      </c>
      <c r="E282" s="12" t="s">
        <v>190</v>
      </c>
      <c r="F282" s="12">
        <v>173</v>
      </c>
      <c r="G282" s="12">
        <v>720</v>
      </c>
      <c r="H282" s="12">
        <v>782</v>
      </c>
      <c r="I282" s="12">
        <v>-62</v>
      </c>
      <c r="J282" s="12">
        <v>5</v>
      </c>
      <c r="K282" s="12">
        <v>70</v>
      </c>
      <c r="L282" s="12">
        <v>92</v>
      </c>
      <c r="M282" s="28">
        <v>73115666</v>
      </c>
    </row>
    <row r="283" spans="1:13" x14ac:dyDescent="0.2">
      <c r="A283" s="12">
        <v>2009</v>
      </c>
      <c r="B283" s="12" t="s">
        <v>202</v>
      </c>
      <c r="C283" s="12" t="s">
        <v>179</v>
      </c>
      <c r="D283" s="12" t="s">
        <v>161</v>
      </c>
      <c r="E283" s="12" t="s">
        <v>140</v>
      </c>
      <c r="F283" s="12">
        <v>158</v>
      </c>
      <c r="G283" s="12">
        <v>673</v>
      </c>
      <c r="H283" s="12">
        <v>723</v>
      </c>
      <c r="I283" s="12">
        <v>-50</v>
      </c>
      <c r="J283" s="12">
        <v>4</v>
      </c>
      <c r="K283" s="12">
        <v>78</v>
      </c>
      <c r="L283" s="12">
        <v>84</v>
      </c>
      <c r="M283" s="28">
        <v>73558500</v>
      </c>
    </row>
    <row r="284" spans="1:13" x14ac:dyDescent="0.2">
      <c r="A284" s="12">
        <v>2009</v>
      </c>
      <c r="B284" s="12" t="s">
        <v>204</v>
      </c>
      <c r="C284" s="12" t="s">
        <v>188</v>
      </c>
      <c r="D284" s="12" t="s">
        <v>161</v>
      </c>
      <c r="E284" s="12" t="s">
        <v>190</v>
      </c>
      <c r="F284" s="12">
        <v>190</v>
      </c>
      <c r="G284" s="12">
        <v>804</v>
      </c>
      <c r="H284" s="12">
        <v>715</v>
      </c>
      <c r="I284" s="12">
        <v>89</v>
      </c>
      <c r="J284" s="12">
        <v>2</v>
      </c>
      <c r="K284" s="12">
        <v>92</v>
      </c>
      <c r="L284" s="12">
        <v>70</v>
      </c>
      <c r="M284" s="28">
        <v>75201000</v>
      </c>
    </row>
    <row r="285" spans="1:13" x14ac:dyDescent="0.2">
      <c r="A285" s="12">
        <v>2009</v>
      </c>
      <c r="B285" s="12" t="s">
        <v>210</v>
      </c>
      <c r="C285" s="12" t="s">
        <v>166</v>
      </c>
      <c r="D285" s="12" t="s">
        <v>161</v>
      </c>
      <c r="E285" s="12" t="s">
        <v>140</v>
      </c>
      <c r="F285" s="12">
        <v>182</v>
      </c>
      <c r="G285" s="12">
        <v>785</v>
      </c>
      <c r="H285" s="12">
        <v>818</v>
      </c>
      <c r="I285" s="12">
        <v>-33</v>
      </c>
      <c r="J285" s="12">
        <v>3</v>
      </c>
      <c r="K285" s="12">
        <v>80</v>
      </c>
      <c r="L285" s="12">
        <v>82</v>
      </c>
      <c r="M285" s="28">
        <v>80182502</v>
      </c>
    </row>
    <row r="286" spans="1:13" x14ac:dyDescent="0.2">
      <c r="A286" s="12">
        <v>2009</v>
      </c>
      <c r="B286" s="12" t="s">
        <v>225</v>
      </c>
      <c r="C286" s="12" t="s">
        <v>164</v>
      </c>
      <c r="D286" s="12" t="s">
        <v>157</v>
      </c>
      <c r="E286" s="12" t="s">
        <v>196</v>
      </c>
      <c r="F286" s="12">
        <v>209</v>
      </c>
      <c r="G286" s="12">
        <v>798</v>
      </c>
      <c r="H286" s="12">
        <v>771</v>
      </c>
      <c r="I286" s="12">
        <v>27</v>
      </c>
      <c r="J286" s="12">
        <v>4</v>
      </c>
      <c r="K286" s="12">
        <v>75</v>
      </c>
      <c r="L286" s="12">
        <v>87</v>
      </c>
      <c r="M286" s="28">
        <v>80538300</v>
      </c>
    </row>
    <row r="287" spans="1:13" x14ac:dyDescent="0.2">
      <c r="A287" s="12">
        <v>2009</v>
      </c>
      <c r="B287" s="12" t="s">
        <v>203</v>
      </c>
      <c r="C287" s="12" t="s">
        <v>176</v>
      </c>
      <c r="D287" s="12" t="s">
        <v>157</v>
      </c>
      <c r="E287" s="12" t="s">
        <v>140</v>
      </c>
      <c r="F287" s="12">
        <v>161</v>
      </c>
      <c r="G287" s="12">
        <v>773</v>
      </c>
      <c r="H287" s="12">
        <v>865</v>
      </c>
      <c r="I287" s="12">
        <v>-92</v>
      </c>
      <c r="J287" s="12">
        <v>4</v>
      </c>
      <c r="K287" s="12">
        <v>65</v>
      </c>
      <c r="L287" s="12">
        <v>97</v>
      </c>
      <c r="M287" s="28">
        <v>81579166</v>
      </c>
    </row>
    <row r="288" spans="1:13" x14ac:dyDescent="0.2">
      <c r="A288" s="12">
        <v>2009</v>
      </c>
      <c r="B288" s="12" t="s">
        <v>221</v>
      </c>
      <c r="C288" s="12" t="s">
        <v>185</v>
      </c>
      <c r="D288" s="12" t="s">
        <v>161</v>
      </c>
      <c r="E288" s="12" t="s">
        <v>190</v>
      </c>
      <c r="F288" s="12">
        <v>122</v>
      </c>
      <c r="G288" s="12">
        <v>657</v>
      </c>
      <c r="H288" s="12">
        <v>611</v>
      </c>
      <c r="I288" s="12">
        <v>46</v>
      </c>
      <c r="J288" s="12">
        <v>3</v>
      </c>
      <c r="K288" s="12">
        <v>88</v>
      </c>
      <c r="L288" s="12">
        <v>74</v>
      </c>
      <c r="M288" s="28">
        <v>83026450</v>
      </c>
    </row>
    <row r="289" spans="1:13" x14ac:dyDescent="0.2">
      <c r="A289" s="12">
        <v>2009</v>
      </c>
      <c r="B289" s="12" t="s">
        <v>222</v>
      </c>
      <c r="C289" s="12" t="s">
        <v>180</v>
      </c>
      <c r="D289" s="12" t="s">
        <v>161</v>
      </c>
      <c r="E289" s="12" t="s">
        <v>140</v>
      </c>
      <c r="F289" s="12">
        <v>160</v>
      </c>
      <c r="G289" s="12">
        <v>730</v>
      </c>
      <c r="H289" s="12">
        <v>640</v>
      </c>
      <c r="I289" s="12">
        <v>90</v>
      </c>
      <c r="J289" s="12">
        <v>1</v>
      </c>
      <c r="K289" s="12">
        <v>91</v>
      </c>
      <c r="L289" s="12">
        <v>71</v>
      </c>
      <c r="M289" s="28">
        <v>88528409</v>
      </c>
    </row>
    <row r="290" spans="1:13" x14ac:dyDescent="0.2">
      <c r="A290" s="12">
        <v>2009</v>
      </c>
      <c r="B290" s="12" t="s">
        <v>200</v>
      </c>
      <c r="C290" s="12" t="s">
        <v>156</v>
      </c>
      <c r="D290" s="12" t="s">
        <v>157</v>
      </c>
      <c r="E290" s="12" t="s">
        <v>140</v>
      </c>
      <c r="F290" s="12">
        <v>184</v>
      </c>
      <c r="G290" s="12">
        <v>724</v>
      </c>
      <c r="H290" s="12">
        <v>732</v>
      </c>
      <c r="I290" s="12">
        <v>-8</v>
      </c>
      <c r="J290" s="12">
        <v>3</v>
      </c>
      <c r="K290" s="12">
        <v>79</v>
      </c>
      <c r="L290" s="12">
        <v>83</v>
      </c>
      <c r="M290" s="28">
        <v>96068500</v>
      </c>
    </row>
    <row r="291" spans="1:13" x14ac:dyDescent="0.2">
      <c r="A291" s="12">
        <v>2009</v>
      </c>
      <c r="B291" s="12" t="s">
        <v>197</v>
      </c>
      <c r="C291" s="12" t="s">
        <v>160</v>
      </c>
      <c r="D291" s="12" t="s">
        <v>161</v>
      </c>
      <c r="E291" s="12" t="s">
        <v>196</v>
      </c>
      <c r="F291" s="12">
        <v>149</v>
      </c>
      <c r="G291" s="12">
        <v>735</v>
      </c>
      <c r="H291" s="12">
        <v>641</v>
      </c>
      <c r="I291" s="12">
        <v>94</v>
      </c>
      <c r="J291" s="12">
        <v>3</v>
      </c>
      <c r="K291" s="12">
        <v>86</v>
      </c>
      <c r="L291" s="12">
        <v>76</v>
      </c>
      <c r="M291" s="28">
        <v>96726166</v>
      </c>
    </row>
    <row r="292" spans="1:13" x14ac:dyDescent="0.2">
      <c r="A292" s="12">
        <v>2009</v>
      </c>
      <c r="B292" s="12" t="s">
        <v>220</v>
      </c>
      <c r="C292" s="12" t="s">
        <v>159</v>
      </c>
      <c r="D292" s="12" t="s">
        <v>157</v>
      </c>
      <c r="E292" s="12" t="s">
        <v>190</v>
      </c>
      <c r="F292" s="12">
        <v>160</v>
      </c>
      <c r="G292" s="12">
        <v>640</v>
      </c>
      <c r="H292" s="12">
        <v>692</v>
      </c>
      <c r="I292" s="12">
        <v>-52</v>
      </c>
      <c r="J292" s="12">
        <v>3</v>
      </c>
      <c r="K292" s="12">
        <v>85</v>
      </c>
      <c r="L292" s="12">
        <v>77</v>
      </c>
      <c r="M292" s="28">
        <v>98904166</v>
      </c>
    </row>
    <row r="293" spans="1:13" x14ac:dyDescent="0.2">
      <c r="A293" s="12">
        <v>2009</v>
      </c>
      <c r="B293" s="12" t="s">
        <v>209</v>
      </c>
      <c r="C293" s="12" t="s">
        <v>177</v>
      </c>
      <c r="D293" s="12" t="s">
        <v>161</v>
      </c>
      <c r="E293" s="12" t="s">
        <v>190</v>
      </c>
      <c r="F293" s="12">
        <v>145</v>
      </c>
      <c r="G293" s="12">
        <v>780</v>
      </c>
      <c r="H293" s="12">
        <v>611</v>
      </c>
      <c r="I293" s="12">
        <v>169</v>
      </c>
      <c r="J293" s="12">
        <v>1</v>
      </c>
      <c r="K293" s="12">
        <v>95</v>
      </c>
      <c r="L293" s="12">
        <v>67</v>
      </c>
      <c r="M293" s="28">
        <v>100414592</v>
      </c>
    </row>
    <row r="294" spans="1:13" x14ac:dyDescent="0.2">
      <c r="A294" s="12">
        <v>2009</v>
      </c>
      <c r="B294" s="12" t="s">
        <v>207</v>
      </c>
      <c r="C294" s="12" t="s">
        <v>158</v>
      </c>
      <c r="D294" s="12" t="s">
        <v>161</v>
      </c>
      <c r="E294" s="12" t="s">
        <v>140</v>
      </c>
      <c r="F294" s="12">
        <v>142</v>
      </c>
      <c r="G294" s="12">
        <v>643</v>
      </c>
      <c r="H294" s="12">
        <v>770</v>
      </c>
      <c r="I294" s="12">
        <v>-127</v>
      </c>
      <c r="J294" s="12">
        <v>5</v>
      </c>
      <c r="K294" s="12">
        <v>74</v>
      </c>
      <c r="L294" s="12">
        <v>88</v>
      </c>
      <c r="M294" s="28">
        <v>102996414</v>
      </c>
    </row>
    <row r="295" spans="1:13" x14ac:dyDescent="0.2">
      <c r="A295" s="12">
        <v>2009</v>
      </c>
      <c r="B295" s="12" t="s">
        <v>217</v>
      </c>
      <c r="C295" s="12" t="s">
        <v>186</v>
      </c>
      <c r="D295" s="12" t="s">
        <v>161</v>
      </c>
      <c r="E295" s="12" t="s">
        <v>196</v>
      </c>
      <c r="F295" s="12">
        <v>224</v>
      </c>
      <c r="G295" s="12">
        <v>820</v>
      </c>
      <c r="H295" s="12">
        <v>709</v>
      </c>
      <c r="I295" s="12">
        <v>111</v>
      </c>
      <c r="J295" s="12">
        <v>1</v>
      </c>
      <c r="K295" s="12">
        <v>93</v>
      </c>
      <c r="L295" s="12">
        <v>69</v>
      </c>
      <c r="M295" s="28">
        <v>113004046</v>
      </c>
    </row>
    <row r="296" spans="1:13" x14ac:dyDescent="0.2">
      <c r="A296" s="12">
        <v>2009</v>
      </c>
      <c r="B296" s="12" t="s">
        <v>226</v>
      </c>
      <c r="C296" s="12" t="s">
        <v>181</v>
      </c>
      <c r="D296" s="12" t="s">
        <v>157</v>
      </c>
      <c r="E296" s="12" t="s">
        <v>190</v>
      </c>
      <c r="F296" s="12">
        <v>173</v>
      </c>
      <c r="G296" s="12">
        <v>883</v>
      </c>
      <c r="H296" s="12">
        <v>761</v>
      </c>
      <c r="I296" s="12">
        <v>122</v>
      </c>
      <c r="J296" s="12">
        <v>1</v>
      </c>
      <c r="K296" s="12">
        <v>97</v>
      </c>
      <c r="L296" s="12">
        <v>65</v>
      </c>
      <c r="M296" s="28">
        <v>113709000</v>
      </c>
    </row>
    <row r="297" spans="1:13" x14ac:dyDescent="0.2">
      <c r="A297" s="12">
        <v>2009</v>
      </c>
      <c r="B297" s="12" t="s">
        <v>205</v>
      </c>
      <c r="C297" s="12" t="s">
        <v>182</v>
      </c>
      <c r="D297" s="12" t="s">
        <v>157</v>
      </c>
      <c r="E297" s="12" t="s">
        <v>140</v>
      </c>
      <c r="F297" s="12">
        <v>183</v>
      </c>
      <c r="G297" s="12">
        <v>743</v>
      </c>
      <c r="H297" s="12">
        <v>745</v>
      </c>
      <c r="I297" s="12">
        <v>-2</v>
      </c>
      <c r="J297" s="12">
        <v>2</v>
      </c>
      <c r="K297" s="12">
        <v>86</v>
      </c>
      <c r="L297" s="12">
        <v>77</v>
      </c>
      <c r="M297" s="28">
        <v>115085145</v>
      </c>
    </row>
    <row r="298" spans="1:13" x14ac:dyDescent="0.2">
      <c r="A298" s="12">
        <v>2009</v>
      </c>
      <c r="B298" s="12" t="s">
        <v>199</v>
      </c>
      <c r="C298" s="12" t="s">
        <v>168</v>
      </c>
      <c r="D298" s="12" t="s">
        <v>157</v>
      </c>
      <c r="E298" s="12" t="s">
        <v>196</v>
      </c>
      <c r="F298" s="12">
        <v>212</v>
      </c>
      <c r="G298" s="12">
        <v>872</v>
      </c>
      <c r="H298" s="12">
        <v>736</v>
      </c>
      <c r="I298" s="12">
        <v>136</v>
      </c>
      <c r="J298" s="12">
        <v>2</v>
      </c>
      <c r="K298" s="12">
        <v>95</v>
      </c>
      <c r="L298" s="12">
        <v>67</v>
      </c>
      <c r="M298" s="28">
        <v>121345999</v>
      </c>
    </row>
    <row r="299" spans="1:13" x14ac:dyDescent="0.2">
      <c r="A299" s="12">
        <v>2009</v>
      </c>
      <c r="B299" s="12" t="s">
        <v>201</v>
      </c>
      <c r="C299" s="12" t="s">
        <v>162</v>
      </c>
      <c r="D299" s="12" t="s">
        <v>161</v>
      </c>
      <c r="E299" s="12" t="s">
        <v>140</v>
      </c>
      <c r="F299" s="12">
        <v>161</v>
      </c>
      <c r="G299" s="12">
        <v>707</v>
      </c>
      <c r="H299" s="12">
        <v>672</v>
      </c>
      <c r="I299" s="12">
        <v>35</v>
      </c>
      <c r="J299" s="12">
        <v>2</v>
      </c>
      <c r="K299" s="12">
        <v>83</v>
      </c>
      <c r="L299" s="12">
        <v>78</v>
      </c>
      <c r="M299" s="28">
        <v>134809000</v>
      </c>
    </row>
    <row r="300" spans="1:13" x14ac:dyDescent="0.2">
      <c r="A300" s="12">
        <v>2009</v>
      </c>
      <c r="B300" s="12" t="s">
        <v>215</v>
      </c>
      <c r="C300" s="12" t="s">
        <v>173</v>
      </c>
      <c r="D300" s="12" t="s">
        <v>161</v>
      </c>
      <c r="E300" s="12" t="s">
        <v>196</v>
      </c>
      <c r="F300" s="12">
        <v>95</v>
      </c>
      <c r="G300" s="12">
        <v>671</v>
      </c>
      <c r="H300" s="12">
        <v>757</v>
      </c>
      <c r="I300" s="12">
        <v>-86</v>
      </c>
      <c r="J300" s="12">
        <v>4</v>
      </c>
      <c r="K300" s="12">
        <v>70</v>
      </c>
      <c r="L300" s="12">
        <v>92</v>
      </c>
      <c r="M300" s="28">
        <v>149373987</v>
      </c>
    </row>
    <row r="301" spans="1:13" x14ac:dyDescent="0.2">
      <c r="A301" s="12">
        <v>2009</v>
      </c>
      <c r="B301" s="12" t="s">
        <v>214</v>
      </c>
      <c r="C301" s="12" t="s">
        <v>171</v>
      </c>
      <c r="D301" s="12" t="s">
        <v>157</v>
      </c>
      <c r="E301" s="12" t="s">
        <v>196</v>
      </c>
      <c r="F301" s="12">
        <v>244</v>
      </c>
      <c r="G301" s="12">
        <v>915</v>
      </c>
      <c r="H301" s="12">
        <v>753</v>
      </c>
      <c r="I301" s="12">
        <v>162</v>
      </c>
      <c r="J301" s="12">
        <v>1</v>
      </c>
      <c r="K301" s="12">
        <v>103</v>
      </c>
      <c r="L301" s="12">
        <v>59</v>
      </c>
      <c r="M301" s="28">
        <v>201449189</v>
      </c>
    </row>
    <row r="302" spans="1:13" x14ac:dyDescent="0.2">
      <c r="A302" s="12">
        <v>2010</v>
      </c>
      <c r="B302" s="12" t="s">
        <v>218</v>
      </c>
      <c r="C302" s="12" t="s">
        <v>174</v>
      </c>
      <c r="D302" s="12" t="s">
        <v>161</v>
      </c>
      <c r="E302" s="12" t="s">
        <v>140</v>
      </c>
      <c r="F302" s="12">
        <v>126</v>
      </c>
      <c r="G302" s="12">
        <v>587</v>
      </c>
      <c r="H302" s="12">
        <v>866</v>
      </c>
      <c r="I302" s="12">
        <v>-279</v>
      </c>
      <c r="J302" s="12">
        <v>6</v>
      </c>
      <c r="K302" s="12">
        <v>57</v>
      </c>
      <c r="L302" s="12">
        <v>105</v>
      </c>
      <c r="M302" s="28">
        <v>34943000</v>
      </c>
    </row>
    <row r="303" spans="1:13" x14ac:dyDescent="0.2">
      <c r="A303" s="12">
        <v>2010</v>
      </c>
      <c r="B303" s="12" t="s">
        <v>219</v>
      </c>
      <c r="C303" s="12" t="s">
        <v>172</v>
      </c>
      <c r="D303" s="12" t="s">
        <v>161</v>
      </c>
      <c r="E303" s="12" t="s">
        <v>190</v>
      </c>
      <c r="F303" s="12">
        <v>132</v>
      </c>
      <c r="G303" s="12">
        <v>665</v>
      </c>
      <c r="H303" s="12">
        <v>581</v>
      </c>
      <c r="I303" s="12">
        <v>84</v>
      </c>
      <c r="J303" s="12">
        <v>2</v>
      </c>
      <c r="K303" s="12">
        <v>90</v>
      </c>
      <c r="L303" s="12">
        <v>72</v>
      </c>
      <c r="M303" s="28">
        <v>37799300</v>
      </c>
    </row>
    <row r="304" spans="1:13" x14ac:dyDescent="0.2">
      <c r="A304" s="12">
        <v>2010</v>
      </c>
      <c r="B304" s="12" t="s">
        <v>224</v>
      </c>
      <c r="C304" s="12" t="s">
        <v>184</v>
      </c>
      <c r="D304" s="12" t="s">
        <v>157</v>
      </c>
      <c r="E304" s="12" t="s">
        <v>190</v>
      </c>
      <c r="F304" s="12">
        <v>162</v>
      </c>
      <c r="G304" s="12">
        <v>787</v>
      </c>
      <c r="H304" s="12">
        <v>687</v>
      </c>
      <c r="I304" s="12">
        <v>100</v>
      </c>
      <c r="J304" s="12">
        <v>1</v>
      </c>
      <c r="K304" s="12">
        <v>90</v>
      </c>
      <c r="L304" s="12">
        <v>72</v>
      </c>
      <c r="M304" s="28">
        <v>55250544</v>
      </c>
    </row>
    <row r="305" spans="1:13" x14ac:dyDescent="0.2">
      <c r="A305" s="12">
        <v>2010</v>
      </c>
      <c r="B305" s="12" t="s">
        <v>216</v>
      </c>
      <c r="C305" s="12" t="s">
        <v>170</v>
      </c>
      <c r="D305" s="12" t="s">
        <v>157</v>
      </c>
      <c r="E305" s="12" t="s">
        <v>190</v>
      </c>
      <c r="F305" s="12">
        <v>109</v>
      </c>
      <c r="G305" s="12">
        <v>663</v>
      </c>
      <c r="H305" s="12">
        <v>626</v>
      </c>
      <c r="I305" s="12">
        <v>37</v>
      </c>
      <c r="J305" s="12">
        <v>2</v>
      </c>
      <c r="K305" s="12">
        <v>81</v>
      </c>
      <c r="L305" s="12">
        <v>81</v>
      </c>
      <c r="M305" s="28">
        <v>55254900</v>
      </c>
    </row>
    <row r="306" spans="1:13" x14ac:dyDescent="0.2">
      <c r="A306" s="12">
        <v>2010</v>
      </c>
      <c r="B306" s="12" t="s">
        <v>206</v>
      </c>
      <c r="C306" s="12" t="s">
        <v>187</v>
      </c>
      <c r="D306" s="12" t="s">
        <v>161</v>
      </c>
      <c r="E306" s="12" t="s">
        <v>196</v>
      </c>
      <c r="F306" s="12">
        <v>152</v>
      </c>
      <c r="G306" s="12">
        <v>719</v>
      </c>
      <c r="H306" s="12">
        <v>717</v>
      </c>
      <c r="I306" s="12">
        <v>2</v>
      </c>
      <c r="J306" s="12">
        <v>3</v>
      </c>
      <c r="K306" s="12">
        <v>80</v>
      </c>
      <c r="L306" s="12">
        <v>82</v>
      </c>
      <c r="M306" s="28">
        <v>57029719</v>
      </c>
    </row>
    <row r="307" spans="1:13" x14ac:dyDescent="0.2">
      <c r="A307" s="12">
        <v>2010</v>
      </c>
      <c r="B307" s="12" t="s">
        <v>195</v>
      </c>
      <c r="C307" s="12" t="s">
        <v>169</v>
      </c>
      <c r="D307" s="12" t="s">
        <v>161</v>
      </c>
      <c r="E307" s="12" t="s">
        <v>190</v>
      </c>
      <c r="F307" s="12">
        <v>180</v>
      </c>
      <c r="G307" s="12">
        <v>713</v>
      </c>
      <c r="H307" s="12">
        <v>836</v>
      </c>
      <c r="I307" s="12">
        <v>-123</v>
      </c>
      <c r="J307" s="12">
        <v>5</v>
      </c>
      <c r="K307" s="12">
        <v>65</v>
      </c>
      <c r="L307" s="12">
        <v>97</v>
      </c>
      <c r="M307" s="28">
        <v>60718166</v>
      </c>
    </row>
    <row r="308" spans="1:13" x14ac:dyDescent="0.2">
      <c r="A308" s="12">
        <v>2010</v>
      </c>
      <c r="B308" s="12" t="s">
        <v>203</v>
      </c>
      <c r="C308" s="12" t="s">
        <v>176</v>
      </c>
      <c r="D308" s="12" t="s">
        <v>157</v>
      </c>
      <c r="E308" s="12" t="s">
        <v>140</v>
      </c>
      <c r="F308" s="12">
        <v>128</v>
      </c>
      <c r="G308" s="12">
        <v>646</v>
      </c>
      <c r="H308" s="12">
        <v>752</v>
      </c>
      <c r="I308" s="12">
        <v>-106</v>
      </c>
      <c r="J308" s="12">
        <v>4</v>
      </c>
      <c r="K308" s="12">
        <v>69</v>
      </c>
      <c r="L308" s="12">
        <v>93</v>
      </c>
      <c r="M308" s="28">
        <v>61203966</v>
      </c>
    </row>
    <row r="309" spans="1:13" x14ac:dyDescent="0.2">
      <c r="A309" s="12">
        <v>2010</v>
      </c>
      <c r="B309" s="12" t="s">
        <v>227</v>
      </c>
      <c r="C309" s="12" t="s">
        <v>183</v>
      </c>
      <c r="D309" s="12" t="s">
        <v>161</v>
      </c>
      <c r="E309" s="12" t="s">
        <v>196</v>
      </c>
      <c r="F309" s="12">
        <v>149</v>
      </c>
      <c r="G309" s="12">
        <v>655</v>
      </c>
      <c r="H309" s="12">
        <v>742</v>
      </c>
      <c r="I309" s="12">
        <v>-87</v>
      </c>
      <c r="J309" s="12">
        <v>5</v>
      </c>
      <c r="K309" s="12">
        <v>69</v>
      </c>
      <c r="L309" s="12">
        <v>93</v>
      </c>
      <c r="M309" s="28">
        <v>61400000</v>
      </c>
    </row>
    <row r="310" spans="1:13" x14ac:dyDescent="0.2">
      <c r="A310" s="12">
        <v>2010</v>
      </c>
      <c r="B310" s="12" t="s">
        <v>225</v>
      </c>
      <c r="C310" s="12" t="s">
        <v>164</v>
      </c>
      <c r="D310" s="12" t="s">
        <v>157</v>
      </c>
      <c r="E310" s="12" t="s">
        <v>196</v>
      </c>
      <c r="F310" s="12">
        <v>257</v>
      </c>
      <c r="G310" s="12">
        <v>755</v>
      </c>
      <c r="H310" s="12">
        <v>728</v>
      </c>
      <c r="I310" s="12">
        <v>27</v>
      </c>
      <c r="J310" s="12">
        <v>4</v>
      </c>
      <c r="K310" s="12">
        <v>85</v>
      </c>
      <c r="L310" s="12">
        <v>77</v>
      </c>
      <c r="M310" s="28">
        <v>62234000</v>
      </c>
    </row>
    <row r="311" spans="1:13" x14ac:dyDescent="0.2">
      <c r="A311" s="12">
        <v>2010</v>
      </c>
      <c r="B311" s="12" t="s">
        <v>208</v>
      </c>
      <c r="C311" s="12" t="s">
        <v>178</v>
      </c>
      <c r="D311" s="12" t="s">
        <v>157</v>
      </c>
      <c r="E311" s="12" t="s">
        <v>140</v>
      </c>
      <c r="F311" s="12">
        <v>121</v>
      </c>
      <c r="G311" s="12">
        <v>676</v>
      </c>
      <c r="H311" s="12">
        <v>845</v>
      </c>
      <c r="I311" s="12">
        <v>-169</v>
      </c>
      <c r="J311" s="12">
        <v>5</v>
      </c>
      <c r="K311" s="12">
        <v>67</v>
      </c>
      <c r="L311" s="12">
        <v>95</v>
      </c>
      <c r="M311" s="28">
        <v>71405210</v>
      </c>
    </row>
    <row r="312" spans="1:13" x14ac:dyDescent="0.2">
      <c r="A312" s="12">
        <v>2010</v>
      </c>
      <c r="B312" s="12" t="s">
        <v>202</v>
      </c>
      <c r="C312" s="12" t="s">
        <v>179</v>
      </c>
      <c r="D312" s="12" t="s">
        <v>161</v>
      </c>
      <c r="E312" s="12" t="s">
        <v>140</v>
      </c>
      <c r="F312" s="12">
        <v>188</v>
      </c>
      <c r="G312" s="12">
        <v>790</v>
      </c>
      <c r="H312" s="12">
        <v>685</v>
      </c>
      <c r="I312" s="12">
        <v>105</v>
      </c>
      <c r="J312" s="12">
        <v>1</v>
      </c>
      <c r="K312" s="12">
        <v>91</v>
      </c>
      <c r="L312" s="12">
        <v>71</v>
      </c>
      <c r="M312" s="28">
        <v>71761542</v>
      </c>
    </row>
    <row r="313" spans="1:13" x14ac:dyDescent="0.2">
      <c r="A313" s="12">
        <v>2010</v>
      </c>
      <c r="B313" s="12" t="s">
        <v>228</v>
      </c>
      <c r="C313" s="12" t="s">
        <v>167</v>
      </c>
      <c r="D313" s="12" t="s">
        <v>157</v>
      </c>
      <c r="E313" s="12" t="s">
        <v>196</v>
      </c>
      <c r="F313" s="12">
        <v>160</v>
      </c>
      <c r="G313" s="12">
        <v>802</v>
      </c>
      <c r="H313" s="12">
        <v>649</v>
      </c>
      <c r="I313" s="12">
        <v>153</v>
      </c>
      <c r="J313" s="12">
        <v>1</v>
      </c>
      <c r="K313" s="12">
        <v>96</v>
      </c>
      <c r="L313" s="12">
        <v>66</v>
      </c>
      <c r="M313" s="28">
        <v>71923471</v>
      </c>
    </row>
    <row r="314" spans="1:13" x14ac:dyDescent="0.2">
      <c r="A314" s="12">
        <v>2010</v>
      </c>
      <c r="B314" s="12" t="s">
        <v>210</v>
      </c>
      <c r="C314" s="12" t="s">
        <v>166</v>
      </c>
      <c r="D314" s="12" t="s">
        <v>161</v>
      </c>
      <c r="E314" s="12" t="s">
        <v>140</v>
      </c>
      <c r="F314" s="12">
        <v>182</v>
      </c>
      <c r="G314" s="12">
        <v>750</v>
      </c>
      <c r="H314" s="12">
        <v>804</v>
      </c>
      <c r="I314" s="12">
        <v>-54</v>
      </c>
      <c r="J314" s="12">
        <v>3</v>
      </c>
      <c r="K314" s="12">
        <v>77</v>
      </c>
      <c r="L314" s="12">
        <v>85</v>
      </c>
      <c r="M314" s="28">
        <v>81108278</v>
      </c>
    </row>
    <row r="315" spans="1:13" x14ac:dyDescent="0.2">
      <c r="A315" s="12">
        <v>2010</v>
      </c>
      <c r="B315" s="12" t="s">
        <v>198</v>
      </c>
      <c r="C315" s="12" t="s">
        <v>165</v>
      </c>
      <c r="D315" s="12" t="s">
        <v>157</v>
      </c>
      <c r="E315" s="12" t="s">
        <v>196</v>
      </c>
      <c r="F315" s="12">
        <v>133</v>
      </c>
      <c r="G315" s="12">
        <v>613</v>
      </c>
      <c r="H315" s="12">
        <v>785</v>
      </c>
      <c r="I315" s="12">
        <v>-172</v>
      </c>
      <c r="J315" s="12">
        <v>5</v>
      </c>
      <c r="K315" s="12">
        <v>66</v>
      </c>
      <c r="L315" s="12">
        <v>96</v>
      </c>
      <c r="M315" s="28">
        <v>81612500</v>
      </c>
    </row>
    <row r="316" spans="1:13" x14ac:dyDescent="0.2">
      <c r="A316" s="12">
        <v>2010</v>
      </c>
      <c r="B316" s="12" t="s">
        <v>204</v>
      </c>
      <c r="C316" s="12" t="s">
        <v>188</v>
      </c>
      <c r="D316" s="12" t="s">
        <v>161</v>
      </c>
      <c r="E316" s="12" t="s">
        <v>190</v>
      </c>
      <c r="F316" s="12">
        <v>173</v>
      </c>
      <c r="G316" s="12">
        <v>770</v>
      </c>
      <c r="H316" s="12">
        <v>717</v>
      </c>
      <c r="I316" s="12">
        <v>53</v>
      </c>
      <c r="J316" s="12">
        <v>3</v>
      </c>
      <c r="K316" s="12">
        <v>83</v>
      </c>
      <c r="L316" s="12">
        <v>79</v>
      </c>
      <c r="M316" s="28">
        <v>84227000</v>
      </c>
    </row>
    <row r="317" spans="1:13" x14ac:dyDescent="0.2">
      <c r="A317" s="12">
        <v>2010</v>
      </c>
      <c r="B317" s="12" t="s">
        <v>197</v>
      </c>
      <c r="C317" s="12" t="s">
        <v>160</v>
      </c>
      <c r="D317" s="12" t="s">
        <v>161</v>
      </c>
      <c r="E317" s="12" t="s">
        <v>196</v>
      </c>
      <c r="F317" s="12">
        <v>139</v>
      </c>
      <c r="G317" s="12">
        <v>738</v>
      </c>
      <c r="H317" s="12">
        <v>629</v>
      </c>
      <c r="I317" s="12">
        <v>109</v>
      </c>
      <c r="J317" s="12">
        <v>2</v>
      </c>
      <c r="K317" s="12">
        <v>91</v>
      </c>
      <c r="L317" s="12">
        <v>71</v>
      </c>
      <c r="M317" s="28">
        <v>84423666</v>
      </c>
    </row>
    <row r="318" spans="1:13" x14ac:dyDescent="0.2">
      <c r="A318" s="12">
        <v>2010</v>
      </c>
      <c r="B318" s="12" t="s">
        <v>220</v>
      </c>
      <c r="C318" s="12" t="s">
        <v>159</v>
      </c>
      <c r="D318" s="12" t="s">
        <v>157</v>
      </c>
      <c r="E318" s="12" t="s">
        <v>190</v>
      </c>
      <c r="F318" s="12">
        <v>101</v>
      </c>
      <c r="G318" s="12">
        <v>513</v>
      </c>
      <c r="H318" s="12">
        <v>698</v>
      </c>
      <c r="I318" s="12">
        <v>-185</v>
      </c>
      <c r="J318" s="12">
        <v>4</v>
      </c>
      <c r="K318" s="12">
        <v>61</v>
      </c>
      <c r="L318" s="12">
        <v>101</v>
      </c>
      <c r="M318" s="28">
        <v>86510000</v>
      </c>
    </row>
    <row r="319" spans="1:13" x14ac:dyDescent="0.2">
      <c r="A319" s="12">
        <v>2010</v>
      </c>
      <c r="B319" s="12" t="s">
        <v>207</v>
      </c>
      <c r="C319" s="12" t="s">
        <v>158</v>
      </c>
      <c r="D319" s="12" t="s">
        <v>161</v>
      </c>
      <c r="E319" s="12" t="s">
        <v>140</v>
      </c>
      <c r="F319" s="12">
        <v>108</v>
      </c>
      <c r="G319" s="12">
        <v>611</v>
      </c>
      <c r="H319" s="12">
        <v>729</v>
      </c>
      <c r="I319" s="12">
        <v>-118</v>
      </c>
      <c r="J319" s="12">
        <v>4</v>
      </c>
      <c r="K319" s="12">
        <v>76</v>
      </c>
      <c r="L319" s="12">
        <v>86</v>
      </c>
      <c r="M319" s="28">
        <v>92355500</v>
      </c>
    </row>
    <row r="320" spans="1:13" x14ac:dyDescent="0.2">
      <c r="A320" s="12">
        <v>2010</v>
      </c>
      <c r="B320" s="12" t="s">
        <v>222</v>
      </c>
      <c r="C320" s="12" t="s">
        <v>180</v>
      </c>
      <c r="D320" s="12" t="s">
        <v>161</v>
      </c>
      <c r="E320" s="12" t="s">
        <v>140</v>
      </c>
      <c r="F320" s="12">
        <v>150</v>
      </c>
      <c r="G320" s="12">
        <v>736</v>
      </c>
      <c r="H320" s="12">
        <v>641</v>
      </c>
      <c r="I320" s="12">
        <v>95</v>
      </c>
      <c r="J320" s="12">
        <v>2</v>
      </c>
      <c r="K320" s="12">
        <v>86</v>
      </c>
      <c r="L320" s="12">
        <v>76</v>
      </c>
      <c r="M320" s="28">
        <v>93540751</v>
      </c>
    </row>
    <row r="321" spans="1:13" x14ac:dyDescent="0.2">
      <c r="A321" s="12">
        <v>2010</v>
      </c>
      <c r="B321" s="12" t="s">
        <v>209</v>
      </c>
      <c r="C321" s="12" t="s">
        <v>177</v>
      </c>
      <c r="D321" s="12" t="s">
        <v>161</v>
      </c>
      <c r="E321" s="12" t="s">
        <v>190</v>
      </c>
      <c r="F321" s="12">
        <v>120</v>
      </c>
      <c r="G321" s="12">
        <v>667</v>
      </c>
      <c r="H321" s="12">
        <v>692</v>
      </c>
      <c r="I321" s="12">
        <v>-25</v>
      </c>
      <c r="J321" s="12">
        <v>4</v>
      </c>
      <c r="K321" s="12">
        <v>80</v>
      </c>
      <c r="L321" s="12">
        <v>82</v>
      </c>
      <c r="M321" s="28">
        <v>95358016</v>
      </c>
    </row>
    <row r="322" spans="1:13" x14ac:dyDescent="0.2">
      <c r="A322" s="12">
        <v>2010</v>
      </c>
      <c r="B322" s="12" t="s">
        <v>211</v>
      </c>
      <c r="C322" s="12" t="s">
        <v>175</v>
      </c>
      <c r="D322" s="12" t="s">
        <v>157</v>
      </c>
      <c r="E322" s="12" t="s">
        <v>140</v>
      </c>
      <c r="F322" s="12">
        <v>142</v>
      </c>
      <c r="G322" s="12">
        <v>781</v>
      </c>
      <c r="H322" s="12">
        <v>671</v>
      </c>
      <c r="I322" s="12">
        <v>110</v>
      </c>
      <c r="J322" s="12">
        <v>1</v>
      </c>
      <c r="K322" s="12">
        <v>94</v>
      </c>
      <c r="L322" s="12">
        <v>68</v>
      </c>
      <c r="M322" s="28">
        <v>97559166</v>
      </c>
    </row>
    <row r="323" spans="1:13" x14ac:dyDescent="0.2">
      <c r="A323" s="12">
        <v>2010</v>
      </c>
      <c r="B323" s="12" t="s">
        <v>221</v>
      </c>
      <c r="C323" s="12" t="s">
        <v>185</v>
      </c>
      <c r="D323" s="12" t="s">
        <v>161</v>
      </c>
      <c r="E323" s="12" t="s">
        <v>190</v>
      </c>
      <c r="F323" s="12">
        <v>162</v>
      </c>
      <c r="G323" s="12">
        <v>697</v>
      </c>
      <c r="H323" s="12">
        <v>583</v>
      </c>
      <c r="I323" s="12">
        <v>114</v>
      </c>
      <c r="J323" s="12">
        <v>1</v>
      </c>
      <c r="K323" s="12">
        <v>92</v>
      </c>
      <c r="L323" s="12">
        <v>70</v>
      </c>
      <c r="M323" s="28">
        <v>98641333</v>
      </c>
    </row>
    <row r="324" spans="1:13" x14ac:dyDescent="0.2">
      <c r="A324" s="12">
        <v>2010</v>
      </c>
      <c r="B324" s="12" t="s">
        <v>226</v>
      </c>
      <c r="C324" s="12" t="s">
        <v>181</v>
      </c>
      <c r="D324" s="12" t="s">
        <v>157</v>
      </c>
      <c r="E324" s="12" t="s">
        <v>190</v>
      </c>
      <c r="F324" s="12">
        <v>155</v>
      </c>
      <c r="G324" s="12">
        <v>681</v>
      </c>
      <c r="H324" s="12">
        <v>702</v>
      </c>
      <c r="I324" s="12">
        <v>-21</v>
      </c>
      <c r="J324" s="12">
        <v>3</v>
      </c>
      <c r="K324" s="12">
        <v>80</v>
      </c>
      <c r="L324" s="12">
        <v>82</v>
      </c>
      <c r="M324" s="28">
        <v>104963866</v>
      </c>
    </row>
    <row r="325" spans="1:13" x14ac:dyDescent="0.2">
      <c r="A325" s="12">
        <v>2010</v>
      </c>
      <c r="B325" s="12" t="s">
        <v>200</v>
      </c>
      <c r="C325" s="12" t="s">
        <v>156</v>
      </c>
      <c r="D325" s="12" t="s">
        <v>157</v>
      </c>
      <c r="E325" s="12" t="s">
        <v>140</v>
      </c>
      <c r="F325" s="12">
        <v>177</v>
      </c>
      <c r="G325" s="12">
        <v>752</v>
      </c>
      <c r="H325" s="12">
        <v>704</v>
      </c>
      <c r="I325" s="12">
        <v>48</v>
      </c>
      <c r="J325" s="12">
        <v>2</v>
      </c>
      <c r="K325" s="12">
        <v>88</v>
      </c>
      <c r="L325" s="12">
        <v>74</v>
      </c>
      <c r="M325" s="28">
        <v>105530000</v>
      </c>
    </row>
    <row r="326" spans="1:13" x14ac:dyDescent="0.2">
      <c r="A326" s="12">
        <v>2010</v>
      </c>
      <c r="B326" s="12" t="s">
        <v>205</v>
      </c>
      <c r="C326" s="12" t="s">
        <v>182</v>
      </c>
      <c r="D326" s="12" t="s">
        <v>157</v>
      </c>
      <c r="E326" s="12" t="s">
        <v>140</v>
      </c>
      <c r="F326" s="12">
        <v>152</v>
      </c>
      <c r="G326" s="12">
        <v>751</v>
      </c>
      <c r="H326" s="12">
        <v>743</v>
      </c>
      <c r="I326" s="12">
        <v>8</v>
      </c>
      <c r="J326" s="12">
        <v>3</v>
      </c>
      <c r="K326" s="12">
        <v>81</v>
      </c>
      <c r="L326" s="12">
        <v>81</v>
      </c>
      <c r="M326" s="28">
        <v>122864928</v>
      </c>
    </row>
    <row r="327" spans="1:13" x14ac:dyDescent="0.2">
      <c r="A327" s="12">
        <v>2010</v>
      </c>
      <c r="B327" s="12" t="s">
        <v>215</v>
      </c>
      <c r="C327" s="12" t="s">
        <v>173</v>
      </c>
      <c r="D327" s="12" t="s">
        <v>161</v>
      </c>
      <c r="E327" s="12" t="s">
        <v>196</v>
      </c>
      <c r="F327" s="12">
        <v>128</v>
      </c>
      <c r="G327" s="12">
        <v>656</v>
      </c>
      <c r="H327" s="12">
        <v>652</v>
      </c>
      <c r="I327" s="12">
        <v>4</v>
      </c>
      <c r="J327" s="12">
        <v>4</v>
      </c>
      <c r="K327" s="12">
        <v>79</v>
      </c>
      <c r="L327" s="12">
        <v>83</v>
      </c>
      <c r="M327" s="28">
        <v>134422942</v>
      </c>
    </row>
    <row r="328" spans="1:13" x14ac:dyDescent="0.2">
      <c r="A328" s="12">
        <v>2010</v>
      </c>
      <c r="B328" s="12" t="s">
        <v>217</v>
      </c>
      <c r="C328" s="12" t="s">
        <v>186</v>
      </c>
      <c r="D328" s="12" t="s">
        <v>161</v>
      </c>
      <c r="E328" s="12" t="s">
        <v>196</v>
      </c>
      <c r="F328" s="12">
        <v>166</v>
      </c>
      <c r="G328" s="12">
        <v>772</v>
      </c>
      <c r="H328" s="12">
        <v>640</v>
      </c>
      <c r="I328" s="12">
        <v>132</v>
      </c>
      <c r="J328" s="12">
        <v>1</v>
      </c>
      <c r="K328" s="12">
        <v>97</v>
      </c>
      <c r="L328" s="12">
        <v>65</v>
      </c>
      <c r="M328" s="28">
        <v>141928379</v>
      </c>
    </row>
    <row r="329" spans="1:13" x14ac:dyDescent="0.2">
      <c r="A329" s="12">
        <v>2010</v>
      </c>
      <c r="B329" s="12" t="s">
        <v>201</v>
      </c>
      <c r="C329" s="12" t="s">
        <v>162</v>
      </c>
      <c r="D329" s="12" t="s">
        <v>161</v>
      </c>
      <c r="E329" s="12" t="s">
        <v>140</v>
      </c>
      <c r="F329" s="12">
        <v>149</v>
      </c>
      <c r="G329" s="12">
        <v>685</v>
      </c>
      <c r="H329" s="12">
        <v>767</v>
      </c>
      <c r="I329" s="12">
        <v>-82</v>
      </c>
      <c r="J329" s="12">
        <v>5</v>
      </c>
      <c r="K329" s="12">
        <v>75</v>
      </c>
      <c r="L329" s="12">
        <v>87</v>
      </c>
      <c r="M329" s="28">
        <v>146609000</v>
      </c>
    </row>
    <row r="330" spans="1:13" x14ac:dyDescent="0.2">
      <c r="A330" s="12">
        <v>2010</v>
      </c>
      <c r="B330" s="12" t="s">
        <v>199</v>
      </c>
      <c r="C330" s="12" t="s">
        <v>168</v>
      </c>
      <c r="D330" s="12" t="s">
        <v>157</v>
      </c>
      <c r="E330" s="12" t="s">
        <v>196</v>
      </c>
      <c r="F330" s="12">
        <v>211</v>
      </c>
      <c r="G330" s="12">
        <v>818</v>
      </c>
      <c r="H330" s="12">
        <v>744</v>
      </c>
      <c r="I330" s="12">
        <v>74</v>
      </c>
      <c r="J330" s="12">
        <v>3</v>
      </c>
      <c r="K330" s="12">
        <v>89</v>
      </c>
      <c r="L330" s="12">
        <v>73</v>
      </c>
      <c r="M330" s="28">
        <v>162447333</v>
      </c>
    </row>
    <row r="331" spans="1:13" x14ac:dyDescent="0.2">
      <c r="A331" s="12">
        <v>2010</v>
      </c>
      <c r="B331" s="12" t="s">
        <v>214</v>
      </c>
      <c r="C331" s="12" t="s">
        <v>171</v>
      </c>
      <c r="D331" s="12" t="s">
        <v>157</v>
      </c>
      <c r="E331" s="12" t="s">
        <v>196</v>
      </c>
      <c r="F331" s="12">
        <v>201</v>
      </c>
      <c r="G331" s="12">
        <v>859</v>
      </c>
      <c r="H331" s="12">
        <v>693</v>
      </c>
      <c r="I331" s="12">
        <v>166</v>
      </c>
      <c r="J331" s="12">
        <v>2</v>
      </c>
      <c r="K331" s="12">
        <v>95</v>
      </c>
      <c r="L331" s="12">
        <v>67</v>
      </c>
      <c r="M331" s="28">
        <v>206333389</v>
      </c>
    </row>
    <row r="332" spans="1:13" x14ac:dyDescent="0.2">
      <c r="A332" s="12">
        <v>2011</v>
      </c>
      <c r="B332" s="12" t="s">
        <v>208</v>
      </c>
      <c r="C332" s="12" t="s">
        <v>178</v>
      </c>
      <c r="D332" s="12" t="s">
        <v>157</v>
      </c>
      <c r="E332" s="12" t="s">
        <v>140</v>
      </c>
      <c r="F332" s="12">
        <v>129</v>
      </c>
      <c r="G332" s="12">
        <v>730</v>
      </c>
      <c r="H332" s="12">
        <v>762</v>
      </c>
      <c r="I332" s="12">
        <v>-32</v>
      </c>
      <c r="J332" s="12">
        <v>4</v>
      </c>
      <c r="K332" s="12">
        <v>71</v>
      </c>
      <c r="L332" s="12">
        <v>91</v>
      </c>
      <c r="M332" s="28">
        <v>35712000</v>
      </c>
    </row>
    <row r="333" spans="1:13" x14ac:dyDescent="0.2">
      <c r="A333" s="12">
        <v>2011</v>
      </c>
      <c r="B333" s="12" t="s">
        <v>228</v>
      </c>
      <c r="C333" s="12" t="s">
        <v>167</v>
      </c>
      <c r="D333" s="12" t="s">
        <v>157</v>
      </c>
      <c r="E333" s="12" t="s">
        <v>196</v>
      </c>
      <c r="F333" s="12">
        <v>172</v>
      </c>
      <c r="G333" s="12">
        <v>707</v>
      </c>
      <c r="H333" s="12">
        <v>614</v>
      </c>
      <c r="I333" s="12">
        <v>93</v>
      </c>
      <c r="J333" s="12">
        <v>2</v>
      </c>
      <c r="K333" s="12">
        <v>91</v>
      </c>
      <c r="L333" s="12">
        <v>71</v>
      </c>
      <c r="M333" s="28">
        <v>41053571</v>
      </c>
    </row>
    <row r="334" spans="1:13" x14ac:dyDescent="0.2">
      <c r="A334" s="12">
        <v>2011</v>
      </c>
      <c r="B334" s="12" t="s">
        <v>218</v>
      </c>
      <c r="C334" s="12" t="s">
        <v>174</v>
      </c>
      <c r="D334" s="12" t="s">
        <v>161</v>
      </c>
      <c r="E334" s="12" t="s">
        <v>140</v>
      </c>
      <c r="F334" s="12">
        <v>107</v>
      </c>
      <c r="G334" s="12">
        <v>610</v>
      </c>
      <c r="H334" s="12">
        <v>712</v>
      </c>
      <c r="I334" s="12">
        <v>-102</v>
      </c>
      <c r="J334" s="12">
        <v>4</v>
      </c>
      <c r="K334" s="12">
        <v>72</v>
      </c>
      <c r="L334" s="12">
        <v>90</v>
      </c>
      <c r="M334" s="28">
        <v>45047000</v>
      </c>
    </row>
    <row r="335" spans="1:13" x14ac:dyDescent="0.2">
      <c r="A335" s="12">
        <v>2011</v>
      </c>
      <c r="B335" s="12" t="s">
        <v>219</v>
      </c>
      <c r="C335" s="12" t="s">
        <v>172</v>
      </c>
      <c r="D335" s="12" t="s">
        <v>161</v>
      </c>
      <c r="E335" s="12" t="s">
        <v>190</v>
      </c>
      <c r="F335" s="12">
        <v>91</v>
      </c>
      <c r="G335" s="12">
        <v>593</v>
      </c>
      <c r="H335" s="12">
        <v>611</v>
      </c>
      <c r="I335" s="12">
        <v>-18</v>
      </c>
      <c r="J335" s="12">
        <v>5</v>
      </c>
      <c r="K335" s="12">
        <v>71</v>
      </c>
      <c r="L335" s="12">
        <v>91</v>
      </c>
      <c r="M335" s="28">
        <v>45869140</v>
      </c>
    </row>
    <row r="336" spans="1:13" x14ac:dyDescent="0.2">
      <c r="A336" s="12">
        <v>2011</v>
      </c>
      <c r="B336" s="12" t="s">
        <v>203</v>
      </c>
      <c r="C336" s="12" t="s">
        <v>176</v>
      </c>
      <c r="D336" s="12" t="s">
        <v>157</v>
      </c>
      <c r="E336" s="12" t="s">
        <v>140</v>
      </c>
      <c r="F336" s="12">
        <v>154</v>
      </c>
      <c r="G336" s="12">
        <v>704</v>
      </c>
      <c r="H336" s="12">
        <v>760</v>
      </c>
      <c r="I336" s="12">
        <v>-56</v>
      </c>
      <c r="J336" s="12">
        <v>2</v>
      </c>
      <c r="K336" s="12">
        <v>80</v>
      </c>
      <c r="L336" s="12">
        <v>82</v>
      </c>
      <c r="M336" s="28">
        <v>48776566</v>
      </c>
    </row>
    <row r="337" spans="1:13" x14ac:dyDescent="0.2">
      <c r="A337" s="12">
        <v>2011</v>
      </c>
      <c r="B337" s="12" t="s">
        <v>195</v>
      </c>
      <c r="C337" s="12" t="s">
        <v>169</v>
      </c>
      <c r="D337" s="12" t="s">
        <v>161</v>
      </c>
      <c r="E337" s="12" t="s">
        <v>190</v>
      </c>
      <c r="F337" s="12">
        <v>172</v>
      </c>
      <c r="G337" s="12">
        <v>731</v>
      </c>
      <c r="H337" s="12">
        <v>662</v>
      </c>
      <c r="I337" s="12">
        <v>69</v>
      </c>
      <c r="J337" s="12">
        <v>1</v>
      </c>
      <c r="K337" s="12">
        <v>94</v>
      </c>
      <c r="L337" s="12">
        <v>68</v>
      </c>
      <c r="M337" s="28">
        <v>53639833</v>
      </c>
    </row>
    <row r="338" spans="1:13" x14ac:dyDescent="0.2">
      <c r="A338" s="12">
        <v>2011</v>
      </c>
      <c r="B338" s="12" t="s">
        <v>206</v>
      </c>
      <c r="C338" s="12" t="s">
        <v>187</v>
      </c>
      <c r="D338" s="12" t="s">
        <v>161</v>
      </c>
      <c r="E338" s="12" t="s">
        <v>196</v>
      </c>
      <c r="F338" s="12">
        <v>149</v>
      </c>
      <c r="G338" s="12">
        <v>625</v>
      </c>
      <c r="H338" s="12">
        <v>702</v>
      </c>
      <c r="I338" s="12">
        <v>-77</v>
      </c>
      <c r="J338" s="12">
        <v>5</v>
      </c>
      <c r="K338" s="12">
        <v>72</v>
      </c>
      <c r="L338" s="12">
        <v>90</v>
      </c>
      <c r="M338" s="28">
        <v>56944000</v>
      </c>
    </row>
    <row r="339" spans="1:13" x14ac:dyDescent="0.2">
      <c r="A339" s="12">
        <v>2011</v>
      </c>
      <c r="B339" s="12" t="s">
        <v>225</v>
      </c>
      <c r="C339" s="12" t="s">
        <v>164</v>
      </c>
      <c r="D339" s="12" t="s">
        <v>157</v>
      </c>
      <c r="E339" s="12" t="s">
        <v>196</v>
      </c>
      <c r="F339" s="12">
        <v>186</v>
      </c>
      <c r="G339" s="12">
        <v>743</v>
      </c>
      <c r="H339" s="12">
        <v>761</v>
      </c>
      <c r="I339" s="12">
        <v>-18</v>
      </c>
      <c r="J339" s="12">
        <v>4</v>
      </c>
      <c r="K339" s="12">
        <v>81</v>
      </c>
      <c r="L339" s="12">
        <v>81</v>
      </c>
      <c r="M339" s="28">
        <v>62567800</v>
      </c>
    </row>
    <row r="340" spans="1:13" x14ac:dyDescent="0.2">
      <c r="A340" s="12">
        <v>2011</v>
      </c>
      <c r="B340" s="12" t="s">
        <v>227</v>
      </c>
      <c r="C340" s="12" t="s">
        <v>183</v>
      </c>
      <c r="D340" s="12" t="s">
        <v>161</v>
      </c>
      <c r="E340" s="12" t="s">
        <v>196</v>
      </c>
      <c r="F340" s="12">
        <v>154</v>
      </c>
      <c r="G340" s="12">
        <v>624</v>
      </c>
      <c r="H340" s="12">
        <v>643</v>
      </c>
      <c r="I340" s="12">
        <v>-19</v>
      </c>
      <c r="J340" s="12">
        <v>3</v>
      </c>
      <c r="K340" s="12">
        <v>80</v>
      </c>
      <c r="L340" s="12">
        <v>81</v>
      </c>
      <c r="M340" s="28">
        <v>63856928</v>
      </c>
    </row>
    <row r="341" spans="1:13" x14ac:dyDescent="0.2">
      <c r="A341" s="12">
        <v>2011</v>
      </c>
      <c r="B341" s="12" t="s">
        <v>216</v>
      </c>
      <c r="C341" s="12" t="s">
        <v>170</v>
      </c>
      <c r="D341" s="12" t="s">
        <v>157</v>
      </c>
      <c r="E341" s="12" t="s">
        <v>190</v>
      </c>
      <c r="F341" s="12">
        <v>114</v>
      </c>
      <c r="G341" s="12">
        <v>645</v>
      </c>
      <c r="H341" s="12">
        <v>679</v>
      </c>
      <c r="I341" s="12">
        <v>-34</v>
      </c>
      <c r="J341" s="12">
        <v>3</v>
      </c>
      <c r="K341" s="12">
        <v>74</v>
      </c>
      <c r="L341" s="12">
        <v>88</v>
      </c>
      <c r="M341" s="28">
        <v>66536500</v>
      </c>
    </row>
    <row r="342" spans="1:13" x14ac:dyDescent="0.2">
      <c r="A342" s="12">
        <v>2011</v>
      </c>
      <c r="B342" s="12" t="s">
        <v>207</v>
      </c>
      <c r="C342" s="12" t="s">
        <v>158</v>
      </c>
      <c r="D342" s="12" t="s">
        <v>161</v>
      </c>
      <c r="E342" s="12" t="s">
        <v>140</v>
      </c>
      <c r="F342" s="12">
        <v>95</v>
      </c>
      <c r="G342" s="12">
        <v>615</v>
      </c>
      <c r="H342" s="12">
        <v>796</v>
      </c>
      <c r="I342" s="12">
        <v>-181</v>
      </c>
      <c r="J342" s="12">
        <v>6</v>
      </c>
      <c r="K342" s="12">
        <v>56</v>
      </c>
      <c r="L342" s="12">
        <v>106</v>
      </c>
      <c r="M342" s="28">
        <v>70694000</v>
      </c>
    </row>
    <row r="343" spans="1:13" x14ac:dyDescent="0.2">
      <c r="A343" s="12">
        <v>2011</v>
      </c>
      <c r="B343" s="12" t="s">
        <v>202</v>
      </c>
      <c r="C343" s="12" t="s">
        <v>179</v>
      </c>
      <c r="D343" s="12" t="s">
        <v>161</v>
      </c>
      <c r="E343" s="12" t="s">
        <v>140</v>
      </c>
      <c r="F343" s="12">
        <v>183</v>
      </c>
      <c r="G343" s="12">
        <v>735</v>
      </c>
      <c r="H343" s="12">
        <v>720</v>
      </c>
      <c r="I343" s="12">
        <v>15</v>
      </c>
      <c r="J343" s="12">
        <v>3</v>
      </c>
      <c r="K343" s="12">
        <v>79</v>
      </c>
      <c r="L343" s="12">
        <v>83</v>
      </c>
      <c r="M343" s="28">
        <v>75947134</v>
      </c>
    </row>
    <row r="344" spans="1:13" x14ac:dyDescent="0.2">
      <c r="A344" s="12">
        <v>2011</v>
      </c>
      <c r="B344" s="12" t="s">
        <v>198</v>
      </c>
      <c r="C344" s="12" t="s">
        <v>165</v>
      </c>
      <c r="D344" s="12" t="s">
        <v>157</v>
      </c>
      <c r="E344" s="12" t="s">
        <v>196</v>
      </c>
      <c r="F344" s="12">
        <v>191</v>
      </c>
      <c r="G344" s="12">
        <v>708</v>
      </c>
      <c r="H344" s="12">
        <v>860</v>
      </c>
      <c r="I344" s="12">
        <v>-152</v>
      </c>
      <c r="J344" s="12">
        <v>5</v>
      </c>
      <c r="K344" s="12">
        <v>69</v>
      </c>
      <c r="L344" s="12">
        <v>93</v>
      </c>
      <c r="M344" s="28">
        <v>85304038</v>
      </c>
    </row>
    <row r="345" spans="1:13" x14ac:dyDescent="0.2">
      <c r="A345" s="12">
        <v>2011</v>
      </c>
      <c r="B345" s="12" t="s">
        <v>210</v>
      </c>
      <c r="C345" s="12" t="s">
        <v>166</v>
      </c>
      <c r="D345" s="12" t="s">
        <v>161</v>
      </c>
      <c r="E345" s="12" t="s">
        <v>140</v>
      </c>
      <c r="F345" s="12">
        <v>185</v>
      </c>
      <c r="G345" s="12">
        <v>721</v>
      </c>
      <c r="H345" s="12">
        <v>638</v>
      </c>
      <c r="I345" s="12">
        <v>83</v>
      </c>
      <c r="J345" s="12">
        <v>1</v>
      </c>
      <c r="K345" s="12">
        <v>96</v>
      </c>
      <c r="L345" s="12">
        <v>66</v>
      </c>
      <c r="M345" s="28">
        <v>85497333</v>
      </c>
    </row>
    <row r="346" spans="1:13" x14ac:dyDescent="0.2">
      <c r="A346" s="12">
        <v>2011</v>
      </c>
      <c r="B346" s="12" t="s">
        <v>220</v>
      </c>
      <c r="C346" s="12" t="s">
        <v>159</v>
      </c>
      <c r="D346" s="12" t="s">
        <v>157</v>
      </c>
      <c r="E346" s="12" t="s">
        <v>190</v>
      </c>
      <c r="F346" s="12">
        <v>109</v>
      </c>
      <c r="G346" s="12">
        <v>556</v>
      </c>
      <c r="H346" s="12">
        <v>675</v>
      </c>
      <c r="I346" s="12">
        <v>-119</v>
      </c>
      <c r="J346" s="12">
        <v>4</v>
      </c>
      <c r="K346" s="12">
        <v>67</v>
      </c>
      <c r="L346" s="12">
        <v>95</v>
      </c>
      <c r="M346" s="28">
        <v>86110600</v>
      </c>
    </row>
    <row r="347" spans="1:13" x14ac:dyDescent="0.2">
      <c r="A347" s="12">
        <v>2011</v>
      </c>
      <c r="B347" s="12" t="s">
        <v>197</v>
      </c>
      <c r="C347" s="12" t="s">
        <v>160</v>
      </c>
      <c r="D347" s="12" t="s">
        <v>161</v>
      </c>
      <c r="E347" s="12" t="s">
        <v>196</v>
      </c>
      <c r="F347" s="12">
        <v>173</v>
      </c>
      <c r="G347" s="12">
        <v>641</v>
      </c>
      <c r="H347" s="12">
        <v>605</v>
      </c>
      <c r="I347" s="12">
        <v>36</v>
      </c>
      <c r="J347" s="12">
        <v>2</v>
      </c>
      <c r="K347" s="12">
        <v>89</v>
      </c>
      <c r="L347" s="12">
        <v>73</v>
      </c>
      <c r="M347" s="28">
        <v>87002692</v>
      </c>
    </row>
    <row r="348" spans="1:13" x14ac:dyDescent="0.2">
      <c r="A348" s="12">
        <v>2011</v>
      </c>
      <c r="B348" s="12" t="s">
        <v>204</v>
      </c>
      <c r="C348" s="12" t="s">
        <v>188</v>
      </c>
      <c r="D348" s="12" t="s">
        <v>161</v>
      </c>
      <c r="E348" s="12" t="s">
        <v>190</v>
      </c>
      <c r="F348" s="12">
        <v>163</v>
      </c>
      <c r="G348" s="12">
        <v>735</v>
      </c>
      <c r="H348" s="12">
        <v>774</v>
      </c>
      <c r="I348" s="12">
        <v>-39</v>
      </c>
      <c r="J348" s="12">
        <v>4</v>
      </c>
      <c r="K348" s="12">
        <v>73</v>
      </c>
      <c r="L348" s="12">
        <v>89</v>
      </c>
      <c r="M348" s="28">
        <v>88148071</v>
      </c>
    </row>
    <row r="349" spans="1:13" x14ac:dyDescent="0.2">
      <c r="A349" s="12">
        <v>2011</v>
      </c>
      <c r="B349" s="12" t="s">
        <v>224</v>
      </c>
      <c r="C349" s="12" t="s">
        <v>184</v>
      </c>
      <c r="D349" s="12" t="s">
        <v>157</v>
      </c>
      <c r="E349" s="12" t="s">
        <v>190</v>
      </c>
      <c r="F349" s="12">
        <v>210</v>
      </c>
      <c r="G349" s="12">
        <v>855</v>
      </c>
      <c r="H349" s="12">
        <v>677</v>
      </c>
      <c r="I349" s="12">
        <v>178</v>
      </c>
      <c r="J349" s="12">
        <v>1</v>
      </c>
      <c r="K349" s="12">
        <v>96</v>
      </c>
      <c r="L349" s="12">
        <v>66</v>
      </c>
      <c r="M349" s="28">
        <v>92299264</v>
      </c>
    </row>
    <row r="350" spans="1:13" x14ac:dyDescent="0.2">
      <c r="A350" s="12">
        <v>2011</v>
      </c>
      <c r="B350" s="12" t="s">
        <v>209</v>
      </c>
      <c r="C350" s="12" t="s">
        <v>177</v>
      </c>
      <c r="D350" s="12" t="s">
        <v>161</v>
      </c>
      <c r="E350" s="12" t="s">
        <v>190</v>
      </c>
      <c r="F350" s="12">
        <v>117</v>
      </c>
      <c r="G350" s="12">
        <v>644</v>
      </c>
      <c r="H350" s="12">
        <v>612</v>
      </c>
      <c r="I350" s="12">
        <v>32</v>
      </c>
      <c r="J350" s="12">
        <v>3</v>
      </c>
      <c r="K350" s="12">
        <v>82</v>
      </c>
      <c r="L350" s="12">
        <v>79</v>
      </c>
      <c r="M350" s="28">
        <v>104188999</v>
      </c>
    </row>
    <row r="351" spans="1:13" x14ac:dyDescent="0.2">
      <c r="A351" s="12">
        <v>2011</v>
      </c>
      <c r="B351" s="12" t="s">
        <v>222</v>
      </c>
      <c r="C351" s="12" t="s">
        <v>180</v>
      </c>
      <c r="D351" s="12" t="s">
        <v>161</v>
      </c>
      <c r="E351" s="12" t="s">
        <v>140</v>
      </c>
      <c r="F351" s="12">
        <v>162</v>
      </c>
      <c r="G351" s="12">
        <v>762</v>
      </c>
      <c r="H351" s="12">
        <v>692</v>
      </c>
      <c r="I351" s="12">
        <v>70</v>
      </c>
      <c r="J351" s="12">
        <v>2</v>
      </c>
      <c r="K351" s="12">
        <v>90</v>
      </c>
      <c r="L351" s="12">
        <v>72</v>
      </c>
      <c r="M351" s="28">
        <v>105433572</v>
      </c>
    </row>
    <row r="352" spans="1:13" x14ac:dyDescent="0.2">
      <c r="A352" s="12">
        <v>2011</v>
      </c>
      <c r="B352" s="12" t="s">
        <v>205</v>
      </c>
      <c r="C352" s="12" t="s">
        <v>182</v>
      </c>
      <c r="D352" s="12" t="s">
        <v>157</v>
      </c>
      <c r="E352" s="12" t="s">
        <v>140</v>
      </c>
      <c r="F352" s="12">
        <v>169</v>
      </c>
      <c r="G352" s="12">
        <v>787</v>
      </c>
      <c r="H352" s="12">
        <v>711</v>
      </c>
      <c r="I352" s="12">
        <v>76</v>
      </c>
      <c r="J352" s="12">
        <v>1</v>
      </c>
      <c r="K352" s="12">
        <v>95</v>
      </c>
      <c r="L352" s="12">
        <v>67</v>
      </c>
      <c r="M352" s="28">
        <v>105700231</v>
      </c>
    </row>
    <row r="353" spans="1:13" x14ac:dyDescent="0.2">
      <c r="A353" s="12">
        <v>2011</v>
      </c>
      <c r="B353" s="12" t="s">
        <v>211</v>
      </c>
      <c r="C353" s="12" t="s">
        <v>175</v>
      </c>
      <c r="D353" s="12" t="s">
        <v>157</v>
      </c>
      <c r="E353" s="12" t="s">
        <v>140</v>
      </c>
      <c r="F353" s="12">
        <v>103</v>
      </c>
      <c r="G353" s="12">
        <v>619</v>
      </c>
      <c r="H353" s="12">
        <v>804</v>
      </c>
      <c r="I353" s="12">
        <v>-185</v>
      </c>
      <c r="J353" s="12">
        <v>5</v>
      </c>
      <c r="K353" s="12">
        <v>63</v>
      </c>
      <c r="L353" s="12">
        <v>99</v>
      </c>
      <c r="M353" s="28">
        <v>112737000</v>
      </c>
    </row>
    <row r="354" spans="1:13" x14ac:dyDescent="0.2">
      <c r="A354" s="12">
        <v>2011</v>
      </c>
      <c r="B354" s="12" t="s">
        <v>221</v>
      </c>
      <c r="C354" s="12" t="s">
        <v>185</v>
      </c>
      <c r="D354" s="12" t="s">
        <v>161</v>
      </c>
      <c r="E354" s="12" t="s">
        <v>190</v>
      </c>
      <c r="F354" s="12">
        <v>121</v>
      </c>
      <c r="G354" s="12">
        <v>570</v>
      </c>
      <c r="H354" s="12">
        <v>578</v>
      </c>
      <c r="I354" s="12">
        <v>-8</v>
      </c>
      <c r="J354" s="12">
        <v>2</v>
      </c>
      <c r="K354" s="12">
        <v>86</v>
      </c>
      <c r="L354" s="12">
        <v>76</v>
      </c>
      <c r="M354" s="28">
        <v>118198333</v>
      </c>
    </row>
    <row r="355" spans="1:13" x14ac:dyDescent="0.2">
      <c r="A355" s="12">
        <v>2011</v>
      </c>
      <c r="B355" s="12" t="s">
        <v>215</v>
      </c>
      <c r="C355" s="12" t="s">
        <v>173</v>
      </c>
      <c r="D355" s="12" t="s">
        <v>161</v>
      </c>
      <c r="E355" s="12" t="s">
        <v>196</v>
      </c>
      <c r="F355" s="12">
        <v>108</v>
      </c>
      <c r="G355" s="12">
        <v>718</v>
      </c>
      <c r="H355" s="12">
        <v>742</v>
      </c>
      <c r="I355" s="12">
        <v>-24</v>
      </c>
      <c r="J355" s="12">
        <v>4</v>
      </c>
      <c r="K355" s="12">
        <v>77</v>
      </c>
      <c r="L355" s="12">
        <v>85</v>
      </c>
      <c r="M355" s="28">
        <v>118847309</v>
      </c>
    </row>
    <row r="356" spans="1:13" x14ac:dyDescent="0.2">
      <c r="A356" s="12">
        <v>2011</v>
      </c>
      <c r="B356" s="12" t="s">
        <v>201</v>
      </c>
      <c r="C356" s="12" t="s">
        <v>162</v>
      </c>
      <c r="D356" s="12" t="s">
        <v>161</v>
      </c>
      <c r="E356" s="12" t="s">
        <v>140</v>
      </c>
      <c r="F356" s="12">
        <v>148</v>
      </c>
      <c r="G356" s="12">
        <v>654</v>
      </c>
      <c r="H356" s="12">
        <v>756</v>
      </c>
      <c r="I356" s="12">
        <v>-102</v>
      </c>
      <c r="J356" s="12">
        <v>5</v>
      </c>
      <c r="K356" s="12">
        <v>71</v>
      </c>
      <c r="L356" s="12">
        <v>91</v>
      </c>
      <c r="M356" s="28">
        <v>125047329</v>
      </c>
    </row>
    <row r="357" spans="1:13" x14ac:dyDescent="0.2">
      <c r="A357" s="12">
        <v>2011</v>
      </c>
      <c r="B357" s="12" t="s">
        <v>200</v>
      </c>
      <c r="C357" s="12" t="s">
        <v>156</v>
      </c>
      <c r="D357" s="12" t="s">
        <v>157</v>
      </c>
      <c r="E357" s="12" t="s">
        <v>140</v>
      </c>
      <c r="F357" s="12">
        <v>154</v>
      </c>
      <c r="G357" s="12">
        <v>654</v>
      </c>
      <c r="H357" s="12">
        <v>706</v>
      </c>
      <c r="I357" s="12">
        <v>-52</v>
      </c>
      <c r="J357" s="12">
        <v>3</v>
      </c>
      <c r="K357" s="12">
        <v>79</v>
      </c>
      <c r="L357" s="12">
        <v>83</v>
      </c>
      <c r="M357" s="28">
        <v>127789000</v>
      </c>
    </row>
    <row r="358" spans="1:13" x14ac:dyDescent="0.2">
      <c r="A358" s="12">
        <v>2011</v>
      </c>
      <c r="B358" s="12" t="s">
        <v>226</v>
      </c>
      <c r="C358" s="12" t="s">
        <v>181</v>
      </c>
      <c r="D358" s="12" t="s">
        <v>157</v>
      </c>
      <c r="E358" s="12" t="s">
        <v>190</v>
      </c>
      <c r="F358" s="12">
        <v>155</v>
      </c>
      <c r="G358" s="12">
        <v>667</v>
      </c>
      <c r="H358" s="12">
        <v>633</v>
      </c>
      <c r="I358" s="12">
        <v>34</v>
      </c>
      <c r="J358" s="12">
        <v>2</v>
      </c>
      <c r="K358" s="12">
        <v>86</v>
      </c>
      <c r="L358" s="12">
        <v>76</v>
      </c>
      <c r="M358" s="28">
        <v>138543166</v>
      </c>
    </row>
    <row r="359" spans="1:13" x14ac:dyDescent="0.2">
      <c r="A359" s="12">
        <v>2011</v>
      </c>
      <c r="B359" s="12" t="s">
        <v>199</v>
      </c>
      <c r="C359" s="12" t="s">
        <v>168</v>
      </c>
      <c r="D359" s="12" t="s">
        <v>157</v>
      </c>
      <c r="E359" s="12" t="s">
        <v>196</v>
      </c>
      <c r="F359" s="12">
        <v>203</v>
      </c>
      <c r="G359" s="12">
        <v>875</v>
      </c>
      <c r="H359" s="12">
        <v>737</v>
      </c>
      <c r="I359" s="12">
        <v>138</v>
      </c>
      <c r="J359" s="12">
        <v>3</v>
      </c>
      <c r="K359" s="12">
        <v>90</v>
      </c>
      <c r="L359" s="12">
        <v>72</v>
      </c>
      <c r="M359" s="28">
        <v>161762475</v>
      </c>
    </row>
    <row r="360" spans="1:13" x14ac:dyDescent="0.2">
      <c r="A360" s="12">
        <v>2011</v>
      </c>
      <c r="B360" s="12" t="s">
        <v>217</v>
      </c>
      <c r="C360" s="12" t="s">
        <v>186</v>
      </c>
      <c r="D360" s="12" t="s">
        <v>161</v>
      </c>
      <c r="E360" s="12" t="s">
        <v>196</v>
      </c>
      <c r="F360" s="12">
        <v>153</v>
      </c>
      <c r="G360" s="12">
        <v>713</v>
      </c>
      <c r="H360" s="12">
        <v>529</v>
      </c>
      <c r="I360" s="12">
        <v>184</v>
      </c>
      <c r="J360" s="12">
        <v>1</v>
      </c>
      <c r="K360" s="12">
        <v>102</v>
      </c>
      <c r="L360" s="12">
        <v>60</v>
      </c>
      <c r="M360" s="28">
        <v>172976379</v>
      </c>
    </row>
    <row r="361" spans="1:13" x14ac:dyDescent="0.2">
      <c r="A361" s="12">
        <v>2011</v>
      </c>
      <c r="B361" s="12" t="s">
        <v>214</v>
      </c>
      <c r="C361" s="12" t="s">
        <v>171</v>
      </c>
      <c r="D361" s="12" t="s">
        <v>157</v>
      </c>
      <c r="E361" s="12" t="s">
        <v>196</v>
      </c>
      <c r="F361" s="12">
        <v>222</v>
      </c>
      <c r="G361" s="12">
        <v>867</v>
      </c>
      <c r="H361" s="12">
        <v>657</v>
      </c>
      <c r="I361" s="12">
        <v>210</v>
      </c>
      <c r="J361" s="12">
        <v>1</v>
      </c>
      <c r="K361" s="12">
        <v>97</v>
      </c>
      <c r="L361" s="12">
        <v>65</v>
      </c>
      <c r="M361" s="28">
        <v>202275028</v>
      </c>
    </row>
    <row r="362" spans="1:13" x14ac:dyDescent="0.2">
      <c r="A362" s="12">
        <v>2012</v>
      </c>
      <c r="B362" s="12" t="s">
        <v>219</v>
      </c>
      <c r="C362" s="12" t="s">
        <v>172</v>
      </c>
      <c r="D362" s="12" t="s">
        <v>161</v>
      </c>
      <c r="E362" s="12" t="s">
        <v>190</v>
      </c>
      <c r="F362" s="12">
        <v>121</v>
      </c>
      <c r="G362" s="12">
        <v>651</v>
      </c>
      <c r="H362" s="12">
        <v>710</v>
      </c>
      <c r="I362" s="12">
        <v>-59</v>
      </c>
      <c r="J362" s="12">
        <v>4</v>
      </c>
      <c r="K362" s="12">
        <v>76</v>
      </c>
      <c r="L362" s="12">
        <v>86</v>
      </c>
      <c r="M362" s="28">
        <v>55244700</v>
      </c>
    </row>
    <row r="363" spans="1:13" x14ac:dyDescent="0.2">
      <c r="A363" s="12">
        <v>2012</v>
      </c>
      <c r="B363" s="12" t="s">
        <v>216</v>
      </c>
      <c r="C363" s="12" t="s">
        <v>170</v>
      </c>
      <c r="D363" s="12" t="s">
        <v>157</v>
      </c>
      <c r="E363" s="12" t="s">
        <v>190</v>
      </c>
      <c r="F363" s="12">
        <v>195</v>
      </c>
      <c r="G363" s="12">
        <v>713</v>
      </c>
      <c r="H363" s="12">
        <v>614</v>
      </c>
      <c r="I363" s="12">
        <v>99</v>
      </c>
      <c r="J363" s="12">
        <v>1</v>
      </c>
      <c r="K363" s="12">
        <v>94</v>
      </c>
      <c r="L363" s="12">
        <v>68</v>
      </c>
      <c r="M363" s="28">
        <v>55372500</v>
      </c>
    </row>
    <row r="364" spans="1:13" x14ac:dyDescent="0.2">
      <c r="A364" s="12">
        <v>2012</v>
      </c>
      <c r="B364" s="12" t="s">
        <v>207</v>
      </c>
      <c r="C364" s="12" t="s">
        <v>158</v>
      </c>
      <c r="D364" s="12" t="s">
        <v>161</v>
      </c>
      <c r="E364" s="12" t="s">
        <v>140</v>
      </c>
      <c r="F364" s="12">
        <v>146</v>
      </c>
      <c r="G364" s="12">
        <v>583</v>
      </c>
      <c r="H364" s="12">
        <v>794</v>
      </c>
      <c r="I364" s="12">
        <v>-211</v>
      </c>
      <c r="J364" s="12">
        <v>6</v>
      </c>
      <c r="K364" s="12">
        <v>55</v>
      </c>
      <c r="L364" s="12">
        <v>107</v>
      </c>
      <c r="M364" s="28">
        <v>60651000</v>
      </c>
    </row>
    <row r="365" spans="1:13" x14ac:dyDescent="0.2">
      <c r="A365" s="12">
        <v>2012</v>
      </c>
      <c r="B365" s="12" t="s">
        <v>208</v>
      </c>
      <c r="C365" s="12" t="s">
        <v>178</v>
      </c>
      <c r="D365" s="12" t="s">
        <v>157</v>
      </c>
      <c r="E365" s="12" t="s">
        <v>140</v>
      </c>
      <c r="F365" s="12">
        <v>131</v>
      </c>
      <c r="G365" s="12">
        <v>676</v>
      </c>
      <c r="H365" s="12">
        <v>746</v>
      </c>
      <c r="I365" s="12">
        <v>-70</v>
      </c>
      <c r="J365" s="12">
        <v>3</v>
      </c>
      <c r="K365" s="12">
        <v>72</v>
      </c>
      <c r="L365" s="12">
        <v>90</v>
      </c>
      <c r="M365" s="28">
        <v>60916225</v>
      </c>
    </row>
    <row r="366" spans="1:13" x14ac:dyDescent="0.2">
      <c r="A366" s="12">
        <v>2012</v>
      </c>
      <c r="B366" s="12" t="s">
        <v>218</v>
      </c>
      <c r="C366" s="12" t="s">
        <v>174</v>
      </c>
      <c r="D366" s="12" t="s">
        <v>161</v>
      </c>
      <c r="E366" s="12" t="s">
        <v>140</v>
      </c>
      <c r="F366" s="12">
        <v>170</v>
      </c>
      <c r="G366" s="12">
        <v>651</v>
      </c>
      <c r="H366" s="12">
        <v>674</v>
      </c>
      <c r="I366" s="12">
        <v>-23</v>
      </c>
      <c r="J366" s="12">
        <v>4</v>
      </c>
      <c r="K366" s="12">
        <v>79</v>
      </c>
      <c r="L366" s="12">
        <v>83</v>
      </c>
      <c r="M366" s="28">
        <v>62951999</v>
      </c>
    </row>
    <row r="367" spans="1:13" x14ac:dyDescent="0.2">
      <c r="A367" s="12">
        <v>2012</v>
      </c>
      <c r="B367" s="12" t="s">
        <v>228</v>
      </c>
      <c r="C367" s="12" t="s">
        <v>167</v>
      </c>
      <c r="D367" s="12" t="s">
        <v>157</v>
      </c>
      <c r="E367" s="12" t="s">
        <v>196</v>
      </c>
      <c r="F367" s="12">
        <v>175</v>
      </c>
      <c r="G367" s="12">
        <v>697</v>
      </c>
      <c r="H367" s="12">
        <v>577</v>
      </c>
      <c r="I367" s="12">
        <v>120</v>
      </c>
      <c r="J367" s="12">
        <v>3</v>
      </c>
      <c r="K367" s="12">
        <v>90</v>
      </c>
      <c r="L367" s="12">
        <v>72</v>
      </c>
      <c r="M367" s="28">
        <v>64173500</v>
      </c>
    </row>
    <row r="368" spans="1:13" x14ac:dyDescent="0.2">
      <c r="A368" s="12">
        <v>2012</v>
      </c>
      <c r="B368" s="12" t="s">
        <v>195</v>
      </c>
      <c r="C368" s="12" t="s">
        <v>169</v>
      </c>
      <c r="D368" s="12" t="s">
        <v>161</v>
      </c>
      <c r="E368" s="12" t="s">
        <v>190</v>
      </c>
      <c r="F368" s="12">
        <v>165</v>
      </c>
      <c r="G368" s="12">
        <v>734</v>
      </c>
      <c r="H368" s="12">
        <v>688</v>
      </c>
      <c r="I368" s="12">
        <v>46</v>
      </c>
      <c r="J368" s="12">
        <v>3</v>
      </c>
      <c r="K368" s="12">
        <v>81</v>
      </c>
      <c r="L368" s="12">
        <v>81</v>
      </c>
      <c r="M368" s="28">
        <v>73804833</v>
      </c>
    </row>
    <row r="369" spans="1:13" x14ac:dyDescent="0.2">
      <c r="A369" s="12">
        <v>2012</v>
      </c>
      <c r="B369" s="12" t="s">
        <v>225</v>
      </c>
      <c r="C369" s="12" t="s">
        <v>164</v>
      </c>
      <c r="D369" s="12" t="s">
        <v>157</v>
      </c>
      <c r="E369" s="12" t="s">
        <v>196</v>
      </c>
      <c r="F369" s="12">
        <v>198</v>
      </c>
      <c r="G369" s="12">
        <v>716</v>
      </c>
      <c r="H369" s="12">
        <v>784</v>
      </c>
      <c r="I369" s="12">
        <v>-68</v>
      </c>
      <c r="J369" s="12">
        <v>4</v>
      </c>
      <c r="K369" s="12">
        <v>73</v>
      </c>
      <c r="L369" s="12">
        <v>89</v>
      </c>
      <c r="M369" s="28">
        <v>75009200</v>
      </c>
    </row>
    <row r="370" spans="1:13" x14ac:dyDescent="0.2">
      <c r="A370" s="12">
        <v>2012</v>
      </c>
      <c r="B370" s="12" t="s">
        <v>198</v>
      </c>
      <c r="C370" s="12" t="s">
        <v>165</v>
      </c>
      <c r="D370" s="12" t="s">
        <v>157</v>
      </c>
      <c r="E370" s="12" t="s">
        <v>196</v>
      </c>
      <c r="F370" s="12">
        <v>214</v>
      </c>
      <c r="G370" s="12">
        <v>712</v>
      </c>
      <c r="H370" s="12">
        <v>705</v>
      </c>
      <c r="I370" s="12">
        <v>7</v>
      </c>
      <c r="J370" s="12">
        <v>2</v>
      </c>
      <c r="K370" s="12">
        <v>93</v>
      </c>
      <c r="L370" s="12">
        <v>69</v>
      </c>
      <c r="M370" s="28">
        <v>77353999</v>
      </c>
    </row>
    <row r="371" spans="1:13" x14ac:dyDescent="0.2">
      <c r="A371" s="12">
        <v>2012</v>
      </c>
      <c r="B371" s="12" t="s">
        <v>204</v>
      </c>
      <c r="C371" s="12" t="s">
        <v>188</v>
      </c>
      <c r="D371" s="12" t="s">
        <v>161</v>
      </c>
      <c r="E371" s="12" t="s">
        <v>190</v>
      </c>
      <c r="F371" s="12">
        <v>166</v>
      </c>
      <c r="G371" s="12">
        <v>758</v>
      </c>
      <c r="H371" s="12">
        <v>890</v>
      </c>
      <c r="I371" s="12">
        <v>-132</v>
      </c>
      <c r="J371" s="12">
        <v>5</v>
      </c>
      <c r="K371" s="12">
        <v>64</v>
      </c>
      <c r="L371" s="12">
        <v>98</v>
      </c>
      <c r="M371" s="28">
        <v>78069571</v>
      </c>
    </row>
    <row r="372" spans="1:13" x14ac:dyDescent="0.2">
      <c r="A372" s="12">
        <v>2012</v>
      </c>
      <c r="B372" s="12" t="s">
        <v>203</v>
      </c>
      <c r="C372" s="12" t="s">
        <v>176</v>
      </c>
      <c r="D372" s="12" t="s">
        <v>157</v>
      </c>
      <c r="E372" s="12" t="s">
        <v>140</v>
      </c>
      <c r="F372" s="12">
        <v>136</v>
      </c>
      <c r="G372" s="12">
        <v>667</v>
      </c>
      <c r="H372" s="12">
        <v>845</v>
      </c>
      <c r="I372" s="12">
        <v>-178</v>
      </c>
      <c r="J372" s="12">
        <v>4</v>
      </c>
      <c r="K372" s="12">
        <v>68</v>
      </c>
      <c r="L372" s="12">
        <v>94</v>
      </c>
      <c r="M372" s="28">
        <v>78430300</v>
      </c>
    </row>
    <row r="373" spans="1:13" x14ac:dyDescent="0.2">
      <c r="A373" s="12">
        <v>2012</v>
      </c>
      <c r="B373" s="12" t="s">
        <v>227</v>
      </c>
      <c r="C373" s="12" t="s">
        <v>183</v>
      </c>
      <c r="D373" s="12" t="s">
        <v>161</v>
      </c>
      <c r="E373" s="12" t="s">
        <v>196</v>
      </c>
      <c r="F373" s="12">
        <v>194</v>
      </c>
      <c r="G373" s="12">
        <v>731</v>
      </c>
      <c r="H373" s="12">
        <v>594</v>
      </c>
      <c r="I373" s="12">
        <v>137</v>
      </c>
      <c r="J373" s="12">
        <v>1</v>
      </c>
      <c r="K373" s="12">
        <v>98</v>
      </c>
      <c r="L373" s="12">
        <v>64</v>
      </c>
      <c r="M373" s="28">
        <v>80855143</v>
      </c>
    </row>
    <row r="374" spans="1:13" x14ac:dyDescent="0.2">
      <c r="A374" s="12">
        <v>2012</v>
      </c>
      <c r="B374" s="12" t="s">
        <v>220</v>
      </c>
      <c r="C374" s="12" t="s">
        <v>159</v>
      </c>
      <c r="D374" s="12" t="s">
        <v>157</v>
      </c>
      <c r="E374" s="12" t="s">
        <v>190</v>
      </c>
      <c r="F374" s="12">
        <v>149</v>
      </c>
      <c r="G374" s="12">
        <v>619</v>
      </c>
      <c r="H374" s="12">
        <v>651</v>
      </c>
      <c r="I374" s="12">
        <v>-32</v>
      </c>
      <c r="J374" s="12">
        <v>4</v>
      </c>
      <c r="K374" s="12">
        <v>75</v>
      </c>
      <c r="L374" s="12">
        <v>87</v>
      </c>
      <c r="M374" s="28">
        <v>81978100</v>
      </c>
    </row>
    <row r="375" spans="1:13" x14ac:dyDescent="0.2">
      <c r="A375" s="12">
        <v>2012</v>
      </c>
      <c r="B375" s="12" t="s">
        <v>202</v>
      </c>
      <c r="C375" s="12" t="s">
        <v>179</v>
      </c>
      <c r="D375" s="12" t="s">
        <v>161</v>
      </c>
      <c r="E375" s="12" t="s">
        <v>140</v>
      </c>
      <c r="F375" s="12">
        <v>172</v>
      </c>
      <c r="G375" s="12">
        <v>669</v>
      </c>
      <c r="H375" s="12">
        <v>588</v>
      </c>
      <c r="I375" s="12">
        <v>81</v>
      </c>
      <c r="J375" s="12">
        <v>1</v>
      </c>
      <c r="K375" s="12">
        <v>97</v>
      </c>
      <c r="L375" s="12">
        <v>65</v>
      </c>
      <c r="M375" s="28">
        <v>82203616</v>
      </c>
    </row>
    <row r="376" spans="1:13" x14ac:dyDescent="0.2">
      <c r="A376" s="12">
        <v>2012</v>
      </c>
      <c r="B376" s="12" t="s">
        <v>197</v>
      </c>
      <c r="C376" s="12" t="s">
        <v>160</v>
      </c>
      <c r="D376" s="12" t="s">
        <v>161</v>
      </c>
      <c r="E376" s="12" t="s">
        <v>196</v>
      </c>
      <c r="F376" s="12">
        <v>149</v>
      </c>
      <c r="G376" s="12">
        <v>700</v>
      </c>
      <c r="H376" s="12">
        <v>600</v>
      </c>
      <c r="I376" s="12">
        <v>100</v>
      </c>
      <c r="J376" s="12">
        <v>2</v>
      </c>
      <c r="K376" s="12">
        <v>94</v>
      </c>
      <c r="L376" s="12">
        <v>68</v>
      </c>
      <c r="M376" s="28">
        <v>82829942</v>
      </c>
    </row>
    <row r="377" spans="1:13" x14ac:dyDescent="0.2">
      <c r="A377" s="12">
        <v>2012</v>
      </c>
      <c r="B377" s="12" t="s">
        <v>201</v>
      </c>
      <c r="C377" s="12" t="s">
        <v>162</v>
      </c>
      <c r="D377" s="12" t="s">
        <v>161</v>
      </c>
      <c r="E377" s="12" t="s">
        <v>140</v>
      </c>
      <c r="F377" s="12">
        <v>137</v>
      </c>
      <c r="G377" s="12">
        <v>613</v>
      </c>
      <c r="H377" s="12">
        <v>759</v>
      </c>
      <c r="I377" s="12">
        <v>-146</v>
      </c>
      <c r="J377" s="12">
        <v>5</v>
      </c>
      <c r="K377" s="12">
        <v>61</v>
      </c>
      <c r="L377" s="12">
        <v>101</v>
      </c>
      <c r="M377" s="28">
        <v>88197033</v>
      </c>
    </row>
    <row r="378" spans="1:13" x14ac:dyDescent="0.2">
      <c r="A378" s="12">
        <v>2012</v>
      </c>
      <c r="B378" s="12" t="s">
        <v>215</v>
      </c>
      <c r="C378" s="12" t="s">
        <v>173</v>
      </c>
      <c r="D378" s="12" t="s">
        <v>161</v>
      </c>
      <c r="E378" s="12" t="s">
        <v>196</v>
      </c>
      <c r="F378" s="12">
        <v>139</v>
      </c>
      <c r="G378" s="12">
        <v>650</v>
      </c>
      <c r="H378" s="12">
        <v>709</v>
      </c>
      <c r="I378" s="12">
        <v>-59</v>
      </c>
      <c r="J378" s="12">
        <v>4</v>
      </c>
      <c r="K378" s="12">
        <v>74</v>
      </c>
      <c r="L378" s="12">
        <v>88</v>
      </c>
      <c r="M378" s="28">
        <v>93353983</v>
      </c>
    </row>
    <row r="379" spans="1:13" x14ac:dyDescent="0.2">
      <c r="A379" s="12">
        <v>2012</v>
      </c>
      <c r="B379" s="12" t="s">
        <v>211</v>
      </c>
      <c r="C379" s="12" t="s">
        <v>175</v>
      </c>
      <c r="D379" s="12" t="s">
        <v>157</v>
      </c>
      <c r="E379" s="12" t="s">
        <v>140</v>
      </c>
      <c r="F379" s="12">
        <v>131</v>
      </c>
      <c r="G379" s="12">
        <v>701</v>
      </c>
      <c r="H379" s="12">
        <v>832</v>
      </c>
      <c r="I379" s="12">
        <v>-131</v>
      </c>
      <c r="J379" s="12">
        <v>5</v>
      </c>
      <c r="K379" s="12">
        <v>66</v>
      </c>
      <c r="L379" s="12">
        <v>96</v>
      </c>
      <c r="M379" s="28">
        <v>94085000</v>
      </c>
    </row>
    <row r="380" spans="1:13" x14ac:dyDescent="0.2">
      <c r="A380" s="12">
        <v>2012</v>
      </c>
      <c r="B380" s="12" t="s">
        <v>209</v>
      </c>
      <c r="C380" s="12" t="s">
        <v>177</v>
      </c>
      <c r="D380" s="12" t="s">
        <v>161</v>
      </c>
      <c r="E380" s="12" t="s">
        <v>190</v>
      </c>
      <c r="F380" s="12">
        <v>116</v>
      </c>
      <c r="G380" s="12">
        <v>637</v>
      </c>
      <c r="H380" s="12">
        <v>597</v>
      </c>
      <c r="I380" s="12">
        <v>40</v>
      </c>
      <c r="J380" s="12">
        <v>2</v>
      </c>
      <c r="K380" s="12">
        <v>86</v>
      </c>
      <c r="L380" s="12">
        <v>76</v>
      </c>
      <c r="M380" s="28">
        <v>95143575</v>
      </c>
    </row>
    <row r="381" spans="1:13" x14ac:dyDescent="0.2">
      <c r="A381" s="12">
        <v>2012</v>
      </c>
      <c r="B381" s="12" t="s">
        <v>200</v>
      </c>
      <c r="C381" s="12" t="s">
        <v>156</v>
      </c>
      <c r="D381" s="12" t="s">
        <v>157</v>
      </c>
      <c r="E381" s="12" t="s">
        <v>140</v>
      </c>
      <c r="F381" s="12">
        <v>211</v>
      </c>
      <c r="G381" s="12">
        <v>748</v>
      </c>
      <c r="H381" s="12">
        <v>676</v>
      </c>
      <c r="I381" s="12">
        <v>72</v>
      </c>
      <c r="J381" s="12">
        <v>2</v>
      </c>
      <c r="K381" s="12">
        <v>85</v>
      </c>
      <c r="L381" s="12">
        <v>77</v>
      </c>
      <c r="M381" s="28">
        <v>96919500</v>
      </c>
    </row>
    <row r="382" spans="1:13" x14ac:dyDescent="0.2">
      <c r="A382" s="12">
        <v>2012</v>
      </c>
      <c r="B382" s="12" t="s">
        <v>210</v>
      </c>
      <c r="C382" s="12" t="s">
        <v>166</v>
      </c>
      <c r="D382" s="12" t="s">
        <v>161</v>
      </c>
      <c r="E382" s="12" t="s">
        <v>140</v>
      </c>
      <c r="F382" s="12">
        <v>202</v>
      </c>
      <c r="G382" s="12">
        <v>776</v>
      </c>
      <c r="H382" s="12">
        <v>733</v>
      </c>
      <c r="I382" s="12">
        <v>43</v>
      </c>
      <c r="J382" s="12">
        <v>3</v>
      </c>
      <c r="K382" s="12">
        <v>83</v>
      </c>
      <c r="L382" s="12">
        <v>79</v>
      </c>
      <c r="M382" s="28">
        <v>97653944</v>
      </c>
    </row>
    <row r="383" spans="1:13" x14ac:dyDescent="0.2">
      <c r="A383" s="12">
        <v>2012</v>
      </c>
      <c r="B383" s="12" t="s">
        <v>222</v>
      </c>
      <c r="C383" s="12" t="s">
        <v>180</v>
      </c>
      <c r="D383" s="12" t="s">
        <v>161</v>
      </c>
      <c r="E383" s="12" t="s">
        <v>140</v>
      </c>
      <c r="F383" s="12">
        <v>159</v>
      </c>
      <c r="G383" s="12">
        <v>765</v>
      </c>
      <c r="H383" s="12">
        <v>648</v>
      </c>
      <c r="I383" s="12">
        <v>117</v>
      </c>
      <c r="J383" s="12">
        <v>2</v>
      </c>
      <c r="K383" s="12">
        <v>88</v>
      </c>
      <c r="L383" s="12">
        <v>74</v>
      </c>
      <c r="M383" s="28">
        <v>110300862</v>
      </c>
    </row>
    <row r="384" spans="1:13" x14ac:dyDescent="0.2">
      <c r="A384" s="12">
        <v>2012</v>
      </c>
      <c r="B384" s="12" t="s">
        <v>221</v>
      </c>
      <c r="C384" s="12" t="s">
        <v>185</v>
      </c>
      <c r="D384" s="12" t="s">
        <v>161</v>
      </c>
      <c r="E384" s="12" t="s">
        <v>190</v>
      </c>
      <c r="F384" s="12">
        <v>103</v>
      </c>
      <c r="G384" s="12">
        <v>718</v>
      </c>
      <c r="H384" s="12">
        <v>649</v>
      </c>
      <c r="I384" s="12">
        <v>69</v>
      </c>
      <c r="J384" s="12">
        <v>1</v>
      </c>
      <c r="K384" s="12">
        <v>94</v>
      </c>
      <c r="L384" s="12">
        <v>68</v>
      </c>
      <c r="M384" s="28">
        <v>117620683</v>
      </c>
    </row>
    <row r="385" spans="1:13" x14ac:dyDescent="0.2">
      <c r="A385" s="12">
        <v>2012</v>
      </c>
      <c r="B385" s="12" t="s">
        <v>229</v>
      </c>
      <c r="C385" s="12" t="s">
        <v>163</v>
      </c>
      <c r="D385" s="12" t="s">
        <v>161</v>
      </c>
      <c r="E385" s="12" t="s">
        <v>196</v>
      </c>
      <c r="F385" s="12">
        <v>137</v>
      </c>
      <c r="G385" s="12">
        <v>609</v>
      </c>
      <c r="H385" s="12">
        <v>724</v>
      </c>
      <c r="I385" s="12">
        <v>-115</v>
      </c>
      <c r="J385" s="12">
        <v>5</v>
      </c>
      <c r="K385" s="12">
        <v>69</v>
      </c>
      <c r="L385" s="12">
        <v>93</v>
      </c>
      <c r="M385" s="28">
        <v>118078000</v>
      </c>
    </row>
    <row r="386" spans="1:13" x14ac:dyDescent="0.2">
      <c r="A386" s="12">
        <v>2012</v>
      </c>
      <c r="B386" s="12" t="s">
        <v>224</v>
      </c>
      <c r="C386" s="12" t="s">
        <v>184</v>
      </c>
      <c r="D386" s="12" t="s">
        <v>157</v>
      </c>
      <c r="E386" s="12" t="s">
        <v>190</v>
      </c>
      <c r="F386" s="12">
        <v>200</v>
      </c>
      <c r="G386" s="12">
        <v>808</v>
      </c>
      <c r="H386" s="12">
        <v>707</v>
      </c>
      <c r="I386" s="12">
        <v>101</v>
      </c>
      <c r="J386" s="12">
        <v>2</v>
      </c>
      <c r="K386" s="12">
        <v>93</v>
      </c>
      <c r="L386" s="12">
        <v>69</v>
      </c>
      <c r="M386" s="28">
        <v>120510974</v>
      </c>
    </row>
    <row r="387" spans="1:13" x14ac:dyDescent="0.2">
      <c r="A387" s="12">
        <v>2012</v>
      </c>
      <c r="B387" s="12" t="s">
        <v>205</v>
      </c>
      <c r="C387" s="12" t="s">
        <v>182</v>
      </c>
      <c r="D387" s="12" t="s">
        <v>157</v>
      </c>
      <c r="E387" s="12" t="s">
        <v>140</v>
      </c>
      <c r="F387" s="12">
        <v>163</v>
      </c>
      <c r="G387" s="12">
        <v>726</v>
      </c>
      <c r="H387" s="12">
        <v>670</v>
      </c>
      <c r="I387" s="12">
        <v>56</v>
      </c>
      <c r="J387" s="12">
        <v>1</v>
      </c>
      <c r="K387" s="12">
        <v>88</v>
      </c>
      <c r="L387" s="12">
        <v>74</v>
      </c>
      <c r="M387" s="28">
        <v>132300000</v>
      </c>
    </row>
    <row r="388" spans="1:13" x14ac:dyDescent="0.2">
      <c r="A388" s="12">
        <v>2012</v>
      </c>
      <c r="B388" s="12" t="s">
        <v>226</v>
      </c>
      <c r="C388" s="12" t="s">
        <v>181</v>
      </c>
      <c r="D388" s="12" t="s">
        <v>157</v>
      </c>
      <c r="E388" s="12" t="s">
        <v>190</v>
      </c>
      <c r="F388" s="12">
        <v>187</v>
      </c>
      <c r="G388" s="12">
        <v>767</v>
      </c>
      <c r="H388" s="12">
        <v>699</v>
      </c>
      <c r="I388" s="12">
        <v>68</v>
      </c>
      <c r="J388" s="12">
        <v>3</v>
      </c>
      <c r="K388" s="12">
        <v>89</v>
      </c>
      <c r="L388" s="12">
        <v>73</v>
      </c>
      <c r="M388" s="28">
        <v>154485166</v>
      </c>
    </row>
    <row r="389" spans="1:13" x14ac:dyDescent="0.2">
      <c r="A389" s="12">
        <v>2012</v>
      </c>
      <c r="B389" s="12" t="s">
        <v>199</v>
      </c>
      <c r="C389" s="12" t="s">
        <v>168</v>
      </c>
      <c r="D389" s="12" t="s">
        <v>157</v>
      </c>
      <c r="E389" s="12" t="s">
        <v>196</v>
      </c>
      <c r="F389" s="12">
        <v>165</v>
      </c>
      <c r="G389" s="12">
        <v>734</v>
      </c>
      <c r="H389" s="12">
        <v>806</v>
      </c>
      <c r="I389" s="12">
        <v>-72</v>
      </c>
      <c r="J389" s="12">
        <v>5</v>
      </c>
      <c r="K389" s="12">
        <v>69</v>
      </c>
      <c r="L389" s="12">
        <v>93</v>
      </c>
      <c r="M389" s="28">
        <v>173186617</v>
      </c>
    </row>
    <row r="390" spans="1:13" x14ac:dyDescent="0.2">
      <c r="A390" s="12">
        <v>2012</v>
      </c>
      <c r="B390" s="12" t="s">
        <v>217</v>
      </c>
      <c r="C390" s="12" t="s">
        <v>186</v>
      </c>
      <c r="D390" s="12" t="s">
        <v>161</v>
      </c>
      <c r="E390" s="12" t="s">
        <v>196</v>
      </c>
      <c r="F390" s="12">
        <v>158</v>
      </c>
      <c r="G390" s="12">
        <v>684</v>
      </c>
      <c r="H390" s="12">
        <v>680</v>
      </c>
      <c r="I390" s="12">
        <v>4</v>
      </c>
      <c r="J390" s="12">
        <v>3</v>
      </c>
      <c r="K390" s="12">
        <v>81</v>
      </c>
      <c r="L390" s="12">
        <v>81</v>
      </c>
      <c r="M390" s="28">
        <v>174538938</v>
      </c>
    </row>
    <row r="391" spans="1:13" x14ac:dyDescent="0.2">
      <c r="A391" s="12">
        <v>2012</v>
      </c>
      <c r="B391" s="12" t="s">
        <v>214</v>
      </c>
      <c r="C391" s="12" t="s">
        <v>171</v>
      </c>
      <c r="D391" s="12" t="s">
        <v>157</v>
      </c>
      <c r="E391" s="12" t="s">
        <v>196</v>
      </c>
      <c r="F391" s="12">
        <v>245</v>
      </c>
      <c r="G391" s="12">
        <v>804</v>
      </c>
      <c r="H391" s="12">
        <v>668</v>
      </c>
      <c r="I391" s="12">
        <v>136</v>
      </c>
      <c r="J391" s="12">
        <v>1</v>
      </c>
      <c r="K391" s="12">
        <v>95</v>
      </c>
      <c r="L391" s="12">
        <v>67</v>
      </c>
      <c r="M391" s="28">
        <v>196522289</v>
      </c>
    </row>
    <row r="392" spans="1:13" x14ac:dyDescent="0.2">
      <c r="A392" s="12">
        <v>2013</v>
      </c>
      <c r="B392" s="12" t="s">
        <v>207</v>
      </c>
      <c r="C392" s="12" t="s">
        <v>158</v>
      </c>
      <c r="D392" s="12" t="s">
        <v>157</v>
      </c>
      <c r="E392" s="12" t="s">
        <v>190</v>
      </c>
      <c r="F392" s="12">
        <v>148</v>
      </c>
      <c r="G392" s="12">
        <v>610</v>
      </c>
      <c r="H392" s="12">
        <v>848</v>
      </c>
      <c r="I392" s="12">
        <v>-238</v>
      </c>
      <c r="J392" s="12">
        <v>5</v>
      </c>
      <c r="K392" s="12">
        <v>51</v>
      </c>
      <c r="L392" s="12">
        <v>111</v>
      </c>
      <c r="M392" s="28">
        <v>17890700</v>
      </c>
    </row>
    <row r="393" spans="1:13" x14ac:dyDescent="0.2">
      <c r="A393" s="12">
        <v>2013</v>
      </c>
      <c r="B393" s="12" t="s">
        <v>229</v>
      </c>
      <c r="C393" s="12" t="s">
        <v>163</v>
      </c>
      <c r="D393" s="12" t="s">
        <v>161</v>
      </c>
      <c r="E393" s="12" t="s">
        <v>196</v>
      </c>
      <c r="F393" s="12">
        <v>95</v>
      </c>
      <c r="G393" s="12">
        <v>513</v>
      </c>
      <c r="H393" s="12">
        <v>646</v>
      </c>
      <c r="I393" s="12">
        <v>-133</v>
      </c>
      <c r="J393" s="12">
        <v>5</v>
      </c>
      <c r="K393" s="12">
        <v>62</v>
      </c>
      <c r="L393" s="12">
        <v>100</v>
      </c>
      <c r="M393" s="28">
        <v>33601900</v>
      </c>
    </row>
    <row r="394" spans="1:13" x14ac:dyDescent="0.2">
      <c r="A394" s="12">
        <v>2013</v>
      </c>
      <c r="B394" s="12" t="s">
        <v>215</v>
      </c>
      <c r="C394" s="12" t="s">
        <v>173</v>
      </c>
      <c r="D394" s="12" t="s">
        <v>161</v>
      </c>
      <c r="E394" s="12" t="s">
        <v>196</v>
      </c>
      <c r="F394" s="12">
        <v>130</v>
      </c>
      <c r="G394" s="12">
        <v>619</v>
      </c>
      <c r="H394" s="12">
        <v>684</v>
      </c>
      <c r="I394" s="12">
        <v>-65</v>
      </c>
      <c r="J394" s="12">
        <v>4</v>
      </c>
      <c r="K394" s="12">
        <v>74</v>
      </c>
      <c r="L394" s="12">
        <v>88</v>
      </c>
      <c r="M394" s="28">
        <v>49448346</v>
      </c>
    </row>
    <row r="395" spans="1:13" x14ac:dyDescent="0.2">
      <c r="A395" s="12">
        <v>2013</v>
      </c>
      <c r="B395" s="12" t="s">
        <v>228</v>
      </c>
      <c r="C395" s="12" t="s">
        <v>167</v>
      </c>
      <c r="D395" s="12" t="s">
        <v>157</v>
      </c>
      <c r="E395" s="12" t="s">
        <v>196</v>
      </c>
      <c r="F395" s="12">
        <v>165</v>
      </c>
      <c r="G395" s="12">
        <v>700</v>
      </c>
      <c r="H395" s="12">
        <v>646</v>
      </c>
      <c r="I395" s="12">
        <v>54</v>
      </c>
      <c r="J395" s="12">
        <v>2</v>
      </c>
      <c r="K395" s="12">
        <v>92</v>
      </c>
      <c r="L395" s="12">
        <v>71</v>
      </c>
      <c r="M395" s="28">
        <v>52955272</v>
      </c>
    </row>
    <row r="396" spans="1:13" x14ac:dyDescent="0.2">
      <c r="A396" s="12">
        <v>2013</v>
      </c>
      <c r="B396" s="12" t="s">
        <v>216</v>
      </c>
      <c r="C396" s="12" t="s">
        <v>170</v>
      </c>
      <c r="D396" s="12" t="s">
        <v>157</v>
      </c>
      <c r="E396" s="12" t="s">
        <v>190</v>
      </c>
      <c r="F396" s="12">
        <v>186</v>
      </c>
      <c r="G396" s="12">
        <v>767</v>
      </c>
      <c r="H396" s="12">
        <v>625</v>
      </c>
      <c r="I396" s="12">
        <v>142</v>
      </c>
      <c r="J396" s="12">
        <v>1</v>
      </c>
      <c r="K396" s="12">
        <v>96</v>
      </c>
      <c r="L396" s="12">
        <v>66</v>
      </c>
      <c r="M396" s="28">
        <v>60132500</v>
      </c>
    </row>
    <row r="397" spans="1:13" x14ac:dyDescent="0.2">
      <c r="A397" s="12">
        <v>2013</v>
      </c>
      <c r="B397" s="12" t="s">
        <v>219</v>
      </c>
      <c r="C397" s="12" t="s">
        <v>172</v>
      </c>
      <c r="D397" s="12" t="s">
        <v>161</v>
      </c>
      <c r="E397" s="12" t="s">
        <v>190</v>
      </c>
      <c r="F397" s="12">
        <v>146</v>
      </c>
      <c r="G397" s="12">
        <v>618</v>
      </c>
      <c r="H397" s="12">
        <v>700</v>
      </c>
      <c r="I397" s="12">
        <v>-82</v>
      </c>
      <c r="J397" s="12">
        <v>3</v>
      </c>
      <c r="K397" s="12">
        <v>76</v>
      </c>
      <c r="L397" s="12">
        <v>86</v>
      </c>
      <c r="M397" s="28">
        <v>65585500</v>
      </c>
    </row>
    <row r="398" spans="1:13" x14ac:dyDescent="0.2">
      <c r="A398" s="12">
        <v>2013</v>
      </c>
      <c r="B398" s="12" t="s">
        <v>220</v>
      </c>
      <c r="C398" s="12" t="s">
        <v>159</v>
      </c>
      <c r="D398" s="12" t="s">
        <v>157</v>
      </c>
      <c r="E398" s="12" t="s">
        <v>190</v>
      </c>
      <c r="F398" s="12">
        <v>188</v>
      </c>
      <c r="G398" s="12">
        <v>624</v>
      </c>
      <c r="H398" s="12">
        <v>754</v>
      </c>
      <c r="I398" s="12">
        <v>-130</v>
      </c>
      <c r="J398" s="12">
        <v>4</v>
      </c>
      <c r="K398" s="12">
        <v>71</v>
      </c>
      <c r="L398" s="12">
        <v>91</v>
      </c>
      <c r="M398" s="28">
        <v>74005043</v>
      </c>
    </row>
    <row r="399" spans="1:13" x14ac:dyDescent="0.2">
      <c r="A399" s="12">
        <v>2013</v>
      </c>
      <c r="B399" s="12" t="s">
        <v>204</v>
      </c>
      <c r="C399" s="12" t="s">
        <v>188</v>
      </c>
      <c r="D399" s="12" t="s">
        <v>161</v>
      </c>
      <c r="E399" s="12" t="s">
        <v>190</v>
      </c>
      <c r="F399" s="12">
        <v>159</v>
      </c>
      <c r="G399" s="12">
        <v>706</v>
      </c>
      <c r="H399" s="12">
        <v>760</v>
      </c>
      <c r="I399" s="12">
        <v>-54</v>
      </c>
      <c r="J399" s="12">
        <v>5</v>
      </c>
      <c r="K399" s="12">
        <v>74</v>
      </c>
      <c r="L399" s="12">
        <v>88</v>
      </c>
      <c r="M399" s="28">
        <v>74409071</v>
      </c>
    </row>
    <row r="400" spans="1:13" x14ac:dyDescent="0.2">
      <c r="A400" s="12">
        <v>2013</v>
      </c>
      <c r="B400" s="12" t="s">
        <v>211</v>
      </c>
      <c r="C400" s="12" t="s">
        <v>175</v>
      </c>
      <c r="D400" s="12" t="s">
        <v>157</v>
      </c>
      <c r="E400" s="12" t="s">
        <v>140</v>
      </c>
      <c r="F400" s="12">
        <v>151</v>
      </c>
      <c r="G400" s="12">
        <v>614</v>
      </c>
      <c r="H400" s="12">
        <v>788</v>
      </c>
      <c r="I400" s="12">
        <v>-174</v>
      </c>
      <c r="J400" s="12">
        <v>4</v>
      </c>
      <c r="K400" s="12">
        <v>66</v>
      </c>
      <c r="L400" s="12">
        <v>96</v>
      </c>
      <c r="M400" s="28">
        <v>75337500</v>
      </c>
    </row>
    <row r="401" spans="1:13" x14ac:dyDescent="0.2">
      <c r="A401" s="12">
        <v>2013</v>
      </c>
      <c r="B401" s="12" t="s">
        <v>203</v>
      </c>
      <c r="C401" s="12" t="s">
        <v>176</v>
      </c>
      <c r="D401" s="12" t="s">
        <v>157</v>
      </c>
      <c r="E401" s="12" t="s">
        <v>140</v>
      </c>
      <c r="F401" s="12">
        <v>171</v>
      </c>
      <c r="G401" s="12">
        <v>745</v>
      </c>
      <c r="H401" s="12">
        <v>662</v>
      </c>
      <c r="I401" s="12">
        <v>83</v>
      </c>
      <c r="J401" s="12">
        <v>2</v>
      </c>
      <c r="K401" s="12">
        <v>92</v>
      </c>
      <c r="L401" s="12">
        <v>70</v>
      </c>
      <c r="M401" s="28">
        <v>75771800</v>
      </c>
    </row>
    <row r="402" spans="1:13" x14ac:dyDescent="0.2">
      <c r="A402" s="12">
        <v>2013</v>
      </c>
      <c r="B402" s="12" t="s">
        <v>210</v>
      </c>
      <c r="C402" s="12" t="s">
        <v>166</v>
      </c>
      <c r="D402" s="12" t="s">
        <v>161</v>
      </c>
      <c r="E402" s="12" t="s">
        <v>140</v>
      </c>
      <c r="F402" s="12">
        <v>157</v>
      </c>
      <c r="G402" s="12">
        <v>640</v>
      </c>
      <c r="H402" s="12">
        <v>687</v>
      </c>
      <c r="I402" s="12">
        <v>-47</v>
      </c>
      <c r="J402" s="12">
        <v>4</v>
      </c>
      <c r="K402" s="12">
        <v>74</v>
      </c>
      <c r="L402" s="12">
        <v>88</v>
      </c>
      <c r="M402" s="28">
        <v>76947033</v>
      </c>
    </row>
    <row r="403" spans="1:13" x14ac:dyDescent="0.2">
      <c r="A403" s="12">
        <v>2013</v>
      </c>
      <c r="B403" s="12" t="s">
        <v>218</v>
      </c>
      <c r="C403" s="12" t="s">
        <v>174</v>
      </c>
      <c r="D403" s="12" t="s">
        <v>161</v>
      </c>
      <c r="E403" s="12" t="s">
        <v>140</v>
      </c>
      <c r="F403" s="12">
        <v>161</v>
      </c>
      <c r="G403" s="12">
        <v>634</v>
      </c>
      <c r="H403" s="12">
        <v>577</v>
      </c>
      <c r="I403" s="12">
        <v>57</v>
      </c>
      <c r="J403" s="12">
        <v>2</v>
      </c>
      <c r="K403" s="12">
        <v>94</v>
      </c>
      <c r="L403" s="12">
        <v>68</v>
      </c>
      <c r="M403" s="28">
        <v>77062000</v>
      </c>
    </row>
    <row r="404" spans="1:13" x14ac:dyDescent="0.2">
      <c r="A404" s="12">
        <v>2013</v>
      </c>
      <c r="B404" s="12" t="s">
        <v>208</v>
      </c>
      <c r="C404" s="12" t="s">
        <v>178</v>
      </c>
      <c r="D404" s="12" t="s">
        <v>157</v>
      </c>
      <c r="E404" s="12" t="s">
        <v>140</v>
      </c>
      <c r="F404" s="12">
        <v>112</v>
      </c>
      <c r="G404" s="12">
        <v>648</v>
      </c>
      <c r="H404" s="12">
        <v>601</v>
      </c>
      <c r="I404" s="12">
        <v>47</v>
      </c>
      <c r="J404" s="12">
        <v>3</v>
      </c>
      <c r="K404" s="12">
        <v>86</v>
      </c>
      <c r="L404" s="12">
        <v>76</v>
      </c>
      <c r="M404" s="28">
        <v>80091725</v>
      </c>
    </row>
    <row r="405" spans="1:13" x14ac:dyDescent="0.2">
      <c r="A405" s="12">
        <v>2013</v>
      </c>
      <c r="B405" s="12" t="s">
        <v>198</v>
      </c>
      <c r="C405" s="12" t="s">
        <v>165</v>
      </c>
      <c r="D405" s="12" t="s">
        <v>157</v>
      </c>
      <c r="E405" s="12" t="s">
        <v>196</v>
      </c>
      <c r="F405" s="12">
        <v>212</v>
      </c>
      <c r="G405" s="12">
        <v>745</v>
      </c>
      <c r="H405" s="12">
        <v>709</v>
      </c>
      <c r="I405" s="12">
        <v>36</v>
      </c>
      <c r="J405" s="12">
        <v>3</v>
      </c>
      <c r="K405" s="12">
        <v>85</v>
      </c>
      <c r="L405" s="12">
        <v>77</v>
      </c>
      <c r="M405" s="28">
        <v>84393333</v>
      </c>
    </row>
    <row r="406" spans="1:13" x14ac:dyDescent="0.2">
      <c r="A406" s="12">
        <v>2013</v>
      </c>
      <c r="B406" s="12" t="s">
        <v>197</v>
      </c>
      <c r="C406" s="12" t="s">
        <v>160</v>
      </c>
      <c r="D406" s="12" t="s">
        <v>161</v>
      </c>
      <c r="E406" s="12" t="s">
        <v>196</v>
      </c>
      <c r="F406" s="12">
        <v>181</v>
      </c>
      <c r="G406" s="12">
        <v>688</v>
      </c>
      <c r="H406" s="12">
        <v>548</v>
      </c>
      <c r="I406" s="12">
        <v>140</v>
      </c>
      <c r="J406" s="12">
        <v>1</v>
      </c>
      <c r="K406" s="12">
        <v>96</v>
      </c>
      <c r="L406" s="12">
        <v>66</v>
      </c>
      <c r="M406" s="28">
        <v>87871525</v>
      </c>
    </row>
    <row r="407" spans="1:13" x14ac:dyDescent="0.2">
      <c r="A407" s="12">
        <v>2013</v>
      </c>
      <c r="B407" s="12" t="s">
        <v>195</v>
      </c>
      <c r="C407" s="12" t="s">
        <v>169</v>
      </c>
      <c r="D407" s="12" t="s">
        <v>161</v>
      </c>
      <c r="E407" s="12" t="s">
        <v>190</v>
      </c>
      <c r="F407" s="12">
        <v>130</v>
      </c>
      <c r="G407" s="12">
        <v>685</v>
      </c>
      <c r="H407" s="12">
        <v>695</v>
      </c>
      <c r="I407" s="12">
        <v>-10</v>
      </c>
      <c r="J407" s="12">
        <v>2</v>
      </c>
      <c r="K407" s="12">
        <v>81</v>
      </c>
      <c r="L407" s="12">
        <v>81</v>
      </c>
      <c r="M407" s="28">
        <v>90132000</v>
      </c>
    </row>
    <row r="408" spans="1:13" x14ac:dyDescent="0.2">
      <c r="A408" s="12">
        <v>2013</v>
      </c>
      <c r="B408" s="12" t="s">
        <v>222</v>
      </c>
      <c r="C408" s="12" t="s">
        <v>180</v>
      </c>
      <c r="D408" s="12" t="s">
        <v>161</v>
      </c>
      <c r="E408" s="12" t="s">
        <v>140</v>
      </c>
      <c r="F408" s="12">
        <v>125</v>
      </c>
      <c r="G408" s="12">
        <v>783</v>
      </c>
      <c r="H408" s="12">
        <v>596</v>
      </c>
      <c r="I408" s="12">
        <v>187</v>
      </c>
      <c r="J408" s="12">
        <v>1</v>
      </c>
      <c r="K408" s="12">
        <v>97</v>
      </c>
      <c r="L408" s="12">
        <v>65</v>
      </c>
      <c r="M408" s="28">
        <v>92260110</v>
      </c>
    </row>
    <row r="409" spans="1:13" x14ac:dyDescent="0.2">
      <c r="A409" s="12">
        <v>2013</v>
      </c>
      <c r="B409" s="12" t="s">
        <v>201</v>
      </c>
      <c r="C409" s="12" t="s">
        <v>162</v>
      </c>
      <c r="D409" s="12" t="s">
        <v>161</v>
      </c>
      <c r="E409" s="12" t="s">
        <v>140</v>
      </c>
      <c r="F409" s="12">
        <v>172</v>
      </c>
      <c r="G409" s="12">
        <v>602</v>
      </c>
      <c r="H409" s="12">
        <v>689</v>
      </c>
      <c r="I409" s="12">
        <v>-87</v>
      </c>
      <c r="J409" s="12">
        <v>5</v>
      </c>
      <c r="K409" s="12">
        <v>66</v>
      </c>
      <c r="L409" s="12">
        <v>96</v>
      </c>
      <c r="M409" s="28">
        <v>100567726</v>
      </c>
    </row>
    <row r="410" spans="1:13" x14ac:dyDescent="0.2">
      <c r="A410" s="12">
        <v>2013</v>
      </c>
      <c r="B410" s="12" t="s">
        <v>202</v>
      </c>
      <c r="C410" s="12" t="s">
        <v>179</v>
      </c>
      <c r="D410" s="12" t="s">
        <v>161</v>
      </c>
      <c r="E410" s="12" t="s">
        <v>140</v>
      </c>
      <c r="F410" s="12">
        <v>155</v>
      </c>
      <c r="G410" s="12">
        <v>698</v>
      </c>
      <c r="H410" s="12">
        <v>589</v>
      </c>
      <c r="I410" s="12">
        <v>109</v>
      </c>
      <c r="J410" s="12">
        <v>3</v>
      </c>
      <c r="K410" s="12">
        <v>90</v>
      </c>
      <c r="L410" s="12">
        <v>72</v>
      </c>
      <c r="M410" s="28">
        <v>106404462</v>
      </c>
    </row>
    <row r="411" spans="1:13" x14ac:dyDescent="0.2">
      <c r="A411" s="12">
        <v>2013</v>
      </c>
      <c r="B411" s="12" t="s">
        <v>224</v>
      </c>
      <c r="C411" s="12" t="s">
        <v>184</v>
      </c>
      <c r="D411" s="12" t="s">
        <v>157</v>
      </c>
      <c r="E411" s="12" t="s">
        <v>190</v>
      </c>
      <c r="F411" s="12">
        <v>176</v>
      </c>
      <c r="G411" s="12">
        <v>730</v>
      </c>
      <c r="H411" s="12">
        <v>636</v>
      </c>
      <c r="I411" s="12">
        <v>94</v>
      </c>
      <c r="J411" s="12">
        <v>2</v>
      </c>
      <c r="K411" s="12">
        <v>91</v>
      </c>
      <c r="L411" s="12">
        <v>72</v>
      </c>
      <c r="M411" s="28">
        <v>112522600</v>
      </c>
    </row>
    <row r="412" spans="1:13" x14ac:dyDescent="0.2">
      <c r="A412" s="12">
        <v>2013</v>
      </c>
      <c r="B412" s="12" t="s">
        <v>227</v>
      </c>
      <c r="C412" s="12" t="s">
        <v>183</v>
      </c>
      <c r="D412" s="12" t="s">
        <v>161</v>
      </c>
      <c r="E412" s="12" t="s">
        <v>196</v>
      </c>
      <c r="F412" s="12">
        <v>161</v>
      </c>
      <c r="G412" s="12">
        <v>656</v>
      </c>
      <c r="H412" s="12">
        <v>626</v>
      </c>
      <c r="I412" s="12">
        <v>30</v>
      </c>
      <c r="J412" s="12">
        <v>2</v>
      </c>
      <c r="K412" s="12">
        <v>86</v>
      </c>
      <c r="L412" s="12">
        <v>76</v>
      </c>
      <c r="M412" s="28">
        <v>113703270</v>
      </c>
    </row>
    <row r="413" spans="1:13" x14ac:dyDescent="0.2">
      <c r="A413" s="12">
        <v>2013</v>
      </c>
      <c r="B413" s="12" t="s">
        <v>200</v>
      </c>
      <c r="C413" s="12" t="s">
        <v>156</v>
      </c>
      <c r="D413" s="12" t="s">
        <v>157</v>
      </c>
      <c r="E413" s="12" t="s">
        <v>140</v>
      </c>
      <c r="F413" s="12">
        <v>148</v>
      </c>
      <c r="G413" s="12">
        <v>598</v>
      </c>
      <c r="H413" s="12">
        <v>723</v>
      </c>
      <c r="I413" s="12">
        <v>-125</v>
      </c>
      <c r="J413" s="12">
        <v>5</v>
      </c>
      <c r="K413" s="12">
        <v>63</v>
      </c>
      <c r="L413" s="12">
        <v>99</v>
      </c>
      <c r="M413" s="28">
        <v>120065277</v>
      </c>
    </row>
    <row r="414" spans="1:13" x14ac:dyDescent="0.2">
      <c r="A414" s="12">
        <v>2013</v>
      </c>
      <c r="B414" s="12" t="s">
        <v>226</v>
      </c>
      <c r="C414" s="12" t="s">
        <v>181</v>
      </c>
      <c r="D414" s="12" t="s">
        <v>157</v>
      </c>
      <c r="E414" s="12" t="s">
        <v>190</v>
      </c>
      <c r="F414" s="12">
        <v>164</v>
      </c>
      <c r="G414" s="12">
        <v>733</v>
      </c>
      <c r="H414" s="12">
        <v>737</v>
      </c>
      <c r="I414" s="12">
        <v>-4</v>
      </c>
      <c r="J414" s="12">
        <v>3</v>
      </c>
      <c r="K414" s="12">
        <v>78</v>
      </c>
      <c r="L414" s="12">
        <v>84</v>
      </c>
      <c r="M414" s="28">
        <v>124174750</v>
      </c>
    </row>
    <row r="415" spans="1:13" x14ac:dyDescent="0.2">
      <c r="A415" s="12">
        <v>2013</v>
      </c>
      <c r="B415" s="12" t="s">
        <v>225</v>
      </c>
      <c r="C415" s="12" t="s">
        <v>164</v>
      </c>
      <c r="D415" s="12" t="s">
        <v>157</v>
      </c>
      <c r="E415" s="12" t="s">
        <v>196</v>
      </c>
      <c r="F415" s="12">
        <v>185</v>
      </c>
      <c r="G415" s="12">
        <v>712</v>
      </c>
      <c r="H415" s="12">
        <v>756</v>
      </c>
      <c r="I415" s="12">
        <v>-44</v>
      </c>
      <c r="J415" s="12">
        <v>5</v>
      </c>
      <c r="K415" s="12">
        <v>74</v>
      </c>
      <c r="L415" s="12">
        <v>88</v>
      </c>
      <c r="M415" s="28">
        <v>126288100</v>
      </c>
    </row>
    <row r="416" spans="1:13" x14ac:dyDescent="0.2">
      <c r="A416" s="12">
        <v>2013</v>
      </c>
      <c r="B416" s="12" t="s">
        <v>221</v>
      </c>
      <c r="C416" s="12" t="s">
        <v>185</v>
      </c>
      <c r="D416" s="12" t="s">
        <v>161</v>
      </c>
      <c r="E416" s="12" t="s">
        <v>190</v>
      </c>
      <c r="F416" s="12">
        <v>107</v>
      </c>
      <c r="G416" s="12">
        <v>629</v>
      </c>
      <c r="H416" s="12">
        <v>691</v>
      </c>
      <c r="I416" s="12">
        <v>-62</v>
      </c>
      <c r="J416" s="12">
        <v>4</v>
      </c>
      <c r="K416" s="12">
        <v>76</v>
      </c>
      <c r="L416" s="12">
        <v>86</v>
      </c>
      <c r="M416" s="28">
        <v>140180334</v>
      </c>
    </row>
    <row r="417" spans="1:13" x14ac:dyDescent="0.2">
      <c r="A417" s="12">
        <v>2013</v>
      </c>
      <c r="B417" s="12" t="s">
        <v>205</v>
      </c>
      <c r="C417" s="12" t="s">
        <v>182</v>
      </c>
      <c r="D417" s="12" t="s">
        <v>157</v>
      </c>
      <c r="E417" s="12" t="s">
        <v>140</v>
      </c>
      <c r="F417" s="12">
        <v>176</v>
      </c>
      <c r="G417" s="12">
        <v>796</v>
      </c>
      <c r="H417" s="12">
        <v>624</v>
      </c>
      <c r="I417" s="12">
        <v>172</v>
      </c>
      <c r="J417" s="12">
        <v>1</v>
      </c>
      <c r="K417" s="12">
        <v>93</v>
      </c>
      <c r="L417" s="12">
        <v>69</v>
      </c>
      <c r="M417" s="28">
        <v>145989500</v>
      </c>
    </row>
    <row r="418" spans="1:13" x14ac:dyDescent="0.2">
      <c r="A418" s="12">
        <v>2013</v>
      </c>
      <c r="B418" s="12" t="s">
        <v>199</v>
      </c>
      <c r="C418" s="12" t="s">
        <v>168</v>
      </c>
      <c r="D418" s="12" t="s">
        <v>157</v>
      </c>
      <c r="E418" s="12" t="s">
        <v>196</v>
      </c>
      <c r="F418" s="12">
        <v>178</v>
      </c>
      <c r="G418" s="12">
        <v>853</v>
      </c>
      <c r="H418" s="12">
        <v>656</v>
      </c>
      <c r="I418" s="12">
        <v>197</v>
      </c>
      <c r="J418" s="12">
        <v>1</v>
      </c>
      <c r="K418" s="12">
        <v>97</v>
      </c>
      <c r="L418" s="12">
        <v>65</v>
      </c>
      <c r="M418" s="28">
        <v>151530000</v>
      </c>
    </row>
    <row r="419" spans="1:13" x14ac:dyDescent="0.2">
      <c r="A419" s="12">
        <v>2013</v>
      </c>
      <c r="B419" s="12" t="s">
        <v>217</v>
      </c>
      <c r="C419" s="12" t="s">
        <v>186</v>
      </c>
      <c r="D419" s="12" t="s">
        <v>161</v>
      </c>
      <c r="E419" s="12" t="s">
        <v>196</v>
      </c>
      <c r="F419" s="12">
        <v>140</v>
      </c>
      <c r="G419" s="12">
        <v>610</v>
      </c>
      <c r="H419" s="12">
        <v>749</v>
      </c>
      <c r="I419" s="12">
        <v>-139</v>
      </c>
      <c r="J419" s="12">
        <v>4</v>
      </c>
      <c r="K419" s="12">
        <v>73</v>
      </c>
      <c r="L419" s="12">
        <v>89</v>
      </c>
      <c r="M419" s="28">
        <v>169863189</v>
      </c>
    </row>
    <row r="420" spans="1:13" x14ac:dyDescent="0.2">
      <c r="A420" s="12">
        <v>2013</v>
      </c>
      <c r="B420" s="12" t="s">
        <v>209</v>
      </c>
      <c r="C420" s="12" t="s">
        <v>177</v>
      </c>
      <c r="D420" s="12" t="s">
        <v>161</v>
      </c>
      <c r="E420" s="12" t="s">
        <v>190</v>
      </c>
      <c r="F420" s="12">
        <v>138</v>
      </c>
      <c r="G420" s="12">
        <v>649</v>
      </c>
      <c r="H420" s="12">
        <v>582</v>
      </c>
      <c r="I420" s="12">
        <v>67</v>
      </c>
      <c r="J420" s="12">
        <v>1</v>
      </c>
      <c r="K420" s="12">
        <v>92</v>
      </c>
      <c r="L420" s="12">
        <v>70</v>
      </c>
      <c r="M420" s="28">
        <v>223362196</v>
      </c>
    </row>
    <row r="421" spans="1:13" x14ac:dyDescent="0.2">
      <c r="A421" s="12">
        <v>2013</v>
      </c>
      <c r="B421" s="12" t="s">
        <v>214</v>
      </c>
      <c r="C421" s="12" t="s">
        <v>171</v>
      </c>
      <c r="D421" s="12" t="s">
        <v>157</v>
      </c>
      <c r="E421" s="12" t="s">
        <v>196</v>
      </c>
      <c r="F421" s="12">
        <v>144</v>
      </c>
      <c r="G421" s="12">
        <v>650</v>
      </c>
      <c r="H421" s="12">
        <v>671</v>
      </c>
      <c r="I421" s="12">
        <v>-21</v>
      </c>
      <c r="J421" s="12">
        <v>4</v>
      </c>
      <c r="K421" s="12">
        <v>85</v>
      </c>
      <c r="L421" s="12">
        <v>77</v>
      </c>
      <c r="M421" s="28">
        <v>231978886</v>
      </c>
    </row>
    <row r="422" spans="1:13" x14ac:dyDescent="0.2">
      <c r="A422" s="12">
        <v>2014</v>
      </c>
      <c r="B422" s="12" t="s">
        <v>207</v>
      </c>
      <c r="C422" s="12" t="s">
        <v>158</v>
      </c>
      <c r="D422" s="12" t="s">
        <v>157</v>
      </c>
      <c r="E422" s="12" t="s">
        <v>190</v>
      </c>
      <c r="F422" s="12">
        <v>163</v>
      </c>
      <c r="G422" s="12">
        <v>629</v>
      </c>
      <c r="H422" s="12">
        <v>723</v>
      </c>
      <c r="I422" s="12">
        <v>-94</v>
      </c>
      <c r="J422" s="12">
        <v>4</v>
      </c>
      <c r="K422" s="12">
        <v>70</v>
      </c>
      <c r="L422" s="12">
        <v>92</v>
      </c>
      <c r="M422" s="28">
        <v>35116300</v>
      </c>
    </row>
    <row r="423" spans="1:13" x14ac:dyDescent="0.2">
      <c r="A423" s="12">
        <v>2014</v>
      </c>
      <c r="B423" s="12" t="s">
        <v>229</v>
      </c>
      <c r="C423" s="12" t="s">
        <v>163</v>
      </c>
      <c r="D423" s="12" t="s">
        <v>161</v>
      </c>
      <c r="E423" s="12" t="s">
        <v>196</v>
      </c>
      <c r="F423" s="12">
        <v>122</v>
      </c>
      <c r="G423" s="12">
        <v>645</v>
      </c>
      <c r="H423" s="12">
        <v>674</v>
      </c>
      <c r="I423" s="12">
        <v>-29</v>
      </c>
      <c r="J423" s="12">
        <v>4</v>
      </c>
      <c r="K423" s="12">
        <v>77</v>
      </c>
      <c r="L423" s="12">
        <v>85</v>
      </c>
      <c r="M423" s="28">
        <v>41836900</v>
      </c>
    </row>
    <row r="424" spans="1:13" x14ac:dyDescent="0.2">
      <c r="A424" s="12">
        <v>2014</v>
      </c>
      <c r="B424" s="12" t="s">
        <v>201</v>
      </c>
      <c r="C424" s="12" t="s">
        <v>162</v>
      </c>
      <c r="D424" s="12" t="s">
        <v>161</v>
      </c>
      <c r="E424" s="12" t="s">
        <v>140</v>
      </c>
      <c r="F424" s="12">
        <v>157</v>
      </c>
      <c r="G424" s="12">
        <v>614</v>
      </c>
      <c r="H424" s="12">
        <v>707</v>
      </c>
      <c r="I424" s="12">
        <v>-93</v>
      </c>
      <c r="J424" s="12">
        <v>5</v>
      </c>
      <c r="K424" s="12">
        <v>73</v>
      </c>
      <c r="L424" s="12">
        <v>89</v>
      </c>
      <c r="M424" s="28">
        <v>65522500</v>
      </c>
    </row>
    <row r="425" spans="1:13" x14ac:dyDescent="0.2">
      <c r="A425" s="12">
        <v>2014</v>
      </c>
      <c r="B425" s="12" t="s">
        <v>216</v>
      </c>
      <c r="C425" s="12" t="s">
        <v>170</v>
      </c>
      <c r="D425" s="12" t="s">
        <v>157</v>
      </c>
      <c r="E425" s="12" t="s">
        <v>190</v>
      </c>
      <c r="F425" s="12">
        <v>146</v>
      </c>
      <c r="G425" s="12">
        <v>729</v>
      </c>
      <c r="H425" s="12">
        <v>572</v>
      </c>
      <c r="I425" s="12">
        <v>157</v>
      </c>
      <c r="J425" s="12">
        <v>2</v>
      </c>
      <c r="K425" s="12">
        <v>88</v>
      </c>
      <c r="L425" s="12">
        <v>74</v>
      </c>
      <c r="M425" s="28">
        <v>72408400</v>
      </c>
    </row>
    <row r="426" spans="1:13" x14ac:dyDescent="0.2">
      <c r="A426" s="12">
        <v>2014</v>
      </c>
      <c r="B426" s="12" t="s">
        <v>228</v>
      </c>
      <c r="C426" s="12" t="s">
        <v>167</v>
      </c>
      <c r="D426" s="12" t="s">
        <v>157</v>
      </c>
      <c r="E426" s="12" t="s">
        <v>196</v>
      </c>
      <c r="F426" s="12">
        <v>117</v>
      </c>
      <c r="G426" s="12">
        <v>612</v>
      </c>
      <c r="H426" s="12">
        <v>625</v>
      </c>
      <c r="I426" s="12">
        <v>-13</v>
      </c>
      <c r="J426" s="12">
        <v>4</v>
      </c>
      <c r="K426" s="12">
        <v>77</v>
      </c>
      <c r="L426" s="12">
        <v>85</v>
      </c>
      <c r="M426" s="28">
        <v>72689100</v>
      </c>
    </row>
    <row r="427" spans="1:13" x14ac:dyDescent="0.2">
      <c r="A427" s="12">
        <v>2014</v>
      </c>
      <c r="B427" s="12" t="s">
        <v>208</v>
      </c>
      <c r="C427" s="12" t="s">
        <v>178</v>
      </c>
      <c r="D427" s="12" t="s">
        <v>157</v>
      </c>
      <c r="E427" s="12" t="s">
        <v>140</v>
      </c>
      <c r="F427" s="12">
        <v>95</v>
      </c>
      <c r="G427" s="12">
        <v>651</v>
      </c>
      <c r="H427" s="12">
        <v>624</v>
      </c>
      <c r="I427" s="12">
        <v>27</v>
      </c>
      <c r="J427" s="12">
        <v>2</v>
      </c>
      <c r="K427" s="12">
        <v>89</v>
      </c>
      <c r="L427" s="12">
        <v>73</v>
      </c>
      <c r="M427" s="28">
        <v>74594075</v>
      </c>
    </row>
    <row r="428" spans="1:13" x14ac:dyDescent="0.2">
      <c r="A428" s="12">
        <v>2014</v>
      </c>
      <c r="B428" s="12" t="s">
        <v>219</v>
      </c>
      <c r="C428" s="12" t="s">
        <v>172</v>
      </c>
      <c r="D428" s="12" t="s">
        <v>161</v>
      </c>
      <c r="E428" s="12" t="s">
        <v>190</v>
      </c>
      <c r="F428" s="12">
        <v>109</v>
      </c>
      <c r="G428" s="12">
        <v>535</v>
      </c>
      <c r="H428" s="12">
        <v>577</v>
      </c>
      <c r="I428" s="12">
        <v>-42</v>
      </c>
      <c r="J428" s="12">
        <v>3</v>
      </c>
      <c r="K428" s="12">
        <v>77</v>
      </c>
      <c r="L428" s="12">
        <v>85</v>
      </c>
      <c r="M428" s="28">
        <v>75685700</v>
      </c>
    </row>
    <row r="429" spans="1:13" x14ac:dyDescent="0.2">
      <c r="A429" s="12">
        <v>2014</v>
      </c>
      <c r="B429" s="12" t="s">
        <v>218</v>
      </c>
      <c r="C429" s="12" t="s">
        <v>174</v>
      </c>
      <c r="D429" s="12" t="s">
        <v>161</v>
      </c>
      <c r="E429" s="12" t="s">
        <v>140</v>
      </c>
      <c r="F429" s="12">
        <v>156</v>
      </c>
      <c r="G429" s="12">
        <v>682</v>
      </c>
      <c r="H429" s="12">
        <v>631</v>
      </c>
      <c r="I429" s="12">
        <v>51</v>
      </c>
      <c r="J429" s="12">
        <v>2</v>
      </c>
      <c r="K429" s="12">
        <v>88</v>
      </c>
      <c r="L429" s="12">
        <v>74</v>
      </c>
      <c r="M429" s="28">
        <v>77178000</v>
      </c>
    </row>
    <row r="430" spans="1:13" x14ac:dyDescent="0.2">
      <c r="A430" s="12">
        <v>2014</v>
      </c>
      <c r="B430" s="12" t="s">
        <v>200</v>
      </c>
      <c r="C430" s="12" t="s">
        <v>156</v>
      </c>
      <c r="D430" s="12" t="s">
        <v>157</v>
      </c>
      <c r="E430" s="12" t="s">
        <v>140</v>
      </c>
      <c r="F430" s="12">
        <v>155</v>
      </c>
      <c r="G430" s="12">
        <v>660</v>
      </c>
      <c r="H430" s="12">
        <v>758</v>
      </c>
      <c r="I430" s="12">
        <v>-98</v>
      </c>
      <c r="J430" s="12">
        <v>4</v>
      </c>
      <c r="K430" s="12">
        <v>73</v>
      </c>
      <c r="L430" s="12">
        <v>89</v>
      </c>
      <c r="M430" s="28">
        <v>81830500</v>
      </c>
    </row>
    <row r="431" spans="1:13" x14ac:dyDescent="0.2">
      <c r="A431" s="12">
        <v>2014</v>
      </c>
      <c r="B431" s="12" t="s">
        <v>203</v>
      </c>
      <c r="C431" s="12" t="s">
        <v>176</v>
      </c>
      <c r="D431" s="12" t="s">
        <v>157</v>
      </c>
      <c r="E431" s="12" t="s">
        <v>140</v>
      </c>
      <c r="F431" s="12">
        <v>142</v>
      </c>
      <c r="G431" s="12">
        <v>669</v>
      </c>
      <c r="H431" s="12">
        <v>653</v>
      </c>
      <c r="I431" s="12">
        <v>16</v>
      </c>
      <c r="J431" s="12">
        <v>3</v>
      </c>
      <c r="K431" s="12">
        <v>85</v>
      </c>
      <c r="L431" s="12">
        <v>77</v>
      </c>
      <c r="M431" s="28">
        <v>82151899</v>
      </c>
    </row>
    <row r="432" spans="1:13" x14ac:dyDescent="0.2">
      <c r="A432" s="12">
        <v>2014</v>
      </c>
      <c r="B432" s="12" t="s">
        <v>211</v>
      </c>
      <c r="C432" s="12" t="s">
        <v>175</v>
      </c>
      <c r="D432" s="12" t="s">
        <v>157</v>
      </c>
      <c r="E432" s="12" t="s">
        <v>140</v>
      </c>
      <c r="F432" s="12">
        <v>128</v>
      </c>
      <c r="G432" s="12">
        <v>715</v>
      </c>
      <c r="H432" s="12">
        <v>777</v>
      </c>
      <c r="I432" s="12">
        <v>-62</v>
      </c>
      <c r="J432" s="12">
        <v>5</v>
      </c>
      <c r="K432" s="12">
        <v>70</v>
      </c>
      <c r="L432" s="12">
        <v>92</v>
      </c>
      <c r="M432" s="28">
        <v>83762500</v>
      </c>
    </row>
    <row r="433" spans="1:13" x14ac:dyDescent="0.2">
      <c r="A433" s="12">
        <v>2014</v>
      </c>
      <c r="B433" s="12" t="s">
        <v>215</v>
      </c>
      <c r="C433" s="12" t="s">
        <v>173</v>
      </c>
      <c r="D433" s="12" t="s">
        <v>161</v>
      </c>
      <c r="E433" s="12" t="s">
        <v>196</v>
      </c>
      <c r="F433" s="12">
        <v>125</v>
      </c>
      <c r="G433" s="12">
        <v>629</v>
      </c>
      <c r="H433" s="12">
        <v>618</v>
      </c>
      <c r="I433" s="12">
        <v>11</v>
      </c>
      <c r="J433" s="12">
        <v>3</v>
      </c>
      <c r="K433" s="12">
        <v>79</v>
      </c>
      <c r="L433" s="12">
        <v>83</v>
      </c>
      <c r="M433" s="28">
        <v>85556990</v>
      </c>
    </row>
    <row r="434" spans="1:13" x14ac:dyDescent="0.2">
      <c r="A434" s="12">
        <v>2014</v>
      </c>
      <c r="B434" s="12" t="s">
        <v>220</v>
      </c>
      <c r="C434" s="12" t="s">
        <v>159</v>
      </c>
      <c r="D434" s="12" t="s">
        <v>157</v>
      </c>
      <c r="E434" s="12" t="s">
        <v>190</v>
      </c>
      <c r="F434" s="12">
        <v>136</v>
      </c>
      <c r="G434" s="12">
        <v>634</v>
      </c>
      <c r="H434" s="12">
        <v>554</v>
      </c>
      <c r="I434" s="12">
        <v>80</v>
      </c>
      <c r="J434" s="12">
        <v>3</v>
      </c>
      <c r="K434" s="12">
        <v>87</v>
      </c>
      <c r="L434" s="12">
        <v>75</v>
      </c>
      <c r="M434" s="28">
        <v>92531100</v>
      </c>
    </row>
    <row r="435" spans="1:13" x14ac:dyDescent="0.2">
      <c r="A435" s="12">
        <v>2014</v>
      </c>
      <c r="B435" s="12" t="s">
        <v>204</v>
      </c>
      <c r="C435" s="12" t="s">
        <v>188</v>
      </c>
      <c r="D435" s="12" t="s">
        <v>161</v>
      </c>
      <c r="E435" s="12" t="s">
        <v>190</v>
      </c>
      <c r="F435" s="12">
        <v>186</v>
      </c>
      <c r="G435" s="12">
        <v>755</v>
      </c>
      <c r="H435" s="12">
        <v>818</v>
      </c>
      <c r="I435" s="12">
        <v>-63</v>
      </c>
      <c r="J435" s="12">
        <v>4</v>
      </c>
      <c r="K435" s="12">
        <v>66</v>
      </c>
      <c r="L435" s="12">
        <v>96</v>
      </c>
      <c r="M435" s="28">
        <v>95403500</v>
      </c>
    </row>
    <row r="436" spans="1:13" x14ac:dyDescent="0.2">
      <c r="A436" s="12">
        <v>2014</v>
      </c>
      <c r="B436" s="12" t="s">
        <v>197</v>
      </c>
      <c r="C436" s="12" t="s">
        <v>160</v>
      </c>
      <c r="D436" s="12" t="s">
        <v>161</v>
      </c>
      <c r="E436" s="12" t="s">
        <v>196</v>
      </c>
      <c r="F436" s="12">
        <v>123</v>
      </c>
      <c r="G436" s="12">
        <v>573</v>
      </c>
      <c r="H436" s="12">
        <v>597</v>
      </c>
      <c r="I436" s="12">
        <v>-24</v>
      </c>
      <c r="J436" s="12">
        <v>2</v>
      </c>
      <c r="K436" s="12">
        <v>79</v>
      </c>
      <c r="L436" s="12">
        <v>83</v>
      </c>
      <c r="M436" s="28">
        <v>97609000</v>
      </c>
    </row>
    <row r="437" spans="1:13" x14ac:dyDescent="0.2">
      <c r="A437" s="12">
        <v>2014</v>
      </c>
      <c r="B437" s="12" t="s">
        <v>195</v>
      </c>
      <c r="C437" s="12" t="s">
        <v>169</v>
      </c>
      <c r="D437" s="12" t="s">
        <v>161</v>
      </c>
      <c r="E437" s="12" t="s">
        <v>190</v>
      </c>
      <c r="F437" s="12">
        <v>118</v>
      </c>
      <c r="G437" s="12">
        <v>615</v>
      </c>
      <c r="H437" s="12">
        <v>742</v>
      </c>
      <c r="I437" s="12">
        <v>-127</v>
      </c>
      <c r="J437" s="12">
        <v>5</v>
      </c>
      <c r="K437" s="12">
        <v>64</v>
      </c>
      <c r="L437" s="12">
        <v>98</v>
      </c>
      <c r="M437" s="28">
        <v>97861500</v>
      </c>
    </row>
    <row r="438" spans="1:13" x14ac:dyDescent="0.2">
      <c r="A438" s="12">
        <v>2014</v>
      </c>
      <c r="B438" s="12" t="s">
        <v>210</v>
      </c>
      <c r="C438" s="12" t="s">
        <v>166</v>
      </c>
      <c r="D438" s="12" t="s">
        <v>161</v>
      </c>
      <c r="E438" s="12" t="s">
        <v>140</v>
      </c>
      <c r="F438" s="12">
        <v>150</v>
      </c>
      <c r="G438" s="12">
        <v>650</v>
      </c>
      <c r="H438" s="12">
        <v>657</v>
      </c>
      <c r="I438" s="12">
        <v>-7</v>
      </c>
      <c r="J438" s="12">
        <v>3</v>
      </c>
      <c r="K438" s="12">
        <v>82</v>
      </c>
      <c r="L438" s="12">
        <v>80</v>
      </c>
      <c r="M438" s="28">
        <v>101217000</v>
      </c>
    </row>
    <row r="439" spans="1:13" x14ac:dyDescent="0.2">
      <c r="A439" s="12">
        <v>2014</v>
      </c>
      <c r="B439" s="12" t="s">
        <v>198</v>
      </c>
      <c r="C439" s="12" t="s">
        <v>165</v>
      </c>
      <c r="D439" s="12" t="s">
        <v>157</v>
      </c>
      <c r="E439" s="12" t="s">
        <v>196</v>
      </c>
      <c r="F439" s="12">
        <v>211</v>
      </c>
      <c r="G439" s="12">
        <v>705</v>
      </c>
      <c r="H439" s="12">
        <v>593</v>
      </c>
      <c r="I439" s="12">
        <v>112</v>
      </c>
      <c r="J439" s="12">
        <v>1</v>
      </c>
      <c r="K439" s="12">
        <v>96</v>
      </c>
      <c r="L439" s="12">
        <v>66</v>
      </c>
      <c r="M439" s="28">
        <v>103416000</v>
      </c>
    </row>
    <row r="440" spans="1:13" x14ac:dyDescent="0.2">
      <c r="A440" s="12">
        <v>2014</v>
      </c>
      <c r="B440" s="12" t="s">
        <v>202</v>
      </c>
      <c r="C440" s="12" t="s">
        <v>179</v>
      </c>
      <c r="D440" s="12" t="s">
        <v>161</v>
      </c>
      <c r="E440" s="12" t="s">
        <v>140</v>
      </c>
      <c r="F440" s="12">
        <v>131</v>
      </c>
      <c r="G440" s="12">
        <v>595</v>
      </c>
      <c r="H440" s="12">
        <v>612</v>
      </c>
      <c r="I440" s="12">
        <v>-17</v>
      </c>
      <c r="J440" s="12">
        <v>4</v>
      </c>
      <c r="K440" s="12">
        <v>76</v>
      </c>
      <c r="L440" s="12">
        <v>86</v>
      </c>
      <c r="M440" s="28">
        <v>108217500</v>
      </c>
    </row>
    <row r="441" spans="1:13" x14ac:dyDescent="0.2">
      <c r="A441" s="12">
        <v>2014</v>
      </c>
      <c r="B441" s="12" t="s">
        <v>225</v>
      </c>
      <c r="C441" s="12" t="s">
        <v>164</v>
      </c>
      <c r="D441" s="12" t="s">
        <v>157</v>
      </c>
      <c r="E441" s="12" t="s">
        <v>196</v>
      </c>
      <c r="F441" s="12">
        <v>177</v>
      </c>
      <c r="G441" s="12">
        <v>723</v>
      </c>
      <c r="H441" s="12">
        <v>686</v>
      </c>
      <c r="I441" s="12">
        <v>37</v>
      </c>
      <c r="J441" s="12">
        <v>3</v>
      </c>
      <c r="K441" s="12">
        <v>83</v>
      </c>
      <c r="L441" s="12">
        <v>79</v>
      </c>
      <c r="M441" s="28">
        <v>109920100</v>
      </c>
    </row>
    <row r="442" spans="1:13" x14ac:dyDescent="0.2">
      <c r="A442" s="12">
        <v>2014</v>
      </c>
      <c r="B442" s="12" t="s">
        <v>224</v>
      </c>
      <c r="C442" s="12" t="s">
        <v>184</v>
      </c>
      <c r="D442" s="12" t="s">
        <v>157</v>
      </c>
      <c r="E442" s="12" t="s">
        <v>190</v>
      </c>
      <c r="F442" s="12">
        <v>111</v>
      </c>
      <c r="G442" s="12">
        <v>637</v>
      </c>
      <c r="H442" s="12">
        <v>773</v>
      </c>
      <c r="I442" s="12">
        <v>-136</v>
      </c>
      <c r="J442" s="12">
        <v>5</v>
      </c>
      <c r="K442" s="12">
        <v>67</v>
      </c>
      <c r="L442" s="12">
        <v>95</v>
      </c>
      <c r="M442" s="28">
        <v>112255059</v>
      </c>
    </row>
    <row r="443" spans="1:13" x14ac:dyDescent="0.2">
      <c r="A443" s="12">
        <v>2014</v>
      </c>
      <c r="B443" s="12" t="s">
        <v>222</v>
      </c>
      <c r="C443" s="12" t="s">
        <v>180</v>
      </c>
      <c r="D443" s="12" t="s">
        <v>161</v>
      </c>
      <c r="E443" s="12" t="s">
        <v>140</v>
      </c>
      <c r="F443" s="12">
        <v>105</v>
      </c>
      <c r="G443" s="12">
        <v>619</v>
      </c>
      <c r="H443" s="12">
        <v>603</v>
      </c>
      <c r="I443" s="12">
        <v>16</v>
      </c>
      <c r="J443" s="12">
        <v>1</v>
      </c>
      <c r="K443" s="12">
        <v>90</v>
      </c>
      <c r="L443" s="12">
        <v>72</v>
      </c>
      <c r="M443" s="28">
        <v>120693000</v>
      </c>
    </row>
    <row r="444" spans="1:13" x14ac:dyDescent="0.2">
      <c r="A444" s="12">
        <v>2014</v>
      </c>
      <c r="B444" s="12" t="s">
        <v>226</v>
      </c>
      <c r="C444" s="12" t="s">
        <v>181</v>
      </c>
      <c r="D444" s="12" t="s">
        <v>157</v>
      </c>
      <c r="E444" s="12" t="s">
        <v>190</v>
      </c>
      <c r="F444" s="12">
        <v>155</v>
      </c>
      <c r="G444" s="12">
        <v>773</v>
      </c>
      <c r="H444" s="12">
        <v>630</v>
      </c>
      <c r="I444" s="12">
        <v>143</v>
      </c>
      <c r="J444" s="12">
        <v>1</v>
      </c>
      <c r="K444" s="12">
        <v>98</v>
      </c>
      <c r="L444" s="12">
        <v>64</v>
      </c>
      <c r="M444" s="28">
        <v>121988250</v>
      </c>
    </row>
    <row r="445" spans="1:13" x14ac:dyDescent="0.2">
      <c r="A445" s="12">
        <v>2014</v>
      </c>
      <c r="B445" s="12" t="s">
        <v>227</v>
      </c>
      <c r="C445" s="12" t="s">
        <v>183</v>
      </c>
      <c r="D445" s="12" t="s">
        <v>161</v>
      </c>
      <c r="E445" s="12" t="s">
        <v>196</v>
      </c>
      <c r="F445" s="12">
        <v>152</v>
      </c>
      <c r="G445" s="12">
        <v>686</v>
      </c>
      <c r="H445" s="12">
        <v>555</v>
      </c>
      <c r="I445" s="12">
        <v>131</v>
      </c>
      <c r="J445" s="12">
        <v>1</v>
      </c>
      <c r="K445" s="12">
        <v>96</v>
      </c>
      <c r="L445" s="12">
        <v>66</v>
      </c>
      <c r="M445" s="28">
        <v>131983680</v>
      </c>
    </row>
    <row r="446" spans="1:13" x14ac:dyDescent="0.2">
      <c r="A446" s="12">
        <v>2014</v>
      </c>
      <c r="B446" s="12" t="s">
        <v>199</v>
      </c>
      <c r="C446" s="12" t="s">
        <v>168</v>
      </c>
      <c r="D446" s="12" t="s">
        <v>157</v>
      </c>
      <c r="E446" s="12" t="s">
        <v>196</v>
      </c>
      <c r="F446" s="12">
        <v>123</v>
      </c>
      <c r="G446" s="12">
        <v>634</v>
      </c>
      <c r="H446" s="12">
        <v>715</v>
      </c>
      <c r="I446" s="12">
        <v>-81</v>
      </c>
      <c r="J446" s="12">
        <v>5</v>
      </c>
      <c r="K446" s="12">
        <v>71</v>
      </c>
      <c r="L446" s="12">
        <v>91</v>
      </c>
      <c r="M446" s="28">
        <v>139019929</v>
      </c>
    </row>
    <row r="447" spans="1:13" x14ac:dyDescent="0.2">
      <c r="A447" s="12">
        <v>2014</v>
      </c>
      <c r="B447" s="12" t="s">
        <v>205</v>
      </c>
      <c r="C447" s="12" t="s">
        <v>182</v>
      </c>
      <c r="D447" s="12" t="s">
        <v>157</v>
      </c>
      <c r="E447" s="12" t="s">
        <v>140</v>
      </c>
      <c r="F447" s="12">
        <v>155</v>
      </c>
      <c r="G447" s="12">
        <v>757</v>
      </c>
      <c r="H447" s="12">
        <v>705</v>
      </c>
      <c r="I447" s="12">
        <v>52</v>
      </c>
      <c r="J447" s="12">
        <v>1</v>
      </c>
      <c r="K447" s="12">
        <v>90</v>
      </c>
      <c r="L447" s="12">
        <v>72</v>
      </c>
      <c r="M447" s="28">
        <v>152855500</v>
      </c>
    </row>
    <row r="448" spans="1:13" x14ac:dyDescent="0.2">
      <c r="A448" s="12">
        <v>2014</v>
      </c>
      <c r="B448" s="12" t="s">
        <v>221</v>
      </c>
      <c r="C448" s="12" t="s">
        <v>185</v>
      </c>
      <c r="D448" s="12" t="s">
        <v>161</v>
      </c>
      <c r="E448" s="12" t="s">
        <v>190</v>
      </c>
      <c r="F448" s="12">
        <v>132</v>
      </c>
      <c r="G448" s="12">
        <v>665</v>
      </c>
      <c r="H448" s="12">
        <v>614</v>
      </c>
      <c r="I448" s="12">
        <v>51</v>
      </c>
      <c r="J448" s="12">
        <v>2</v>
      </c>
      <c r="K448" s="12">
        <v>88</v>
      </c>
      <c r="L448" s="12">
        <v>74</v>
      </c>
      <c r="M448" s="28">
        <v>163510167</v>
      </c>
    </row>
    <row r="449" spans="1:13" x14ac:dyDescent="0.2">
      <c r="A449" s="12">
        <v>2014</v>
      </c>
      <c r="B449" s="12" t="s">
        <v>217</v>
      </c>
      <c r="C449" s="12" t="s">
        <v>186</v>
      </c>
      <c r="D449" s="12" t="s">
        <v>161</v>
      </c>
      <c r="E449" s="12" t="s">
        <v>196</v>
      </c>
      <c r="F449" s="12">
        <v>125</v>
      </c>
      <c r="G449" s="12">
        <v>619</v>
      </c>
      <c r="H449" s="12">
        <v>687</v>
      </c>
      <c r="I449" s="12">
        <v>-68</v>
      </c>
      <c r="J449" s="12">
        <v>5</v>
      </c>
      <c r="K449" s="12">
        <v>73</v>
      </c>
      <c r="L449" s="12">
        <v>89</v>
      </c>
      <c r="M449" s="28">
        <v>180944967</v>
      </c>
    </row>
    <row r="450" spans="1:13" x14ac:dyDescent="0.2">
      <c r="A450" s="12">
        <v>2014</v>
      </c>
      <c r="B450" s="12" t="s">
        <v>214</v>
      </c>
      <c r="C450" s="12" t="s">
        <v>171</v>
      </c>
      <c r="D450" s="12" t="s">
        <v>157</v>
      </c>
      <c r="E450" s="12" t="s">
        <v>196</v>
      </c>
      <c r="F450" s="12">
        <v>147</v>
      </c>
      <c r="G450" s="12">
        <v>633</v>
      </c>
      <c r="H450" s="12">
        <v>664</v>
      </c>
      <c r="I450" s="12">
        <v>-31</v>
      </c>
      <c r="J450" s="12">
        <v>2</v>
      </c>
      <c r="K450" s="12">
        <v>84</v>
      </c>
      <c r="L450" s="12">
        <v>78</v>
      </c>
      <c r="M450" s="28">
        <v>197543907</v>
      </c>
    </row>
    <row r="451" spans="1:13" x14ac:dyDescent="0.2">
      <c r="A451" s="12">
        <v>2014</v>
      </c>
      <c r="B451" s="12" t="s">
        <v>209</v>
      </c>
      <c r="C451" s="12" t="s">
        <v>177</v>
      </c>
      <c r="D451" s="12" t="s">
        <v>161</v>
      </c>
      <c r="E451" s="12" t="s">
        <v>190</v>
      </c>
      <c r="F451" s="12">
        <v>134</v>
      </c>
      <c r="G451" s="12">
        <v>718</v>
      </c>
      <c r="H451" s="12">
        <v>617</v>
      </c>
      <c r="I451" s="12">
        <v>101</v>
      </c>
      <c r="J451" s="12">
        <v>1</v>
      </c>
      <c r="K451" s="12">
        <v>94</v>
      </c>
      <c r="L451" s="12">
        <v>68</v>
      </c>
      <c r="M451" s="28">
        <v>217014600</v>
      </c>
    </row>
    <row r="452" spans="1:13" x14ac:dyDescent="0.2">
      <c r="A452" s="12">
        <v>2015</v>
      </c>
      <c r="B452" s="12" t="s">
        <v>195</v>
      </c>
      <c r="C452" s="12" t="s">
        <v>169</v>
      </c>
      <c r="D452" s="12" t="s">
        <v>161</v>
      </c>
      <c r="E452" s="12" t="s">
        <v>190</v>
      </c>
      <c r="F452" s="12">
        <v>154</v>
      </c>
      <c r="G452" s="12">
        <v>720</v>
      </c>
      <c r="H452" s="12">
        <v>713</v>
      </c>
      <c r="I452" s="12">
        <v>7</v>
      </c>
      <c r="J452" s="12">
        <v>3</v>
      </c>
      <c r="K452" s="12">
        <v>79</v>
      </c>
      <c r="L452" s="12">
        <v>83</v>
      </c>
      <c r="M452" s="28">
        <v>61834000</v>
      </c>
    </row>
    <row r="453" spans="1:13" x14ac:dyDescent="0.2">
      <c r="A453" s="12">
        <v>2015</v>
      </c>
      <c r="B453" s="12" t="s">
        <v>228</v>
      </c>
      <c r="C453" s="12" t="s">
        <v>167</v>
      </c>
      <c r="D453" s="12" t="s">
        <v>157</v>
      </c>
      <c r="E453" s="12" t="s">
        <v>196</v>
      </c>
      <c r="F453" s="12">
        <v>167</v>
      </c>
      <c r="G453" s="12">
        <v>644</v>
      </c>
      <c r="H453" s="12">
        <v>642</v>
      </c>
      <c r="I453" s="12">
        <v>2</v>
      </c>
      <c r="J453" s="12">
        <v>4</v>
      </c>
      <c r="K453" s="12">
        <v>80</v>
      </c>
      <c r="L453" s="12">
        <v>82</v>
      </c>
      <c r="M453" s="28">
        <v>64521233</v>
      </c>
    </row>
    <row r="454" spans="1:13" x14ac:dyDescent="0.2">
      <c r="A454" s="12">
        <v>2015</v>
      </c>
      <c r="B454" s="12" t="s">
        <v>229</v>
      </c>
      <c r="C454" s="12" t="s">
        <v>163</v>
      </c>
      <c r="D454" s="12" t="s">
        <v>161</v>
      </c>
      <c r="E454" s="12" t="s">
        <v>196</v>
      </c>
      <c r="F454" s="12">
        <v>120</v>
      </c>
      <c r="G454" s="12">
        <v>613</v>
      </c>
      <c r="H454" s="12">
        <v>678</v>
      </c>
      <c r="I454" s="12">
        <v>-65</v>
      </c>
      <c r="J454" s="12">
        <v>3</v>
      </c>
      <c r="K454" s="12">
        <v>71</v>
      </c>
      <c r="L454" s="12">
        <v>91</v>
      </c>
      <c r="M454" s="28">
        <v>68056500</v>
      </c>
    </row>
    <row r="455" spans="1:13" x14ac:dyDescent="0.2">
      <c r="A455" s="12">
        <v>2015</v>
      </c>
      <c r="B455" s="12" t="s">
        <v>197</v>
      </c>
      <c r="C455" s="12" t="s">
        <v>160</v>
      </c>
      <c r="D455" s="12" t="s">
        <v>161</v>
      </c>
      <c r="E455" s="12" t="s">
        <v>196</v>
      </c>
      <c r="F455" s="12">
        <v>100</v>
      </c>
      <c r="G455" s="12">
        <v>573</v>
      </c>
      <c r="H455" s="12">
        <v>760</v>
      </c>
      <c r="I455" s="12">
        <v>-187</v>
      </c>
      <c r="J455" s="12">
        <v>4</v>
      </c>
      <c r="K455" s="12">
        <v>67</v>
      </c>
      <c r="L455" s="12">
        <v>95</v>
      </c>
      <c r="M455" s="28">
        <v>71781250</v>
      </c>
    </row>
    <row r="456" spans="1:13" x14ac:dyDescent="0.2">
      <c r="A456" s="12">
        <v>2015</v>
      </c>
      <c r="B456" s="12" t="s">
        <v>207</v>
      </c>
      <c r="C456" s="12" t="s">
        <v>158</v>
      </c>
      <c r="D456" s="12" t="s">
        <v>157</v>
      </c>
      <c r="E456" s="12" t="s">
        <v>190</v>
      </c>
      <c r="F456" s="12">
        <v>230</v>
      </c>
      <c r="G456" s="12">
        <v>729</v>
      </c>
      <c r="H456" s="12">
        <v>618</v>
      </c>
      <c r="I456" s="12">
        <v>111</v>
      </c>
      <c r="J456" s="12">
        <v>2</v>
      </c>
      <c r="K456" s="12">
        <v>86</v>
      </c>
      <c r="L456" s="12">
        <v>76</v>
      </c>
      <c r="M456" s="28">
        <v>72256200</v>
      </c>
    </row>
    <row r="457" spans="1:13" x14ac:dyDescent="0.2">
      <c r="A457" s="12">
        <v>2015</v>
      </c>
      <c r="B457" s="12" t="s">
        <v>216</v>
      </c>
      <c r="C457" s="12" t="s">
        <v>170</v>
      </c>
      <c r="D457" s="12" t="s">
        <v>157</v>
      </c>
      <c r="E457" s="12" t="s">
        <v>190</v>
      </c>
      <c r="F457" s="12">
        <v>146</v>
      </c>
      <c r="G457" s="12">
        <v>694</v>
      </c>
      <c r="H457" s="12">
        <v>729</v>
      </c>
      <c r="I457" s="12">
        <v>-35</v>
      </c>
      <c r="J457" s="12">
        <v>5</v>
      </c>
      <c r="K457" s="12">
        <v>68</v>
      </c>
      <c r="L457" s="12">
        <v>94</v>
      </c>
      <c r="M457" s="28">
        <v>79053501</v>
      </c>
    </row>
    <row r="458" spans="1:13" x14ac:dyDescent="0.2">
      <c r="A458" s="12">
        <v>2015</v>
      </c>
      <c r="B458" s="12" t="s">
        <v>203</v>
      </c>
      <c r="C458" s="12" t="s">
        <v>176</v>
      </c>
      <c r="D458" s="12" t="s">
        <v>157</v>
      </c>
      <c r="E458" s="12" t="s">
        <v>140</v>
      </c>
      <c r="F458" s="12">
        <v>141</v>
      </c>
      <c r="G458" s="12">
        <v>669</v>
      </c>
      <c r="H458" s="12">
        <v>640</v>
      </c>
      <c r="I458" s="12">
        <v>29</v>
      </c>
      <c r="J458" s="12">
        <v>3</v>
      </c>
      <c r="K458" s="12">
        <v>81</v>
      </c>
      <c r="L458" s="12">
        <v>80</v>
      </c>
      <c r="M458" s="28">
        <v>87663766</v>
      </c>
    </row>
    <row r="459" spans="1:13" x14ac:dyDescent="0.2">
      <c r="A459" s="12">
        <v>2015</v>
      </c>
      <c r="B459" s="12" t="s">
        <v>218</v>
      </c>
      <c r="C459" s="12" t="s">
        <v>174</v>
      </c>
      <c r="D459" s="12" t="s">
        <v>161</v>
      </c>
      <c r="E459" s="12" t="s">
        <v>140</v>
      </c>
      <c r="F459" s="12">
        <v>140</v>
      </c>
      <c r="G459" s="12">
        <v>697</v>
      </c>
      <c r="H459" s="12">
        <v>596</v>
      </c>
      <c r="I459" s="12">
        <v>101</v>
      </c>
      <c r="J459" s="12">
        <v>2</v>
      </c>
      <c r="K459" s="12">
        <v>98</v>
      </c>
      <c r="L459" s="12">
        <v>64</v>
      </c>
      <c r="M459" s="28">
        <v>88892499</v>
      </c>
    </row>
    <row r="460" spans="1:13" x14ac:dyDescent="0.2">
      <c r="A460" s="12">
        <v>2015</v>
      </c>
      <c r="B460" s="12" t="s">
        <v>204</v>
      </c>
      <c r="C460" s="12" t="s">
        <v>188</v>
      </c>
      <c r="D460" s="12" t="s">
        <v>161</v>
      </c>
      <c r="E460" s="12" t="s">
        <v>190</v>
      </c>
      <c r="F460" s="12">
        <v>186</v>
      </c>
      <c r="G460" s="12">
        <v>737</v>
      </c>
      <c r="H460" s="12">
        <v>844</v>
      </c>
      <c r="I460" s="12">
        <v>-107</v>
      </c>
      <c r="J460" s="12">
        <v>5</v>
      </c>
      <c r="K460" s="12">
        <v>68</v>
      </c>
      <c r="L460" s="12">
        <v>94</v>
      </c>
      <c r="M460" s="28">
        <v>95688600</v>
      </c>
    </row>
    <row r="461" spans="1:13" x14ac:dyDescent="0.2">
      <c r="A461" s="12">
        <v>2015</v>
      </c>
      <c r="B461" s="12" t="s">
        <v>215</v>
      </c>
      <c r="C461" s="12" t="s">
        <v>173</v>
      </c>
      <c r="D461" s="12" t="s">
        <v>161</v>
      </c>
      <c r="E461" s="12" t="s">
        <v>196</v>
      </c>
      <c r="F461" s="12">
        <v>177</v>
      </c>
      <c r="G461" s="12">
        <v>683</v>
      </c>
      <c r="H461" s="12">
        <v>613</v>
      </c>
      <c r="I461" s="12">
        <v>70</v>
      </c>
      <c r="J461" s="12">
        <v>1</v>
      </c>
      <c r="K461" s="12">
        <v>90</v>
      </c>
      <c r="L461" s="12">
        <v>72</v>
      </c>
      <c r="M461" s="28">
        <v>96766683</v>
      </c>
    </row>
    <row r="462" spans="1:13" x14ac:dyDescent="0.2">
      <c r="A462" s="12">
        <v>2015</v>
      </c>
      <c r="B462" s="12" t="s">
        <v>210</v>
      </c>
      <c r="C462" s="12" t="s">
        <v>166</v>
      </c>
      <c r="D462" s="12" t="s">
        <v>161</v>
      </c>
      <c r="E462" s="12" t="s">
        <v>140</v>
      </c>
      <c r="F462" s="12">
        <v>145</v>
      </c>
      <c r="G462" s="12">
        <v>655</v>
      </c>
      <c r="H462" s="12">
        <v>737</v>
      </c>
      <c r="I462" s="12">
        <v>-82</v>
      </c>
      <c r="J462" s="12">
        <v>4</v>
      </c>
      <c r="K462" s="12">
        <v>68</v>
      </c>
      <c r="L462" s="12">
        <v>94</v>
      </c>
      <c r="M462" s="28">
        <v>100850000</v>
      </c>
    </row>
    <row r="463" spans="1:13" x14ac:dyDescent="0.2">
      <c r="A463" s="12">
        <v>2015</v>
      </c>
      <c r="B463" s="12" t="s">
        <v>211</v>
      </c>
      <c r="C463" s="12" t="s">
        <v>175</v>
      </c>
      <c r="D463" s="12" t="s">
        <v>157</v>
      </c>
      <c r="E463" s="12" t="s">
        <v>140</v>
      </c>
      <c r="F463" s="12">
        <v>156</v>
      </c>
      <c r="G463" s="12">
        <v>696</v>
      </c>
      <c r="H463" s="12">
        <v>700</v>
      </c>
      <c r="I463" s="12">
        <v>-4</v>
      </c>
      <c r="J463" s="12">
        <v>2</v>
      </c>
      <c r="K463" s="12">
        <v>83</v>
      </c>
      <c r="L463" s="12">
        <v>79</v>
      </c>
      <c r="M463" s="28">
        <v>107755000</v>
      </c>
    </row>
    <row r="464" spans="1:13" x14ac:dyDescent="0.2">
      <c r="A464" s="12">
        <v>2015</v>
      </c>
      <c r="B464" s="12" t="s">
        <v>217</v>
      </c>
      <c r="C464" s="12" t="s">
        <v>186</v>
      </c>
      <c r="D464" s="12" t="s">
        <v>161</v>
      </c>
      <c r="E464" s="12" t="s">
        <v>196</v>
      </c>
      <c r="F464" s="12">
        <v>130</v>
      </c>
      <c r="G464" s="12">
        <v>626</v>
      </c>
      <c r="H464" s="12">
        <v>809</v>
      </c>
      <c r="I464" s="12">
        <v>-183</v>
      </c>
      <c r="J464" s="12">
        <v>5</v>
      </c>
      <c r="K464" s="12">
        <v>63</v>
      </c>
      <c r="L464" s="12">
        <v>99</v>
      </c>
      <c r="M464" s="28">
        <v>111693000</v>
      </c>
    </row>
    <row r="465" spans="1:13" x14ac:dyDescent="0.2">
      <c r="A465" s="12">
        <v>2015</v>
      </c>
      <c r="B465" s="12" t="s">
        <v>208</v>
      </c>
      <c r="C465" s="12" t="s">
        <v>178</v>
      </c>
      <c r="D465" s="12" t="s">
        <v>157</v>
      </c>
      <c r="E465" s="12" t="s">
        <v>140</v>
      </c>
      <c r="F465" s="12">
        <v>139</v>
      </c>
      <c r="G465" s="12">
        <v>724</v>
      </c>
      <c r="H465" s="12">
        <v>641</v>
      </c>
      <c r="I465" s="12">
        <v>83</v>
      </c>
      <c r="J465" s="12">
        <v>1</v>
      </c>
      <c r="K465" s="12">
        <v>95</v>
      </c>
      <c r="L465" s="12">
        <v>67</v>
      </c>
      <c r="M465" s="28">
        <v>112107025</v>
      </c>
    </row>
    <row r="466" spans="1:13" x14ac:dyDescent="0.2">
      <c r="A466" s="12">
        <v>2015</v>
      </c>
      <c r="B466" s="12" t="s">
        <v>200</v>
      </c>
      <c r="C466" s="12" t="s">
        <v>156</v>
      </c>
      <c r="D466" s="12" t="s">
        <v>157</v>
      </c>
      <c r="E466" s="12" t="s">
        <v>140</v>
      </c>
      <c r="F466" s="12">
        <v>136</v>
      </c>
      <c r="G466" s="12">
        <v>622</v>
      </c>
      <c r="H466" s="12">
        <v>701</v>
      </c>
      <c r="I466" s="12">
        <v>-79</v>
      </c>
      <c r="J466" s="12">
        <v>4</v>
      </c>
      <c r="K466" s="12">
        <v>76</v>
      </c>
      <c r="L466" s="12">
        <v>86</v>
      </c>
      <c r="M466" s="28">
        <v>112373700</v>
      </c>
    </row>
    <row r="467" spans="1:13" x14ac:dyDescent="0.2">
      <c r="A467" s="12">
        <v>2015</v>
      </c>
      <c r="B467" s="12" t="s">
        <v>225</v>
      </c>
      <c r="C467" s="12" t="s">
        <v>164</v>
      </c>
      <c r="D467" s="12" t="s">
        <v>157</v>
      </c>
      <c r="E467" s="12" t="s">
        <v>196</v>
      </c>
      <c r="F467" s="12">
        <v>232</v>
      </c>
      <c r="G467" s="12">
        <v>891</v>
      </c>
      <c r="H467" s="12">
        <v>670</v>
      </c>
      <c r="I467" s="12">
        <v>221</v>
      </c>
      <c r="J467" s="12">
        <v>1</v>
      </c>
      <c r="K467" s="12">
        <v>93</v>
      </c>
      <c r="L467" s="12">
        <v>69</v>
      </c>
      <c r="M467" s="28">
        <v>112992400</v>
      </c>
    </row>
    <row r="468" spans="1:13" x14ac:dyDescent="0.2">
      <c r="A468" s="12">
        <v>2015</v>
      </c>
      <c r="B468" s="12" t="s">
        <v>202</v>
      </c>
      <c r="C468" s="12" t="s">
        <v>179</v>
      </c>
      <c r="D468" s="12" t="s">
        <v>161</v>
      </c>
      <c r="E468" s="12" t="s">
        <v>140</v>
      </c>
      <c r="F468" s="12">
        <v>167</v>
      </c>
      <c r="G468" s="12">
        <v>640</v>
      </c>
      <c r="H468" s="12">
        <v>754</v>
      </c>
      <c r="I468" s="12">
        <v>-114</v>
      </c>
      <c r="J468" s="12">
        <v>5</v>
      </c>
      <c r="K468" s="12">
        <v>64</v>
      </c>
      <c r="L468" s="12">
        <v>98</v>
      </c>
      <c r="M468" s="28">
        <v>113072286</v>
      </c>
    </row>
    <row r="469" spans="1:13" x14ac:dyDescent="0.2">
      <c r="A469" s="12">
        <v>2015</v>
      </c>
      <c r="B469" s="12" t="s">
        <v>198</v>
      </c>
      <c r="C469" s="12" t="s">
        <v>165</v>
      </c>
      <c r="D469" s="12" t="s">
        <v>157</v>
      </c>
      <c r="E469" s="12" t="s">
        <v>196</v>
      </c>
      <c r="F469" s="12">
        <v>217</v>
      </c>
      <c r="G469" s="12">
        <v>713</v>
      </c>
      <c r="H469" s="12">
        <v>693</v>
      </c>
      <c r="I469" s="12">
        <v>20</v>
      </c>
      <c r="J469" s="12">
        <v>3</v>
      </c>
      <c r="K469" s="12">
        <v>81</v>
      </c>
      <c r="L469" s="12">
        <v>81</v>
      </c>
      <c r="M469" s="28">
        <v>115044833</v>
      </c>
    </row>
    <row r="470" spans="1:13" x14ac:dyDescent="0.2">
      <c r="A470" s="12">
        <v>2015</v>
      </c>
      <c r="B470" s="12" t="s">
        <v>201</v>
      </c>
      <c r="C470" s="12" t="s">
        <v>162</v>
      </c>
      <c r="D470" s="12" t="s">
        <v>161</v>
      </c>
      <c r="E470" s="12" t="s">
        <v>140</v>
      </c>
      <c r="F470" s="12">
        <v>171</v>
      </c>
      <c r="G470" s="12">
        <v>689</v>
      </c>
      <c r="H470" s="12">
        <v>608</v>
      </c>
      <c r="I470" s="12">
        <v>81</v>
      </c>
      <c r="J470" s="12">
        <v>3</v>
      </c>
      <c r="K470" s="12">
        <v>97</v>
      </c>
      <c r="L470" s="12">
        <v>65</v>
      </c>
      <c r="M470" s="28">
        <v>115879310</v>
      </c>
    </row>
    <row r="471" spans="1:13" x14ac:dyDescent="0.2">
      <c r="A471" s="12">
        <v>2015</v>
      </c>
      <c r="B471" s="12" t="s">
        <v>219</v>
      </c>
      <c r="C471" s="12" t="s">
        <v>172</v>
      </c>
      <c r="D471" s="12" t="s">
        <v>161</v>
      </c>
      <c r="E471" s="12" t="s">
        <v>190</v>
      </c>
      <c r="F471" s="12">
        <v>148</v>
      </c>
      <c r="G471" s="12">
        <v>650</v>
      </c>
      <c r="H471" s="12">
        <v>731</v>
      </c>
      <c r="I471" s="12">
        <v>-81</v>
      </c>
      <c r="J471" s="12">
        <v>4</v>
      </c>
      <c r="K471" s="12">
        <v>74</v>
      </c>
      <c r="L471" s="12">
        <v>88</v>
      </c>
      <c r="M471" s="28">
        <v>118441300</v>
      </c>
    </row>
    <row r="472" spans="1:13" x14ac:dyDescent="0.2">
      <c r="A472" s="12">
        <v>2015</v>
      </c>
      <c r="B472" s="12" t="s">
        <v>222</v>
      </c>
      <c r="C472" s="12" t="s">
        <v>180</v>
      </c>
      <c r="D472" s="12" t="s">
        <v>161</v>
      </c>
      <c r="E472" s="12" t="s">
        <v>140</v>
      </c>
      <c r="F472" s="12">
        <v>137</v>
      </c>
      <c r="G472" s="12">
        <v>647</v>
      </c>
      <c r="H472" s="12">
        <v>525</v>
      </c>
      <c r="I472" s="12">
        <v>122</v>
      </c>
      <c r="J472" s="12">
        <v>1</v>
      </c>
      <c r="K472" s="12">
        <v>100</v>
      </c>
      <c r="L472" s="12">
        <v>62</v>
      </c>
      <c r="M472" s="28">
        <v>119241500</v>
      </c>
    </row>
    <row r="473" spans="1:13" x14ac:dyDescent="0.2">
      <c r="A473" s="12">
        <v>2015</v>
      </c>
      <c r="B473" s="12" t="s">
        <v>226</v>
      </c>
      <c r="C473" s="12" t="s">
        <v>181</v>
      </c>
      <c r="D473" s="12" t="s">
        <v>157</v>
      </c>
      <c r="E473" s="12" t="s">
        <v>190</v>
      </c>
      <c r="F473" s="12">
        <v>176</v>
      </c>
      <c r="G473" s="12">
        <v>661</v>
      </c>
      <c r="H473" s="12">
        <v>675</v>
      </c>
      <c r="I473" s="12">
        <v>-14</v>
      </c>
      <c r="J473" s="12">
        <v>3</v>
      </c>
      <c r="K473" s="12">
        <v>85</v>
      </c>
      <c r="L473" s="12">
        <v>77</v>
      </c>
      <c r="M473" s="28">
        <v>120005415</v>
      </c>
    </row>
    <row r="474" spans="1:13" x14ac:dyDescent="0.2">
      <c r="A474" s="12">
        <v>2015</v>
      </c>
      <c r="B474" s="12" t="s">
        <v>220</v>
      </c>
      <c r="C474" s="12" t="s">
        <v>159</v>
      </c>
      <c r="D474" s="12" t="s">
        <v>157</v>
      </c>
      <c r="E474" s="12" t="s">
        <v>190</v>
      </c>
      <c r="F474" s="12">
        <v>198</v>
      </c>
      <c r="G474" s="12">
        <v>656</v>
      </c>
      <c r="H474" s="12">
        <v>726</v>
      </c>
      <c r="I474" s="12">
        <v>-70</v>
      </c>
      <c r="J474" s="12">
        <v>4</v>
      </c>
      <c r="K474" s="12">
        <v>76</v>
      </c>
      <c r="L474" s="12">
        <v>86</v>
      </c>
      <c r="M474" s="28">
        <v>122208700</v>
      </c>
    </row>
    <row r="475" spans="1:13" x14ac:dyDescent="0.2">
      <c r="A475" s="12">
        <v>2015</v>
      </c>
      <c r="B475" s="12" t="s">
        <v>224</v>
      </c>
      <c r="C475" s="12" t="s">
        <v>184</v>
      </c>
      <c r="D475" s="12" t="s">
        <v>157</v>
      </c>
      <c r="E475" s="12" t="s">
        <v>190</v>
      </c>
      <c r="F475" s="12">
        <v>172</v>
      </c>
      <c r="G475" s="12">
        <v>751</v>
      </c>
      <c r="H475" s="12">
        <v>733</v>
      </c>
      <c r="I475" s="12">
        <v>18</v>
      </c>
      <c r="J475" s="12">
        <v>1</v>
      </c>
      <c r="K475" s="12">
        <v>88</v>
      </c>
      <c r="L475" s="12">
        <v>74</v>
      </c>
      <c r="M475" s="28">
        <v>143742789</v>
      </c>
    </row>
    <row r="476" spans="1:13" x14ac:dyDescent="0.2">
      <c r="A476" s="12">
        <v>2015</v>
      </c>
      <c r="B476" s="12" t="s">
        <v>227</v>
      </c>
      <c r="C476" s="12" t="s">
        <v>183</v>
      </c>
      <c r="D476" s="12" t="s">
        <v>161</v>
      </c>
      <c r="E476" s="12" t="s">
        <v>196</v>
      </c>
      <c r="F476" s="12">
        <v>177</v>
      </c>
      <c r="G476" s="12">
        <v>703</v>
      </c>
      <c r="H476" s="12">
        <v>635</v>
      </c>
      <c r="I476" s="12">
        <v>68</v>
      </c>
      <c r="J476" s="12">
        <v>2</v>
      </c>
      <c r="K476" s="12">
        <v>83</v>
      </c>
      <c r="L476" s="12">
        <v>79</v>
      </c>
      <c r="M476" s="28">
        <v>155587472</v>
      </c>
    </row>
    <row r="477" spans="1:13" x14ac:dyDescent="0.2">
      <c r="A477" s="12">
        <v>2015</v>
      </c>
      <c r="B477" s="12" t="s">
        <v>221</v>
      </c>
      <c r="C477" s="12" t="s">
        <v>185</v>
      </c>
      <c r="D477" s="12" t="s">
        <v>161</v>
      </c>
      <c r="E477" s="12" t="s">
        <v>190</v>
      </c>
      <c r="F477" s="12">
        <v>136</v>
      </c>
      <c r="G477" s="12">
        <v>696</v>
      </c>
      <c r="H477" s="12">
        <v>627</v>
      </c>
      <c r="I477" s="12">
        <v>69</v>
      </c>
      <c r="J477" s="12">
        <v>2</v>
      </c>
      <c r="K477" s="12">
        <v>84</v>
      </c>
      <c r="L477" s="12">
        <v>78</v>
      </c>
      <c r="M477" s="28">
        <v>164701500</v>
      </c>
    </row>
    <row r="478" spans="1:13" x14ac:dyDescent="0.2">
      <c r="A478" s="12">
        <v>2015</v>
      </c>
      <c r="B478" s="12" t="s">
        <v>205</v>
      </c>
      <c r="C478" s="12" t="s">
        <v>182</v>
      </c>
      <c r="D478" s="12" t="s">
        <v>157</v>
      </c>
      <c r="E478" s="12" t="s">
        <v>140</v>
      </c>
      <c r="F478" s="12">
        <v>151</v>
      </c>
      <c r="G478" s="12">
        <v>689</v>
      </c>
      <c r="H478" s="12">
        <v>803</v>
      </c>
      <c r="I478" s="12">
        <v>-114</v>
      </c>
      <c r="J478" s="12">
        <v>5</v>
      </c>
      <c r="K478" s="12">
        <v>74</v>
      </c>
      <c r="L478" s="12">
        <v>87</v>
      </c>
      <c r="M478" s="28">
        <v>172284750</v>
      </c>
    </row>
    <row r="479" spans="1:13" x14ac:dyDescent="0.2">
      <c r="A479" s="12">
        <v>2015</v>
      </c>
      <c r="B479" s="12" t="s">
        <v>199</v>
      </c>
      <c r="C479" s="12" t="s">
        <v>168</v>
      </c>
      <c r="D479" s="12" t="s">
        <v>157</v>
      </c>
      <c r="E479" s="12" t="s">
        <v>196</v>
      </c>
      <c r="F479" s="12">
        <v>161</v>
      </c>
      <c r="G479" s="12">
        <v>748</v>
      </c>
      <c r="H479" s="12">
        <v>753</v>
      </c>
      <c r="I479" s="12">
        <v>-5</v>
      </c>
      <c r="J479" s="12">
        <v>5</v>
      </c>
      <c r="K479" s="12">
        <v>78</v>
      </c>
      <c r="L479" s="12">
        <v>84</v>
      </c>
      <c r="M479" s="28">
        <v>181103400</v>
      </c>
    </row>
    <row r="480" spans="1:13" x14ac:dyDescent="0.2">
      <c r="A480" s="12">
        <v>2015</v>
      </c>
      <c r="B480" s="12" t="s">
        <v>214</v>
      </c>
      <c r="C480" s="12" t="s">
        <v>171</v>
      </c>
      <c r="D480" s="12" t="s">
        <v>157</v>
      </c>
      <c r="E480" s="12" t="s">
        <v>196</v>
      </c>
      <c r="F480" s="12">
        <v>212</v>
      </c>
      <c r="G480" s="12">
        <v>764</v>
      </c>
      <c r="H480" s="12">
        <v>698</v>
      </c>
      <c r="I480" s="12">
        <v>66</v>
      </c>
      <c r="J480" s="12">
        <v>2</v>
      </c>
      <c r="K480" s="12">
        <v>87</v>
      </c>
      <c r="L480" s="12">
        <v>75</v>
      </c>
      <c r="M480" s="28">
        <v>212751957</v>
      </c>
    </row>
    <row r="481" spans="1:13" x14ac:dyDescent="0.2">
      <c r="A481" s="12">
        <v>2015</v>
      </c>
      <c r="B481" s="12" t="s">
        <v>209</v>
      </c>
      <c r="C481" s="12" t="s">
        <v>177</v>
      </c>
      <c r="D481" s="12" t="s">
        <v>161</v>
      </c>
      <c r="E481" s="12" t="s">
        <v>190</v>
      </c>
      <c r="F481" s="12">
        <v>187</v>
      </c>
      <c r="G481" s="12">
        <v>667</v>
      </c>
      <c r="H481" s="12">
        <v>595</v>
      </c>
      <c r="I481" s="12">
        <v>72</v>
      </c>
      <c r="J481" s="12">
        <v>1</v>
      </c>
      <c r="K481" s="12">
        <v>92</v>
      </c>
      <c r="L481" s="12">
        <v>70</v>
      </c>
      <c r="M481" s="28">
        <v>215792000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C48"/>
  <sheetViews>
    <sheetView showGridLines="0" workbookViewId="0">
      <selection activeCell="P23" sqref="P23"/>
    </sheetView>
  </sheetViews>
  <sheetFormatPr baseColWidth="10" defaultColWidth="8.83203125" defaultRowHeight="15" x14ac:dyDescent="0.2"/>
  <cols>
    <col min="1" max="1" width="8.83203125" style="12"/>
    <col min="2" max="2" width="15.83203125" style="12" customWidth="1"/>
    <col min="3" max="3" width="8.83203125" style="12"/>
  </cols>
  <sheetData>
    <row r="1" spans="1:3" x14ac:dyDescent="0.2">
      <c r="A1" s="25" t="s">
        <v>105</v>
      </c>
      <c r="B1" s="25" t="s">
        <v>103</v>
      </c>
      <c r="C1" s="25" t="s">
        <v>104</v>
      </c>
    </row>
    <row r="2" spans="1:3" x14ac:dyDescent="0.2">
      <c r="A2" s="12">
        <v>2012</v>
      </c>
      <c r="B2" s="12" t="s">
        <v>106</v>
      </c>
      <c r="C2" s="12">
        <v>33</v>
      </c>
    </row>
    <row r="3" spans="1:3" x14ac:dyDescent="0.2">
      <c r="A3" s="12">
        <v>2013</v>
      </c>
      <c r="B3" s="12" t="s">
        <v>106</v>
      </c>
      <c r="C3" s="12">
        <v>53</v>
      </c>
    </row>
    <row r="4" spans="1:3" x14ac:dyDescent="0.2">
      <c r="A4" s="12">
        <v>2014</v>
      </c>
      <c r="B4" s="12" t="s">
        <v>106</v>
      </c>
      <c r="C4" s="12">
        <v>26</v>
      </c>
    </row>
    <row r="5" spans="1:3" x14ac:dyDescent="0.2">
      <c r="A5" s="12">
        <v>2015</v>
      </c>
      <c r="B5" s="12" t="s">
        <v>106</v>
      </c>
      <c r="C5" s="12">
        <v>47</v>
      </c>
    </row>
    <row r="6" spans="1:3" x14ac:dyDescent="0.2">
      <c r="A6" s="12">
        <v>2011</v>
      </c>
      <c r="B6" s="12" t="s">
        <v>107</v>
      </c>
      <c r="C6" s="12">
        <v>29</v>
      </c>
    </row>
    <row r="7" spans="1:3" x14ac:dyDescent="0.2">
      <c r="A7" s="12">
        <v>2012</v>
      </c>
      <c r="B7" s="12" t="s">
        <v>107</v>
      </c>
      <c r="C7" s="12">
        <v>24</v>
      </c>
    </row>
    <row r="8" spans="1:3" x14ac:dyDescent="0.2">
      <c r="A8" s="12">
        <v>2013</v>
      </c>
      <c r="B8" s="12" t="s">
        <v>107</v>
      </c>
      <c r="C8" s="12">
        <v>27</v>
      </c>
    </row>
    <row r="9" spans="1:3" x14ac:dyDescent="0.2">
      <c r="A9" s="12">
        <v>2014</v>
      </c>
      <c r="B9" s="12" t="s">
        <v>107</v>
      </c>
      <c r="C9" s="12">
        <v>40</v>
      </c>
    </row>
    <row r="10" spans="1:3" x14ac:dyDescent="0.2">
      <c r="A10" s="12">
        <v>2015</v>
      </c>
      <c r="B10" s="12" t="s">
        <v>107</v>
      </c>
      <c r="C10" s="12">
        <v>44</v>
      </c>
    </row>
    <row r="11" spans="1:3" x14ac:dyDescent="0.2">
      <c r="A11" s="12">
        <v>2012</v>
      </c>
      <c r="B11" s="12" t="s">
        <v>109</v>
      </c>
      <c r="C11" s="12">
        <v>22</v>
      </c>
    </row>
    <row r="12" spans="1:3" x14ac:dyDescent="0.2">
      <c r="A12" s="12">
        <v>2013</v>
      </c>
      <c r="B12" s="12" t="s">
        <v>109</v>
      </c>
      <c r="C12" s="12">
        <v>20</v>
      </c>
    </row>
    <row r="13" spans="1:3" x14ac:dyDescent="0.2">
      <c r="A13" s="12">
        <v>2014</v>
      </c>
      <c r="B13" s="12" t="s">
        <v>109</v>
      </c>
      <c r="C13" s="12">
        <v>13</v>
      </c>
    </row>
    <row r="14" spans="1:3" x14ac:dyDescent="0.2">
      <c r="A14" s="12">
        <v>2015</v>
      </c>
      <c r="B14" s="12" t="s">
        <v>109</v>
      </c>
      <c r="C14" s="12">
        <v>42</v>
      </c>
    </row>
    <row r="15" spans="1:3" x14ac:dyDescent="0.2">
      <c r="A15" s="12">
        <v>2012</v>
      </c>
      <c r="B15" s="12" t="s">
        <v>110</v>
      </c>
      <c r="C15" s="12">
        <v>9</v>
      </c>
    </row>
    <row r="16" spans="1:3" x14ac:dyDescent="0.2">
      <c r="A16" s="12">
        <v>2013</v>
      </c>
      <c r="B16" s="12" t="s">
        <v>110</v>
      </c>
      <c r="C16" s="12">
        <v>24</v>
      </c>
    </row>
    <row r="17" spans="1:3" x14ac:dyDescent="0.2">
      <c r="A17" s="12">
        <v>2014</v>
      </c>
      <c r="B17" s="12" t="s">
        <v>110</v>
      </c>
      <c r="C17" s="12">
        <v>29</v>
      </c>
    </row>
    <row r="18" spans="1:3" x14ac:dyDescent="0.2">
      <c r="A18" s="12">
        <v>2015</v>
      </c>
      <c r="B18" s="12" t="s">
        <v>110</v>
      </c>
      <c r="C18" s="12">
        <v>41</v>
      </c>
    </row>
    <row r="19" spans="1:3" x14ac:dyDescent="0.2">
      <c r="A19" s="12">
        <v>2011</v>
      </c>
      <c r="B19" s="12" t="s">
        <v>111</v>
      </c>
      <c r="C19" s="12">
        <v>5</v>
      </c>
    </row>
    <row r="20" spans="1:3" x14ac:dyDescent="0.2">
      <c r="A20" s="12">
        <v>2012</v>
      </c>
      <c r="B20" s="12" t="s">
        <v>111</v>
      </c>
      <c r="C20" s="12">
        <v>30</v>
      </c>
    </row>
    <row r="21" spans="1:3" x14ac:dyDescent="0.2">
      <c r="A21" s="12">
        <v>2013</v>
      </c>
      <c r="B21" s="12" t="s">
        <v>111</v>
      </c>
      <c r="C21" s="12">
        <v>27</v>
      </c>
    </row>
    <row r="22" spans="1:3" x14ac:dyDescent="0.2">
      <c r="A22" s="12">
        <v>2014</v>
      </c>
      <c r="B22" s="12" t="s">
        <v>111</v>
      </c>
      <c r="C22" s="12">
        <v>36</v>
      </c>
    </row>
    <row r="23" spans="1:3" x14ac:dyDescent="0.2">
      <c r="A23" s="12">
        <v>2015</v>
      </c>
      <c r="B23" s="12" t="s">
        <v>111</v>
      </c>
      <c r="C23" s="12">
        <v>41</v>
      </c>
    </row>
    <row r="24" spans="1:3" x14ac:dyDescent="0.2">
      <c r="A24" s="12">
        <v>2011</v>
      </c>
      <c r="B24" s="12" t="s">
        <v>112</v>
      </c>
      <c r="C24" s="12">
        <v>43</v>
      </c>
    </row>
    <row r="25" spans="1:3" x14ac:dyDescent="0.2">
      <c r="A25" s="12">
        <v>2012</v>
      </c>
      <c r="B25" s="12" t="s">
        <v>112</v>
      </c>
      <c r="C25" s="12">
        <v>27</v>
      </c>
    </row>
    <row r="26" spans="1:3" x14ac:dyDescent="0.2">
      <c r="A26" s="12">
        <v>2013</v>
      </c>
      <c r="B26" s="12" t="s">
        <v>112</v>
      </c>
      <c r="C26" s="12">
        <v>28</v>
      </c>
    </row>
    <row r="27" spans="1:3" x14ac:dyDescent="0.2">
      <c r="A27" s="12">
        <v>2014</v>
      </c>
      <c r="B27" s="12" t="s">
        <v>112</v>
      </c>
      <c r="C27" s="12">
        <v>35</v>
      </c>
    </row>
    <row r="28" spans="1:3" x14ac:dyDescent="0.2">
      <c r="A28" s="12">
        <v>2015</v>
      </c>
      <c r="B28" s="12" t="s">
        <v>112</v>
      </c>
      <c r="C28" s="12">
        <v>40</v>
      </c>
    </row>
    <row r="29" spans="1:3" x14ac:dyDescent="0.2">
      <c r="A29" s="12">
        <v>2011</v>
      </c>
      <c r="B29" s="12" t="s">
        <v>113</v>
      </c>
      <c r="C29" s="12">
        <v>37</v>
      </c>
    </row>
    <row r="30" spans="1:3" x14ac:dyDescent="0.2">
      <c r="A30" s="12">
        <v>2012</v>
      </c>
      <c r="B30" s="12" t="s">
        <v>113</v>
      </c>
      <c r="C30" s="12">
        <v>30</v>
      </c>
    </row>
    <row r="31" spans="1:3" x14ac:dyDescent="0.2">
      <c r="A31" s="12">
        <v>2013</v>
      </c>
      <c r="B31" s="12" t="s">
        <v>113</v>
      </c>
      <c r="C31" s="12">
        <v>17</v>
      </c>
    </row>
    <row r="32" spans="1:3" x14ac:dyDescent="0.2">
      <c r="A32" s="12">
        <v>2014</v>
      </c>
      <c r="B32" s="12" t="s">
        <v>113</v>
      </c>
      <c r="C32" s="12">
        <v>28</v>
      </c>
    </row>
    <row r="33" spans="1:3" x14ac:dyDescent="0.2">
      <c r="A33" s="12">
        <v>2015</v>
      </c>
      <c r="B33" s="12" t="s">
        <v>113</v>
      </c>
      <c r="C33" s="12">
        <v>40</v>
      </c>
    </row>
    <row r="34" spans="1:3" x14ac:dyDescent="0.2">
      <c r="A34" s="12">
        <v>2011</v>
      </c>
      <c r="B34" s="12" t="s">
        <v>114</v>
      </c>
      <c r="C34" s="12">
        <v>26</v>
      </c>
    </row>
    <row r="35" spans="1:3" x14ac:dyDescent="0.2">
      <c r="A35" s="12">
        <v>2012</v>
      </c>
      <c r="B35" s="12" t="s">
        <v>114</v>
      </c>
      <c r="C35" s="12">
        <v>22</v>
      </c>
    </row>
    <row r="36" spans="1:3" x14ac:dyDescent="0.2">
      <c r="A36" s="12">
        <v>2013</v>
      </c>
      <c r="B36" s="12" t="s">
        <v>114</v>
      </c>
      <c r="C36" s="12">
        <v>26</v>
      </c>
    </row>
    <row r="37" spans="1:3" x14ac:dyDescent="0.2">
      <c r="A37" s="12">
        <v>2014</v>
      </c>
      <c r="B37" s="12" t="s">
        <v>114</v>
      </c>
      <c r="C37" s="12">
        <v>11</v>
      </c>
    </row>
    <row r="38" spans="1:3" x14ac:dyDescent="0.2">
      <c r="A38" s="12">
        <v>2015</v>
      </c>
      <c r="B38" s="12" t="s">
        <v>114</v>
      </c>
      <c r="C38" s="12">
        <v>40</v>
      </c>
    </row>
    <row r="39" spans="1:3" x14ac:dyDescent="0.2">
      <c r="A39" s="12">
        <v>2011</v>
      </c>
      <c r="B39" s="12" t="s">
        <v>115</v>
      </c>
      <c r="C39" s="12">
        <v>17</v>
      </c>
    </row>
    <row r="40" spans="1:3" x14ac:dyDescent="0.2">
      <c r="A40" s="12">
        <v>2012</v>
      </c>
      <c r="B40" s="12" t="s">
        <v>115</v>
      </c>
      <c r="C40" s="12">
        <v>42</v>
      </c>
    </row>
    <row r="41" spans="1:3" x14ac:dyDescent="0.2">
      <c r="A41" s="12">
        <v>2013</v>
      </c>
      <c r="B41" s="12" t="s">
        <v>115</v>
      </c>
      <c r="C41" s="12">
        <v>36</v>
      </c>
    </row>
    <row r="42" spans="1:3" x14ac:dyDescent="0.2">
      <c r="A42" s="12">
        <v>2014</v>
      </c>
      <c r="B42" s="12" t="s">
        <v>115</v>
      </c>
      <c r="C42" s="12">
        <v>34</v>
      </c>
    </row>
    <row r="43" spans="1:3" x14ac:dyDescent="0.2">
      <c r="A43" s="12">
        <v>2015</v>
      </c>
      <c r="B43" s="12" t="s">
        <v>115</v>
      </c>
      <c r="C43" s="12">
        <v>39</v>
      </c>
    </row>
    <row r="44" spans="1:3" x14ac:dyDescent="0.2">
      <c r="A44" s="12">
        <v>2011</v>
      </c>
      <c r="B44" s="12" t="s">
        <v>240</v>
      </c>
      <c r="C44" s="12">
        <v>14</v>
      </c>
    </row>
    <row r="45" spans="1:3" x14ac:dyDescent="0.2">
      <c r="A45" s="12">
        <v>2012</v>
      </c>
      <c r="B45" s="12" t="s">
        <v>240</v>
      </c>
      <c r="C45" s="12">
        <v>12</v>
      </c>
    </row>
    <row r="46" spans="1:3" x14ac:dyDescent="0.2">
      <c r="A46" s="12">
        <v>2013</v>
      </c>
      <c r="B46" s="12" t="s">
        <v>240</v>
      </c>
      <c r="C46" s="12">
        <v>10</v>
      </c>
    </row>
    <row r="47" spans="1:3" x14ac:dyDescent="0.2">
      <c r="A47" s="12">
        <v>2014</v>
      </c>
      <c r="B47" s="12" t="s">
        <v>240</v>
      </c>
      <c r="C47" s="12">
        <v>75</v>
      </c>
    </row>
    <row r="48" spans="1:3" x14ac:dyDescent="0.2">
      <c r="A48" s="12">
        <v>2015</v>
      </c>
      <c r="B48" s="12" t="s">
        <v>240</v>
      </c>
      <c r="C48" s="12">
        <v>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F27"/>
  <sheetViews>
    <sheetView showGridLines="0" workbookViewId="0">
      <selection activeCell="A17" sqref="A17:F17"/>
    </sheetView>
  </sheetViews>
  <sheetFormatPr baseColWidth="10" defaultColWidth="8.83203125" defaultRowHeight="15" x14ac:dyDescent="0.2"/>
  <cols>
    <col min="1" max="1" width="15.33203125" style="12" customWidth="1"/>
    <col min="2" max="2" width="14.5" style="12" customWidth="1"/>
    <col min="3" max="3" width="24.6640625" style="12" customWidth="1"/>
    <col min="4" max="5" width="12.5" style="12" customWidth="1"/>
  </cols>
  <sheetData>
    <row r="1" spans="1:5" x14ac:dyDescent="0.2">
      <c r="A1" s="25" t="s">
        <v>48</v>
      </c>
      <c r="B1" s="25" t="s">
        <v>136</v>
      </c>
      <c r="C1" s="25" t="s">
        <v>49</v>
      </c>
      <c r="D1" s="25" t="s">
        <v>50</v>
      </c>
      <c r="E1" s="13"/>
    </row>
    <row r="2" spans="1:5" x14ac:dyDescent="0.2">
      <c r="A2" s="12" t="s">
        <v>39</v>
      </c>
      <c r="B2" s="12" t="s">
        <v>137</v>
      </c>
      <c r="C2" s="12" t="s">
        <v>141</v>
      </c>
      <c r="D2" s="15">
        <v>4645</v>
      </c>
      <c r="E2" s="15"/>
    </row>
    <row r="3" spans="1:5" x14ac:dyDescent="0.2">
      <c r="A3" s="12" t="s">
        <v>39</v>
      </c>
      <c r="B3" s="12" t="s">
        <v>138</v>
      </c>
      <c r="C3" s="12" t="s">
        <v>241</v>
      </c>
      <c r="D3" s="15">
        <v>9490</v>
      </c>
      <c r="E3" s="15"/>
    </row>
    <row r="4" spans="1:5" x14ac:dyDescent="0.2">
      <c r="A4" s="12" t="s">
        <v>39</v>
      </c>
      <c r="B4" s="12" t="s">
        <v>139</v>
      </c>
      <c r="C4" s="12" t="s">
        <v>142</v>
      </c>
      <c r="D4" s="15">
        <v>2535</v>
      </c>
      <c r="E4" s="15"/>
    </row>
    <row r="5" spans="1:5" x14ac:dyDescent="0.2">
      <c r="A5" s="12" t="s">
        <v>39</v>
      </c>
      <c r="B5" s="12" t="s">
        <v>138</v>
      </c>
      <c r="C5" s="12" t="s">
        <v>143</v>
      </c>
      <c r="D5" s="15">
        <v>6699</v>
      </c>
      <c r="E5" s="15"/>
    </row>
    <row r="6" spans="1:5" x14ac:dyDescent="0.2">
      <c r="A6" s="12" t="s">
        <v>51</v>
      </c>
      <c r="B6" s="12" t="s">
        <v>137</v>
      </c>
      <c r="C6" s="12" t="s">
        <v>144</v>
      </c>
      <c r="D6" s="15">
        <v>7840</v>
      </c>
      <c r="E6" s="15"/>
    </row>
    <row r="7" spans="1:5" x14ac:dyDescent="0.2">
      <c r="A7" s="12" t="s">
        <v>51</v>
      </c>
      <c r="B7" s="12" t="s">
        <v>137</v>
      </c>
      <c r="C7" s="12" t="s">
        <v>145</v>
      </c>
      <c r="D7" s="15">
        <v>4391</v>
      </c>
      <c r="E7" s="15"/>
    </row>
    <row r="8" spans="1:5" x14ac:dyDescent="0.2">
      <c r="A8" s="12" t="s">
        <v>51</v>
      </c>
      <c r="B8" s="12" t="s">
        <v>138</v>
      </c>
      <c r="C8" s="12" t="s">
        <v>151</v>
      </c>
      <c r="D8" s="15">
        <v>2120</v>
      </c>
      <c r="E8" s="15"/>
    </row>
    <row r="9" spans="1:5" x14ac:dyDescent="0.2">
      <c r="A9" s="12" t="s">
        <v>52</v>
      </c>
      <c r="B9" s="12" t="s">
        <v>137</v>
      </c>
      <c r="C9" s="12" t="s">
        <v>152</v>
      </c>
      <c r="D9" s="15">
        <v>7600</v>
      </c>
      <c r="E9" s="15"/>
    </row>
    <row r="10" spans="1:5" x14ac:dyDescent="0.2">
      <c r="A10" s="12" t="s">
        <v>52</v>
      </c>
      <c r="B10" s="12" t="s">
        <v>137</v>
      </c>
      <c r="C10" s="12" t="s">
        <v>146</v>
      </c>
      <c r="D10" s="15">
        <v>3281</v>
      </c>
      <c r="E10" s="15"/>
    </row>
    <row r="11" spans="1:5" x14ac:dyDescent="0.2">
      <c r="A11" s="12" t="s">
        <v>52</v>
      </c>
      <c r="B11" s="12" t="s">
        <v>137</v>
      </c>
      <c r="C11" s="12" t="s">
        <v>147</v>
      </c>
      <c r="D11" s="15">
        <v>4500</v>
      </c>
      <c r="E11" s="15"/>
    </row>
    <row r="12" spans="1:5" x14ac:dyDescent="0.2">
      <c r="A12" s="12" t="s">
        <v>52</v>
      </c>
      <c r="B12" s="12" t="s">
        <v>138</v>
      </c>
      <c r="C12" s="12" t="s">
        <v>148</v>
      </c>
      <c r="D12" s="15">
        <v>14920</v>
      </c>
      <c r="E12" s="15"/>
    </row>
    <row r="13" spans="1:5" x14ac:dyDescent="0.2">
      <c r="A13" s="12" t="s">
        <v>52</v>
      </c>
      <c r="B13" s="12" t="s">
        <v>138</v>
      </c>
      <c r="C13" s="12" t="s">
        <v>150</v>
      </c>
      <c r="D13" s="15">
        <v>9447</v>
      </c>
      <c r="E13" s="15"/>
    </row>
    <row r="14" spans="1:5" x14ac:dyDescent="0.2">
      <c r="A14" s="12" t="s">
        <v>53</v>
      </c>
      <c r="B14" s="12" t="s">
        <v>137</v>
      </c>
      <c r="C14" s="12" t="s">
        <v>149</v>
      </c>
      <c r="D14" s="15">
        <v>5590</v>
      </c>
      <c r="E14" s="15"/>
    </row>
    <row r="17" spans="1:6" x14ac:dyDescent="0.2">
      <c r="A17" s="25" t="s">
        <v>67</v>
      </c>
      <c r="B17" s="25" t="s">
        <v>68</v>
      </c>
      <c r="C17" s="25" t="s">
        <v>85</v>
      </c>
      <c r="D17" s="25" t="s">
        <v>69</v>
      </c>
      <c r="E17" s="25" t="s">
        <v>71</v>
      </c>
      <c r="F17" s="25" t="s">
        <v>134</v>
      </c>
    </row>
    <row r="18" spans="1:6" x14ac:dyDescent="0.2">
      <c r="A18" s="12" t="s">
        <v>19</v>
      </c>
      <c r="B18" s="12" t="s">
        <v>58</v>
      </c>
      <c r="C18" s="12" t="s">
        <v>74</v>
      </c>
      <c r="F18" s="12">
        <v>1</v>
      </c>
    </row>
    <row r="19" spans="1:6" x14ac:dyDescent="0.2">
      <c r="A19" s="12" t="s">
        <v>19</v>
      </c>
      <c r="B19" s="12" t="s">
        <v>72</v>
      </c>
      <c r="C19" s="12" t="s">
        <v>75</v>
      </c>
      <c r="D19" s="12" t="s">
        <v>76</v>
      </c>
      <c r="F19" s="12">
        <v>1</v>
      </c>
    </row>
    <row r="20" spans="1:6" x14ac:dyDescent="0.2">
      <c r="A20" s="12" t="s">
        <v>19</v>
      </c>
      <c r="B20" s="12" t="s">
        <v>73</v>
      </c>
      <c r="C20" s="12" t="s">
        <v>77</v>
      </c>
      <c r="F20" s="12">
        <v>1</v>
      </c>
    </row>
    <row r="21" spans="1:6" x14ac:dyDescent="0.2">
      <c r="A21" s="12" t="s">
        <v>19</v>
      </c>
      <c r="B21" s="12" t="s">
        <v>73</v>
      </c>
      <c r="C21" s="12" t="s">
        <v>86</v>
      </c>
      <c r="D21" s="12" t="s">
        <v>87</v>
      </c>
      <c r="E21" s="12" t="s">
        <v>88</v>
      </c>
      <c r="F21" s="12">
        <v>1</v>
      </c>
    </row>
    <row r="22" spans="1:6" x14ac:dyDescent="0.2">
      <c r="A22" s="12" t="s">
        <v>70</v>
      </c>
      <c r="B22" s="12" t="s">
        <v>58</v>
      </c>
      <c r="C22" s="12" t="s">
        <v>78</v>
      </c>
      <c r="D22" s="12" t="s">
        <v>80</v>
      </c>
      <c r="F22" s="12">
        <v>1</v>
      </c>
    </row>
    <row r="23" spans="1:6" x14ac:dyDescent="0.2">
      <c r="A23" s="12" t="s">
        <v>70</v>
      </c>
      <c r="B23" s="12" t="s">
        <v>72</v>
      </c>
      <c r="C23" s="12" t="s">
        <v>79</v>
      </c>
      <c r="D23" s="12" t="s">
        <v>81</v>
      </c>
      <c r="E23" s="12" t="s">
        <v>135</v>
      </c>
      <c r="F23" s="12">
        <v>1</v>
      </c>
    </row>
    <row r="24" spans="1:6" x14ac:dyDescent="0.2">
      <c r="A24" s="12" t="s">
        <v>70</v>
      </c>
      <c r="B24" s="12" t="s">
        <v>72</v>
      </c>
      <c r="C24" s="12" t="s">
        <v>79</v>
      </c>
      <c r="D24" s="12" t="s">
        <v>82</v>
      </c>
      <c r="F24" s="12">
        <v>1</v>
      </c>
    </row>
    <row r="25" spans="1:6" x14ac:dyDescent="0.2">
      <c r="A25" s="12" t="s">
        <v>70</v>
      </c>
      <c r="B25" s="12" t="s">
        <v>73</v>
      </c>
      <c r="C25" s="12" t="s">
        <v>129</v>
      </c>
      <c r="F25" s="12">
        <v>1</v>
      </c>
    </row>
    <row r="26" spans="1:6" x14ac:dyDescent="0.2">
      <c r="A26" s="12" t="s">
        <v>21</v>
      </c>
      <c r="B26" s="12" t="s">
        <v>58</v>
      </c>
      <c r="C26" s="12" t="s">
        <v>83</v>
      </c>
      <c r="F26" s="12">
        <v>1</v>
      </c>
    </row>
    <row r="27" spans="1:6" x14ac:dyDescent="0.2">
      <c r="A27" s="12" t="s">
        <v>21</v>
      </c>
      <c r="B27" s="12" t="s">
        <v>72</v>
      </c>
      <c r="C27" s="12" t="s">
        <v>84</v>
      </c>
      <c r="F27" s="12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C35"/>
  <sheetViews>
    <sheetView showGridLines="0" topLeftCell="A2" workbookViewId="0">
      <selection activeCell="C43" sqref="C43"/>
    </sheetView>
  </sheetViews>
  <sheetFormatPr baseColWidth="10" defaultColWidth="8.83203125" defaultRowHeight="15" x14ac:dyDescent="0.2"/>
  <cols>
    <col min="1" max="1" width="20.1640625" style="12" customWidth="1"/>
    <col min="2" max="2" width="11.83203125" style="35" customWidth="1"/>
    <col min="3" max="3" width="13.5" customWidth="1"/>
    <col min="6" max="6" width="8.83203125" customWidth="1"/>
  </cols>
  <sheetData>
    <row r="1" spans="1:2" x14ac:dyDescent="0.2">
      <c r="A1" s="25" t="s">
        <v>54</v>
      </c>
      <c r="B1" s="55">
        <v>100000</v>
      </c>
    </row>
    <row r="2" spans="1:2" x14ac:dyDescent="0.2">
      <c r="A2" s="16" t="s">
        <v>56</v>
      </c>
      <c r="B2" s="35">
        <v>-30000</v>
      </c>
    </row>
    <row r="3" spans="1:2" x14ac:dyDescent="0.2">
      <c r="A3" s="16" t="s">
        <v>63</v>
      </c>
      <c r="B3" s="35">
        <v>8000</v>
      </c>
    </row>
    <row r="4" spans="1:2" x14ac:dyDescent="0.2">
      <c r="A4" s="25" t="s">
        <v>57</v>
      </c>
      <c r="B4" s="55">
        <f>SUM(B1:B3)</f>
        <v>78000</v>
      </c>
    </row>
    <row r="5" spans="1:2" x14ac:dyDescent="0.2">
      <c r="A5" s="16" t="s">
        <v>58</v>
      </c>
      <c r="B5" s="35">
        <v>-10000</v>
      </c>
    </row>
    <row r="6" spans="1:2" x14ac:dyDescent="0.2">
      <c r="A6" s="16" t="s">
        <v>59</v>
      </c>
      <c r="B6" s="35">
        <v>-4500</v>
      </c>
    </row>
    <row r="7" spans="1:2" x14ac:dyDescent="0.2">
      <c r="A7" s="16" t="s">
        <v>55</v>
      </c>
      <c r="B7" s="35">
        <v>-24000</v>
      </c>
    </row>
    <row r="8" spans="1:2" x14ac:dyDescent="0.2">
      <c r="A8" s="16" t="s">
        <v>60</v>
      </c>
      <c r="B8" s="35">
        <v>-6800</v>
      </c>
    </row>
    <row r="9" spans="1:2" x14ac:dyDescent="0.2">
      <c r="A9" s="25" t="s">
        <v>61</v>
      </c>
      <c r="B9" s="55">
        <f>SUM(B4:B8)</f>
        <v>32700</v>
      </c>
    </row>
    <row r="10" spans="1:2" x14ac:dyDescent="0.2">
      <c r="A10" s="16" t="s">
        <v>62</v>
      </c>
      <c r="B10" s="35">
        <v>4500</v>
      </c>
    </row>
    <row r="11" spans="1:2" x14ac:dyDescent="0.2">
      <c r="A11" s="16" t="s">
        <v>64</v>
      </c>
      <c r="B11" s="35">
        <v>-2000</v>
      </c>
    </row>
    <row r="12" spans="1:2" x14ac:dyDescent="0.2">
      <c r="A12" s="16" t="s">
        <v>65</v>
      </c>
      <c r="B12" s="35">
        <v>-9000</v>
      </c>
    </row>
    <row r="13" spans="1:2" x14ac:dyDescent="0.2">
      <c r="A13" s="25" t="s">
        <v>66</v>
      </c>
      <c r="B13" s="55">
        <f>SUM(B9:B12)</f>
        <v>26200</v>
      </c>
    </row>
    <row r="21" spans="1:3" x14ac:dyDescent="0.2">
      <c r="A21" s="25" t="s">
        <v>93</v>
      </c>
      <c r="B21" s="56" t="s">
        <v>2189</v>
      </c>
      <c r="C21" s="57" t="s">
        <v>2190</v>
      </c>
    </row>
    <row r="22" spans="1:3" x14ac:dyDescent="0.2">
      <c r="A22" s="12" t="s">
        <v>2204</v>
      </c>
      <c r="B22" s="19">
        <v>100000</v>
      </c>
      <c r="C22" s="20">
        <v>1</v>
      </c>
    </row>
    <row r="23" spans="1:3" x14ac:dyDescent="0.2">
      <c r="A23" s="12" t="s">
        <v>90</v>
      </c>
      <c r="B23" s="19">
        <v>98500</v>
      </c>
      <c r="C23" s="18">
        <f>B23/$B$22</f>
        <v>0.98499999999999999</v>
      </c>
    </row>
    <row r="24" spans="1:3" x14ac:dyDescent="0.2">
      <c r="A24" s="12" t="s">
        <v>91</v>
      </c>
      <c r="B24" s="19">
        <v>88000</v>
      </c>
      <c r="C24" s="18">
        <f>B24/$B$22</f>
        <v>0.88</v>
      </c>
    </row>
    <row r="25" spans="1:3" x14ac:dyDescent="0.2">
      <c r="A25" s="12" t="s">
        <v>92</v>
      </c>
      <c r="B25" s="19">
        <v>79000</v>
      </c>
      <c r="C25" s="18">
        <f>B25/$B$22</f>
        <v>0.79</v>
      </c>
    </row>
    <row r="26" spans="1:3" x14ac:dyDescent="0.2">
      <c r="A26" s="12" t="s">
        <v>89</v>
      </c>
      <c r="B26" s="19">
        <v>52000</v>
      </c>
      <c r="C26" s="18">
        <f>B26/$B$22</f>
        <v>0.52</v>
      </c>
    </row>
    <row r="27" spans="1:3" x14ac:dyDescent="0.2">
      <c r="A27" s="12" t="s">
        <v>2205</v>
      </c>
      <c r="B27" s="19">
        <v>50400</v>
      </c>
      <c r="C27" s="18">
        <f>B27/$B$22</f>
        <v>0.504</v>
      </c>
    </row>
    <row r="31" spans="1:3" x14ac:dyDescent="0.2">
      <c r="B31" s="19"/>
      <c r="C31" s="20"/>
    </row>
    <row r="32" spans="1:3" x14ac:dyDescent="0.2">
      <c r="B32" s="19"/>
      <c r="C32" s="18"/>
    </row>
    <row r="33" spans="2:3" x14ac:dyDescent="0.2">
      <c r="B33" s="19"/>
      <c r="C33" s="18"/>
    </row>
    <row r="34" spans="2:3" x14ac:dyDescent="0.2">
      <c r="B34" s="19"/>
      <c r="C34" s="18"/>
    </row>
    <row r="35" spans="2:3" x14ac:dyDescent="0.2">
      <c r="B35" s="19"/>
      <c r="C35" s="1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N33"/>
  <sheetViews>
    <sheetView showGridLines="0" zoomScaleNormal="100" workbookViewId="0">
      <selection activeCell="D38" sqref="D38"/>
    </sheetView>
  </sheetViews>
  <sheetFormatPr baseColWidth="10" defaultColWidth="8.83203125" defaultRowHeight="15" x14ac:dyDescent="0.2"/>
  <cols>
    <col min="1" max="1" width="25.83203125" style="12" customWidth="1"/>
    <col min="2" max="2" width="11.83203125" style="12" customWidth="1"/>
    <col min="3" max="3" width="16.83203125" style="12" customWidth="1"/>
    <col min="4" max="4" width="13.5" customWidth="1"/>
    <col min="5" max="5" width="12.33203125" customWidth="1"/>
    <col min="6" max="6" width="14.1640625" customWidth="1"/>
    <col min="7" max="7" width="10.6640625" customWidth="1"/>
    <col min="8" max="11" width="11.33203125" customWidth="1"/>
    <col min="12" max="12" width="24.33203125" bestFit="1" customWidth="1"/>
    <col min="13" max="13" width="11.33203125" customWidth="1"/>
  </cols>
  <sheetData>
    <row r="1" spans="1:13" x14ac:dyDescent="0.2">
      <c r="A1" s="16" t="s">
        <v>2191</v>
      </c>
      <c r="B1" s="25" t="s">
        <v>124</v>
      </c>
      <c r="C1" s="25" t="s">
        <v>125</v>
      </c>
      <c r="D1" s="25" t="s">
        <v>128</v>
      </c>
      <c r="E1" s="25" t="s">
        <v>126</v>
      </c>
      <c r="F1" s="25" t="s">
        <v>127</v>
      </c>
      <c r="G1" s="12"/>
    </row>
    <row r="2" spans="1:13" x14ac:dyDescent="0.2">
      <c r="A2" s="13" t="s">
        <v>75</v>
      </c>
      <c r="B2" s="12">
        <v>65</v>
      </c>
      <c r="C2" s="12">
        <v>60</v>
      </c>
      <c r="D2" s="12">
        <v>60</v>
      </c>
      <c r="E2" s="12">
        <v>65</v>
      </c>
      <c r="F2" s="12">
        <v>75</v>
      </c>
    </row>
    <row r="3" spans="1:13" x14ac:dyDescent="0.2">
      <c r="A3" s="13" t="s">
        <v>129</v>
      </c>
      <c r="B3" s="12">
        <v>85</v>
      </c>
      <c r="C3" s="12">
        <v>22</v>
      </c>
      <c r="D3" s="12">
        <v>35</v>
      </c>
      <c r="E3" s="12">
        <v>92</v>
      </c>
      <c r="F3" s="12">
        <v>95</v>
      </c>
    </row>
    <row r="4" spans="1:13" x14ac:dyDescent="0.2">
      <c r="A4" s="13" t="s">
        <v>80</v>
      </c>
      <c r="B4" s="12">
        <v>45</v>
      </c>
      <c r="C4" s="12">
        <v>85</v>
      </c>
      <c r="D4" s="12">
        <v>82</v>
      </c>
      <c r="E4" s="12">
        <v>45</v>
      </c>
      <c r="F4" s="12">
        <v>45</v>
      </c>
    </row>
    <row r="8" spans="1:13" x14ac:dyDescent="0.2">
      <c r="A8" s="16" t="s">
        <v>2192</v>
      </c>
      <c r="B8" s="25" t="s">
        <v>3</v>
      </c>
      <c r="C8" s="25" t="s">
        <v>4</v>
      </c>
      <c r="D8" s="25" t="s">
        <v>5</v>
      </c>
      <c r="E8" s="25" t="s">
        <v>6</v>
      </c>
      <c r="F8" s="25" t="s">
        <v>7</v>
      </c>
      <c r="G8" s="25" t="s">
        <v>8</v>
      </c>
      <c r="H8" s="25" t="s">
        <v>9</v>
      </c>
      <c r="I8" s="25" t="s">
        <v>10</v>
      </c>
      <c r="J8" s="25" t="s">
        <v>11</v>
      </c>
      <c r="K8" s="25" t="s">
        <v>12</v>
      </c>
      <c r="L8" s="25" t="s">
        <v>13</v>
      </c>
      <c r="M8" s="25" t="s">
        <v>14</v>
      </c>
    </row>
    <row r="9" spans="1:13" x14ac:dyDescent="0.2">
      <c r="A9" s="13" t="s">
        <v>130</v>
      </c>
      <c r="B9" s="12">
        <v>24</v>
      </c>
      <c r="C9" s="12">
        <v>28</v>
      </c>
      <c r="D9" s="12">
        <v>24</v>
      </c>
      <c r="E9" s="12">
        <v>20</v>
      </c>
      <c r="F9" s="12">
        <v>18</v>
      </c>
      <c r="G9" s="12">
        <v>15</v>
      </c>
      <c r="H9" s="12">
        <v>12</v>
      </c>
      <c r="I9" s="12">
        <v>14</v>
      </c>
      <c r="J9" s="12">
        <v>16</v>
      </c>
      <c r="K9" s="12">
        <v>21</v>
      </c>
      <c r="L9" s="12">
        <v>28</v>
      </c>
      <c r="M9" s="12">
        <v>30</v>
      </c>
    </row>
    <row r="10" spans="1:13" x14ac:dyDescent="0.2">
      <c r="A10" s="13" t="s">
        <v>131</v>
      </c>
      <c r="B10" s="12">
        <v>125</v>
      </c>
      <c r="C10" s="12">
        <v>110</v>
      </c>
      <c r="D10" s="12">
        <v>95</v>
      </c>
      <c r="E10" s="12">
        <v>88</v>
      </c>
      <c r="F10" s="12">
        <v>85</v>
      </c>
      <c r="G10" s="12">
        <v>74</v>
      </c>
      <c r="H10" s="12">
        <v>70</v>
      </c>
      <c r="I10" s="12">
        <v>70</v>
      </c>
      <c r="J10" s="12">
        <v>72</v>
      </c>
      <c r="K10" s="12">
        <v>85</v>
      </c>
      <c r="L10" s="12">
        <v>104</v>
      </c>
      <c r="M10" s="12">
        <v>118</v>
      </c>
    </row>
    <row r="11" spans="1:13" x14ac:dyDescent="0.2">
      <c r="A11" s="13" t="s">
        <v>132</v>
      </c>
      <c r="B11" s="12">
        <v>28</v>
      </c>
      <c r="C11" s="12">
        <v>23</v>
      </c>
      <c r="D11" s="12">
        <v>24</v>
      </c>
      <c r="E11" s="12">
        <v>30</v>
      </c>
      <c r="F11" s="12">
        <v>38</v>
      </c>
      <c r="G11" s="12">
        <v>45</v>
      </c>
      <c r="H11" s="12">
        <v>48</v>
      </c>
      <c r="I11" s="12">
        <v>55</v>
      </c>
      <c r="J11" s="12">
        <v>75</v>
      </c>
      <c r="K11" s="12">
        <v>82</v>
      </c>
      <c r="L11" s="12">
        <v>56</v>
      </c>
      <c r="M11" s="12">
        <v>30</v>
      </c>
    </row>
    <row r="12" spans="1:13" x14ac:dyDescent="0.2">
      <c r="A12" s="13" t="s">
        <v>133</v>
      </c>
      <c r="B12" s="12">
        <v>2</v>
      </c>
      <c r="C12" s="12">
        <v>4</v>
      </c>
      <c r="D12" s="12">
        <v>8</v>
      </c>
      <c r="E12" s="12">
        <v>12</v>
      </c>
      <c r="F12" s="12">
        <v>18</v>
      </c>
      <c r="G12" s="12">
        <v>28</v>
      </c>
      <c r="H12" s="12">
        <v>30</v>
      </c>
      <c r="I12" s="12">
        <v>27</v>
      </c>
      <c r="J12" s="12">
        <v>22</v>
      </c>
      <c r="K12" s="12">
        <v>12</v>
      </c>
      <c r="L12" s="12">
        <v>6</v>
      </c>
      <c r="M12" s="12">
        <v>3</v>
      </c>
    </row>
    <row r="14" spans="1:13" x14ac:dyDescent="0.2">
      <c r="A14" s="16" t="s">
        <v>2220</v>
      </c>
      <c r="B14" s="25" t="s">
        <v>3</v>
      </c>
      <c r="C14" s="25" t="s">
        <v>4</v>
      </c>
      <c r="D14" s="25" t="s">
        <v>5</v>
      </c>
      <c r="E14" s="25" t="s">
        <v>6</v>
      </c>
      <c r="F14" s="25" t="s">
        <v>7</v>
      </c>
      <c r="G14" s="25" t="s">
        <v>8</v>
      </c>
      <c r="H14" s="25" t="s">
        <v>9</v>
      </c>
      <c r="I14" s="25" t="s">
        <v>10</v>
      </c>
      <c r="J14" s="25" t="s">
        <v>11</v>
      </c>
      <c r="K14" s="25" t="s">
        <v>12</v>
      </c>
      <c r="L14" s="25" t="s">
        <v>13</v>
      </c>
      <c r="M14" s="25" t="s">
        <v>14</v>
      </c>
    </row>
    <row r="15" spans="1:13" x14ac:dyDescent="0.2">
      <c r="A15" s="13" t="s">
        <v>130</v>
      </c>
      <c r="B15" s="26">
        <f>1+(B9-MIN($B9:$M9))*99/(MAX($B9:$M9)-MIN($B9:$M9))</f>
        <v>67</v>
      </c>
      <c r="C15" s="26">
        <f t="shared" ref="C15:M15" si="0">1+(C9-MIN($B9:$M9))*99/(MAX($B9:$M9)-MIN($B9:$M9))</f>
        <v>89</v>
      </c>
      <c r="D15" s="26">
        <f t="shared" si="0"/>
        <v>67</v>
      </c>
      <c r="E15" s="26">
        <f t="shared" si="0"/>
        <v>45</v>
      </c>
      <c r="F15" s="26">
        <f t="shared" si="0"/>
        <v>34</v>
      </c>
      <c r="G15" s="26">
        <f t="shared" si="0"/>
        <v>17.5</v>
      </c>
      <c r="H15" s="26">
        <f t="shared" si="0"/>
        <v>1</v>
      </c>
      <c r="I15" s="26">
        <f t="shared" si="0"/>
        <v>12</v>
      </c>
      <c r="J15" s="26">
        <f t="shared" si="0"/>
        <v>23</v>
      </c>
      <c r="K15" s="26">
        <f t="shared" si="0"/>
        <v>50.5</v>
      </c>
      <c r="L15" s="26">
        <f t="shared" si="0"/>
        <v>89</v>
      </c>
      <c r="M15" s="26">
        <f t="shared" si="0"/>
        <v>100</v>
      </c>
    </row>
    <row r="16" spans="1:13" x14ac:dyDescent="0.2">
      <c r="A16" s="13" t="s">
        <v>131</v>
      </c>
      <c r="B16" s="26">
        <f t="shared" ref="B16:M18" si="1">1+(B10-MIN($B10:$M10))*99/(MAX($B10:$M10)-MIN($B10:$M10))</f>
        <v>100</v>
      </c>
      <c r="C16" s="26">
        <f t="shared" si="1"/>
        <v>73</v>
      </c>
      <c r="D16" s="26">
        <f t="shared" si="1"/>
        <v>46</v>
      </c>
      <c r="E16" s="26">
        <f t="shared" si="1"/>
        <v>33.4</v>
      </c>
      <c r="F16" s="26">
        <f t="shared" si="1"/>
        <v>28</v>
      </c>
      <c r="G16" s="26">
        <f t="shared" si="1"/>
        <v>8.1999999999999993</v>
      </c>
      <c r="H16" s="26">
        <f t="shared" si="1"/>
        <v>1</v>
      </c>
      <c r="I16" s="26">
        <f t="shared" si="1"/>
        <v>1</v>
      </c>
      <c r="J16" s="26">
        <f t="shared" si="1"/>
        <v>4.5999999999999996</v>
      </c>
      <c r="K16" s="26">
        <f t="shared" si="1"/>
        <v>28</v>
      </c>
      <c r="L16" s="26">
        <f t="shared" si="1"/>
        <v>62.2</v>
      </c>
      <c r="M16" s="26">
        <f t="shared" si="1"/>
        <v>87.4</v>
      </c>
    </row>
    <row r="17" spans="1:14" x14ac:dyDescent="0.2">
      <c r="A17" s="13" t="s">
        <v>132</v>
      </c>
      <c r="B17" s="26">
        <f t="shared" si="1"/>
        <v>9.3898305084745761</v>
      </c>
      <c r="C17" s="26">
        <f t="shared" si="1"/>
        <v>1</v>
      </c>
      <c r="D17" s="26">
        <f t="shared" si="1"/>
        <v>2.6779661016949152</v>
      </c>
      <c r="E17" s="26">
        <f t="shared" si="1"/>
        <v>12.745762711864407</v>
      </c>
      <c r="F17" s="26">
        <f t="shared" si="1"/>
        <v>26.16949152542373</v>
      </c>
      <c r="G17" s="26">
        <f t="shared" si="1"/>
        <v>37.915254237288138</v>
      </c>
      <c r="H17" s="26">
        <f t="shared" si="1"/>
        <v>42.949152542372879</v>
      </c>
      <c r="I17" s="26">
        <f t="shared" si="1"/>
        <v>54.694915254237287</v>
      </c>
      <c r="J17" s="26">
        <f t="shared" si="1"/>
        <v>88.254237288135599</v>
      </c>
      <c r="K17" s="26">
        <f t="shared" si="1"/>
        <v>100</v>
      </c>
      <c r="L17" s="26">
        <f t="shared" si="1"/>
        <v>56.372881355932201</v>
      </c>
      <c r="M17" s="26">
        <f t="shared" si="1"/>
        <v>12.745762711864407</v>
      </c>
    </row>
    <row r="18" spans="1:14" x14ac:dyDescent="0.2">
      <c r="A18" s="13" t="s">
        <v>133</v>
      </c>
      <c r="B18" s="26">
        <f t="shared" si="1"/>
        <v>1</v>
      </c>
      <c r="C18" s="26">
        <f t="shared" si="1"/>
        <v>8.0714285714285712</v>
      </c>
      <c r="D18" s="26">
        <f t="shared" si="1"/>
        <v>22.214285714285715</v>
      </c>
      <c r="E18" s="26">
        <f t="shared" si="1"/>
        <v>36.357142857142854</v>
      </c>
      <c r="F18" s="26">
        <f t="shared" si="1"/>
        <v>57.571428571428569</v>
      </c>
      <c r="G18" s="26">
        <f t="shared" si="1"/>
        <v>92.928571428571431</v>
      </c>
      <c r="H18" s="26">
        <f t="shared" si="1"/>
        <v>100</v>
      </c>
      <c r="I18" s="26">
        <f t="shared" si="1"/>
        <v>89.392857142857139</v>
      </c>
      <c r="J18" s="26">
        <f t="shared" si="1"/>
        <v>71.714285714285708</v>
      </c>
      <c r="K18" s="26">
        <f t="shared" si="1"/>
        <v>36.357142857142854</v>
      </c>
      <c r="L18" s="26">
        <f t="shared" si="1"/>
        <v>15.142857142857142</v>
      </c>
      <c r="M18" s="26">
        <f t="shared" si="1"/>
        <v>4.5357142857142856</v>
      </c>
    </row>
    <row r="31" spans="1:14" x14ac:dyDescent="0.2">
      <c r="M31" s="91"/>
      <c r="N31" s="92"/>
    </row>
    <row r="32" spans="1:14" x14ac:dyDescent="0.2">
      <c r="M32" s="91"/>
      <c r="N32" s="92"/>
    </row>
    <row r="33" spans="13:13" x14ac:dyDescent="0.2">
      <c r="M33" s="91"/>
    </row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59999389629810485"/>
  </sheetPr>
  <dimension ref="A1:G37"/>
  <sheetViews>
    <sheetView showGridLines="0" zoomScaleNormal="100" workbookViewId="0">
      <selection activeCell="M36" sqref="M36"/>
    </sheetView>
  </sheetViews>
  <sheetFormatPr baseColWidth="10" defaultColWidth="8.83203125" defaultRowHeight="15" x14ac:dyDescent="0.2"/>
  <cols>
    <col min="1" max="1" width="8.83203125" style="12"/>
    <col min="2" max="2" width="12" style="12" customWidth="1"/>
    <col min="3" max="3" width="13.6640625" style="15" customWidth="1"/>
    <col min="4" max="7" width="8.83203125" style="12"/>
  </cols>
  <sheetData>
    <row r="1" spans="1:7" x14ac:dyDescent="0.2">
      <c r="A1" s="25" t="s">
        <v>94</v>
      </c>
      <c r="B1" s="25" t="s">
        <v>100</v>
      </c>
      <c r="C1" s="48" t="s">
        <v>101</v>
      </c>
      <c r="D1" s="25" t="s">
        <v>99</v>
      </c>
      <c r="E1" s="25" t="s">
        <v>95</v>
      </c>
      <c r="F1" s="25" t="s">
        <v>96</v>
      </c>
      <c r="G1" s="25" t="s">
        <v>97</v>
      </c>
    </row>
    <row r="2" spans="1:7" x14ac:dyDescent="0.2">
      <c r="A2" s="12" t="s">
        <v>98</v>
      </c>
      <c r="B2" s="21">
        <v>42461</v>
      </c>
      <c r="C2" s="15">
        <v>25873900</v>
      </c>
      <c r="D2" s="12">
        <v>108.78</v>
      </c>
      <c r="E2" s="12">
        <v>110</v>
      </c>
      <c r="F2" s="12">
        <v>108.2</v>
      </c>
      <c r="G2" s="12">
        <v>109.99</v>
      </c>
    </row>
    <row r="3" spans="1:7" x14ac:dyDescent="0.2">
      <c r="A3" s="12" t="s">
        <v>98</v>
      </c>
      <c r="B3" s="21">
        <v>42464</v>
      </c>
      <c r="C3" s="15">
        <v>37356200</v>
      </c>
      <c r="D3" s="12">
        <v>110.42</v>
      </c>
      <c r="E3" s="12">
        <v>112.19</v>
      </c>
      <c r="F3" s="12">
        <v>110.27</v>
      </c>
      <c r="G3" s="12">
        <v>111.12</v>
      </c>
    </row>
    <row r="4" spans="1:7" x14ac:dyDescent="0.2">
      <c r="A4" s="12" t="s">
        <v>98</v>
      </c>
      <c r="B4" s="21">
        <v>42465</v>
      </c>
      <c r="C4" s="15">
        <v>26578600</v>
      </c>
      <c r="D4" s="12">
        <v>109.51</v>
      </c>
      <c r="E4" s="12">
        <v>110.73</v>
      </c>
      <c r="F4" s="12">
        <v>109.42</v>
      </c>
      <c r="G4" s="12">
        <v>109.81</v>
      </c>
    </row>
    <row r="5" spans="1:7" x14ac:dyDescent="0.2">
      <c r="A5" s="12" t="s">
        <v>98</v>
      </c>
      <c r="B5" s="21">
        <v>42466</v>
      </c>
      <c r="C5" s="15">
        <v>26404000</v>
      </c>
      <c r="D5" s="12">
        <v>110.23</v>
      </c>
      <c r="E5" s="12">
        <v>110.98</v>
      </c>
      <c r="F5" s="12">
        <v>109.2</v>
      </c>
      <c r="G5" s="12">
        <v>110.96</v>
      </c>
    </row>
    <row r="6" spans="1:7" x14ac:dyDescent="0.2">
      <c r="A6" s="12" t="s">
        <v>98</v>
      </c>
      <c r="B6" s="21">
        <v>42467</v>
      </c>
      <c r="C6" s="15">
        <v>31801800</v>
      </c>
      <c r="D6" s="12">
        <v>109.95</v>
      </c>
      <c r="E6" s="12">
        <v>110.42</v>
      </c>
      <c r="F6" s="12">
        <v>108.12</v>
      </c>
      <c r="G6" s="12">
        <v>108.54</v>
      </c>
    </row>
    <row r="7" spans="1:7" x14ac:dyDescent="0.2">
      <c r="A7" s="12" t="s">
        <v>98</v>
      </c>
      <c r="B7" s="21">
        <v>42468</v>
      </c>
      <c r="C7" s="15">
        <v>23581700</v>
      </c>
      <c r="D7" s="12">
        <v>108.91</v>
      </c>
      <c r="E7" s="12">
        <v>109.77</v>
      </c>
      <c r="F7" s="12">
        <v>108.17</v>
      </c>
      <c r="G7" s="12">
        <v>108.66</v>
      </c>
    </row>
    <row r="8" spans="1:7" x14ac:dyDescent="0.2">
      <c r="A8" s="12" t="s">
        <v>98</v>
      </c>
      <c r="B8" s="21">
        <v>42471</v>
      </c>
      <c r="C8" s="15">
        <v>29407500</v>
      </c>
      <c r="D8" s="12">
        <v>108.97</v>
      </c>
      <c r="E8" s="12">
        <v>110.61</v>
      </c>
      <c r="F8" s="12">
        <v>108.83</v>
      </c>
      <c r="G8" s="12">
        <v>109.02</v>
      </c>
    </row>
    <row r="9" spans="1:7" x14ac:dyDescent="0.2">
      <c r="A9" s="12" t="s">
        <v>98</v>
      </c>
      <c r="B9" s="21">
        <v>42472</v>
      </c>
      <c r="C9" s="15">
        <v>27232300</v>
      </c>
      <c r="D9" s="12">
        <v>109.34</v>
      </c>
      <c r="E9" s="12">
        <v>110.5</v>
      </c>
      <c r="F9" s="12">
        <v>108.66</v>
      </c>
      <c r="G9" s="12">
        <v>110.44</v>
      </c>
    </row>
    <row r="10" spans="1:7" x14ac:dyDescent="0.2">
      <c r="A10" s="12" t="s">
        <v>98</v>
      </c>
      <c r="B10" s="21">
        <v>42473</v>
      </c>
      <c r="C10" s="15">
        <v>33257300</v>
      </c>
      <c r="D10" s="12">
        <v>110.8</v>
      </c>
      <c r="E10" s="12">
        <v>112.34</v>
      </c>
      <c r="F10" s="12">
        <v>110.8</v>
      </c>
      <c r="G10" s="12">
        <v>112.04</v>
      </c>
    </row>
    <row r="11" spans="1:7" x14ac:dyDescent="0.2">
      <c r="A11" s="12" t="s">
        <v>98</v>
      </c>
      <c r="B11" s="21">
        <v>42474</v>
      </c>
      <c r="C11" s="15">
        <v>25473900</v>
      </c>
      <c r="D11" s="12">
        <v>111.62</v>
      </c>
      <c r="E11" s="12">
        <v>112.39</v>
      </c>
      <c r="F11" s="12">
        <v>111.33</v>
      </c>
      <c r="G11" s="12">
        <v>112.1</v>
      </c>
    </row>
    <row r="12" spans="1:7" x14ac:dyDescent="0.2">
      <c r="A12" s="12" t="s">
        <v>98</v>
      </c>
      <c r="B12" s="21">
        <v>42475</v>
      </c>
      <c r="C12" s="15">
        <v>46938900</v>
      </c>
      <c r="D12" s="12">
        <v>112.11</v>
      </c>
      <c r="E12" s="12">
        <v>112.3</v>
      </c>
      <c r="F12" s="12">
        <v>109.73</v>
      </c>
      <c r="G12" s="12">
        <v>109.85</v>
      </c>
    </row>
    <row r="13" spans="1:7" x14ac:dyDescent="0.2">
      <c r="A13" s="12" t="s">
        <v>98</v>
      </c>
      <c r="B13" s="21">
        <v>42478</v>
      </c>
      <c r="C13" s="15">
        <v>60821400</v>
      </c>
      <c r="D13" s="12">
        <v>108.89</v>
      </c>
      <c r="E13" s="12">
        <v>108.95</v>
      </c>
      <c r="F13" s="12">
        <v>106.94</v>
      </c>
      <c r="G13" s="12">
        <v>107.48</v>
      </c>
    </row>
    <row r="14" spans="1:7" x14ac:dyDescent="0.2">
      <c r="A14" s="12" t="s">
        <v>98</v>
      </c>
      <c r="B14" s="21">
        <v>42479</v>
      </c>
      <c r="C14" s="15">
        <v>32384800</v>
      </c>
      <c r="D14" s="12">
        <v>107.88</v>
      </c>
      <c r="E14" s="12">
        <v>108</v>
      </c>
      <c r="F14" s="12">
        <v>106.23</v>
      </c>
      <c r="G14" s="12">
        <v>106.91</v>
      </c>
    </row>
    <row r="15" spans="1:7" x14ac:dyDescent="0.2">
      <c r="A15" s="12" t="s">
        <v>98</v>
      </c>
      <c r="B15" s="21">
        <v>42480</v>
      </c>
      <c r="C15" s="15">
        <v>30611000</v>
      </c>
      <c r="D15" s="12">
        <v>106.64</v>
      </c>
      <c r="E15" s="12">
        <v>108.09</v>
      </c>
      <c r="F15" s="12">
        <v>106.06</v>
      </c>
      <c r="G15" s="12">
        <v>107.13</v>
      </c>
    </row>
    <row r="16" spans="1:7" x14ac:dyDescent="0.2">
      <c r="A16" s="12" t="s">
        <v>98</v>
      </c>
      <c r="B16" s="21">
        <v>42481</v>
      </c>
      <c r="C16" s="15">
        <v>31552500</v>
      </c>
      <c r="D16" s="12">
        <v>106.93</v>
      </c>
      <c r="E16" s="12">
        <v>106.93</v>
      </c>
      <c r="F16" s="12">
        <v>105.52</v>
      </c>
      <c r="G16" s="12">
        <v>105.97</v>
      </c>
    </row>
    <row r="17" spans="1:7" x14ac:dyDescent="0.2">
      <c r="A17" s="12" t="s">
        <v>98</v>
      </c>
      <c r="B17" s="21">
        <v>42482</v>
      </c>
      <c r="C17" s="15">
        <v>33683100</v>
      </c>
      <c r="D17" s="12">
        <v>105.01</v>
      </c>
      <c r="E17" s="12">
        <v>106.48</v>
      </c>
      <c r="F17" s="12">
        <v>104.62</v>
      </c>
      <c r="G17" s="12">
        <v>105.68</v>
      </c>
    </row>
    <row r="18" spans="1:7" x14ac:dyDescent="0.2">
      <c r="A18" s="12" t="s">
        <v>98</v>
      </c>
      <c r="B18" s="21">
        <v>42485</v>
      </c>
      <c r="C18" s="15">
        <v>28031500</v>
      </c>
      <c r="D18" s="12">
        <v>105</v>
      </c>
      <c r="E18" s="12">
        <v>105.65</v>
      </c>
      <c r="F18" s="12">
        <v>104.51</v>
      </c>
      <c r="G18" s="12">
        <v>105.08</v>
      </c>
    </row>
    <row r="19" spans="1:7" x14ac:dyDescent="0.2">
      <c r="A19" s="12" t="s">
        <v>98</v>
      </c>
      <c r="B19" s="21">
        <v>42486</v>
      </c>
      <c r="C19" s="15">
        <v>56016100</v>
      </c>
      <c r="D19" s="12">
        <v>103.91</v>
      </c>
      <c r="E19" s="12">
        <v>105.3</v>
      </c>
      <c r="F19" s="12">
        <v>103.91</v>
      </c>
      <c r="G19" s="12">
        <v>104.35</v>
      </c>
    </row>
    <row r="20" spans="1:7" x14ac:dyDescent="0.2">
      <c r="A20" s="12" t="s">
        <v>98</v>
      </c>
      <c r="B20" s="21">
        <v>42487</v>
      </c>
      <c r="C20" s="15">
        <v>114602100</v>
      </c>
      <c r="D20" s="12">
        <v>96</v>
      </c>
      <c r="E20" s="12">
        <v>98.71</v>
      </c>
      <c r="F20" s="12">
        <v>95.68</v>
      </c>
      <c r="G20" s="12">
        <v>97.82</v>
      </c>
    </row>
    <row r="21" spans="1:7" x14ac:dyDescent="0.2">
      <c r="A21" s="12" t="s">
        <v>98</v>
      </c>
      <c r="B21" s="21">
        <v>42488</v>
      </c>
      <c r="C21" s="15">
        <v>82242600</v>
      </c>
      <c r="D21" s="12">
        <v>97.61</v>
      </c>
      <c r="E21" s="12">
        <v>97.88</v>
      </c>
      <c r="F21" s="12">
        <v>94.25</v>
      </c>
      <c r="G21" s="12">
        <v>94.83</v>
      </c>
    </row>
    <row r="22" spans="1:7" x14ac:dyDescent="0.2">
      <c r="A22" s="12" t="s">
        <v>98</v>
      </c>
      <c r="B22" s="21">
        <v>42489</v>
      </c>
      <c r="C22" s="15">
        <v>68531400</v>
      </c>
      <c r="D22" s="12">
        <v>93.99</v>
      </c>
      <c r="E22" s="12">
        <v>94.72</v>
      </c>
      <c r="F22" s="12">
        <v>92.51</v>
      </c>
      <c r="G22" s="12">
        <v>93.74</v>
      </c>
    </row>
    <row r="23" spans="1:7" x14ac:dyDescent="0.2">
      <c r="A23" s="12" t="s">
        <v>98</v>
      </c>
      <c r="B23" s="21">
        <v>42492</v>
      </c>
      <c r="C23" s="15">
        <v>48160100</v>
      </c>
      <c r="D23" s="12">
        <v>93.96</v>
      </c>
      <c r="E23" s="12">
        <v>94.08</v>
      </c>
      <c r="F23" s="12">
        <v>92.4</v>
      </c>
      <c r="G23" s="12">
        <v>93.64</v>
      </c>
    </row>
    <row r="24" spans="1:7" x14ac:dyDescent="0.2">
      <c r="A24" s="12" t="s">
        <v>98</v>
      </c>
      <c r="B24" s="21">
        <v>42493</v>
      </c>
      <c r="C24" s="15">
        <v>56831200</v>
      </c>
      <c r="D24" s="12">
        <v>94.2</v>
      </c>
      <c r="E24" s="12">
        <v>95.74</v>
      </c>
      <c r="F24" s="12">
        <v>93.68</v>
      </c>
      <c r="G24" s="12">
        <v>95.18</v>
      </c>
    </row>
    <row r="25" spans="1:7" x14ac:dyDescent="0.2">
      <c r="A25" s="12" t="s">
        <v>98</v>
      </c>
      <c r="B25" s="21">
        <v>42494</v>
      </c>
      <c r="C25" s="15">
        <v>41025400</v>
      </c>
      <c r="D25" s="12">
        <v>95.2</v>
      </c>
      <c r="E25" s="12">
        <v>95.9</v>
      </c>
      <c r="F25" s="12">
        <v>93.82</v>
      </c>
      <c r="G25" s="12">
        <v>94.19</v>
      </c>
    </row>
    <row r="26" spans="1:7" x14ac:dyDescent="0.2">
      <c r="A26" s="12" t="s">
        <v>98</v>
      </c>
      <c r="B26" s="21">
        <v>42495</v>
      </c>
      <c r="C26" s="15">
        <v>35890500</v>
      </c>
      <c r="D26" s="12">
        <v>94</v>
      </c>
      <c r="E26" s="12">
        <v>94.07</v>
      </c>
      <c r="F26" s="12">
        <v>92.68</v>
      </c>
      <c r="G26" s="12">
        <v>93.24</v>
      </c>
    </row>
    <row r="27" spans="1:7" x14ac:dyDescent="0.2">
      <c r="A27" s="12" t="s">
        <v>98</v>
      </c>
      <c r="B27" s="21">
        <v>42496</v>
      </c>
      <c r="C27" s="15">
        <v>43699800</v>
      </c>
      <c r="D27" s="12">
        <v>93.37</v>
      </c>
      <c r="E27" s="12">
        <v>93.45</v>
      </c>
      <c r="F27" s="12">
        <v>91.85</v>
      </c>
      <c r="G27" s="12">
        <v>92.72</v>
      </c>
    </row>
    <row r="28" spans="1:7" x14ac:dyDescent="0.2">
      <c r="A28" s="12" t="s">
        <v>98</v>
      </c>
      <c r="B28" s="21">
        <v>42499</v>
      </c>
      <c r="C28" s="15">
        <v>32936400</v>
      </c>
      <c r="D28" s="12">
        <v>93</v>
      </c>
      <c r="E28" s="12">
        <v>93.77</v>
      </c>
      <c r="F28" s="12">
        <v>92.59</v>
      </c>
      <c r="G28" s="12">
        <v>92.79</v>
      </c>
    </row>
    <row r="29" spans="1:7" x14ac:dyDescent="0.2">
      <c r="A29" s="12" t="s">
        <v>98</v>
      </c>
      <c r="B29" s="21">
        <v>42500</v>
      </c>
      <c r="C29" s="15">
        <v>33686800</v>
      </c>
      <c r="D29" s="12">
        <v>93.33</v>
      </c>
      <c r="E29" s="12">
        <v>93.57</v>
      </c>
      <c r="F29" s="12">
        <v>92.11</v>
      </c>
      <c r="G29" s="12">
        <v>93.42</v>
      </c>
    </row>
    <row r="30" spans="1:7" x14ac:dyDescent="0.2">
      <c r="A30" s="12" t="s">
        <v>98</v>
      </c>
      <c r="B30" s="21">
        <v>42501</v>
      </c>
      <c r="C30" s="15">
        <v>28719100</v>
      </c>
      <c r="D30" s="12">
        <v>93.48</v>
      </c>
      <c r="E30" s="12">
        <v>93.57</v>
      </c>
      <c r="F30" s="12">
        <v>92.46</v>
      </c>
      <c r="G30" s="12">
        <v>92.51</v>
      </c>
    </row>
    <row r="31" spans="1:7" x14ac:dyDescent="0.2">
      <c r="A31" s="12" t="s">
        <v>98</v>
      </c>
      <c r="B31" s="21">
        <v>42502</v>
      </c>
      <c r="C31" s="15">
        <v>76314600</v>
      </c>
      <c r="D31" s="12">
        <v>92.72</v>
      </c>
      <c r="E31" s="12">
        <v>92.78</v>
      </c>
      <c r="F31" s="12">
        <v>89.47</v>
      </c>
      <c r="G31" s="12">
        <v>90.34</v>
      </c>
    </row>
    <row r="32" spans="1:7" x14ac:dyDescent="0.2">
      <c r="A32" s="12" t="s">
        <v>98</v>
      </c>
      <c r="B32" s="21">
        <v>42503</v>
      </c>
      <c r="C32" s="15">
        <v>44392700</v>
      </c>
      <c r="D32" s="12">
        <v>90</v>
      </c>
      <c r="E32" s="12">
        <v>91.67</v>
      </c>
      <c r="F32" s="12">
        <v>90</v>
      </c>
      <c r="G32" s="12">
        <v>90.52</v>
      </c>
    </row>
    <row r="33" spans="1:7" x14ac:dyDescent="0.2">
      <c r="A33" s="12" t="s">
        <v>98</v>
      </c>
      <c r="B33" s="21">
        <v>42506</v>
      </c>
      <c r="C33" s="15">
        <v>61259700</v>
      </c>
      <c r="D33" s="12">
        <v>92.39</v>
      </c>
      <c r="E33" s="12">
        <v>94.39</v>
      </c>
      <c r="F33" s="12">
        <v>91.65</v>
      </c>
      <c r="G33" s="12">
        <v>93.88</v>
      </c>
    </row>
    <row r="34" spans="1:7" x14ac:dyDescent="0.2">
      <c r="A34" s="12" t="s">
        <v>98</v>
      </c>
      <c r="B34" s="21">
        <v>42507</v>
      </c>
      <c r="C34" s="15">
        <v>46916900</v>
      </c>
      <c r="D34" s="12">
        <v>94.55</v>
      </c>
      <c r="E34" s="12">
        <v>94.7</v>
      </c>
      <c r="F34" s="12">
        <v>93.01</v>
      </c>
      <c r="G34" s="12">
        <v>93.49</v>
      </c>
    </row>
    <row r="35" spans="1:7" x14ac:dyDescent="0.2">
      <c r="A35" s="12" t="s">
        <v>98</v>
      </c>
      <c r="B35" s="21">
        <v>42508</v>
      </c>
      <c r="C35" s="15">
        <v>42062300</v>
      </c>
      <c r="D35" s="12">
        <v>94.16</v>
      </c>
      <c r="E35" s="12">
        <v>95.21</v>
      </c>
      <c r="F35" s="12">
        <v>93.89</v>
      </c>
      <c r="G35" s="12">
        <v>94.56</v>
      </c>
    </row>
    <row r="36" spans="1:7" x14ac:dyDescent="0.2">
      <c r="A36" s="12" t="s">
        <v>98</v>
      </c>
      <c r="B36" s="21">
        <v>42509</v>
      </c>
      <c r="C36" s="15">
        <v>30442100</v>
      </c>
      <c r="D36" s="12">
        <v>94.64</v>
      </c>
      <c r="E36" s="12">
        <v>94.64</v>
      </c>
      <c r="F36" s="12">
        <v>93.57</v>
      </c>
      <c r="G36" s="12">
        <v>94.2</v>
      </c>
    </row>
    <row r="37" spans="1:7" x14ac:dyDescent="0.2">
      <c r="A37" s="12" t="s">
        <v>98</v>
      </c>
      <c r="B37" s="21">
        <v>42510</v>
      </c>
      <c r="C37" s="15">
        <v>32025900</v>
      </c>
      <c r="D37" s="12">
        <v>94.64</v>
      </c>
      <c r="E37" s="12">
        <v>95.43</v>
      </c>
      <c r="F37" s="12">
        <v>94.52</v>
      </c>
      <c r="G37" s="12">
        <v>95.22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59999389629810485"/>
  </sheetPr>
  <dimension ref="A2:N13"/>
  <sheetViews>
    <sheetView showGridLines="0" workbookViewId="0">
      <selection activeCell="C4" sqref="C4:N13"/>
    </sheetView>
  </sheetViews>
  <sheetFormatPr baseColWidth="10" defaultColWidth="8.83203125" defaultRowHeight="15" x14ac:dyDescent="0.2"/>
  <cols>
    <col min="1" max="1" width="4.5" customWidth="1"/>
    <col min="2" max="2" width="14.5" customWidth="1"/>
    <col min="3" max="14" width="7.5" customWidth="1"/>
  </cols>
  <sheetData>
    <row r="2" spans="1:14" ht="20.25" customHeight="1" thickBot="1" x14ac:dyDescent="0.25">
      <c r="C2" s="95" t="s">
        <v>27</v>
      </c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ht="16" thickBot="1" x14ac:dyDescent="0.25">
      <c r="A3" s="51"/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1:14" ht="21" customHeight="1" thickBot="1" x14ac:dyDescent="0.25">
      <c r="A4" s="51"/>
      <c r="B4" s="65" t="s">
        <v>25</v>
      </c>
      <c r="C4" s="93">
        <v>23</v>
      </c>
      <c r="D4" s="93">
        <v>27</v>
      </c>
      <c r="E4" s="93">
        <v>34</v>
      </c>
      <c r="F4" s="93">
        <v>44</v>
      </c>
      <c r="G4" s="93">
        <v>56</v>
      </c>
      <c r="H4" s="93">
        <v>63</v>
      </c>
      <c r="I4" s="93">
        <v>65</v>
      </c>
      <c r="J4" s="93">
        <v>64</v>
      </c>
      <c r="K4" s="93">
        <v>55</v>
      </c>
      <c r="L4" s="93">
        <v>40</v>
      </c>
      <c r="M4" s="93">
        <v>28</v>
      </c>
      <c r="N4" s="93">
        <v>25</v>
      </c>
    </row>
    <row r="5" spans="1:14" ht="21" customHeight="1" thickBot="1" x14ac:dyDescent="0.25">
      <c r="A5" s="51"/>
      <c r="B5" s="66" t="s">
        <v>19</v>
      </c>
      <c r="C5" s="93">
        <v>36</v>
      </c>
      <c r="D5" s="93">
        <v>39</v>
      </c>
      <c r="E5" s="93">
        <v>45</v>
      </c>
      <c r="F5" s="93">
        <v>56</v>
      </c>
      <c r="G5" s="93">
        <v>66</v>
      </c>
      <c r="H5" s="93">
        <v>76</v>
      </c>
      <c r="I5" s="93">
        <v>81</v>
      </c>
      <c r="J5" s="93">
        <v>80</v>
      </c>
      <c r="K5" s="93">
        <v>72</v>
      </c>
      <c r="L5" s="93">
        <v>61</v>
      </c>
      <c r="M5" s="93">
        <v>51</v>
      </c>
      <c r="N5" s="93">
        <v>41</v>
      </c>
    </row>
    <row r="6" spans="1:14" ht="21" customHeight="1" thickBot="1" x14ac:dyDescent="0.25">
      <c r="A6" s="51"/>
      <c r="B6" s="66" t="s">
        <v>21</v>
      </c>
      <c r="C6" s="93">
        <v>32</v>
      </c>
      <c r="D6" s="93">
        <v>36</v>
      </c>
      <c r="E6" s="93">
        <v>46</v>
      </c>
      <c r="F6" s="93">
        <v>59</v>
      </c>
      <c r="G6" s="93">
        <v>70</v>
      </c>
      <c r="H6" s="93">
        <v>81</v>
      </c>
      <c r="I6" s="93">
        <v>84</v>
      </c>
      <c r="J6" s="93">
        <v>82</v>
      </c>
      <c r="K6" s="93">
        <v>75</v>
      </c>
      <c r="L6" s="93">
        <v>63</v>
      </c>
      <c r="M6" s="93">
        <v>48</v>
      </c>
      <c r="N6" s="93">
        <v>36</v>
      </c>
    </row>
    <row r="7" spans="1:14" ht="21" customHeight="1" thickBot="1" x14ac:dyDescent="0.25">
      <c r="A7" s="51"/>
      <c r="B7" s="66" t="s">
        <v>20</v>
      </c>
      <c r="C7" s="93">
        <v>39</v>
      </c>
      <c r="D7" s="93">
        <v>42</v>
      </c>
      <c r="E7" s="93">
        <v>50</v>
      </c>
      <c r="F7" s="93">
        <v>60</v>
      </c>
      <c r="G7" s="93">
        <v>71</v>
      </c>
      <c r="H7" s="93">
        <v>79</v>
      </c>
      <c r="I7" s="93">
        <v>85</v>
      </c>
      <c r="J7" s="93">
        <v>83</v>
      </c>
      <c r="K7" s="93">
        <v>76</v>
      </c>
      <c r="L7" s="93">
        <v>65</v>
      </c>
      <c r="M7" s="93">
        <v>54</v>
      </c>
      <c r="N7" s="93">
        <v>44</v>
      </c>
    </row>
    <row r="8" spans="1:14" ht="21" customHeight="1" thickBot="1" x14ac:dyDescent="0.25">
      <c r="A8" s="51"/>
      <c r="B8" s="66" t="s">
        <v>24</v>
      </c>
      <c r="C8" s="93">
        <v>45</v>
      </c>
      <c r="D8" s="93">
        <v>46</v>
      </c>
      <c r="E8" s="93">
        <v>54</v>
      </c>
      <c r="F8" s="93">
        <v>61</v>
      </c>
      <c r="G8" s="93">
        <v>72</v>
      </c>
      <c r="H8" s="93">
        <v>82</v>
      </c>
      <c r="I8" s="93">
        <v>90</v>
      </c>
      <c r="J8" s="93">
        <v>88</v>
      </c>
      <c r="K8" s="93">
        <v>79</v>
      </c>
      <c r="L8" s="93">
        <v>66</v>
      </c>
      <c r="M8" s="93">
        <v>52</v>
      </c>
      <c r="N8" s="93">
        <v>45</v>
      </c>
    </row>
    <row r="9" spans="1:14" ht="21" customHeight="1" thickBot="1" x14ac:dyDescent="0.25">
      <c r="A9" s="51"/>
      <c r="B9" s="66" t="s">
        <v>23</v>
      </c>
      <c r="C9" s="93">
        <v>57</v>
      </c>
      <c r="D9" s="93">
        <v>61</v>
      </c>
      <c r="E9" s="93">
        <v>69</v>
      </c>
      <c r="F9" s="93">
        <v>77</v>
      </c>
      <c r="G9" s="93">
        <v>84</v>
      </c>
      <c r="H9" s="93">
        <v>91</v>
      </c>
      <c r="I9" s="93">
        <v>95</v>
      </c>
      <c r="J9" s="93">
        <v>96</v>
      </c>
      <c r="K9" s="93">
        <v>89</v>
      </c>
      <c r="L9" s="93">
        <v>80</v>
      </c>
      <c r="M9" s="93">
        <v>68</v>
      </c>
      <c r="N9" s="93">
        <v>58</v>
      </c>
    </row>
    <row r="10" spans="1:14" ht="21" customHeight="1" thickBot="1" x14ac:dyDescent="0.25">
      <c r="A10" s="51"/>
      <c r="B10" s="66" t="s">
        <v>26</v>
      </c>
      <c r="C10" s="93">
        <v>67</v>
      </c>
      <c r="D10" s="93">
        <v>71</v>
      </c>
      <c r="E10" s="93">
        <v>77</v>
      </c>
      <c r="F10" s="93">
        <v>85</v>
      </c>
      <c r="G10" s="93">
        <v>95</v>
      </c>
      <c r="H10" s="93">
        <v>104</v>
      </c>
      <c r="I10" s="93">
        <v>106</v>
      </c>
      <c r="J10" s="93">
        <v>104</v>
      </c>
      <c r="K10" s="93">
        <v>100</v>
      </c>
      <c r="L10" s="93">
        <v>89</v>
      </c>
      <c r="M10" s="93">
        <v>76</v>
      </c>
      <c r="N10" s="93">
        <v>66</v>
      </c>
    </row>
    <row r="11" spans="1:14" ht="21" customHeight="1" thickBot="1" x14ac:dyDescent="0.25">
      <c r="A11" s="51"/>
      <c r="B11" s="66" t="s">
        <v>22</v>
      </c>
      <c r="C11" s="93">
        <v>76</v>
      </c>
      <c r="D11" s="93">
        <v>78</v>
      </c>
      <c r="E11" s="93">
        <v>80</v>
      </c>
      <c r="F11" s="93">
        <v>83</v>
      </c>
      <c r="G11" s="93">
        <v>87</v>
      </c>
      <c r="H11" s="93">
        <v>89</v>
      </c>
      <c r="I11" s="93">
        <v>91</v>
      </c>
      <c r="J11" s="93">
        <v>91</v>
      </c>
      <c r="K11" s="93">
        <v>89</v>
      </c>
      <c r="L11" s="93">
        <v>86</v>
      </c>
      <c r="M11" s="93">
        <v>82</v>
      </c>
      <c r="N11" s="93">
        <v>78</v>
      </c>
    </row>
    <row r="12" spans="1:14" ht="21" customHeight="1" thickBot="1" x14ac:dyDescent="0.25">
      <c r="A12" s="51"/>
      <c r="B12" s="66" t="s">
        <v>47</v>
      </c>
      <c r="C12" s="93">
        <v>75</v>
      </c>
      <c r="D12" s="93">
        <v>73</v>
      </c>
      <c r="E12" s="93">
        <v>72</v>
      </c>
      <c r="F12" s="93">
        <v>66</v>
      </c>
      <c r="G12" s="93">
        <v>61</v>
      </c>
      <c r="H12" s="93">
        <v>55</v>
      </c>
      <c r="I12" s="93">
        <v>49</v>
      </c>
      <c r="J12" s="93">
        <v>57</v>
      </c>
      <c r="K12" s="93">
        <v>61</v>
      </c>
      <c r="L12" s="93">
        <v>64</v>
      </c>
      <c r="M12" s="93">
        <v>70</v>
      </c>
      <c r="N12" s="93">
        <v>74</v>
      </c>
    </row>
    <row r="13" spans="1:14" ht="21" customHeight="1" thickBot="1" x14ac:dyDescent="0.25">
      <c r="A13" s="51"/>
      <c r="B13" s="66" t="s">
        <v>46</v>
      </c>
      <c r="C13" s="93">
        <v>74</v>
      </c>
      <c r="D13" s="93">
        <v>70</v>
      </c>
      <c r="E13" s="93">
        <v>68</v>
      </c>
      <c r="F13" s="93">
        <v>63</v>
      </c>
      <c r="G13" s="93">
        <v>57</v>
      </c>
      <c r="H13" s="93">
        <v>49</v>
      </c>
      <c r="I13" s="93">
        <v>44</v>
      </c>
      <c r="J13" s="93">
        <v>49</v>
      </c>
      <c r="K13" s="93">
        <v>55</v>
      </c>
      <c r="L13" s="93">
        <v>59</v>
      </c>
      <c r="M13" s="93">
        <v>62</v>
      </c>
      <c r="N13" s="93">
        <v>64</v>
      </c>
    </row>
  </sheetData>
  <mergeCells count="1">
    <mergeCell ref="C2:N2"/>
  </mergeCells>
  <conditionalFormatting sqref="C4:N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Y10"/>
  <sheetViews>
    <sheetView showGridLines="0" workbookViewId="0">
      <selection activeCell="X15" sqref="X15"/>
    </sheetView>
  </sheetViews>
  <sheetFormatPr baseColWidth="10" defaultColWidth="8.83203125" defaultRowHeight="15" x14ac:dyDescent="0.2"/>
  <cols>
    <col min="1" max="1" width="13" customWidth="1"/>
    <col min="2" max="25" width="6.83203125" style="12" customWidth="1"/>
  </cols>
  <sheetData>
    <row r="1" spans="1:25" ht="4.75" customHeight="1" x14ac:dyDescent="0.2"/>
    <row r="2" spans="1:25" ht="18.5" customHeight="1" x14ac:dyDescent="0.2">
      <c r="B2" s="96" t="s">
        <v>123</v>
      </c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</row>
    <row r="3" spans="1:25" s="23" customFormat="1" x14ac:dyDescent="0.2">
      <c r="B3" s="24">
        <v>0</v>
      </c>
      <c r="C3" s="24">
        <v>1</v>
      </c>
      <c r="D3" s="24">
        <v>2</v>
      </c>
      <c r="E3" s="24">
        <v>3</v>
      </c>
      <c r="F3" s="24">
        <v>4</v>
      </c>
      <c r="G3" s="24">
        <v>5</v>
      </c>
      <c r="H3" s="24">
        <v>6</v>
      </c>
      <c r="I3" s="24">
        <v>7</v>
      </c>
      <c r="J3" s="24">
        <v>8</v>
      </c>
      <c r="K3" s="24">
        <v>9</v>
      </c>
      <c r="L3" s="24">
        <v>10</v>
      </c>
      <c r="M3" s="24">
        <v>11</v>
      </c>
      <c r="N3" s="24">
        <v>12</v>
      </c>
      <c r="O3" s="24">
        <v>13</v>
      </c>
      <c r="P3" s="24">
        <v>14</v>
      </c>
      <c r="Q3" s="24">
        <v>15</v>
      </c>
      <c r="R3" s="24">
        <v>16</v>
      </c>
      <c r="S3" s="24">
        <v>17</v>
      </c>
      <c r="T3" s="24">
        <v>18</v>
      </c>
      <c r="U3" s="24">
        <v>19</v>
      </c>
      <c r="V3" s="24">
        <v>20</v>
      </c>
      <c r="W3" s="24">
        <v>21</v>
      </c>
      <c r="X3" s="24">
        <v>22</v>
      </c>
      <c r="Y3" s="24">
        <v>23</v>
      </c>
    </row>
    <row r="4" spans="1:25" ht="24.5" customHeight="1" x14ac:dyDescent="0.2">
      <c r="A4" s="67" t="s">
        <v>116</v>
      </c>
      <c r="B4" s="23">
        <v>19</v>
      </c>
      <c r="C4" s="23">
        <v>12</v>
      </c>
      <c r="D4" s="23">
        <v>31</v>
      </c>
      <c r="E4" s="23">
        <v>14</v>
      </c>
      <c r="F4" s="23">
        <v>4</v>
      </c>
      <c r="G4" s="23">
        <v>2</v>
      </c>
      <c r="H4" s="23">
        <v>13</v>
      </c>
      <c r="I4" s="23">
        <v>14</v>
      </c>
      <c r="J4" s="23">
        <v>16</v>
      </c>
      <c r="K4" s="23">
        <v>31</v>
      </c>
      <c r="L4" s="23">
        <v>17</v>
      </c>
      <c r="M4" s="23">
        <v>23</v>
      </c>
      <c r="N4" s="23">
        <v>49</v>
      </c>
      <c r="O4" s="23">
        <v>34</v>
      </c>
      <c r="P4" s="23">
        <v>39</v>
      </c>
      <c r="Q4" s="23">
        <v>62</v>
      </c>
      <c r="R4" s="23">
        <v>24</v>
      </c>
      <c r="S4" s="23">
        <v>46</v>
      </c>
      <c r="T4" s="23">
        <v>34</v>
      </c>
      <c r="U4" s="23">
        <v>18</v>
      </c>
      <c r="V4" s="23">
        <v>22</v>
      </c>
      <c r="W4" s="23">
        <v>28</v>
      </c>
      <c r="X4" s="23">
        <v>5</v>
      </c>
      <c r="Y4" s="23">
        <v>17</v>
      </c>
    </row>
    <row r="5" spans="1:25" ht="24.5" customHeight="1" x14ac:dyDescent="0.2">
      <c r="A5" s="67" t="s">
        <v>117</v>
      </c>
      <c r="B5" s="23">
        <v>14</v>
      </c>
      <c r="C5" s="23">
        <v>8</v>
      </c>
      <c r="D5" s="23">
        <v>7</v>
      </c>
      <c r="E5" s="23">
        <v>4</v>
      </c>
      <c r="F5" s="23">
        <v>0</v>
      </c>
      <c r="G5" s="23">
        <v>2</v>
      </c>
      <c r="H5" s="23">
        <v>22</v>
      </c>
      <c r="I5" s="23">
        <v>33</v>
      </c>
      <c r="J5" s="23">
        <v>81</v>
      </c>
      <c r="K5" s="23">
        <v>76</v>
      </c>
      <c r="L5" s="23">
        <v>40</v>
      </c>
      <c r="M5" s="23">
        <v>49</v>
      </c>
      <c r="N5" s="23">
        <v>62</v>
      </c>
      <c r="O5" s="23">
        <v>37</v>
      </c>
      <c r="P5" s="23">
        <v>52</v>
      </c>
      <c r="Q5" s="23">
        <v>71</v>
      </c>
      <c r="R5" s="23">
        <v>58</v>
      </c>
      <c r="S5" s="23">
        <v>60</v>
      </c>
      <c r="T5" s="23">
        <v>60</v>
      </c>
      <c r="U5" s="23">
        <v>25</v>
      </c>
      <c r="V5" s="23">
        <v>21</v>
      </c>
      <c r="W5" s="23">
        <v>34</v>
      </c>
      <c r="X5" s="23">
        <v>18</v>
      </c>
      <c r="Y5" s="23">
        <v>11</v>
      </c>
    </row>
    <row r="6" spans="1:25" ht="24.5" customHeight="1" x14ac:dyDescent="0.2">
      <c r="A6" s="67" t="s">
        <v>118</v>
      </c>
      <c r="B6" s="23">
        <v>9</v>
      </c>
      <c r="C6" s="23">
        <v>9</v>
      </c>
      <c r="D6" s="23">
        <v>1</v>
      </c>
      <c r="E6" s="23">
        <v>5</v>
      </c>
      <c r="F6" s="23">
        <v>0</v>
      </c>
      <c r="G6" s="23">
        <v>5</v>
      </c>
      <c r="H6" s="23">
        <v>25</v>
      </c>
      <c r="I6" s="23">
        <v>31</v>
      </c>
      <c r="J6" s="23">
        <v>80</v>
      </c>
      <c r="K6" s="23">
        <v>80</v>
      </c>
      <c r="L6" s="23">
        <v>36</v>
      </c>
      <c r="M6" s="23">
        <v>50</v>
      </c>
      <c r="N6" s="23">
        <v>81</v>
      </c>
      <c r="O6" s="23">
        <v>44</v>
      </c>
      <c r="P6" s="23">
        <v>58</v>
      </c>
      <c r="Q6" s="23">
        <v>61</v>
      </c>
      <c r="R6" s="23">
        <v>50</v>
      </c>
      <c r="S6" s="23">
        <v>81</v>
      </c>
      <c r="T6" s="23">
        <v>77</v>
      </c>
      <c r="U6" s="23">
        <v>29</v>
      </c>
      <c r="V6" s="23">
        <v>22</v>
      </c>
      <c r="W6" s="23">
        <v>30</v>
      </c>
      <c r="X6" s="23">
        <v>12</v>
      </c>
      <c r="Y6" s="23">
        <v>7</v>
      </c>
    </row>
    <row r="7" spans="1:25" ht="24.5" customHeight="1" x14ac:dyDescent="0.2">
      <c r="A7" s="67" t="s">
        <v>119</v>
      </c>
      <c r="B7" s="23">
        <v>5</v>
      </c>
      <c r="C7" s="23">
        <v>10</v>
      </c>
      <c r="D7" s="23">
        <v>7</v>
      </c>
      <c r="E7" s="23">
        <v>3</v>
      </c>
      <c r="F7" s="23">
        <v>2</v>
      </c>
      <c r="G7" s="23">
        <v>5</v>
      </c>
      <c r="H7" s="23">
        <v>20</v>
      </c>
      <c r="I7" s="23">
        <v>43</v>
      </c>
      <c r="J7" s="23">
        <v>92</v>
      </c>
      <c r="K7" s="23">
        <v>85</v>
      </c>
      <c r="L7" s="23">
        <v>49</v>
      </c>
      <c r="M7" s="23">
        <v>46</v>
      </c>
      <c r="N7" s="23">
        <v>82</v>
      </c>
      <c r="O7" s="23">
        <v>49</v>
      </c>
      <c r="P7" s="23">
        <v>54</v>
      </c>
      <c r="Q7" s="23">
        <v>59</v>
      </c>
      <c r="R7" s="23">
        <v>45</v>
      </c>
      <c r="S7" s="23">
        <v>73</v>
      </c>
      <c r="T7" s="23">
        <v>84</v>
      </c>
      <c r="U7" s="23">
        <v>28</v>
      </c>
      <c r="V7" s="23">
        <v>42</v>
      </c>
      <c r="W7" s="23">
        <v>34</v>
      </c>
      <c r="X7" s="23">
        <v>18</v>
      </c>
      <c r="Y7" s="23">
        <v>14</v>
      </c>
    </row>
    <row r="8" spans="1:25" ht="24.5" customHeight="1" x14ac:dyDescent="0.2">
      <c r="A8" s="67" t="s">
        <v>120</v>
      </c>
      <c r="B8" s="23">
        <v>10</v>
      </c>
      <c r="C8" s="23">
        <v>9</v>
      </c>
      <c r="D8" s="23">
        <v>6</v>
      </c>
      <c r="E8" s="23">
        <v>3</v>
      </c>
      <c r="F8" s="23">
        <v>2</v>
      </c>
      <c r="G8" s="23">
        <v>6</v>
      </c>
      <c r="H8" s="23">
        <v>21</v>
      </c>
      <c r="I8" s="23">
        <v>35</v>
      </c>
      <c r="J8" s="23">
        <v>82</v>
      </c>
      <c r="K8" s="23">
        <v>90</v>
      </c>
      <c r="L8" s="23">
        <v>48</v>
      </c>
      <c r="M8" s="23">
        <v>67</v>
      </c>
      <c r="N8" s="23">
        <v>61</v>
      </c>
      <c r="O8" s="23">
        <v>36</v>
      </c>
      <c r="P8" s="23">
        <v>67</v>
      </c>
      <c r="Q8" s="23">
        <v>80</v>
      </c>
      <c r="R8" s="23">
        <v>57</v>
      </c>
      <c r="S8" s="23">
        <v>70</v>
      </c>
      <c r="T8" s="23">
        <v>73</v>
      </c>
      <c r="U8" s="23">
        <v>29</v>
      </c>
      <c r="V8" s="23">
        <v>40</v>
      </c>
      <c r="W8" s="23">
        <v>37</v>
      </c>
      <c r="X8" s="23">
        <v>18</v>
      </c>
      <c r="Y8" s="23">
        <v>10</v>
      </c>
    </row>
    <row r="9" spans="1:25" ht="24.5" customHeight="1" x14ac:dyDescent="0.2">
      <c r="A9" s="67" t="s">
        <v>121</v>
      </c>
      <c r="B9" s="23">
        <v>10</v>
      </c>
      <c r="C9" s="23">
        <v>14</v>
      </c>
      <c r="D9" s="23">
        <v>17</v>
      </c>
      <c r="E9" s="23">
        <v>3</v>
      </c>
      <c r="F9" s="23">
        <v>0</v>
      </c>
      <c r="G9" s="23">
        <v>4</v>
      </c>
      <c r="H9" s="23">
        <v>25</v>
      </c>
      <c r="I9" s="23">
        <v>46</v>
      </c>
      <c r="J9" s="23">
        <v>80</v>
      </c>
      <c r="K9" s="23">
        <v>91</v>
      </c>
      <c r="L9" s="23">
        <v>44</v>
      </c>
      <c r="M9" s="23">
        <v>57</v>
      </c>
      <c r="N9" s="23">
        <v>66</v>
      </c>
      <c r="O9" s="23">
        <v>58</v>
      </c>
      <c r="P9" s="23">
        <v>70</v>
      </c>
      <c r="Q9" s="23">
        <v>101</v>
      </c>
      <c r="R9" s="23">
        <v>57</v>
      </c>
      <c r="S9" s="23">
        <v>76</v>
      </c>
      <c r="T9" s="23">
        <v>72</v>
      </c>
      <c r="U9" s="23">
        <v>44</v>
      </c>
      <c r="V9" s="23">
        <v>35</v>
      </c>
      <c r="W9" s="23">
        <v>30</v>
      </c>
      <c r="X9" s="23">
        <v>24</v>
      </c>
      <c r="Y9" s="23">
        <v>28</v>
      </c>
    </row>
    <row r="10" spans="1:25" ht="24.5" customHeight="1" x14ac:dyDescent="0.2">
      <c r="A10" s="67" t="s">
        <v>122</v>
      </c>
      <c r="B10" s="23">
        <v>17</v>
      </c>
      <c r="C10" s="23">
        <v>17</v>
      </c>
      <c r="D10" s="23">
        <v>23</v>
      </c>
      <c r="E10" s="23">
        <v>13</v>
      </c>
      <c r="F10" s="23">
        <v>1</v>
      </c>
      <c r="G10" s="23">
        <v>9</v>
      </c>
      <c r="H10" s="23">
        <v>13</v>
      </c>
      <c r="I10" s="23">
        <v>14</v>
      </c>
      <c r="J10" s="23">
        <v>31</v>
      </c>
      <c r="K10" s="23">
        <v>38</v>
      </c>
      <c r="L10" s="23">
        <v>35</v>
      </c>
      <c r="M10" s="23">
        <v>49</v>
      </c>
      <c r="N10" s="23">
        <v>58</v>
      </c>
      <c r="O10" s="23">
        <v>46</v>
      </c>
      <c r="P10" s="23">
        <v>39</v>
      </c>
      <c r="Q10" s="23">
        <v>64</v>
      </c>
      <c r="R10" s="23">
        <v>32</v>
      </c>
      <c r="S10" s="23">
        <v>31</v>
      </c>
      <c r="T10" s="23">
        <v>50</v>
      </c>
      <c r="U10" s="23">
        <v>24</v>
      </c>
      <c r="V10" s="23">
        <v>39</v>
      </c>
      <c r="W10" s="23">
        <v>32</v>
      </c>
      <c r="X10" s="23">
        <v>19</v>
      </c>
      <c r="Y10" s="23">
        <v>24</v>
      </c>
    </row>
  </sheetData>
  <mergeCells count="1">
    <mergeCell ref="B2:Y2"/>
  </mergeCells>
  <conditionalFormatting sqref="B4:Y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59999389629810485"/>
  </sheetPr>
  <dimension ref="A1:C52"/>
  <sheetViews>
    <sheetView showGridLines="0" workbookViewId="0">
      <selection activeCell="N10" sqref="N10"/>
    </sheetView>
  </sheetViews>
  <sheetFormatPr baseColWidth="10" defaultColWidth="8.83203125" defaultRowHeight="15" x14ac:dyDescent="0.2"/>
  <cols>
    <col min="1" max="1" width="21.1640625" style="12" customWidth="1"/>
    <col min="2" max="2" width="19.1640625" style="28" customWidth="1"/>
    <col min="3" max="3" width="19.5" style="15" customWidth="1"/>
  </cols>
  <sheetData>
    <row r="1" spans="1:3" x14ac:dyDescent="0.2">
      <c r="A1" s="25" t="s">
        <v>2130</v>
      </c>
      <c r="B1" s="27" t="s">
        <v>2182</v>
      </c>
      <c r="C1" s="48" t="s">
        <v>2131</v>
      </c>
    </row>
    <row r="2" spans="1:3" x14ac:dyDescent="0.2">
      <c r="A2" s="12" t="s">
        <v>2153</v>
      </c>
      <c r="B2" s="28">
        <v>41415</v>
      </c>
      <c r="C2" s="15">
        <v>4833722</v>
      </c>
    </row>
    <row r="3" spans="1:3" x14ac:dyDescent="0.2">
      <c r="A3" s="12" t="s">
        <v>2177</v>
      </c>
      <c r="B3" s="28">
        <v>70005</v>
      </c>
      <c r="C3" s="15">
        <v>735132</v>
      </c>
    </row>
    <row r="4" spans="1:3" x14ac:dyDescent="0.2">
      <c r="A4" s="12" t="s">
        <v>2145</v>
      </c>
      <c r="B4" s="28">
        <v>46709</v>
      </c>
      <c r="C4" s="15">
        <v>6626624</v>
      </c>
    </row>
    <row r="5" spans="1:3" x14ac:dyDescent="0.2">
      <c r="A5" s="12" t="s">
        <v>2162</v>
      </c>
      <c r="B5" s="28">
        <v>38758</v>
      </c>
      <c r="C5" s="15">
        <v>2959373</v>
      </c>
    </row>
    <row r="6" spans="1:3" x14ac:dyDescent="0.2">
      <c r="A6" s="12" t="s">
        <v>2132</v>
      </c>
      <c r="B6" s="28">
        <v>67458</v>
      </c>
      <c r="C6" s="15">
        <v>38332521</v>
      </c>
    </row>
    <row r="7" spans="1:3" x14ac:dyDescent="0.2">
      <c r="A7" s="12" t="s">
        <v>2152</v>
      </c>
      <c r="B7" s="28">
        <v>55387</v>
      </c>
      <c r="C7" s="15">
        <v>5268367</v>
      </c>
    </row>
    <row r="8" spans="1:3" x14ac:dyDescent="0.2">
      <c r="A8" s="12" t="s">
        <v>2159</v>
      </c>
      <c r="B8" s="28">
        <v>65753</v>
      </c>
      <c r="C8" s="15">
        <v>3596080</v>
      </c>
    </row>
    <row r="9" spans="1:3" x14ac:dyDescent="0.2">
      <c r="A9" s="12" t="s">
        <v>2175</v>
      </c>
      <c r="B9" s="28">
        <v>57954</v>
      </c>
      <c r="C9" s="15">
        <v>925749</v>
      </c>
    </row>
    <row r="10" spans="1:3" x14ac:dyDescent="0.2">
      <c r="A10" s="12" t="s">
        <v>2179</v>
      </c>
      <c r="B10" s="28">
        <v>65124</v>
      </c>
      <c r="C10" s="15">
        <v>646449</v>
      </c>
    </row>
    <row r="11" spans="1:3" x14ac:dyDescent="0.2">
      <c r="A11" s="12" t="s">
        <v>2134</v>
      </c>
      <c r="B11" s="28">
        <v>44299</v>
      </c>
      <c r="C11" s="15">
        <v>19552860</v>
      </c>
    </row>
    <row r="12" spans="1:3" x14ac:dyDescent="0.2">
      <c r="A12" s="12" t="s">
        <v>2138</v>
      </c>
      <c r="B12" s="28">
        <v>46007</v>
      </c>
      <c r="C12" s="15">
        <v>9992167</v>
      </c>
    </row>
    <row r="13" spans="1:3" x14ac:dyDescent="0.2">
      <c r="A13" s="12" t="s">
        <v>2170</v>
      </c>
      <c r="B13" s="28">
        <v>62814</v>
      </c>
      <c r="C13" s="15">
        <v>1404054</v>
      </c>
    </row>
    <row r="14" spans="1:3" x14ac:dyDescent="0.2">
      <c r="A14" s="12" t="s">
        <v>2169</v>
      </c>
      <c r="B14" s="28">
        <v>43341</v>
      </c>
      <c r="C14" s="15">
        <v>1612136</v>
      </c>
    </row>
    <row r="15" spans="1:3" x14ac:dyDescent="0.2">
      <c r="A15" s="12" t="s">
        <v>2135</v>
      </c>
      <c r="B15" s="28">
        <v>53234</v>
      </c>
      <c r="C15" s="15">
        <v>12882135</v>
      </c>
    </row>
    <row r="16" spans="1:3" x14ac:dyDescent="0.2">
      <c r="A16" s="12" t="s">
        <v>2146</v>
      </c>
      <c r="B16" s="28">
        <v>46438</v>
      </c>
      <c r="C16" s="15">
        <v>6570902</v>
      </c>
    </row>
    <row r="17" spans="1:3" x14ac:dyDescent="0.2">
      <c r="A17" s="12" t="s">
        <v>2160</v>
      </c>
      <c r="B17" s="28">
        <v>49427</v>
      </c>
      <c r="C17" s="15">
        <v>3090416</v>
      </c>
    </row>
    <row r="18" spans="1:3" x14ac:dyDescent="0.2">
      <c r="A18" s="12" t="s">
        <v>2164</v>
      </c>
      <c r="B18" s="28">
        <v>48964</v>
      </c>
      <c r="C18" s="15">
        <v>2893957</v>
      </c>
    </row>
    <row r="19" spans="1:3" x14ac:dyDescent="0.2">
      <c r="A19" s="12" t="s">
        <v>2156</v>
      </c>
      <c r="B19" s="28">
        <v>41141</v>
      </c>
      <c r="C19" s="15">
        <v>4395295</v>
      </c>
    </row>
    <row r="20" spans="1:3" x14ac:dyDescent="0.2">
      <c r="A20" s="12" t="s">
        <v>2155</v>
      </c>
      <c r="B20" s="28">
        <v>41734</v>
      </c>
      <c r="C20" s="15">
        <v>4625470</v>
      </c>
    </row>
    <row r="21" spans="1:3" x14ac:dyDescent="0.2">
      <c r="A21" s="12" t="s">
        <v>2171</v>
      </c>
      <c r="B21" s="28">
        <v>46033</v>
      </c>
      <c r="C21" s="15">
        <v>1328302</v>
      </c>
    </row>
    <row r="22" spans="1:3" x14ac:dyDescent="0.2">
      <c r="A22" s="12" t="s">
        <v>2149</v>
      </c>
      <c r="B22" s="28">
        <v>70004</v>
      </c>
      <c r="C22" s="15">
        <v>5928814</v>
      </c>
    </row>
    <row r="23" spans="1:3" x14ac:dyDescent="0.2">
      <c r="A23" s="12" t="s">
        <v>2144</v>
      </c>
      <c r="B23" s="28">
        <v>64859</v>
      </c>
      <c r="C23" s="15">
        <v>6692824</v>
      </c>
    </row>
    <row r="24" spans="1:3" x14ac:dyDescent="0.2">
      <c r="A24" s="12" t="s">
        <v>2139</v>
      </c>
      <c r="B24" s="28">
        <v>45981</v>
      </c>
      <c r="C24" s="15">
        <v>9895622</v>
      </c>
    </row>
    <row r="25" spans="1:3" x14ac:dyDescent="0.2">
      <c r="A25" s="12" t="s">
        <v>2151</v>
      </c>
      <c r="B25" s="28">
        <v>61814</v>
      </c>
      <c r="C25" s="15">
        <v>5420380</v>
      </c>
    </row>
    <row r="26" spans="1:3" x14ac:dyDescent="0.2">
      <c r="A26" s="12" t="s">
        <v>2161</v>
      </c>
      <c r="B26" s="28">
        <v>36919</v>
      </c>
      <c r="C26" s="15">
        <v>2991207</v>
      </c>
    </row>
    <row r="27" spans="1:3" x14ac:dyDescent="0.2">
      <c r="A27" s="12" t="s">
        <v>2148</v>
      </c>
      <c r="B27" s="28">
        <v>45247</v>
      </c>
      <c r="C27" s="15">
        <v>6044171</v>
      </c>
    </row>
    <row r="28" spans="1:3" x14ac:dyDescent="0.2">
      <c r="A28" s="12" t="s">
        <v>2174</v>
      </c>
      <c r="B28" s="28">
        <v>44222</v>
      </c>
      <c r="C28" s="15">
        <v>1015165</v>
      </c>
    </row>
    <row r="29" spans="1:3" x14ac:dyDescent="0.2">
      <c r="A29" s="12" t="s">
        <v>2167</v>
      </c>
      <c r="B29" s="28">
        <v>50296</v>
      </c>
      <c r="C29" s="15">
        <v>1868516</v>
      </c>
    </row>
    <row r="30" spans="1:3" x14ac:dyDescent="0.2">
      <c r="A30" s="12" t="s">
        <v>2165</v>
      </c>
      <c r="B30" s="28">
        <v>48927</v>
      </c>
      <c r="C30" s="15">
        <v>2790136</v>
      </c>
    </row>
    <row r="31" spans="1:3" x14ac:dyDescent="0.2">
      <c r="A31" s="12" t="s">
        <v>2172</v>
      </c>
      <c r="B31" s="28">
        <v>64712</v>
      </c>
      <c r="C31" s="15">
        <v>1323459</v>
      </c>
    </row>
    <row r="32" spans="1:3" x14ac:dyDescent="0.2">
      <c r="A32" s="12" t="s">
        <v>2141</v>
      </c>
      <c r="B32" s="28">
        <v>60287</v>
      </c>
      <c r="C32" s="15">
        <v>8899339</v>
      </c>
    </row>
    <row r="33" spans="1:3" x14ac:dyDescent="0.2">
      <c r="A33" s="12" t="s">
        <v>2166</v>
      </c>
      <c r="B33" s="28">
        <v>41963</v>
      </c>
      <c r="C33" s="15">
        <v>2085287</v>
      </c>
    </row>
    <row r="34" spans="1:3" x14ac:dyDescent="0.2">
      <c r="A34" s="12" t="s">
        <v>70</v>
      </c>
      <c r="B34" s="28">
        <v>55246</v>
      </c>
      <c r="C34" s="15">
        <v>19651127</v>
      </c>
    </row>
    <row r="35" spans="1:3" x14ac:dyDescent="0.2">
      <c r="A35" s="12" t="s">
        <v>2140</v>
      </c>
      <c r="B35" s="28">
        <v>43916</v>
      </c>
      <c r="C35" s="15">
        <v>9848060</v>
      </c>
    </row>
    <row r="36" spans="1:3" x14ac:dyDescent="0.2">
      <c r="A36" s="12" t="s">
        <v>2178</v>
      </c>
      <c r="B36" s="28">
        <v>51704</v>
      </c>
      <c r="C36" s="15">
        <v>723393</v>
      </c>
    </row>
    <row r="37" spans="1:3" x14ac:dyDescent="0.2">
      <c r="A37" s="12" t="s">
        <v>2137</v>
      </c>
      <c r="B37" s="28">
        <v>45749</v>
      </c>
      <c r="C37" s="15">
        <v>11570808</v>
      </c>
    </row>
    <row r="38" spans="1:3" x14ac:dyDescent="0.2">
      <c r="A38" s="12" t="s">
        <v>2158</v>
      </c>
      <c r="B38" s="28">
        <v>43225</v>
      </c>
      <c r="C38" s="15">
        <v>3850568</v>
      </c>
    </row>
    <row r="39" spans="1:3" x14ac:dyDescent="0.2">
      <c r="A39" s="12" t="s">
        <v>2157</v>
      </c>
      <c r="B39" s="28">
        <v>46816</v>
      </c>
      <c r="C39" s="15">
        <v>3930065</v>
      </c>
    </row>
    <row r="40" spans="1:3" x14ac:dyDescent="0.2">
      <c r="A40" s="12" t="s">
        <v>2136</v>
      </c>
      <c r="B40" s="28">
        <v>50228</v>
      </c>
      <c r="C40" s="15">
        <v>12773801</v>
      </c>
    </row>
    <row r="41" spans="1:3" x14ac:dyDescent="0.2">
      <c r="A41" s="12" t="s">
        <v>2173</v>
      </c>
      <c r="B41" s="28">
        <v>53636</v>
      </c>
      <c r="C41" s="15">
        <v>1051511</v>
      </c>
    </row>
    <row r="42" spans="1:3" x14ac:dyDescent="0.2">
      <c r="A42" s="12" t="s">
        <v>2154</v>
      </c>
      <c r="B42" s="28">
        <v>42367</v>
      </c>
      <c r="C42" s="15">
        <v>4774839</v>
      </c>
    </row>
    <row r="43" spans="1:3" x14ac:dyDescent="0.2">
      <c r="A43" s="12" t="s">
        <v>2176</v>
      </c>
      <c r="B43" s="28">
        <v>48321</v>
      </c>
      <c r="C43" s="15">
        <v>844877</v>
      </c>
    </row>
    <row r="44" spans="1:3" x14ac:dyDescent="0.2">
      <c r="A44" s="12" t="s">
        <v>2147</v>
      </c>
      <c r="B44" s="28">
        <v>41693</v>
      </c>
      <c r="C44" s="15">
        <v>6495978</v>
      </c>
    </row>
    <row r="45" spans="1:3" x14ac:dyDescent="0.2">
      <c r="A45" s="12" t="s">
        <v>2133</v>
      </c>
      <c r="B45" s="28">
        <v>49392</v>
      </c>
      <c r="C45" s="15">
        <v>26448193</v>
      </c>
    </row>
    <row r="46" spans="1:3" x14ac:dyDescent="0.2">
      <c r="A46" s="12" t="s">
        <v>2163</v>
      </c>
      <c r="B46" s="28">
        <v>55869</v>
      </c>
      <c r="C46" s="15">
        <v>2900872</v>
      </c>
    </row>
    <row r="47" spans="1:3" x14ac:dyDescent="0.2">
      <c r="A47" s="12" t="s">
        <v>2180</v>
      </c>
      <c r="B47" s="28">
        <v>52776</v>
      </c>
      <c r="C47" s="15">
        <v>626630</v>
      </c>
    </row>
    <row r="48" spans="1:3" x14ac:dyDescent="0.2">
      <c r="A48" s="12" t="s">
        <v>2142</v>
      </c>
      <c r="B48" s="28">
        <v>62881</v>
      </c>
      <c r="C48" s="15">
        <v>8260405</v>
      </c>
    </row>
    <row r="49" spans="1:3" x14ac:dyDescent="0.2">
      <c r="A49" s="12" t="s">
        <v>2143</v>
      </c>
      <c r="B49" s="28">
        <v>57835</v>
      </c>
      <c r="C49" s="15">
        <v>6971406</v>
      </c>
    </row>
    <row r="50" spans="1:3" x14ac:dyDescent="0.2">
      <c r="A50" s="12" t="s">
        <v>2168</v>
      </c>
      <c r="B50" s="28">
        <v>38482</v>
      </c>
      <c r="C50" s="15">
        <v>1854304</v>
      </c>
    </row>
    <row r="51" spans="1:3" x14ac:dyDescent="0.2">
      <c r="A51" s="12" t="s">
        <v>2150</v>
      </c>
      <c r="B51" s="28">
        <v>50395</v>
      </c>
      <c r="C51" s="15">
        <v>5742713</v>
      </c>
    </row>
    <row r="52" spans="1:3" x14ac:dyDescent="0.2">
      <c r="A52" s="12" t="s">
        <v>2181</v>
      </c>
      <c r="B52" s="28">
        <v>56322</v>
      </c>
      <c r="C52" s="15">
        <v>582658</v>
      </c>
    </row>
  </sheetData>
  <hyperlinks>
    <hyperlink ref="A22" r:id="rId1" tooltip="Maryland" display="https://en.wikipedia.org/wiki/Maryland" xr:uid="{00000000-0004-0000-0E00-000000000000}"/>
    <hyperlink ref="A3" r:id="rId2" tooltip="Alaska" display="https://en.wikipedia.org/wiki/Alaska" xr:uid="{00000000-0004-0000-0E00-000001000000}"/>
    <hyperlink ref="A6" r:id="rId3" tooltip="California" display="https://en.wikipedia.org/wiki/California" xr:uid="{00000000-0004-0000-0E00-000002000000}"/>
    <hyperlink ref="A8" r:id="rId4" tooltip="Connecticut" display="https://en.wikipedia.org/wiki/Connecticut" xr:uid="{00000000-0004-0000-0E00-000003000000}"/>
    <hyperlink ref="A10" r:id="rId5" tooltip="District of Columbia" display="https://en.wikipedia.org/wiki/District_of_Columbia" xr:uid="{00000000-0004-0000-0E00-000004000000}"/>
    <hyperlink ref="A23" r:id="rId6" tooltip="Massachusetts" display="https://en.wikipedia.org/wiki/Massachusetts" xr:uid="{00000000-0004-0000-0E00-000005000000}"/>
    <hyperlink ref="A31" r:id="rId7" tooltip="New Hampshire" display="https://en.wikipedia.org/wiki/New_Hampshire" xr:uid="{00000000-0004-0000-0E00-000006000000}"/>
    <hyperlink ref="A48" r:id="rId8" tooltip="Virginia" display="https://en.wikipedia.org/wiki/Virginia" xr:uid="{00000000-0004-0000-0E00-000007000000}"/>
    <hyperlink ref="A13" r:id="rId9" tooltip="Hawaii" display="https://en.wikipedia.org/wiki/Hawaii" xr:uid="{00000000-0004-0000-0E00-000008000000}"/>
    <hyperlink ref="A25" r:id="rId10" tooltip="Minnesota" display="https://en.wikipedia.org/wiki/Minnesota" xr:uid="{00000000-0004-0000-0E00-000009000000}"/>
    <hyperlink ref="A32" r:id="rId11" tooltip="New Jersey" display="https://en.wikipedia.org/wiki/New_Jersey" xr:uid="{00000000-0004-0000-0E00-00000A000000}"/>
    <hyperlink ref="A9" r:id="rId12" tooltip="Delaware" display="https://en.wikipedia.org/wiki/Delaware" xr:uid="{00000000-0004-0000-0E00-00000B000000}"/>
    <hyperlink ref="A49" r:id="rId13" tooltip="Washington (U.S. state)" display="https://en.wikipedia.org/wiki/Washington_(U.S._state)" xr:uid="{00000000-0004-0000-0E00-00000C000000}"/>
    <hyperlink ref="A52" r:id="rId14" tooltip="Wyoming" display="https://en.wikipedia.org/wiki/Wyoming" xr:uid="{00000000-0004-0000-0E00-00000D000000}"/>
    <hyperlink ref="A46" r:id="rId15" tooltip="Utah" display="https://en.wikipedia.org/wiki/Utah" xr:uid="{00000000-0004-0000-0E00-00000E000000}"/>
    <hyperlink ref="A7" r:id="rId16" tooltip="Colorado" display="https://en.wikipedia.org/wiki/Colorado" xr:uid="{00000000-0004-0000-0E00-00000F000000}"/>
    <hyperlink ref="A34" r:id="rId17" tooltip="New York" display="https://en.wikipedia.org/wiki/New_York" xr:uid="{00000000-0004-0000-0E00-000010000000}"/>
    <hyperlink ref="A41" r:id="rId18" tooltip="Rhode Island" display="https://en.wikipedia.org/wiki/Rhode_Island" xr:uid="{00000000-0004-0000-0E00-000011000000}"/>
    <hyperlink ref="A15" r:id="rId19" tooltip="Illinois" display="https://en.wikipedia.org/wiki/Illinois" xr:uid="{00000000-0004-0000-0E00-000012000000}"/>
    <hyperlink ref="A47" r:id="rId20" tooltip="Vermont" display="https://en.wikipedia.org/wiki/Vermont" xr:uid="{00000000-0004-0000-0E00-000013000000}"/>
    <hyperlink ref="A36" r:id="rId21" tooltip="North Dakota" display="https://en.wikipedia.org/wiki/North_Dakota" xr:uid="{00000000-0004-0000-0E00-000014000000}"/>
    <hyperlink ref="A51" r:id="rId22" tooltip="Wisconsin" display="https://en.wikipedia.org/wiki/Wisconsin" xr:uid="{00000000-0004-0000-0E00-000015000000}"/>
    <hyperlink ref="A29" r:id="rId23" tooltip="Nebraska" display="https://en.wikipedia.org/wiki/Nebraska" xr:uid="{00000000-0004-0000-0E00-000016000000}"/>
    <hyperlink ref="A40" r:id="rId24" tooltip="Pennsylvania" display="https://en.wikipedia.org/wiki/Pennsylvania" xr:uid="{00000000-0004-0000-0E00-000017000000}"/>
    <hyperlink ref="A17" r:id="rId25" tooltip="Iowa" display="https://en.wikipedia.org/wiki/Iowa" xr:uid="{00000000-0004-0000-0E00-000018000000}"/>
    <hyperlink ref="A45" r:id="rId26" tooltip="Texas" display="https://en.wikipedia.org/wiki/Texas" xr:uid="{00000000-0004-0000-0E00-000019000000}"/>
    <hyperlink ref="A18" r:id="rId27" tooltip="Kansas" display="https://en.wikipedia.org/wiki/Kansas" xr:uid="{00000000-0004-0000-0E00-00001A000000}"/>
    <hyperlink ref="A30" r:id="rId28" tooltip="Nevada" display="https://en.wikipedia.org/wiki/Nevada" xr:uid="{00000000-0004-0000-0E00-00001B000000}"/>
    <hyperlink ref="A43" r:id="rId29" tooltip="South Dakota" display="https://en.wikipedia.org/wiki/South_Dakota" xr:uid="{00000000-0004-0000-0E00-00001C000000}"/>
    <hyperlink ref="A39" r:id="rId30" tooltip="Oregon" display="https://en.wikipedia.org/wiki/Oregon" xr:uid="{00000000-0004-0000-0E00-00001D000000}"/>
    <hyperlink ref="A4" r:id="rId31" tooltip="Arizona" display="https://en.wikipedia.org/wiki/Arizona" xr:uid="{00000000-0004-0000-0E00-00001E000000}"/>
    <hyperlink ref="A16" r:id="rId32" tooltip="Indiana" display="https://en.wikipedia.org/wiki/Indiana" xr:uid="{00000000-0004-0000-0E00-00001F000000}"/>
    <hyperlink ref="A21" r:id="rId33" tooltip="Maine" display="https://en.wikipedia.org/wiki/Maine" xr:uid="{00000000-0004-0000-0E00-000020000000}"/>
    <hyperlink ref="A12" r:id="rId34" tooltip="Georgia (U.S. state)" display="https://en.wikipedia.org/wiki/Georgia_(U.S._state)" xr:uid="{00000000-0004-0000-0E00-000021000000}"/>
    <hyperlink ref="A24" r:id="rId35" tooltip="Michigan" display="https://en.wikipedia.org/wiki/Michigan" xr:uid="{00000000-0004-0000-0E00-000022000000}"/>
    <hyperlink ref="A37" r:id="rId36" tooltip="Ohio" display="https://en.wikipedia.org/wiki/Ohio" xr:uid="{00000000-0004-0000-0E00-000023000000}"/>
    <hyperlink ref="A27" r:id="rId37" tooltip="Missouri" display="https://en.wikipedia.org/wiki/Missouri" xr:uid="{00000000-0004-0000-0E00-000024000000}"/>
    <hyperlink ref="A11" r:id="rId38" tooltip="Florida" display="https://en.wikipedia.org/wiki/Florida" xr:uid="{00000000-0004-0000-0E00-000025000000}"/>
    <hyperlink ref="A28" r:id="rId39" tooltip="Montana" display="https://en.wikipedia.org/wiki/Montana" xr:uid="{00000000-0004-0000-0E00-000026000000}"/>
    <hyperlink ref="A35" r:id="rId40" tooltip="North Carolina" display="https://en.wikipedia.org/wiki/North_Carolina" xr:uid="{00000000-0004-0000-0E00-000027000000}"/>
    <hyperlink ref="A14" r:id="rId41" tooltip="Idaho" display="https://en.wikipedia.org/wiki/Idaho" xr:uid="{00000000-0004-0000-0E00-000028000000}"/>
    <hyperlink ref="A38" r:id="rId42" tooltip="Oklahoma" display="https://en.wikipedia.org/wiki/Oklahoma" xr:uid="{00000000-0004-0000-0E00-000029000000}"/>
    <hyperlink ref="A42" r:id="rId43" tooltip="South Carolina" display="https://en.wikipedia.org/wiki/South_Carolina" xr:uid="{00000000-0004-0000-0E00-00002A000000}"/>
    <hyperlink ref="A33" r:id="rId44" tooltip="New Mexico" display="https://en.wikipedia.org/wiki/New_Mexico" xr:uid="{00000000-0004-0000-0E00-00002B000000}"/>
    <hyperlink ref="A20" r:id="rId45" tooltip="Louisiana" display="https://en.wikipedia.org/wiki/Louisiana" xr:uid="{00000000-0004-0000-0E00-00002C000000}"/>
    <hyperlink ref="A44" r:id="rId46" tooltip="Tennessee" display="https://en.wikipedia.org/wiki/Tennessee" xr:uid="{00000000-0004-0000-0E00-00002D000000}"/>
    <hyperlink ref="A2" r:id="rId47" tooltip="Alabama" display="https://en.wikipedia.org/wiki/Alabama" xr:uid="{00000000-0004-0000-0E00-00002E000000}"/>
    <hyperlink ref="A19" r:id="rId48" tooltip="Kentucky" display="https://en.wikipedia.org/wiki/Kentucky" xr:uid="{00000000-0004-0000-0E00-00002F000000}"/>
    <hyperlink ref="A5" r:id="rId49" tooltip="Arkansas" display="https://en.wikipedia.org/wiki/Arkansas" xr:uid="{00000000-0004-0000-0E00-000030000000}"/>
    <hyperlink ref="A50" r:id="rId50" tooltip="West Virginia" display="https://en.wikipedia.org/wiki/West_Virginia" xr:uid="{00000000-0004-0000-0E00-000031000000}"/>
    <hyperlink ref="A26" r:id="rId51" tooltip="Mississippi" display="https://en.wikipedia.org/wiki/Mississippi" xr:uid="{00000000-0004-0000-0E00-000032000000}"/>
  </hyperlinks>
  <pageMargins left="0.7" right="0.7" top="0.75" bottom="0.75" header="0.3" footer="0.3"/>
  <drawing r:id="rId5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59999389629810485"/>
  </sheetPr>
  <dimension ref="A1:H13"/>
  <sheetViews>
    <sheetView showGridLines="0" topLeftCell="A7" workbookViewId="0">
      <selection activeCell="L42" sqref="L42"/>
    </sheetView>
  </sheetViews>
  <sheetFormatPr baseColWidth="10" defaultColWidth="8.83203125" defaultRowHeight="15" x14ac:dyDescent="0.2"/>
  <cols>
    <col min="1" max="4" width="14.5" style="12" customWidth="1"/>
    <col min="5" max="5" width="10.83203125" style="12" customWidth="1"/>
    <col min="6" max="6" width="12" style="12" customWidth="1"/>
    <col min="7" max="7" width="12.1640625" style="12" customWidth="1"/>
    <col min="8" max="8" width="15.33203125" style="12" customWidth="1"/>
    <col min="10" max="10" width="8.83203125" customWidth="1"/>
  </cols>
  <sheetData>
    <row r="1" spans="1:8" x14ac:dyDescent="0.2">
      <c r="A1" s="27" t="s">
        <v>0</v>
      </c>
      <c r="B1" s="27" t="s">
        <v>2212</v>
      </c>
      <c r="C1" s="27" t="s">
        <v>2213</v>
      </c>
      <c r="D1" s="27" t="s">
        <v>2214</v>
      </c>
      <c r="E1" s="27" t="s">
        <v>2</v>
      </c>
      <c r="F1" s="27" t="s">
        <v>2210</v>
      </c>
      <c r="G1" s="27" t="s">
        <v>2209</v>
      </c>
      <c r="H1" s="27" t="s">
        <v>2211</v>
      </c>
    </row>
    <row r="2" spans="1:8" ht="16" thickBot="1" x14ac:dyDescent="0.25">
      <c r="A2" s="12" t="s">
        <v>28</v>
      </c>
      <c r="B2" s="77">
        <v>359084.54700000008</v>
      </c>
      <c r="C2" s="28">
        <v>438881.11300000007</v>
      </c>
      <c r="D2" s="77">
        <v>797965.66000000015</v>
      </c>
      <c r="E2" s="78">
        <v>568213</v>
      </c>
      <c r="F2" s="74">
        <f t="shared" ref="F2:F13" si="0">D2/E2</f>
        <v>1.4043424912840785</v>
      </c>
      <c r="G2" s="79">
        <v>1064</v>
      </c>
      <c r="H2" s="76">
        <f>G2/E2</f>
        <v>1.8725372351565345E-3</v>
      </c>
    </row>
    <row r="3" spans="1:8" ht="16" thickBot="1" x14ac:dyDescent="0.25">
      <c r="A3" s="12" t="s">
        <v>29</v>
      </c>
      <c r="B3" s="72">
        <v>295945.20200000028</v>
      </c>
      <c r="C3" s="28">
        <v>308024.59800000035</v>
      </c>
      <c r="D3" s="72">
        <v>603969.80000000063</v>
      </c>
      <c r="E3" s="73">
        <v>486398</v>
      </c>
      <c r="F3" s="74">
        <f t="shared" si="0"/>
        <v>1.2417193327275207</v>
      </c>
      <c r="G3" s="75">
        <v>984</v>
      </c>
      <c r="H3" s="76">
        <f t="shared" ref="H3:H13" si="1">G3/E3</f>
        <v>2.023034634188463E-3</v>
      </c>
    </row>
    <row r="4" spans="1:8" ht="16" thickBot="1" x14ac:dyDescent="0.25">
      <c r="A4" s="12" t="s">
        <v>30</v>
      </c>
      <c r="B4" s="72">
        <v>228830.43479999993</v>
      </c>
      <c r="C4" s="28">
        <v>291238.73519999994</v>
      </c>
      <c r="D4" s="72">
        <v>520069.16999999987</v>
      </c>
      <c r="E4" s="73">
        <v>459937</v>
      </c>
      <c r="F4" s="74">
        <f t="shared" si="0"/>
        <v>1.1307400143932753</v>
      </c>
      <c r="G4" s="75">
        <v>936</v>
      </c>
      <c r="H4" s="76">
        <f t="shared" si="1"/>
        <v>2.0350613236160605E-3</v>
      </c>
    </row>
    <row r="5" spans="1:8" ht="16" thickBot="1" x14ac:dyDescent="0.25">
      <c r="A5" s="12" t="s">
        <v>31</v>
      </c>
      <c r="B5" s="72">
        <v>376750.6652000004</v>
      </c>
      <c r="C5" s="28">
        <v>347769.84480000031</v>
      </c>
      <c r="D5" s="72">
        <v>724520.51000000071</v>
      </c>
      <c r="E5" s="73">
        <v>481632</v>
      </c>
      <c r="F5" s="74">
        <f t="shared" si="0"/>
        <v>1.5043030986313217</v>
      </c>
      <c r="G5" s="75">
        <v>990</v>
      </c>
      <c r="H5" s="76">
        <f t="shared" si="1"/>
        <v>2.0555112617101855E-3</v>
      </c>
    </row>
    <row r="6" spans="1:8" ht="16" thickBot="1" x14ac:dyDescent="0.25">
      <c r="A6" s="12" t="s">
        <v>7</v>
      </c>
      <c r="B6" s="72">
        <v>343226.54999999987</v>
      </c>
      <c r="C6" s="28">
        <v>343226.54999999987</v>
      </c>
      <c r="D6" s="72">
        <v>686453.09999999974</v>
      </c>
      <c r="E6" s="73">
        <v>478822</v>
      </c>
      <c r="F6" s="74">
        <f t="shared" si="0"/>
        <v>1.4336289894783443</v>
      </c>
      <c r="G6" s="75">
        <v>886</v>
      </c>
      <c r="H6" s="76">
        <f t="shared" si="1"/>
        <v>1.8503744606555253E-3</v>
      </c>
    </row>
    <row r="7" spans="1:8" ht="16" thickBot="1" x14ac:dyDescent="0.25">
      <c r="A7" s="12" t="s">
        <v>32</v>
      </c>
      <c r="B7" s="72">
        <v>164481.34499999988</v>
      </c>
      <c r="C7" s="28">
        <v>227140.90499999988</v>
      </c>
      <c r="D7" s="72">
        <v>391622.24999999977</v>
      </c>
      <c r="E7" s="73">
        <v>332313</v>
      </c>
      <c r="F7" s="74">
        <f t="shared" si="0"/>
        <v>1.1784740590948888</v>
      </c>
      <c r="G7" s="75">
        <v>711</v>
      </c>
      <c r="H7" s="76">
        <f t="shared" si="1"/>
        <v>2.1395491599786949E-3</v>
      </c>
    </row>
    <row r="8" spans="1:8" ht="16" thickBot="1" x14ac:dyDescent="0.25">
      <c r="A8" s="12" t="s">
        <v>33</v>
      </c>
      <c r="B8" s="72">
        <v>161303.88200000007</v>
      </c>
      <c r="C8" s="28">
        <v>263180.01800000016</v>
      </c>
      <c r="D8" s="72">
        <v>424483.9000000002</v>
      </c>
      <c r="E8" s="73">
        <v>289154</v>
      </c>
      <c r="F8" s="74">
        <f t="shared" si="0"/>
        <v>1.4680201553497452</v>
      </c>
      <c r="G8" s="75">
        <v>722</v>
      </c>
      <c r="H8" s="76">
        <f t="shared" si="1"/>
        <v>2.4969393471990704E-3</v>
      </c>
    </row>
    <row r="9" spans="1:8" ht="16" thickBot="1" x14ac:dyDescent="0.25">
      <c r="A9" s="12" t="s">
        <v>34</v>
      </c>
      <c r="B9" s="72">
        <v>127172.62004999998</v>
      </c>
      <c r="C9" s="28">
        <v>236177.72295000002</v>
      </c>
      <c r="D9" s="72">
        <v>363350.34299999999</v>
      </c>
      <c r="E9" s="73">
        <v>224080</v>
      </c>
      <c r="F9" s="74">
        <f t="shared" si="0"/>
        <v>1.621520631024634</v>
      </c>
      <c r="G9" s="75">
        <v>558</v>
      </c>
      <c r="H9" s="76">
        <f t="shared" si="1"/>
        <v>2.4901820778293468E-3</v>
      </c>
    </row>
    <row r="10" spans="1:8" ht="16" thickBot="1" x14ac:dyDescent="0.25">
      <c r="A10" s="12" t="s">
        <v>35</v>
      </c>
      <c r="B10" s="72">
        <v>111113.96519999996</v>
      </c>
      <c r="C10" s="28">
        <v>215691.81479999988</v>
      </c>
      <c r="D10" s="72">
        <v>326805.77999999985</v>
      </c>
      <c r="E10" s="73">
        <v>220951</v>
      </c>
      <c r="F10" s="74">
        <f t="shared" si="0"/>
        <v>1.4790871279152384</v>
      </c>
      <c r="G10" s="75">
        <v>464</v>
      </c>
      <c r="H10" s="76">
        <f t="shared" si="1"/>
        <v>2.1000131250820319E-3</v>
      </c>
    </row>
    <row r="11" spans="1:8" ht="16" thickBot="1" x14ac:dyDescent="0.25">
      <c r="A11" s="12" t="s">
        <v>36</v>
      </c>
      <c r="B11" s="72">
        <v>174805.39439999993</v>
      </c>
      <c r="C11" s="28">
        <v>273413.56559999991</v>
      </c>
      <c r="D11" s="72">
        <v>448218.95999999985</v>
      </c>
      <c r="E11" s="73">
        <v>268924</v>
      </c>
      <c r="F11" s="74">
        <f t="shared" si="0"/>
        <v>1.6667123797057899</v>
      </c>
      <c r="G11" s="75">
        <v>508</v>
      </c>
      <c r="H11" s="76">
        <f t="shared" si="1"/>
        <v>1.8890095342922165E-3</v>
      </c>
    </row>
    <row r="12" spans="1:8" ht="16" thickBot="1" x14ac:dyDescent="0.25">
      <c r="A12" s="12" t="s">
        <v>37</v>
      </c>
      <c r="B12" s="72">
        <v>210181.02259704011</v>
      </c>
      <c r="C12" s="28">
        <v>267503.11966896011</v>
      </c>
      <c r="D12" s="72">
        <v>477684.14226600021</v>
      </c>
      <c r="E12" s="73">
        <v>295562</v>
      </c>
      <c r="F12" s="74">
        <f t="shared" si="0"/>
        <v>1.616189301283657</v>
      </c>
      <c r="G12" s="75">
        <v>582</v>
      </c>
      <c r="H12" s="76">
        <f t="shared" si="1"/>
        <v>1.9691299964136122E-3</v>
      </c>
    </row>
    <row r="13" spans="1:8" ht="16" thickBot="1" x14ac:dyDescent="0.25">
      <c r="A13" s="12" t="s">
        <v>38</v>
      </c>
      <c r="B13" s="72">
        <v>264672.33338202036</v>
      </c>
      <c r="C13" s="28">
        <v>310702.30440498039</v>
      </c>
      <c r="D13" s="72">
        <v>575374.63778700074</v>
      </c>
      <c r="E13" s="73">
        <v>330514</v>
      </c>
      <c r="F13" s="74">
        <f t="shared" si="0"/>
        <v>1.7408480057940079</v>
      </c>
      <c r="G13" s="75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B1:N13"/>
  <sheetViews>
    <sheetView showGridLines="0" workbookViewId="0">
      <selection activeCell="O4" sqref="O4"/>
    </sheetView>
  </sheetViews>
  <sheetFormatPr baseColWidth="10" defaultColWidth="8.83203125" defaultRowHeight="15" x14ac:dyDescent="0.2"/>
  <cols>
    <col min="1" max="1" width="5.33203125" customWidth="1"/>
    <col min="2" max="2" width="14.1640625" customWidth="1"/>
  </cols>
  <sheetData>
    <row r="1" spans="2:14" ht="18" customHeight="1" x14ac:dyDescent="0.2"/>
    <row r="2" spans="2:14" ht="17" thickBot="1" x14ac:dyDescent="0.25">
      <c r="C2" s="95" t="s">
        <v>27</v>
      </c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2:14" ht="16" thickBot="1" x14ac:dyDescent="0.25"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2:14" ht="16" thickBot="1" x14ac:dyDescent="0.25">
      <c r="B4" s="65" t="s">
        <v>25</v>
      </c>
      <c r="C4" s="26">
        <v>23</v>
      </c>
      <c r="D4" s="26">
        <v>27</v>
      </c>
      <c r="E4" s="26">
        <v>34</v>
      </c>
      <c r="F4" s="26">
        <v>44</v>
      </c>
      <c r="G4" s="26">
        <v>56</v>
      </c>
      <c r="H4" s="26">
        <v>63</v>
      </c>
      <c r="I4" s="26">
        <v>65</v>
      </c>
      <c r="J4" s="26">
        <v>64</v>
      </c>
      <c r="K4" s="26">
        <v>55</v>
      </c>
      <c r="L4" s="26">
        <v>40</v>
      </c>
      <c r="M4" s="26">
        <v>28</v>
      </c>
      <c r="N4" s="26">
        <v>25</v>
      </c>
    </row>
    <row r="5" spans="2:14" ht="16" thickBot="1" x14ac:dyDescent="0.25">
      <c r="B5" s="66" t="s">
        <v>19</v>
      </c>
      <c r="C5" s="26">
        <v>36</v>
      </c>
      <c r="D5" s="26">
        <v>39</v>
      </c>
      <c r="E5" s="26">
        <v>45</v>
      </c>
      <c r="F5" s="26">
        <v>56</v>
      </c>
      <c r="G5" s="26">
        <v>66</v>
      </c>
      <c r="H5" s="26">
        <v>76</v>
      </c>
      <c r="I5" s="26">
        <v>81</v>
      </c>
      <c r="J5" s="26">
        <v>80</v>
      </c>
      <c r="K5" s="26">
        <v>72</v>
      </c>
      <c r="L5" s="26">
        <v>61</v>
      </c>
      <c r="M5" s="26">
        <v>51</v>
      </c>
      <c r="N5" s="26">
        <v>41</v>
      </c>
    </row>
    <row r="6" spans="2:14" ht="16" thickBot="1" x14ac:dyDescent="0.25">
      <c r="B6" s="66" t="s">
        <v>21</v>
      </c>
      <c r="C6" s="26">
        <v>32</v>
      </c>
      <c r="D6" s="26">
        <v>36</v>
      </c>
      <c r="E6" s="26">
        <v>46</v>
      </c>
      <c r="F6" s="26">
        <v>59</v>
      </c>
      <c r="G6" s="26">
        <v>70</v>
      </c>
      <c r="H6" s="26">
        <v>81</v>
      </c>
      <c r="I6" s="26">
        <v>84</v>
      </c>
      <c r="J6" s="26">
        <v>82</v>
      </c>
      <c r="K6" s="26">
        <v>75</v>
      </c>
      <c r="L6" s="26">
        <v>63</v>
      </c>
      <c r="M6" s="26">
        <v>48</v>
      </c>
      <c r="N6" s="26">
        <v>36</v>
      </c>
    </row>
    <row r="7" spans="2:14" ht="16" thickBot="1" x14ac:dyDescent="0.25">
      <c r="B7" s="66" t="s">
        <v>20</v>
      </c>
      <c r="C7" s="26">
        <v>39</v>
      </c>
      <c r="D7" s="26">
        <v>42</v>
      </c>
      <c r="E7" s="26">
        <v>50</v>
      </c>
      <c r="F7" s="26">
        <v>60</v>
      </c>
      <c r="G7" s="26">
        <v>71</v>
      </c>
      <c r="H7" s="26">
        <v>79</v>
      </c>
      <c r="I7" s="26">
        <v>85</v>
      </c>
      <c r="J7" s="26">
        <v>83</v>
      </c>
      <c r="K7" s="26">
        <v>76</v>
      </c>
      <c r="L7" s="26">
        <v>65</v>
      </c>
      <c r="M7" s="26">
        <v>54</v>
      </c>
      <c r="N7" s="26">
        <v>44</v>
      </c>
    </row>
    <row r="8" spans="2:14" ht="16" thickBot="1" x14ac:dyDescent="0.25">
      <c r="B8" s="66" t="s">
        <v>24</v>
      </c>
      <c r="C8" s="26">
        <v>45</v>
      </c>
      <c r="D8" s="26">
        <v>46</v>
      </c>
      <c r="E8" s="26">
        <v>54</v>
      </c>
      <c r="F8" s="26">
        <v>61</v>
      </c>
      <c r="G8" s="26">
        <v>72</v>
      </c>
      <c r="H8" s="26">
        <v>82</v>
      </c>
      <c r="I8" s="26">
        <v>90</v>
      </c>
      <c r="J8" s="26">
        <v>88</v>
      </c>
      <c r="K8" s="26">
        <v>79</v>
      </c>
      <c r="L8" s="26">
        <v>66</v>
      </c>
      <c r="M8" s="26">
        <v>52</v>
      </c>
      <c r="N8" s="26">
        <v>45</v>
      </c>
    </row>
    <row r="9" spans="2:14" ht="16" thickBot="1" x14ac:dyDescent="0.25">
      <c r="B9" s="66" t="s">
        <v>23</v>
      </c>
      <c r="C9" s="26">
        <v>57</v>
      </c>
      <c r="D9" s="26">
        <v>61</v>
      </c>
      <c r="E9" s="26">
        <v>69</v>
      </c>
      <c r="F9" s="26">
        <v>77</v>
      </c>
      <c r="G9" s="26">
        <v>84</v>
      </c>
      <c r="H9" s="26">
        <v>91</v>
      </c>
      <c r="I9" s="26">
        <v>95</v>
      </c>
      <c r="J9" s="26">
        <v>96</v>
      </c>
      <c r="K9" s="26">
        <v>89</v>
      </c>
      <c r="L9" s="26">
        <v>80</v>
      </c>
      <c r="M9" s="26">
        <v>68</v>
      </c>
      <c r="N9" s="26">
        <v>58</v>
      </c>
    </row>
    <row r="10" spans="2:14" ht="16" thickBot="1" x14ac:dyDescent="0.25">
      <c r="B10" s="66" t="s">
        <v>26</v>
      </c>
      <c r="C10" s="26">
        <v>67</v>
      </c>
      <c r="D10" s="26">
        <v>71</v>
      </c>
      <c r="E10" s="26">
        <v>77</v>
      </c>
      <c r="F10" s="26">
        <v>85</v>
      </c>
      <c r="G10" s="26">
        <v>95</v>
      </c>
      <c r="H10" s="26">
        <v>104</v>
      </c>
      <c r="I10" s="26">
        <v>106</v>
      </c>
      <c r="J10" s="26">
        <v>104</v>
      </c>
      <c r="K10" s="26">
        <v>100</v>
      </c>
      <c r="L10" s="26">
        <v>89</v>
      </c>
      <c r="M10" s="26">
        <v>76</v>
      </c>
      <c r="N10" s="26">
        <v>66</v>
      </c>
    </row>
    <row r="11" spans="2:14" ht="16" thickBot="1" x14ac:dyDescent="0.25">
      <c r="B11" s="66" t="s">
        <v>22</v>
      </c>
      <c r="C11" s="26">
        <v>76</v>
      </c>
      <c r="D11" s="26">
        <v>78</v>
      </c>
      <c r="E11" s="26">
        <v>80</v>
      </c>
      <c r="F11" s="26">
        <v>83</v>
      </c>
      <c r="G11" s="26">
        <v>87</v>
      </c>
      <c r="H11" s="26">
        <v>89</v>
      </c>
      <c r="I11" s="26">
        <v>91</v>
      </c>
      <c r="J11" s="26">
        <v>91</v>
      </c>
      <c r="K11" s="26">
        <v>89</v>
      </c>
      <c r="L11" s="26">
        <v>86</v>
      </c>
      <c r="M11" s="26">
        <v>82</v>
      </c>
      <c r="N11" s="26">
        <v>78</v>
      </c>
    </row>
    <row r="12" spans="2:14" ht="16" thickBot="1" x14ac:dyDescent="0.25">
      <c r="B12" s="66" t="s">
        <v>47</v>
      </c>
      <c r="C12" s="26">
        <v>75</v>
      </c>
      <c r="D12" s="26">
        <v>73</v>
      </c>
      <c r="E12" s="26">
        <v>72</v>
      </c>
      <c r="F12" s="26">
        <v>66</v>
      </c>
      <c r="G12" s="26">
        <v>61</v>
      </c>
      <c r="H12" s="26">
        <v>55</v>
      </c>
      <c r="I12" s="26">
        <v>49</v>
      </c>
      <c r="J12" s="26">
        <v>57</v>
      </c>
      <c r="K12" s="26">
        <v>61</v>
      </c>
      <c r="L12" s="26">
        <v>64</v>
      </c>
      <c r="M12" s="26">
        <v>70</v>
      </c>
      <c r="N12" s="26">
        <v>74</v>
      </c>
    </row>
    <row r="13" spans="2:14" ht="16" thickBot="1" x14ac:dyDescent="0.25">
      <c r="B13" s="66" t="s">
        <v>46</v>
      </c>
      <c r="C13" s="26">
        <v>74</v>
      </c>
      <c r="D13" s="26">
        <v>70</v>
      </c>
      <c r="E13" s="26">
        <v>68</v>
      </c>
      <c r="F13" s="26">
        <v>63</v>
      </c>
      <c r="G13" s="26">
        <v>57</v>
      </c>
      <c r="H13" s="26">
        <v>49</v>
      </c>
      <c r="I13" s="26">
        <v>44</v>
      </c>
      <c r="J13" s="26">
        <v>49</v>
      </c>
      <c r="K13" s="26">
        <v>55</v>
      </c>
      <c r="L13" s="26">
        <v>59</v>
      </c>
      <c r="M13" s="26">
        <v>62</v>
      </c>
      <c r="N13" s="26">
        <v>64</v>
      </c>
    </row>
  </sheetData>
  <mergeCells count="1">
    <mergeCell ref="C2:N2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xr2:uid="{57E401B3-8D03-DA40-8780-1F311103CFC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Sparklines!C4:N4</xm:f>
              <xm:sqref>O4</xm:sqref>
            </x14:sparkline>
            <x14:sparkline>
              <xm:f>Sparklines!C5:N5</xm:f>
              <xm:sqref>O5</xm:sqref>
            </x14:sparkline>
            <x14:sparkline>
              <xm:f>Sparklines!C6:N6</xm:f>
              <xm:sqref>O6</xm:sqref>
            </x14:sparkline>
            <x14:sparkline>
              <xm:f>Sparklines!C7:N7</xm:f>
              <xm:sqref>O7</xm:sqref>
            </x14:sparkline>
            <x14:sparkline>
              <xm:f>Sparklines!C8:N8</xm:f>
              <xm:sqref>O8</xm:sqref>
            </x14:sparkline>
            <x14:sparkline>
              <xm:f>Sparklines!C9:N9</xm:f>
              <xm:sqref>O9</xm:sqref>
            </x14:sparkline>
            <x14:sparkline>
              <xm:f>Sparklines!C10:N10</xm:f>
              <xm:sqref>O10</xm:sqref>
            </x14:sparkline>
            <x14:sparkline>
              <xm:f>Sparklines!C11:N11</xm:f>
              <xm:sqref>O11</xm:sqref>
            </x14:sparkline>
            <x14:sparkline>
              <xm:f>Sparklines!C12:N12</xm:f>
              <xm:sqref>O12</xm:sqref>
            </x14:sparkline>
            <x14:sparkline>
              <xm:f>Sparklines!C13:N13</xm:f>
              <xm:sqref>O13</xm:sqref>
            </x14:sparkline>
          </x14:sparklines>
        </x14:sparklineGroup>
      </x14:sparklineGroup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D2"/>
  <sheetViews>
    <sheetView showGridLines="0" workbookViewId="0">
      <selection activeCell="I30" sqref="I30"/>
    </sheetView>
  </sheetViews>
  <sheetFormatPr baseColWidth="10" defaultColWidth="8.83203125" defaultRowHeight="15" x14ac:dyDescent="0.2"/>
  <cols>
    <col min="1" max="1" width="12.5" customWidth="1"/>
    <col min="2" max="2" width="12.83203125" style="28" customWidth="1"/>
    <col min="3" max="3" width="14.1640625" style="28" customWidth="1"/>
    <col min="4" max="4" width="13.5" style="12" customWidth="1"/>
    <col min="5" max="5" width="9.83203125" customWidth="1"/>
  </cols>
  <sheetData>
    <row r="1" spans="1:4" x14ac:dyDescent="0.2">
      <c r="A1" s="27" t="s">
        <v>2128</v>
      </c>
      <c r="B1" s="27" t="s">
        <v>2126</v>
      </c>
      <c r="C1" s="27" t="s">
        <v>2129</v>
      </c>
      <c r="D1" s="25" t="s">
        <v>2127</v>
      </c>
    </row>
    <row r="2" spans="1:4" x14ac:dyDescent="0.2">
      <c r="A2" s="53">
        <v>6500</v>
      </c>
      <c r="B2" s="28">
        <v>10000</v>
      </c>
      <c r="C2" s="28">
        <f>IF(A2&gt;B2,0,B2-A2)</f>
        <v>3500</v>
      </c>
      <c r="D2" s="52">
        <f>A2/B2</f>
        <v>0.65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C91"/>
  <sheetViews>
    <sheetView showGridLines="0" workbookViewId="0">
      <selection activeCell="R27" sqref="R27"/>
    </sheetView>
  </sheetViews>
  <sheetFormatPr baseColWidth="10" defaultColWidth="8.83203125" defaultRowHeight="15" x14ac:dyDescent="0.2"/>
  <cols>
    <col min="1" max="1" width="8.83203125" style="33"/>
    <col min="2" max="2" width="12.5" style="28" customWidth="1"/>
  </cols>
  <sheetData>
    <row r="1" spans="1:3" x14ac:dyDescent="0.2">
      <c r="A1" s="61" t="s">
        <v>100</v>
      </c>
      <c r="B1" s="25" t="s">
        <v>234</v>
      </c>
      <c r="C1" t="s">
        <v>2225</v>
      </c>
    </row>
    <row r="2" spans="1:3" x14ac:dyDescent="0.2">
      <c r="A2" s="33">
        <v>42370</v>
      </c>
      <c r="B2" s="28">
        <v>10880.507306313757</v>
      </c>
      <c r="C2">
        <v>0</v>
      </c>
    </row>
    <row r="3" spans="1:3" x14ac:dyDescent="0.2">
      <c r="A3" s="33">
        <v>42371</v>
      </c>
      <c r="B3" s="28">
        <v>8771.8178476242992</v>
      </c>
      <c r="C3">
        <v>0</v>
      </c>
    </row>
    <row r="4" spans="1:3" x14ac:dyDescent="0.2">
      <c r="A4" s="33">
        <v>42372</v>
      </c>
      <c r="B4" s="28">
        <v>12651.337193272677</v>
      </c>
      <c r="C4">
        <v>0</v>
      </c>
    </row>
    <row r="5" spans="1:3" x14ac:dyDescent="0.2">
      <c r="A5" s="33">
        <v>42373</v>
      </c>
      <c r="B5" s="28">
        <v>9272.5071225071206</v>
      </c>
      <c r="C5">
        <v>0</v>
      </c>
    </row>
    <row r="6" spans="1:3" x14ac:dyDescent="0.2">
      <c r="A6" s="33">
        <v>42374</v>
      </c>
      <c r="B6" s="28">
        <v>9822.9804245933283</v>
      </c>
      <c r="C6">
        <v>0</v>
      </c>
    </row>
    <row r="7" spans="1:3" x14ac:dyDescent="0.2">
      <c r="A7" s="33">
        <v>42375</v>
      </c>
      <c r="B7" s="28">
        <v>7387.2392243359982</v>
      </c>
      <c r="C7">
        <v>0</v>
      </c>
    </row>
    <row r="8" spans="1:3" x14ac:dyDescent="0.2">
      <c r="A8" s="33">
        <v>42376</v>
      </c>
      <c r="B8" s="28">
        <v>6862.3058542413382</v>
      </c>
      <c r="C8">
        <v>0</v>
      </c>
    </row>
    <row r="9" spans="1:3" x14ac:dyDescent="0.2">
      <c r="A9" s="33">
        <v>42377</v>
      </c>
      <c r="B9" s="28">
        <v>10476.642771804063</v>
      </c>
      <c r="C9">
        <v>0</v>
      </c>
    </row>
    <row r="10" spans="1:3" x14ac:dyDescent="0.2">
      <c r="A10" s="33">
        <v>42378</v>
      </c>
      <c r="B10" s="28">
        <v>7546.424960941089</v>
      </c>
      <c r="C10">
        <v>0</v>
      </c>
    </row>
    <row r="11" spans="1:3" x14ac:dyDescent="0.2">
      <c r="A11" s="33">
        <v>42379</v>
      </c>
      <c r="B11" s="28">
        <v>14394.853414208252</v>
      </c>
      <c r="C11">
        <v>0</v>
      </c>
    </row>
    <row r="12" spans="1:3" x14ac:dyDescent="0.2">
      <c r="A12" s="33">
        <v>42380</v>
      </c>
      <c r="B12" s="28">
        <v>9548.3457402812219</v>
      </c>
      <c r="C12">
        <v>0</v>
      </c>
    </row>
    <row r="13" spans="1:3" x14ac:dyDescent="0.2">
      <c r="A13" s="33">
        <v>42381</v>
      </c>
      <c r="B13" s="28">
        <v>11278.788714272585</v>
      </c>
      <c r="C13">
        <v>0</v>
      </c>
    </row>
    <row r="14" spans="1:3" x14ac:dyDescent="0.2">
      <c r="A14" s="33">
        <v>42382</v>
      </c>
      <c r="B14" s="28">
        <v>6252.6835768771261</v>
      </c>
      <c r="C14">
        <v>0</v>
      </c>
    </row>
    <row r="15" spans="1:3" x14ac:dyDescent="0.2">
      <c r="A15" s="33">
        <v>42383</v>
      </c>
      <c r="B15" s="28">
        <v>6819.2261740648837</v>
      </c>
      <c r="C15">
        <v>0</v>
      </c>
    </row>
    <row r="16" spans="1:3" x14ac:dyDescent="0.2">
      <c r="A16" s="33">
        <v>42384</v>
      </c>
      <c r="B16" s="28">
        <v>8519.1434610789456</v>
      </c>
      <c r="C16">
        <v>0</v>
      </c>
    </row>
    <row r="17" spans="1:3" x14ac:dyDescent="0.2">
      <c r="A17" s="33">
        <v>42385</v>
      </c>
      <c r="B17" s="28">
        <v>6991.6276077566399</v>
      </c>
      <c r="C17">
        <v>0</v>
      </c>
    </row>
    <row r="18" spans="1:3" x14ac:dyDescent="0.2">
      <c r="A18" s="71">
        <v>42386</v>
      </c>
      <c r="B18" s="28">
        <v>15776.693318628804</v>
      </c>
      <c r="C18">
        <v>1</v>
      </c>
    </row>
    <row r="19" spans="1:3" x14ac:dyDescent="0.2">
      <c r="A19" s="71">
        <v>42387</v>
      </c>
      <c r="B19" s="28">
        <v>12594.949912691845</v>
      </c>
      <c r="C19">
        <v>1</v>
      </c>
    </row>
    <row r="20" spans="1:3" x14ac:dyDescent="0.2">
      <c r="A20" s="71">
        <v>42388</v>
      </c>
      <c r="B20" s="28">
        <v>13533.995037220844</v>
      </c>
      <c r="C20">
        <v>1</v>
      </c>
    </row>
    <row r="21" spans="1:3" x14ac:dyDescent="0.2">
      <c r="A21" s="33">
        <v>42389</v>
      </c>
      <c r="B21" s="28">
        <v>6202.0218729896151</v>
      </c>
      <c r="C21">
        <v>0</v>
      </c>
    </row>
    <row r="22" spans="1:3" x14ac:dyDescent="0.2">
      <c r="A22" s="33">
        <v>42390</v>
      </c>
      <c r="B22" s="28">
        <v>7276.789817112397</v>
      </c>
      <c r="C22">
        <v>0</v>
      </c>
    </row>
    <row r="23" spans="1:3" x14ac:dyDescent="0.2">
      <c r="A23" s="33">
        <v>42391</v>
      </c>
      <c r="B23" s="28">
        <v>7485.1438286922166</v>
      </c>
      <c r="C23">
        <v>0</v>
      </c>
    </row>
    <row r="24" spans="1:3" x14ac:dyDescent="0.2">
      <c r="A24" s="33">
        <v>42392</v>
      </c>
      <c r="B24" s="28">
        <v>6076.1051373954588</v>
      </c>
      <c r="C24">
        <v>0</v>
      </c>
    </row>
    <row r="25" spans="1:3" x14ac:dyDescent="0.2">
      <c r="A25" s="33">
        <v>42393</v>
      </c>
      <c r="B25" s="28">
        <v>8231.4860766473666</v>
      </c>
      <c r="C25">
        <v>0</v>
      </c>
    </row>
    <row r="26" spans="1:3" x14ac:dyDescent="0.2">
      <c r="A26" s="33">
        <v>42394</v>
      </c>
      <c r="B26" s="28">
        <v>6658.6986490212284</v>
      </c>
      <c r="C26">
        <v>0</v>
      </c>
    </row>
    <row r="27" spans="1:3" x14ac:dyDescent="0.2">
      <c r="A27" s="33">
        <v>42395</v>
      </c>
      <c r="B27" s="28">
        <v>5948.2951934564817</v>
      </c>
      <c r="C27">
        <v>0</v>
      </c>
    </row>
    <row r="28" spans="1:3" x14ac:dyDescent="0.2">
      <c r="A28" s="33">
        <v>42396</v>
      </c>
      <c r="B28" s="28">
        <v>5973.5823913243266</v>
      </c>
      <c r="C28">
        <v>0</v>
      </c>
    </row>
    <row r="29" spans="1:3" x14ac:dyDescent="0.2">
      <c r="A29" s="71">
        <v>42397</v>
      </c>
      <c r="B29" s="28">
        <v>8780.8335630916281</v>
      </c>
      <c r="C29">
        <v>1</v>
      </c>
    </row>
    <row r="30" spans="1:3" x14ac:dyDescent="0.2">
      <c r="A30" s="71">
        <v>42398</v>
      </c>
      <c r="B30" s="28">
        <v>11448.869589192169</v>
      </c>
      <c r="C30">
        <v>1</v>
      </c>
    </row>
    <row r="31" spans="1:3" x14ac:dyDescent="0.2">
      <c r="A31" s="71">
        <v>42399</v>
      </c>
      <c r="B31" s="28">
        <v>10013.652237845785</v>
      </c>
      <c r="C31">
        <v>1</v>
      </c>
    </row>
    <row r="32" spans="1:3" x14ac:dyDescent="0.2">
      <c r="A32" s="71">
        <v>42400</v>
      </c>
      <c r="B32" s="28">
        <v>9972.4749563459245</v>
      </c>
      <c r="C32">
        <v>1</v>
      </c>
    </row>
    <row r="33" spans="1:3" x14ac:dyDescent="0.2">
      <c r="A33" s="71">
        <v>42401</v>
      </c>
      <c r="B33" s="28">
        <v>10631.577979965077</v>
      </c>
      <c r="C33">
        <v>1</v>
      </c>
    </row>
    <row r="34" spans="1:3" x14ac:dyDescent="0.2">
      <c r="A34" s="71">
        <v>42402</v>
      </c>
      <c r="B34" s="28">
        <v>9662.9997242900463</v>
      </c>
      <c r="C34">
        <v>1</v>
      </c>
    </row>
    <row r="35" spans="1:3" x14ac:dyDescent="0.2">
      <c r="A35" s="33">
        <v>42403</v>
      </c>
      <c r="B35" s="28">
        <v>8893.7551695616203</v>
      </c>
      <c r="C35">
        <v>0</v>
      </c>
    </row>
    <row r="36" spans="1:3" x14ac:dyDescent="0.2">
      <c r="A36" s="33">
        <v>42404</v>
      </c>
      <c r="B36" s="28">
        <v>7366.9561621174525</v>
      </c>
      <c r="C36">
        <v>0</v>
      </c>
    </row>
    <row r="37" spans="1:3" x14ac:dyDescent="0.2">
      <c r="A37" s="33">
        <v>42405</v>
      </c>
      <c r="B37" s="28">
        <v>9330.9024905799088</v>
      </c>
      <c r="C37">
        <v>0</v>
      </c>
    </row>
    <row r="38" spans="1:3" x14ac:dyDescent="0.2">
      <c r="A38" s="33">
        <v>42406</v>
      </c>
      <c r="B38" s="28">
        <v>8930.0891462181771</v>
      </c>
      <c r="C38">
        <v>0</v>
      </c>
    </row>
    <row r="39" spans="1:3" x14ac:dyDescent="0.2">
      <c r="A39" s="33">
        <v>42407</v>
      </c>
      <c r="B39" s="28">
        <v>7770.1773734031804</v>
      </c>
      <c r="C39">
        <v>0</v>
      </c>
    </row>
    <row r="40" spans="1:3" x14ac:dyDescent="0.2">
      <c r="A40" s="33">
        <v>42408</v>
      </c>
      <c r="B40" s="28">
        <v>7581.5871702968452</v>
      </c>
      <c r="C40">
        <v>0</v>
      </c>
    </row>
    <row r="41" spans="1:3" x14ac:dyDescent="0.2">
      <c r="A41" s="33">
        <v>42409</v>
      </c>
      <c r="B41" s="28">
        <v>8524.1200257329274</v>
      </c>
      <c r="C41">
        <v>0</v>
      </c>
    </row>
    <row r="42" spans="1:3" x14ac:dyDescent="0.2">
      <c r="A42" s="33">
        <v>42410</v>
      </c>
      <c r="B42" s="28">
        <v>11476.128113224886</v>
      </c>
      <c r="C42">
        <v>0</v>
      </c>
    </row>
    <row r="43" spans="1:3" x14ac:dyDescent="0.2">
      <c r="A43" s="33">
        <v>42411</v>
      </c>
      <c r="B43" s="28">
        <v>8303.7910118555283</v>
      </c>
      <c r="C43">
        <v>0</v>
      </c>
    </row>
    <row r="44" spans="1:3" x14ac:dyDescent="0.2">
      <c r="A44" s="33">
        <v>42412</v>
      </c>
      <c r="B44" s="28">
        <v>14349.98621450234</v>
      </c>
      <c r="C44">
        <v>0</v>
      </c>
    </row>
    <row r="45" spans="1:3" x14ac:dyDescent="0.2">
      <c r="A45" s="33">
        <v>42413</v>
      </c>
      <c r="B45" s="28">
        <v>10032.634868118739</v>
      </c>
      <c r="C45">
        <v>0</v>
      </c>
    </row>
    <row r="46" spans="1:3" x14ac:dyDescent="0.2">
      <c r="A46" s="33">
        <v>42414</v>
      </c>
      <c r="B46" s="28">
        <v>13213.537358698646</v>
      </c>
      <c r="C46">
        <v>0</v>
      </c>
    </row>
    <row r="47" spans="1:3" x14ac:dyDescent="0.2">
      <c r="A47" s="33">
        <v>42415</v>
      </c>
      <c r="B47" s="28">
        <v>7451.4199062586149</v>
      </c>
      <c r="C47">
        <v>0</v>
      </c>
    </row>
    <row r="48" spans="1:3" x14ac:dyDescent="0.2">
      <c r="A48" s="33">
        <v>42416</v>
      </c>
      <c r="B48" s="28">
        <v>9743.208344821247</v>
      </c>
      <c r="C48">
        <v>0</v>
      </c>
    </row>
    <row r="49" spans="1:3" x14ac:dyDescent="0.2">
      <c r="A49" s="33">
        <v>42417</v>
      </c>
      <c r="B49" s="28">
        <v>8597.7253928866849</v>
      </c>
      <c r="C49">
        <v>0</v>
      </c>
    </row>
    <row r="50" spans="1:3" x14ac:dyDescent="0.2">
      <c r="A50" s="33">
        <v>42418</v>
      </c>
      <c r="B50" s="28">
        <v>8472.8701406120763</v>
      </c>
      <c r="C50">
        <v>0</v>
      </c>
    </row>
    <row r="51" spans="1:3" x14ac:dyDescent="0.2">
      <c r="A51" s="71">
        <v>42419</v>
      </c>
      <c r="B51" s="28">
        <v>12469.740832644056</v>
      </c>
      <c r="C51">
        <v>1</v>
      </c>
    </row>
    <row r="52" spans="1:3" x14ac:dyDescent="0.2">
      <c r="A52" s="71">
        <v>42420</v>
      </c>
      <c r="B52" s="28">
        <v>13180.438378825475</v>
      </c>
      <c r="C52">
        <v>1</v>
      </c>
    </row>
    <row r="53" spans="1:3" x14ac:dyDescent="0.2">
      <c r="A53" s="71">
        <v>42421</v>
      </c>
      <c r="B53" s="28">
        <v>12978.91278375149</v>
      </c>
      <c r="C53">
        <v>1</v>
      </c>
    </row>
    <row r="54" spans="1:3" x14ac:dyDescent="0.2">
      <c r="A54" s="71">
        <v>42422</v>
      </c>
      <c r="B54" s="28">
        <v>12389.88603988604</v>
      </c>
      <c r="C54">
        <v>1</v>
      </c>
    </row>
    <row r="55" spans="1:3" x14ac:dyDescent="0.2">
      <c r="A55" s="71">
        <v>42423</v>
      </c>
      <c r="B55" s="28">
        <v>13144.669607572831</v>
      </c>
      <c r="C55">
        <v>1</v>
      </c>
    </row>
    <row r="56" spans="1:3" x14ac:dyDescent="0.2">
      <c r="A56" s="71">
        <v>42424</v>
      </c>
      <c r="B56" s="28">
        <v>5656.575682382133</v>
      </c>
      <c r="C56">
        <v>1</v>
      </c>
    </row>
    <row r="57" spans="1:3" x14ac:dyDescent="0.2">
      <c r="A57" s="71">
        <v>42425</v>
      </c>
      <c r="B57" s="28">
        <v>7138.7280580828956</v>
      </c>
      <c r="C57">
        <v>1</v>
      </c>
    </row>
    <row r="58" spans="1:3" x14ac:dyDescent="0.2">
      <c r="A58" s="71">
        <v>42426</v>
      </c>
      <c r="B58" s="28">
        <v>9987.3678889807907</v>
      </c>
      <c r="C58">
        <v>1</v>
      </c>
    </row>
    <row r="59" spans="1:3" x14ac:dyDescent="0.2">
      <c r="A59" s="71">
        <v>42427</v>
      </c>
      <c r="B59" s="28">
        <v>9013.569524859844</v>
      </c>
      <c r="C59">
        <v>1</v>
      </c>
    </row>
    <row r="60" spans="1:3" x14ac:dyDescent="0.2">
      <c r="A60" s="71">
        <v>42428</v>
      </c>
      <c r="B60" s="28">
        <v>17179.735318444997</v>
      </c>
      <c r="C60">
        <v>1</v>
      </c>
    </row>
    <row r="61" spans="1:3" x14ac:dyDescent="0.2">
      <c r="A61" s="71">
        <v>42429</v>
      </c>
      <c r="B61" s="28">
        <v>11870.889624115431</v>
      </c>
      <c r="C61">
        <v>1</v>
      </c>
    </row>
    <row r="62" spans="1:3" x14ac:dyDescent="0.2">
      <c r="A62" s="71">
        <v>42430</v>
      </c>
      <c r="B62" s="28">
        <v>11394.187115154857</v>
      </c>
      <c r="C62">
        <v>1</v>
      </c>
    </row>
    <row r="63" spans="1:3" x14ac:dyDescent="0.2">
      <c r="A63" s="33">
        <v>42431</v>
      </c>
      <c r="B63" s="28">
        <v>6068.7804429739926</v>
      </c>
      <c r="C63">
        <v>0</v>
      </c>
    </row>
    <row r="64" spans="1:3" x14ac:dyDescent="0.2">
      <c r="A64" s="33">
        <v>42432</v>
      </c>
      <c r="B64" s="28">
        <v>7827.7180406212665</v>
      </c>
      <c r="C64">
        <v>0</v>
      </c>
    </row>
    <row r="65" spans="1:3" x14ac:dyDescent="0.2">
      <c r="A65" s="33">
        <v>42433</v>
      </c>
      <c r="B65" s="28">
        <v>10591.590846429557</v>
      </c>
      <c r="C65">
        <v>0</v>
      </c>
    </row>
    <row r="66" spans="1:3" x14ac:dyDescent="0.2">
      <c r="A66" s="33">
        <v>42434</v>
      </c>
      <c r="B66" s="28">
        <v>9915.1916184174243</v>
      </c>
      <c r="C66">
        <v>0</v>
      </c>
    </row>
    <row r="67" spans="1:3" x14ac:dyDescent="0.2">
      <c r="A67" s="71">
        <v>42435</v>
      </c>
      <c r="B67" s="28">
        <v>19142.44095211837</v>
      </c>
      <c r="C67">
        <v>1</v>
      </c>
    </row>
    <row r="68" spans="1:3" x14ac:dyDescent="0.2">
      <c r="A68" s="71">
        <v>42436</v>
      </c>
      <c r="B68" s="28">
        <v>18073.18720705817</v>
      </c>
      <c r="C68">
        <v>1</v>
      </c>
    </row>
    <row r="69" spans="1:3" x14ac:dyDescent="0.2">
      <c r="A69" s="71">
        <v>42437</v>
      </c>
      <c r="B69" s="28">
        <v>14942.326072971233</v>
      </c>
      <c r="C69">
        <v>1</v>
      </c>
    </row>
    <row r="70" spans="1:3" x14ac:dyDescent="0.2">
      <c r="A70" s="33">
        <v>42438</v>
      </c>
      <c r="B70" s="28">
        <v>7468.5552798456019</v>
      </c>
      <c r="C70">
        <v>0</v>
      </c>
    </row>
    <row r="71" spans="1:3" x14ac:dyDescent="0.2">
      <c r="A71" s="33">
        <v>42439</v>
      </c>
      <c r="B71" s="28">
        <v>11640.566124437091</v>
      </c>
      <c r="C71">
        <v>0</v>
      </c>
    </row>
    <row r="72" spans="1:3" x14ac:dyDescent="0.2">
      <c r="A72" s="33">
        <v>42440</v>
      </c>
      <c r="B72" s="28">
        <v>13562.204760591858</v>
      </c>
      <c r="C72">
        <v>0</v>
      </c>
    </row>
    <row r="73" spans="1:3" x14ac:dyDescent="0.2">
      <c r="A73" s="33">
        <v>42441</v>
      </c>
      <c r="B73" s="28">
        <v>10909.31899641577</v>
      </c>
      <c r="C73">
        <v>0</v>
      </c>
    </row>
    <row r="74" spans="1:3" x14ac:dyDescent="0.2">
      <c r="A74" s="33">
        <v>42442</v>
      </c>
      <c r="B74" s="28">
        <v>15724.574947155592</v>
      </c>
      <c r="C74">
        <v>0</v>
      </c>
    </row>
    <row r="75" spans="1:3" x14ac:dyDescent="0.2">
      <c r="A75" s="33">
        <v>42443</v>
      </c>
      <c r="B75" s="28">
        <v>11017.728149986215</v>
      </c>
      <c r="C75">
        <v>0</v>
      </c>
    </row>
    <row r="76" spans="1:3" x14ac:dyDescent="0.2">
      <c r="A76" s="33">
        <v>42444</v>
      </c>
      <c r="B76" s="28">
        <v>11703.67613270839</v>
      </c>
      <c r="C76">
        <v>0</v>
      </c>
    </row>
    <row r="77" spans="1:3" x14ac:dyDescent="0.2">
      <c r="A77" s="33">
        <v>42445</v>
      </c>
      <c r="B77" s="28">
        <v>13983.259810679167</v>
      </c>
      <c r="C77">
        <v>0</v>
      </c>
    </row>
    <row r="78" spans="1:3" x14ac:dyDescent="0.2">
      <c r="A78" s="33">
        <v>42446</v>
      </c>
      <c r="B78" s="28">
        <v>11522.291149710507</v>
      </c>
      <c r="C78">
        <v>0</v>
      </c>
    </row>
    <row r="79" spans="1:3" x14ac:dyDescent="0.2">
      <c r="A79" s="33">
        <v>42447</v>
      </c>
      <c r="B79" s="28">
        <v>12578.05808289679</v>
      </c>
      <c r="C79">
        <v>0</v>
      </c>
    </row>
    <row r="80" spans="1:3" x14ac:dyDescent="0.2">
      <c r="A80" s="33">
        <v>42448</v>
      </c>
      <c r="B80" s="28">
        <v>12319.157246576604</v>
      </c>
      <c r="C80">
        <v>0</v>
      </c>
    </row>
    <row r="81" spans="1:3" x14ac:dyDescent="0.2">
      <c r="A81" s="71">
        <v>42449</v>
      </c>
      <c r="B81" s="28">
        <v>23465.439757375239</v>
      </c>
      <c r="C81">
        <v>1</v>
      </c>
    </row>
    <row r="82" spans="1:3" x14ac:dyDescent="0.2">
      <c r="A82" s="71">
        <v>42450</v>
      </c>
      <c r="B82" s="28">
        <v>19958.018564470174</v>
      </c>
      <c r="C82">
        <v>1</v>
      </c>
    </row>
    <row r="83" spans="1:3" x14ac:dyDescent="0.2">
      <c r="A83" s="71">
        <v>42451</v>
      </c>
      <c r="B83" s="28">
        <v>16884.6107894495</v>
      </c>
      <c r="C83">
        <v>1</v>
      </c>
    </row>
    <row r="84" spans="1:3" x14ac:dyDescent="0.2">
      <c r="A84" s="71">
        <v>42452</v>
      </c>
      <c r="B84" s="28">
        <v>18745.657568238217</v>
      </c>
      <c r="C84">
        <v>1</v>
      </c>
    </row>
    <row r="85" spans="1:3" x14ac:dyDescent="0.2">
      <c r="A85" s="71">
        <v>42453</v>
      </c>
      <c r="B85" s="28">
        <v>16713.220292252547</v>
      </c>
      <c r="C85">
        <v>1</v>
      </c>
    </row>
    <row r="86" spans="1:3" x14ac:dyDescent="0.2">
      <c r="A86" s="33">
        <v>42454</v>
      </c>
      <c r="B86" s="28">
        <v>7348.7776858744592</v>
      </c>
      <c r="C86">
        <v>0</v>
      </c>
    </row>
    <row r="87" spans="1:3" x14ac:dyDescent="0.2">
      <c r="A87" s="33">
        <v>42455</v>
      </c>
      <c r="B87" s="28">
        <v>5941.319731642312</v>
      </c>
      <c r="C87">
        <v>0</v>
      </c>
    </row>
    <row r="88" spans="1:3" x14ac:dyDescent="0.2">
      <c r="A88" s="33">
        <v>42456</v>
      </c>
      <c r="B88" s="28">
        <v>7767.3191802224064</v>
      </c>
      <c r="C88">
        <v>0</v>
      </c>
    </row>
    <row r="89" spans="1:3" x14ac:dyDescent="0.2">
      <c r="A89" s="33">
        <v>42457</v>
      </c>
      <c r="B89" s="28">
        <v>8210.155316606928</v>
      </c>
      <c r="C89">
        <v>0</v>
      </c>
    </row>
    <row r="90" spans="1:3" x14ac:dyDescent="0.2">
      <c r="A90" s="33">
        <v>42458</v>
      </c>
      <c r="B90" s="28">
        <v>6357.4487639003764</v>
      </c>
      <c r="C90">
        <v>0</v>
      </c>
    </row>
    <row r="91" spans="1:3" x14ac:dyDescent="0.2">
      <c r="A91" s="33">
        <v>42459</v>
      </c>
      <c r="B91" s="28">
        <v>8336.0628618693117</v>
      </c>
      <c r="C91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59999389629810485"/>
  </sheetPr>
  <dimension ref="A1:B28"/>
  <sheetViews>
    <sheetView showGridLines="0" workbookViewId="0">
      <selection activeCell="C28" sqref="C28"/>
    </sheetView>
  </sheetViews>
  <sheetFormatPr baseColWidth="10" defaultColWidth="8.83203125" defaultRowHeight="15" x14ac:dyDescent="0.2"/>
  <cols>
    <col min="1" max="1" width="11.83203125" style="33" customWidth="1"/>
    <col min="2" max="2" width="14.1640625" style="12" customWidth="1"/>
  </cols>
  <sheetData>
    <row r="1" spans="1:2" x14ac:dyDescent="0.2">
      <c r="A1" s="61" t="s">
        <v>100</v>
      </c>
      <c r="B1" s="25" t="s">
        <v>2221</v>
      </c>
    </row>
    <row r="2" spans="1:2" x14ac:dyDescent="0.2">
      <c r="A2" s="33">
        <v>42461</v>
      </c>
      <c r="B2" s="12">
        <v>88</v>
      </c>
    </row>
    <row r="3" spans="1:2" x14ac:dyDescent="0.2">
      <c r="A3" s="33">
        <v>42462</v>
      </c>
      <c r="B3" s="12">
        <v>88</v>
      </c>
    </row>
    <row r="4" spans="1:2" x14ac:dyDescent="0.2">
      <c r="A4" s="33">
        <v>42463</v>
      </c>
      <c r="B4" s="12">
        <v>81</v>
      </c>
    </row>
    <row r="5" spans="1:2" x14ac:dyDescent="0.2">
      <c r="A5" s="33">
        <v>42464</v>
      </c>
      <c r="B5" s="12">
        <v>82</v>
      </c>
    </row>
    <row r="6" spans="1:2" x14ac:dyDescent="0.2">
      <c r="A6" s="33">
        <v>42465</v>
      </c>
      <c r="B6" s="12">
        <v>77</v>
      </c>
    </row>
    <row r="7" spans="1:2" x14ac:dyDescent="0.2">
      <c r="A7" s="33">
        <v>42466</v>
      </c>
      <c r="B7" s="12">
        <v>80</v>
      </c>
    </row>
    <row r="8" spans="1:2" x14ac:dyDescent="0.2">
      <c r="A8" s="33">
        <v>42467</v>
      </c>
      <c r="B8" s="12">
        <v>75</v>
      </c>
    </row>
    <row r="9" spans="1:2" x14ac:dyDescent="0.2">
      <c r="A9" s="33">
        <v>42468</v>
      </c>
      <c r="B9" s="12">
        <v>77</v>
      </c>
    </row>
    <row r="10" spans="1:2" x14ac:dyDescent="0.2">
      <c r="A10" s="33">
        <v>42469</v>
      </c>
      <c r="B10" s="12">
        <v>75</v>
      </c>
    </row>
    <row r="11" spans="1:2" x14ac:dyDescent="0.2">
      <c r="A11" s="33">
        <v>42470</v>
      </c>
      <c r="B11" s="12">
        <v>80</v>
      </c>
    </row>
    <row r="12" spans="1:2" x14ac:dyDescent="0.2">
      <c r="A12" s="33">
        <v>42471</v>
      </c>
      <c r="B12" s="12">
        <v>88</v>
      </c>
    </row>
    <row r="13" spans="1:2" x14ac:dyDescent="0.2">
      <c r="A13" s="33">
        <v>42472</v>
      </c>
      <c r="B13" s="12">
        <v>79</v>
      </c>
    </row>
    <row r="14" spans="1:2" x14ac:dyDescent="0.2">
      <c r="A14" s="33">
        <v>42473</v>
      </c>
      <c r="B14" s="12">
        <v>85</v>
      </c>
    </row>
    <row r="15" spans="1:2" x14ac:dyDescent="0.2">
      <c r="A15" s="33">
        <v>42474</v>
      </c>
      <c r="B15" s="12">
        <v>84</v>
      </c>
    </row>
    <row r="16" spans="1:2" x14ac:dyDescent="0.2">
      <c r="A16" s="33">
        <v>42475</v>
      </c>
      <c r="B16" s="12">
        <v>86</v>
      </c>
    </row>
    <row r="17" spans="1:2" x14ac:dyDescent="0.2">
      <c r="A17" s="33">
        <v>42476</v>
      </c>
      <c r="B17" s="12">
        <v>76</v>
      </c>
    </row>
    <row r="18" spans="1:2" x14ac:dyDescent="0.2">
      <c r="A18" s="33">
        <v>42477</v>
      </c>
      <c r="B18" s="12">
        <v>77</v>
      </c>
    </row>
    <row r="19" spans="1:2" x14ac:dyDescent="0.2">
      <c r="A19" s="33">
        <v>42478</v>
      </c>
      <c r="B19" s="12">
        <v>85</v>
      </c>
    </row>
    <row r="20" spans="1:2" x14ac:dyDescent="0.2">
      <c r="A20" s="33">
        <v>42479</v>
      </c>
      <c r="B20" s="12">
        <v>80</v>
      </c>
    </row>
    <row r="21" spans="1:2" x14ac:dyDescent="0.2">
      <c r="A21" s="33">
        <v>42480</v>
      </c>
      <c r="B21" s="12">
        <v>76</v>
      </c>
    </row>
    <row r="22" spans="1:2" x14ac:dyDescent="0.2">
      <c r="A22" s="33">
        <v>42481</v>
      </c>
      <c r="B22" s="12">
        <v>74</v>
      </c>
    </row>
    <row r="23" spans="1:2" x14ac:dyDescent="0.2">
      <c r="A23" s="33">
        <v>42482</v>
      </c>
      <c r="B23" s="12">
        <v>79</v>
      </c>
    </row>
    <row r="24" spans="1:2" x14ac:dyDescent="0.2">
      <c r="A24" s="33">
        <v>42483</v>
      </c>
      <c r="B24" s="12">
        <v>82</v>
      </c>
    </row>
    <row r="25" spans="1:2" x14ac:dyDescent="0.2">
      <c r="A25" s="33">
        <v>42484</v>
      </c>
      <c r="B25" s="12">
        <v>85</v>
      </c>
    </row>
    <row r="26" spans="1:2" x14ac:dyDescent="0.2">
      <c r="A26" s="33">
        <v>42485</v>
      </c>
      <c r="B26" s="12">
        <v>90</v>
      </c>
    </row>
    <row r="27" spans="1:2" x14ac:dyDescent="0.2">
      <c r="A27" s="33">
        <v>42486</v>
      </c>
      <c r="B27" s="12">
        <v>75</v>
      </c>
    </row>
    <row r="28" spans="1:2" x14ac:dyDescent="0.2">
      <c r="A28" s="33">
        <v>42487</v>
      </c>
      <c r="B28" s="12">
        <v>72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59999389629810485"/>
  </sheetPr>
  <dimension ref="A2:F19"/>
  <sheetViews>
    <sheetView showGridLines="0" workbookViewId="0">
      <selection activeCell="D18" sqref="D18"/>
    </sheetView>
  </sheetViews>
  <sheetFormatPr baseColWidth="10" defaultColWidth="9.1640625" defaultRowHeight="15" x14ac:dyDescent="0.2"/>
  <cols>
    <col min="1" max="1" width="6.5" style="1" customWidth="1"/>
    <col min="2" max="2" width="11.83203125" style="1" customWidth="1"/>
    <col min="3" max="3" width="13.1640625" style="1" customWidth="1"/>
    <col min="4" max="4" width="13" style="1" customWidth="1"/>
    <col min="5" max="5" width="11.5" style="1" customWidth="1"/>
    <col min="6" max="16384" width="9.1640625" style="1"/>
  </cols>
  <sheetData>
    <row r="2" spans="1:6" ht="16" thickBot="1" x14ac:dyDescent="0.25">
      <c r="B2" s="2" t="s">
        <v>0</v>
      </c>
      <c r="C2" s="3" t="s">
        <v>1</v>
      </c>
      <c r="D2" s="4" t="s">
        <v>2</v>
      </c>
      <c r="E2" s="3" t="s">
        <v>2198</v>
      </c>
    </row>
    <row r="3" spans="1:6" ht="17" thickTop="1" thickBot="1" x14ac:dyDescent="0.25">
      <c r="A3" s="5"/>
      <c r="B3" s="6" t="s">
        <v>3</v>
      </c>
      <c r="C3" s="44">
        <v>1696583</v>
      </c>
      <c r="D3" s="44">
        <v>26183</v>
      </c>
      <c r="E3" s="54">
        <f>D3/C3</f>
        <v>1.5432784602934251E-2</v>
      </c>
    </row>
    <row r="4" spans="1:6" ht="17" thickTop="1" thickBot="1" x14ac:dyDescent="0.25">
      <c r="A4" s="5"/>
      <c r="B4" s="6" t="s">
        <v>4</v>
      </c>
      <c r="C4" s="44">
        <v>1585079</v>
      </c>
      <c r="D4" s="44">
        <v>20024</v>
      </c>
      <c r="E4" s="54">
        <f t="shared" ref="E4:E14" si="0">D4/C4</f>
        <v>1.263280883791912E-2</v>
      </c>
    </row>
    <row r="5" spans="1:6" ht="17" thickTop="1" thickBot="1" x14ac:dyDescent="0.25">
      <c r="A5" s="5"/>
      <c r="B5" s="6" t="s">
        <v>5</v>
      </c>
      <c r="C5" s="44">
        <v>584486</v>
      </c>
      <c r="D5" s="44">
        <v>20564</v>
      </c>
      <c r="E5" s="54">
        <f t="shared" si="0"/>
        <v>3.5183049722320121E-2</v>
      </c>
    </row>
    <row r="6" spans="1:6" ht="17" thickTop="1" thickBot="1" x14ac:dyDescent="0.25">
      <c r="A6" s="5"/>
      <c r="B6" s="6" t="s">
        <v>6</v>
      </c>
      <c r="C6" s="44">
        <v>2157640</v>
      </c>
      <c r="D6" s="44">
        <v>192000</v>
      </c>
      <c r="E6" s="54">
        <f t="shared" si="0"/>
        <v>8.898611445838972E-2</v>
      </c>
    </row>
    <row r="7" spans="1:6" ht="17" thickTop="1" thickBot="1" x14ac:dyDescent="0.25">
      <c r="A7" s="5"/>
      <c r="B7" s="6" t="s">
        <v>7</v>
      </c>
      <c r="C7" s="44">
        <v>2839283</v>
      </c>
      <c r="D7" s="44">
        <v>40629</v>
      </c>
      <c r="E7" s="54">
        <f t="shared" si="0"/>
        <v>1.4309598585276634E-2</v>
      </c>
    </row>
    <row r="8" spans="1:6" ht="17" thickTop="1" thickBot="1" x14ac:dyDescent="0.25">
      <c r="A8" s="5"/>
      <c r="B8" s="6" t="s">
        <v>8</v>
      </c>
      <c r="C8" s="44">
        <v>782039</v>
      </c>
      <c r="D8" s="44">
        <v>9872</v>
      </c>
      <c r="E8" s="54">
        <f t="shared" si="0"/>
        <v>1.2623411364394869E-2</v>
      </c>
    </row>
    <row r="9" spans="1:6" ht="17" thickTop="1" thickBot="1" x14ac:dyDescent="0.25">
      <c r="A9" s="5"/>
      <c r="B9" s="6" t="s">
        <v>9</v>
      </c>
      <c r="C9" s="44">
        <v>1123923</v>
      </c>
      <c r="D9" s="44">
        <v>8006</v>
      </c>
      <c r="E9" s="54">
        <f t="shared" si="0"/>
        <v>7.1232637823053719E-3</v>
      </c>
    </row>
    <row r="10" spans="1:6" ht="17" thickTop="1" thickBot="1" x14ac:dyDescent="0.25">
      <c r="A10" s="5"/>
      <c r="B10" s="6" t="s">
        <v>10</v>
      </c>
      <c r="C10" s="44">
        <v>2707191</v>
      </c>
      <c r="D10" s="44">
        <v>70705</v>
      </c>
      <c r="E10" s="54">
        <f t="shared" si="0"/>
        <v>2.6117477488658909E-2</v>
      </c>
    </row>
    <row r="11" spans="1:6" ht="17" thickTop="1" thickBot="1" x14ac:dyDescent="0.25">
      <c r="A11" s="5"/>
      <c r="B11" s="6" t="s">
        <v>11</v>
      </c>
      <c r="C11" s="44">
        <v>928323</v>
      </c>
      <c r="D11" s="44">
        <v>22617</v>
      </c>
      <c r="E11" s="54">
        <f t="shared" si="0"/>
        <v>2.4363287347184116E-2</v>
      </c>
    </row>
    <row r="12" spans="1:6" ht="17" thickTop="1" thickBot="1" x14ac:dyDescent="0.25">
      <c r="A12" s="5"/>
      <c r="B12" s="6" t="s">
        <v>12</v>
      </c>
      <c r="C12" s="44">
        <v>3454456</v>
      </c>
      <c r="D12" s="44">
        <v>22334</v>
      </c>
      <c r="E12" s="54">
        <f t="shared" si="0"/>
        <v>6.4652726796925481E-3</v>
      </c>
    </row>
    <row r="13" spans="1:6" ht="17" thickTop="1" thickBot="1" x14ac:dyDescent="0.25">
      <c r="A13" s="5"/>
      <c r="B13" s="6" t="s">
        <v>13</v>
      </c>
      <c r="C13" s="44">
        <v>3345678</v>
      </c>
      <c r="D13" s="44">
        <v>35771</v>
      </c>
      <c r="E13" s="54">
        <f t="shared" si="0"/>
        <v>1.0691704342139322E-2</v>
      </c>
    </row>
    <row r="14" spans="1:6" ht="17" thickTop="1" thickBot="1" x14ac:dyDescent="0.25">
      <c r="A14" s="5"/>
      <c r="B14" s="6" t="s">
        <v>14</v>
      </c>
      <c r="C14" s="44">
        <v>2102932</v>
      </c>
      <c r="D14" s="44">
        <v>11245</v>
      </c>
      <c r="E14" s="54">
        <f t="shared" si="0"/>
        <v>5.3472960609282656E-3</v>
      </c>
    </row>
    <row r="15" spans="1:6" ht="17" thickTop="1" thickBot="1" x14ac:dyDescent="0.25">
      <c r="B15" s="7"/>
      <c r="C15" s="7"/>
      <c r="D15" s="7"/>
    </row>
    <row r="16" spans="1:6" ht="18" thickTop="1" thickBot="1" x14ac:dyDescent="0.25">
      <c r="B16" s="9"/>
      <c r="C16" s="10" t="s">
        <v>16</v>
      </c>
      <c r="D16" s="11">
        <v>10</v>
      </c>
      <c r="F16" s="8" t="s">
        <v>15</v>
      </c>
    </row>
    <row r="17" spans="1:6" ht="18" thickTop="1" thickBot="1" x14ac:dyDescent="0.25">
      <c r="A17" s="5"/>
      <c r="C17" s="10" t="s">
        <v>17</v>
      </c>
      <c r="D17" s="11">
        <v>7</v>
      </c>
    </row>
    <row r="18" spans="1:6" ht="18" thickTop="1" thickBot="1" x14ac:dyDescent="0.25">
      <c r="A18" s="5"/>
      <c r="C18" s="10" t="s">
        <v>2199</v>
      </c>
      <c r="D18" s="11">
        <f>IF(D17+D16&lt;=12,D16,12-D17)</f>
        <v>5</v>
      </c>
      <c r="F18" s="8" t="s">
        <v>18</v>
      </c>
    </row>
    <row r="19" spans="1:6" ht="16" thickTop="1" x14ac:dyDescent="0.2">
      <c r="C19"/>
      <c r="D19"/>
      <c r="F19" s="8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4" name="Scroll Bar 1">
              <controlPr defaultSize="0" autoPict="0">
                <anchor moveWithCells="1">
                  <from>
                    <xdr:col>6</xdr:col>
                    <xdr:colOff>12700</xdr:colOff>
                    <xdr:row>15</xdr:row>
                    <xdr:rowOff>12700</xdr:rowOff>
                  </from>
                  <to>
                    <xdr:col>12</xdr:col>
                    <xdr:colOff>292100</xdr:colOff>
                    <xdr:row>16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8" r:id="rId5" name="Scroll Bar 2">
              <controlPr defaultSize="0" autoPict="0">
                <anchor moveWithCells="1">
                  <from>
                    <xdr:col>6</xdr:col>
                    <xdr:colOff>12700</xdr:colOff>
                    <xdr:row>17</xdr:row>
                    <xdr:rowOff>12700</xdr:rowOff>
                  </from>
                  <to>
                    <xdr:col>12</xdr:col>
                    <xdr:colOff>292100</xdr:colOff>
                    <xdr:row>18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59999389629810485"/>
  </sheetPr>
  <dimension ref="A1:R106"/>
  <sheetViews>
    <sheetView showGridLines="0" workbookViewId="0">
      <selection activeCell="P2" sqref="P2"/>
    </sheetView>
  </sheetViews>
  <sheetFormatPr baseColWidth="10" defaultColWidth="8.83203125" defaultRowHeight="15" x14ac:dyDescent="0.2"/>
  <cols>
    <col min="1" max="1" width="8.83203125" style="12"/>
    <col min="2" max="2" width="14.1640625" style="12" customWidth="1"/>
    <col min="3" max="3" width="11.5" style="12" customWidth="1"/>
    <col min="4" max="4" width="12.1640625" style="12" customWidth="1"/>
    <col min="7" max="7" width="9.83203125" customWidth="1"/>
    <col min="9" max="9" width="11.1640625" customWidth="1"/>
    <col min="10" max="10" width="12.1640625" customWidth="1"/>
  </cols>
  <sheetData>
    <row r="1" spans="1:18" x14ac:dyDescent="0.2">
      <c r="A1" s="25" t="s">
        <v>102</v>
      </c>
      <c r="B1" s="25" t="s">
        <v>2200</v>
      </c>
      <c r="C1" s="25" t="s">
        <v>2186</v>
      </c>
      <c r="D1" s="25" t="s">
        <v>2187</v>
      </c>
      <c r="F1" s="49" t="s">
        <v>2184</v>
      </c>
    </row>
    <row r="2" spans="1:18" x14ac:dyDescent="0.2">
      <c r="A2" s="12">
        <v>1994</v>
      </c>
      <c r="B2" s="12" t="s">
        <v>2206</v>
      </c>
      <c r="C2" s="12">
        <v>4</v>
      </c>
      <c r="D2" s="12">
        <v>0</v>
      </c>
      <c r="F2" s="49" t="s">
        <v>2185</v>
      </c>
      <c r="P2">
        <v>1</v>
      </c>
      <c r="Q2">
        <v>1</v>
      </c>
      <c r="R2" s="12">
        <v>1994</v>
      </c>
    </row>
    <row r="3" spans="1:18" x14ac:dyDescent="0.2">
      <c r="A3" s="12">
        <v>1994</v>
      </c>
      <c r="B3" s="12">
        <v>2</v>
      </c>
      <c r="C3" s="12">
        <v>11</v>
      </c>
      <c r="D3" s="12">
        <v>1</v>
      </c>
      <c r="Q3">
        <v>2</v>
      </c>
      <c r="R3" s="12">
        <v>1999</v>
      </c>
    </row>
    <row r="4" spans="1:18" x14ac:dyDescent="0.2">
      <c r="A4" s="12">
        <v>1994</v>
      </c>
      <c r="B4" s="12">
        <v>3</v>
      </c>
      <c r="C4" s="12">
        <v>12</v>
      </c>
      <c r="D4" s="12">
        <v>2</v>
      </c>
      <c r="F4" s="17" t="s">
        <v>2226</v>
      </c>
      <c r="G4" s="100">
        <f>VLOOKUP(P2,$Q$2:$R$6,2,0)</f>
        <v>1994</v>
      </c>
      <c r="Q4">
        <v>3</v>
      </c>
      <c r="R4" s="12">
        <v>2004</v>
      </c>
    </row>
    <row r="5" spans="1:18" x14ac:dyDescent="0.2">
      <c r="A5" s="12">
        <v>1994</v>
      </c>
      <c r="B5" s="12">
        <v>4</v>
      </c>
      <c r="C5" s="12">
        <v>25</v>
      </c>
      <c r="D5" s="12">
        <v>10</v>
      </c>
      <c r="Q5">
        <v>4</v>
      </c>
      <c r="R5" s="12">
        <v>2011</v>
      </c>
    </row>
    <row r="6" spans="1:18" x14ac:dyDescent="0.2">
      <c r="A6" s="12">
        <v>1994</v>
      </c>
      <c r="B6" s="12">
        <v>5</v>
      </c>
      <c r="C6" s="12">
        <v>29</v>
      </c>
      <c r="D6" s="12">
        <v>11</v>
      </c>
      <c r="Q6">
        <v>5</v>
      </c>
      <c r="R6" s="12">
        <v>2014</v>
      </c>
    </row>
    <row r="7" spans="1:18" x14ac:dyDescent="0.2">
      <c r="A7" s="12">
        <v>1994</v>
      </c>
      <c r="B7" s="12">
        <v>6</v>
      </c>
      <c r="C7" s="12">
        <v>49</v>
      </c>
      <c r="D7" s="12">
        <v>20</v>
      </c>
    </row>
    <row r="8" spans="1:18" x14ac:dyDescent="0.2">
      <c r="A8" s="12">
        <v>1994</v>
      </c>
      <c r="B8" s="12">
        <v>7</v>
      </c>
      <c r="C8" s="12">
        <v>53</v>
      </c>
      <c r="D8" s="12">
        <v>23</v>
      </c>
    </row>
    <row r="9" spans="1:18" x14ac:dyDescent="0.2">
      <c r="A9" s="12">
        <v>1994</v>
      </c>
      <c r="B9" s="12">
        <v>8</v>
      </c>
      <c r="C9" s="12">
        <v>63</v>
      </c>
      <c r="D9" s="12">
        <v>37</v>
      </c>
    </row>
    <row r="10" spans="1:18" x14ac:dyDescent="0.2">
      <c r="A10" s="12">
        <v>1994</v>
      </c>
      <c r="B10" s="12">
        <v>9</v>
      </c>
      <c r="C10" s="12">
        <v>67</v>
      </c>
      <c r="D10" s="12">
        <v>40</v>
      </c>
    </row>
    <row r="11" spans="1:18" x14ac:dyDescent="0.2">
      <c r="A11" s="12">
        <v>1994</v>
      </c>
      <c r="B11" s="12">
        <v>10</v>
      </c>
      <c r="C11" s="12">
        <v>70</v>
      </c>
      <c r="D11" s="12">
        <v>54</v>
      </c>
    </row>
    <row r="12" spans="1:18" x14ac:dyDescent="0.2">
      <c r="A12" s="12">
        <v>1994</v>
      </c>
      <c r="B12" s="12" t="s">
        <v>2208</v>
      </c>
      <c r="C12" s="12">
        <v>69</v>
      </c>
      <c r="D12" s="12">
        <v>58</v>
      </c>
    </row>
    <row r="13" spans="1:18" x14ac:dyDescent="0.2">
      <c r="A13" s="12">
        <v>1994</v>
      </c>
      <c r="B13" s="12">
        <v>12</v>
      </c>
      <c r="C13" s="12">
        <v>68</v>
      </c>
      <c r="D13" s="12">
        <v>60</v>
      </c>
    </row>
    <row r="14" spans="1:18" x14ac:dyDescent="0.2">
      <c r="A14" s="12">
        <v>1994</v>
      </c>
      <c r="B14" s="12">
        <v>13</v>
      </c>
      <c r="C14" s="12">
        <v>58</v>
      </c>
      <c r="D14" s="12">
        <v>65</v>
      </c>
    </row>
    <row r="15" spans="1:18" x14ac:dyDescent="0.2">
      <c r="A15" s="12">
        <v>1994</v>
      </c>
      <c r="B15" s="12">
        <v>14</v>
      </c>
      <c r="C15" s="12">
        <v>50</v>
      </c>
      <c r="D15" s="12">
        <v>65</v>
      </c>
    </row>
    <row r="16" spans="1:18" x14ac:dyDescent="0.2">
      <c r="A16" s="12">
        <v>1994</v>
      </c>
      <c r="B16" s="12">
        <v>15</v>
      </c>
      <c r="C16" s="12">
        <v>34</v>
      </c>
      <c r="D16" s="12">
        <v>64</v>
      </c>
    </row>
    <row r="17" spans="1:11" x14ac:dyDescent="0.2">
      <c r="A17" s="12">
        <v>1994</v>
      </c>
      <c r="B17" s="12">
        <v>16</v>
      </c>
      <c r="C17" s="12">
        <v>31</v>
      </c>
      <c r="D17" s="12">
        <v>60</v>
      </c>
    </row>
    <row r="18" spans="1:11" x14ac:dyDescent="0.2">
      <c r="A18" s="12">
        <v>1994</v>
      </c>
      <c r="B18" s="12">
        <v>17</v>
      </c>
      <c r="C18" s="12">
        <v>16</v>
      </c>
      <c r="D18" s="12">
        <v>46</v>
      </c>
    </row>
    <row r="19" spans="1:11" x14ac:dyDescent="0.2">
      <c r="A19" s="12">
        <v>1994</v>
      </c>
      <c r="B19" s="12">
        <v>18</v>
      </c>
      <c r="C19" s="12">
        <v>14</v>
      </c>
      <c r="D19" s="12">
        <v>43</v>
      </c>
    </row>
    <row r="20" spans="1:11" x14ac:dyDescent="0.2">
      <c r="A20" s="12">
        <v>1994</v>
      </c>
      <c r="B20" s="12">
        <v>19</v>
      </c>
      <c r="C20" s="12">
        <v>7</v>
      </c>
      <c r="D20" s="12">
        <v>36</v>
      </c>
    </row>
    <row r="21" spans="1:11" x14ac:dyDescent="0.2">
      <c r="A21" s="12">
        <v>1994</v>
      </c>
      <c r="B21" s="12">
        <v>20</v>
      </c>
      <c r="C21" s="12">
        <v>4</v>
      </c>
      <c r="D21" s="12">
        <v>30</v>
      </c>
    </row>
    <row r="22" spans="1:11" x14ac:dyDescent="0.2">
      <c r="A22" s="12">
        <v>1994</v>
      </c>
      <c r="B22" s="12" t="s">
        <v>2207</v>
      </c>
      <c r="C22" s="12">
        <v>1</v>
      </c>
      <c r="D22" s="12">
        <v>10</v>
      </c>
    </row>
    <row r="23" spans="1:11" x14ac:dyDescent="0.2">
      <c r="A23" s="12">
        <v>1999</v>
      </c>
      <c r="B23" s="12" t="s">
        <v>2206</v>
      </c>
      <c r="C23" s="12">
        <v>9</v>
      </c>
      <c r="D23" s="12">
        <v>2</v>
      </c>
    </row>
    <row r="24" spans="1:11" x14ac:dyDescent="0.2">
      <c r="A24" s="12">
        <v>1999</v>
      </c>
      <c r="B24" s="12">
        <v>2</v>
      </c>
      <c r="C24" s="12">
        <v>20</v>
      </c>
      <c r="D24" s="12">
        <v>3</v>
      </c>
    </row>
    <row r="25" spans="1:11" x14ac:dyDescent="0.2">
      <c r="A25" s="12">
        <v>1999</v>
      </c>
      <c r="B25" s="12">
        <v>3</v>
      </c>
      <c r="C25" s="12">
        <v>23</v>
      </c>
      <c r="D25" s="12">
        <v>4</v>
      </c>
      <c r="F25" s="12"/>
      <c r="G25" s="12"/>
      <c r="H25" s="12"/>
      <c r="I25" s="12"/>
    </row>
    <row r="26" spans="1:11" x14ac:dyDescent="0.2">
      <c r="A26" s="12">
        <v>1999</v>
      </c>
      <c r="B26" s="12">
        <v>4</v>
      </c>
      <c r="C26" s="12">
        <v>38</v>
      </c>
      <c r="D26" s="12">
        <v>16</v>
      </c>
      <c r="F26" s="12"/>
      <c r="G26" s="12"/>
      <c r="H26" s="12"/>
      <c r="I26" s="12"/>
    </row>
    <row r="27" spans="1:11" x14ac:dyDescent="0.2">
      <c r="A27" s="12">
        <v>1999</v>
      </c>
      <c r="B27" s="12">
        <v>5</v>
      </c>
      <c r="C27" s="12">
        <v>45</v>
      </c>
      <c r="D27" s="12">
        <v>19</v>
      </c>
      <c r="F27" s="12"/>
      <c r="G27" s="12"/>
      <c r="H27" s="12"/>
      <c r="I27" s="12"/>
    </row>
    <row r="28" spans="1:11" x14ac:dyDescent="0.2">
      <c r="A28" s="12">
        <v>1999</v>
      </c>
      <c r="B28" s="12">
        <v>6</v>
      </c>
      <c r="C28" s="12">
        <v>58</v>
      </c>
      <c r="D28" s="12">
        <v>30</v>
      </c>
      <c r="F28" s="12"/>
      <c r="G28" s="12"/>
      <c r="H28" s="12"/>
      <c r="I28" s="12"/>
    </row>
    <row r="29" spans="1:11" x14ac:dyDescent="0.2">
      <c r="A29" s="12">
        <v>1999</v>
      </c>
      <c r="B29" s="12">
        <v>7</v>
      </c>
      <c r="C29" s="12">
        <v>61</v>
      </c>
      <c r="D29" s="12">
        <v>36</v>
      </c>
      <c r="F29" s="12"/>
      <c r="G29" s="12"/>
      <c r="H29" s="12"/>
      <c r="I29" s="12"/>
    </row>
    <row r="30" spans="1:11" x14ac:dyDescent="0.2">
      <c r="A30" s="12">
        <v>1999</v>
      </c>
      <c r="B30" s="12">
        <v>8</v>
      </c>
      <c r="C30" s="12">
        <v>69</v>
      </c>
      <c r="D30" s="12">
        <v>56</v>
      </c>
    </row>
    <row r="31" spans="1:11" x14ac:dyDescent="0.2">
      <c r="A31" s="12">
        <v>1999</v>
      </c>
      <c r="B31" s="12">
        <v>9</v>
      </c>
      <c r="C31" s="12">
        <v>72</v>
      </c>
      <c r="D31" s="12">
        <v>57</v>
      </c>
    </row>
    <row r="32" spans="1:11" x14ac:dyDescent="0.2">
      <c r="A32" s="12">
        <v>1999</v>
      </c>
      <c r="B32" s="12">
        <v>10</v>
      </c>
      <c r="C32" s="12">
        <v>68</v>
      </c>
      <c r="D32" s="12">
        <v>54</v>
      </c>
      <c r="H32" s="25" t="s">
        <v>102</v>
      </c>
      <c r="I32" s="25" t="s">
        <v>2200</v>
      </c>
      <c r="J32" s="25" t="s">
        <v>2186</v>
      </c>
      <c r="K32" s="25" t="s">
        <v>2187</v>
      </c>
    </row>
    <row r="33" spans="1:11" x14ac:dyDescent="0.2">
      <c r="A33" s="12">
        <v>1999</v>
      </c>
      <c r="B33" s="12" t="s">
        <v>2208</v>
      </c>
      <c r="C33" s="12">
        <v>65</v>
      </c>
      <c r="D33" s="12">
        <v>57</v>
      </c>
      <c r="H33">
        <f>$G$4</f>
        <v>1994</v>
      </c>
      <c r="I33" s="12" t="s">
        <v>2206</v>
      </c>
      <c r="J33">
        <f>SUMIFS($C:$C,$A:$A,$H33,$B:$B,$I33)</f>
        <v>4</v>
      </c>
      <c r="K33">
        <f>SUMIFS($D:$D,$A:$A,$H33,$B:$B,$I33)</f>
        <v>0</v>
      </c>
    </row>
    <row r="34" spans="1:11" x14ac:dyDescent="0.2">
      <c r="A34" s="12">
        <v>1999</v>
      </c>
      <c r="B34" s="12">
        <v>12</v>
      </c>
      <c r="C34" s="12">
        <v>63</v>
      </c>
      <c r="D34" s="12">
        <v>60</v>
      </c>
      <c r="H34">
        <f t="shared" ref="H34:H53" si="0">$G$4</f>
        <v>1994</v>
      </c>
      <c r="I34" s="12">
        <v>2</v>
      </c>
      <c r="J34">
        <f t="shared" ref="J34:J53" si="1">SUMIFS($C:$C,A:A,$H34,$B:$B,$I34)</f>
        <v>11</v>
      </c>
      <c r="K34">
        <f t="shared" ref="K34:K53" si="2">SUMIFS($D:$D,$A:$A,$H34,$B:$B,$I34)</f>
        <v>1</v>
      </c>
    </row>
    <row r="35" spans="1:11" x14ac:dyDescent="0.2">
      <c r="A35" s="12">
        <v>1999</v>
      </c>
      <c r="B35" s="12">
        <v>13</v>
      </c>
      <c r="C35" s="12">
        <v>44</v>
      </c>
      <c r="D35" s="12">
        <v>66</v>
      </c>
      <c r="H35">
        <f t="shared" si="0"/>
        <v>1994</v>
      </c>
      <c r="I35" s="12">
        <v>3</v>
      </c>
      <c r="J35">
        <f t="shared" si="1"/>
        <v>12</v>
      </c>
      <c r="K35">
        <f t="shared" si="2"/>
        <v>2</v>
      </c>
    </row>
    <row r="36" spans="1:11" x14ac:dyDescent="0.2">
      <c r="A36" s="12">
        <v>1999</v>
      </c>
      <c r="B36" s="12">
        <v>14</v>
      </c>
      <c r="C36" s="12">
        <v>39</v>
      </c>
      <c r="D36" s="12">
        <v>63</v>
      </c>
      <c r="H36">
        <f t="shared" si="0"/>
        <v>1994</v>
      </c>
      <c r="I36" s="12">
        <v>4</v>
      </c>
      <c r="J36">
        <f t="shared" si="1"/>
        <v>25</v>
      </c>
      <c r="K36">
        <f t="shared" si="2"/>
        <v>10</v>
      </c>
    </row>
    <row r="37" spans="1:11" x14ac:dyDescent="0.2">
      <c r="A37" s="12">
        <v>1999</v>
      </c>
      <c r="B37" s="12">
        <v>15</v>
      </c>
      <c r="C37" s="12">
        <v>27</v>
      </c>
      <c r="D37" s="12">
        <v>52</v>
      </c>
      <c r="H37">
        <f t="shared" si="0"/>
        <v>1994</v>
      </c>
      <c r="I37" s="12">
        <v>5</v>
      </c>
      <c r="J37">
        <f t="shared" si="1"/>
        <v>29</v>
      </c>
      <c r="K37">
        <f t="shared" si="2"/>
        <v>11</v>
      </c>
    </row>
    <row r="38" spans="1:11" x14ac:dyDescent="0.2">
      <c r="A38" s="12">
        <v>1999</v>
      </c>
      <c r="B38" s="12">
        <v>16</v>
      </c>
      <c r="C38" s="12">
        <v>21</v>
      </c>
      <c r="D38" s="12">
        <v>47</v>
      </c>
      <c r="H38">
        <f t="shared" si="0"/>
        <v>1994</v>
      </c>
      <c r="I38" s="12">
        <v>6</v>
      </c>
      <c r="J38">
        <f t="shared" si="1"/>
        <v>49</v>
      </c>
      <c r="K38">
        <f t="shared" si="2"/>
        <v>20</v>
      </c>
    </row>
    <row r="39" spans="1:11" x14ac:dyDescent="0.2">
      <c r="A39" s="12">
        <v>1999</v>
      </c>
      <c r="B39" s="12">
        <v>17</v>
      </c>
      <c r="C39" s="12">
        <v>8</v>
      </c>
      <c r="D39" s="12">
        <v>31</v>
      </c>
      <c r="H39">
        <f t="shared" si="0"/>
        <v>1994</v>
      </c>
      <c r="I39" s="12">
        <v>7</v>
      </c>
      <c r="J39">
        <f t="shared" si="1"/>
        <v>53</v>
      </c>
      <c r="K39">
        <f t="shared" si="2"/>
        <v>23</v>
      </c>
    </row>
    <row r="40" spans="1:11" x14ac:dyDescent="0.2">
      <c r="A40" s="12">
        <v>1999</v>
      </c>
      <c r="B40" s="12">
        <v>18</v>
      </c>
      <c r="C40" s="12">
        <v>6</v>
      </c>
      <c r="D40" s="12">
        <v>29</v>
      </c>
      <c r="H40">
        <f t="shared" si="0"/>
        <v>1994</v>
      </c>
      <c r="I40" s="12">
        <v>8</v>
      </c>
      <c r="J40">
        <f t="shared" si="1"/>
        <v>63</v>
      </c>
      <c r="K40">
        <f t="shared" si="2"/>
        <v>37</v>
      </c>
    </row>
    <row r="41" spans="1:11" x14ac:dyDescent="0.2">
      <c r="A41" s="12">
        <v>1999</v>
      </c>
      <c r="B41" s="12">
        <v>19</v>
      </c>
      <c r="C41" s="12">
        <v>2</v>
      </c>
      <c r="D41" s="12">
        <v>26</v>
      </c>
      <c r="H41">
        <f t="shared" si="0"/>
        <v>1994</v>
      </c>
      <c r="I41" s="12">
        <v>9</v>
      </c>
      <c r="J41">
        <f t="shared" si="1"/>
        <v>67</v>
      </c>
      <c r="K41">
        <f t="shared" si="2"/>
        <v>40</v>
      </c>
    </row>
    <row r="42" spans="1:11" x14ac:dyDescent="0.2">
      <c r="A42" s="12">
        <v>1999</v>
      </c>
      <c r="B42" s="12">
        <v>20</v>
      </c>
      <c r="C42" s="12">
        <v>1</v>
      </c>
      <c r="D42" s="12">
        <v>20</v>
      </c>
      <c r="H42">
        <f t="shared" si="0"/>
        <v>1994</v>
      </c>
      <c r="I42" s="12">
        <v>10</v>
      </c>
      <c r="J42">
        <f t="shared" si="1"/>
        <v>70</v>
      </c>
      <c r="K42">
        <f t="shared" si="2"/>
        <v>54</v>
      </c>
    </row>
    <row r="43" spans="1:11" x14ac:dyDescent="0.2">
      <c r="A43" s="12">
        <v>1999</v>
      </c>
      <c r="B43" s="12" t="s">
        <v>2207</v>
      </c>
      <c r="C43" s="12">
        <v>0</v>
      </c>
      <c r="D43" s="12">
        <v>8</v>
      </c>
      <c r="H43">
        <f t="shared" si="0"/>
        <v>1994</v>
      </c>
      <c r="I43" s="12" t="s">
        <v>2208</v>
      </c>
      <c r="J43">
        <f t="shared" si="1"/>
        <v>69</v>
      </c>
      <c r="K43">
        <f t="shared" si="2"/>
        <v>58</v>
      </c>
    </row>
    <row r="44" spans="1:11" x14ac:dyDescent="0.2">
      <c r="A44" s="12">
        <v>2004</v>
      </c>
      <c r="B44" s="12" t="s">
        <v>2206</v>
      </c>
      <c r="C44" s="12">
        <v>15</v>
      </c>
      <c r="D44" s="12">
        <v>1</v>
      </c>
      <c r="H44">
        <f t="shared" si="0"/>
        <v>1994</v>
      </c>
      <c r="I44" s="12">
        <v>12</v>
      </c>
      <c r="J44">
        <f t="shared" si="1"/>
        <v>68</v>
      </c>
      <c r="K44">
        <f t="shared" si="2"/>
        <v>60</v>
      </c>
    </row>
    <row r="45" spans="1:11" x14ac:dyDescent="0.2">
      <c r="A45" s="12">
        <v>2004</v>
      </c>
      <c r="B45" s="12">
        <v>2</v>
      </c>
      <c r="C45" s="12">
        <v>28</v>
      </c>
      <c r="D45" s="12">
        <v>5</v>
      </c>
      <c r="H45">
        <f t="shared" si="0"/>
        <v>1994</v>
      </c>
      <c r="I45" s="12">
        <v>13</v>
      </c>
      <c r="J45">
        <f t="shared" si="1"/>
        <v>58</v>
      </c>
      <c r="K45">
        <f t="shared" si="2"/>
        <v>65</v>
      </c>
    </row>
    <row r="46" spans="1:11" x14ac:dyDescent="0.2">
      <c r="A46" s="12">
        <v>2004</v>
      </c>
      <c r="B46" s="12">
        <v>3</v>
      </c>
      <c r="C46" s="12">
        <v>31</v>
      </c>
      <c r="D46" s="12">
        <v>7</v>
      </c>
      <c r="H46">
        <f t="shared" si="0"/>
        <v>1994</v>
      </c>
      <c r="I46" s="12">
        <v>14</v>
      </c>
      <c r="J46">
        <f t="shared" si="1"/>
        <v>50</v>
      </c>
      <c r="K46">
        <f t="shared" si="2"/>
        <v>65</v>
      </c>
    </row>
    <row r="47" spans="1:11" x14ac:dyDescent="0.2">
      <c r="A47" s="12">
        <v>2004</v>
      </c>
      <c r="B47" s="12">
        <v>4</v>
      </c>
      <c r="C47" s="12">
        <v>50</v>
      </c>
      <c r="D47" s="12">
        <v>16</v>
      </c>
      <c r="H47">
        <f t="shared" si="0"/>
        <v>1994</v>
      </c>
      <c r="I47" s="12">
        <v>15</v>
      </c>
      <c r="J47">
        <f t="shared" si="1"/>
        <v>34</v>
      </c>
      <c r="K47">
        <f t="shared" si="2"/>
        <v>64</v>
      </c>
    </row>
    <row r="48" spans="1:11" x14ac:dyDescent="0.2">
      <c r="A48" s="12">
        <v>2004</v>
      </c>
      <c r="B48" s="12">
        <v>5</v>
      </c>
      <c r="C48" s="12">
        <v>59</v>
      </c>
      <c r="D48" s="12">
        <v>15</v>
      </c>
      <c r="H48">
        <f t="shared" si="0"/>
        <v>1994</v>
      </c>
      <c r="I48" s="12">
        <v>16</v>
      </c>
      <c r="J48">
        <f t="shared" si="1"/>
        <v>31</v>
      </c>
      <c r="K48">
        <f t="shared" si="2"/>
        <v>60</v>
      </c>
    </row>
    <row r="49" spans="1:11" x14ac:dyDescent="0.2">
      <c r="A49" s="12">
        <v>2004</v>
      </c>
      <c r="B49" s="12">
        <v>6</v>
      </c>
      <c r="C49" s="12">
        <v>62</v>
      </c>
      <c r="D49" s="12">
        <v>27</v>
      </c>
      <c r="H49">
        <f t="shared" si="0"/>
        <v>1994</v>
      </c>
      <c r="I49" s="12">
        <v>17</v>
      </c>
      <c r="J49">
        <f t="shared" si="1"/>
        <v>16</v>
      </c>
      <c r="K49">
        <f t="shared" si="2"/>
        <v>46</v>
      </c>
    </row>
    <row r="50" spans="1:11" x14ac:dyDescent="0.2">
      <c r="A50" s="12">
        <v>2004</v>
      </c>
      <c r="B50" s="12">
        <v>7</v>
      </c>
      <c r="C50" s="12">
        <v>63</v>
      </c>
      <c r="D50" s="12">
        <v>36</v>
      </c>
      <c r="H50">
        <f t="shared" si="0"/>
        <v>1994</v>
      </c>
      <c r="I50" s="12">
        <v>18</v>
      </c>
      <c r="J50">
        <f t="shared" si="1"/>
        <v>14</v>
      </c>
      <c r="K50">
        <f t="shared" si="2"/>
        <v>43</v>
      </c>
    </row>
    <row r="51" spans="1:11" x14ac:dyDescent="0.2">
      <c r="A51" s="12">
        <v>2004</v>
      </c>
      <c r="B51" s="12">
        <v>8</v>
      </c>
      <c r="C51" s="12">
        <v>67</v>
      </c>
      <c r="D51" s="12">
        <v>54</v>
      </c>
      <c r="H51">
        <f t="shared" si="0"/>
        <v>1994</v>
      </c>
      <c r="I51" s="12">
        <v>19</v>
      </c>
      <c r="J51">
        <f t="shared" si="1"/>
        <v>7</v>
      </c>
      <c r="K51">
        <f t="shared" si="2"/>
        <v>36</v>
      </c>
    </row>
    <row r="52" spans="1:11" x14ac:dyDescent="0.2">
      <c r="A52" s="12">
        <v>2004</v>
      </c>
      <c r="B52" s="12">
        <v>9</v>
      </c>
      <c r="C52" s="12">
        <v>66</v>
      </c>
      <c r="D52" s="12">
        <v>61</v>
      </c>
      <c r="H52">
        <f t="shared" si="0"/>
        <v>1994</v>
      </c>
      <c r="I52" s="12">
        <v>20</v>
      </c>
      <c r="J52">
        <f t="shared" si="1"/>
        <v>4</v>
      </c>
      <c r="K52">
        <f t="shared" si="2"/>
        <v>30</v>
      </c>
    </row>
    <row r="53" spans="1:11" x14ac:dyDescent="0.2">
      <c r="A53" s="12">
        <v>2004</v>
      </c>
      <c r="B53" s="12">
        <v>10</v>
      </c>
      <c r="C53" s="12">
        <v>63</v>
      </c>
      <c r="D53" s="12">
        <v>72</v>
      </c>
      <c r="H53">
        <f t="shared" si="0"/>
        <v>1994</v>
      </c>
      <c r="I53" s="12" t="s">
        <v>2207</v>
      </c>
      <c r="J53">
        <f t="shared" si="1"/>
        <v>1</v>
      </c>
      <c r="K53">
        <f t="shared" si="2"/>
        <v>10</v>
      </c>
    </row>
    <row r="54" spans="1:11" x14ac:dyDescent="0.2">
      <c r="A54" s="12">
        <v>2004</v>
      </c>
      <c r="B54" s="12" t="s">
        <v>2208</v>
      </c>
      <c r="C54" s="12">
        <v>63</v>
      </c>
      <c r="D54" s="12">
        <v>71</v>
      </c>
    </row>
    <row r="55" spans="1:11" x14ac:dyDescent="0.2">
      <c r="A55" s="12">
        <v>2004</v>
      </c>
      <c r="B55" s="12">
        <v>12</v>
      </c>
      <c r="C55" s="12">
        <v>62</v>
      </c>
      <c r="D55" s="12">
        <v>70</v>
      </c>
    </row>
    <row r="56" spans="1:11" x14ac:dyDescent="0.2">
      <c r="A56" s="12">
        <v>2004</v>
      </c>
      <c r="B56" s="12">
        <v>13</v>
      </c>
      <c r="C56" s="12">
        <v>40</v>
      </c>
      <c r="D56" s="12">
        <v>59</v>
      </c>
    </row>
    <row r="57" spans="1:11" x14ac:dyDescent="0.2">
      <c r="A57" s="12">
        <v>2004</v>
      </c>
      <c r="B57" s="12">
        <v>14</v>
      </c>
      <c r="C57" s="12">
        <v>27</v>
      </c>
      <c r="D57" s="12">
        <v>58</v>
      </c>
    </row>
    <row r="58" spans="1:11" x14ac:dyDescent="0.2">
      <c r="A58" s="12">
        <v>2004</v>
      </c>
      <c r="B58" s="12">
        <v>15</v>
      </c>
      <c r="C58" s="12">
        <v>15</v>
      </c>
      <c r="D58" s="12">
        <v>50</v>
      </c>
    </row>
    <row r="59" spans="1:11" x14ac:dyDescent="0.2">
      <c r="A59" s="12">
        <v>2004</v>
      </c>
      <c r="B59" s="12">
        <v>16</v>
      </c>
      <c r="C59" s="12">
        <v>14</v>
      </c>
      <c r="D59" s="12">
        <v>46</v>
      </c>
    </row>
    <row r="60" spans="1:11" x14ac:dyDescent="0.2">
      <c r="A60" s="12">
        <v>2004</v>
      </c>
      <c r="B60" s="12">
        <v>17</v>
      </c>
      <c r="C60" s="12">
        <v>8</v>
      </c>
      <c r="D60" s="12">
        <v>32</v>
      </c>
    </row>
    <row r="61" spans="1:11" x14ac:dyDescent="0.2">
      <c r="A61" s="12">
        <v>2004</v>
      </c>
      <c r="B61" s="12">
        <v>18</v>
      </c>
      <c r="C61" s="12">
        <v>5</v>
      </c>
      <c r="D61" s="12">
        <v>27</v>
      </c>
    </row>
    <row r="62" spans="1:11" x14ac:dyDescent="0.2">
      <c r="A62" s="12">
        <v>2004</v>
      </c>
      <c r="B62" s="12">
        <v>19</v>
      </c>
      <c r="C62" s="12">
        <v>2</v>
      </c>
      <c r="D62" s="12">
        <v>14</v>
      </c>
    </row>
    <row r="63" spans="1:11" x14ac:dyDescent="0.2">
      <c r="A63" s="12">
        <v>2004</v>
      </c>
      <c r="B63" s="12">
        <v>20</v>
      </c>
      <c r="C63" s="12">
        <v>1</v>
      </c>
      <c r="D63" s="12">
        <v>11</v>
      </c>
    </row>
    <row r="64" spans="1:11" x14ac:dyDescent="0.2">
      <c r="A64" s="12">
        <v>2004</v>
      </c>
      <c r="B64" s="12" t="s">
        <v>2207</v>
      </c>
      <c r="C64" s="12">
        <v>0</v>
      </c>
      <c r="D64" s="12">
        <v>8</v>
      </c>
    </row>
    <row r="65" spans="1:4" x14ac:dyDescent="0.2">
      <c r="A65" s="12">
        <v>2011</v>
      </c>
      <c r="B65" s="12" t="s">
        <v>2206</v>
      </c>
      <c r="C65" s="12">
        <v>21</v>
      </c>
      <c r="D65" s="12">
        <v>0</v>
      </c>
    </row>
    <row r="66" spans="1:4" x14ac:dyDescent="0.2">
      <c r="A66" s="12">
        <v>2011</v>
      </c>
      <c r="B66" s="12">
        <v>2</v>
      </c>
      <c r="C66" s="12">
        <v>30</v>
      </c>
      <c r="D66" s="12">
        <v>1</v>
      </c>
    </row>
    <row r="67" spans="1:4" x14ac:dyDescent="0.2">
      <c r="A67" s="12">
        <v>2011</v>
      </c>
      <c r="B67" s="12">
        <v>3</v>
      </c>
      <c r="C67" s="12">
        <v>31</v>
      </c>
      <c r="D67" s="12">
        <v>2</v>
      </c>
    </row>
    <row r="68" spans="1:4" x14ac:dyDescent="0.2">
      <c r="A68" s="12">
        <v>2011</v>
      </c>
      <c r="B68" s="12">
        <v>4</v>
      </c>
      <c r="C68" s="12">
        <v>49</v>
      </c>
      <c r="D68" s="12">
        <v>6</v>
      </c>
    </row>
    <row r="69" spans="1:4" x14ac:dyDescent="0.2">
      <c r="A69" s="12">
        <v>2011</v>
      </c>
      <c r="B69" s="12">
        <v>5</v>
      </c>
      <c r="C69" s="12">
        <v>59</v>
      </c>
      <c r="D69" s="12">
        <v>9</v>
      </c>
    </row>
    <row r="70" spans="1:4" x14ac:dyDescent="0.2">
      <c r="A70" s="12">
        <v>2011</v>
      </c>
      <c r="B70" s="12">
        <v>6</v>
      </c>
      <c r="C70" s="12">
        <v>62</v>
      </c>
      <c r="D70" s="12">
        <v>19</v>
      </c>
    </row>
    <row r="71" spans="1:4" x14ac:dyDescent="0.2">
      <c r="A71" s="12">
        <v>2011</v>
      </c>
      <c r="B71" s="12">
        <v>7</v>
      </c>
      <c r="C71" s="12">
        <v>60</v>
      </c>
      <c r="D71" s="12">
        <v>21</v>
      </c>
    </row>
    <row r="72" spans="1:4" x14ac:dyDescent="0.2">
      <c r="A72" s="12">
        <v>2011</v>
      </c>
      <c r="B72" s="12">
        <v>8</v>
      </c>
      <c r="C72" s="12">
        <v>64</v>
      </c>
      <c r="D72" s="12">
        <v>37</v>
      </c>
    </row>
    <row r="73" spans="1:4" x14ac:dyDescent="0.2">
      <c r="A73" s="12">
        <v>2011</v>
      </c>
      <c r="B73" s="12">
        <v>9</v>
      </c>
      <c r="C73" s="12">
        <v>63</v>
      </c>
      <c r="D73" s="12">
        <v>42</v>
      </c>
    </row>
    <row r="74" spans="1:4" x14ac:dyDescent="0.2">
      <c r="A74" s="12">
        <v>2011</v>
      </c>
      <c r="B74" s="12">
        <v>10</v>
      </c>
      <c r="C74" s="12">
        <v>60</v>
      </c>
      <c r="D74" s="12">
        <v>49</v>
      </c>
    </row>
    <row r="75" spans="1:4" x14ac:dyDescent="0.2">
      <c r="A75" s="12">
        <v>2011</v>
      </c>
      <c r="B75" s="12" t="s">
        <v>2208</v>
      </c>
      <c r="C75" s="12">
        <v>57</v>
      </c>
      <c r="D75" s="12">
        <v>50</v>
      </c>
    </row>
    <row r="76" spans="1:4" x14ac:dyDescent="0.2">
      <c r="A76" s="12">
        <v>2011</v>
      </c>
      <c r="B76" s="12">
        <v>12</v>
      </c>
      <c r="C76" s="12">
        <v>54</v>
      </c>
      <c r="D76" s="12">
        <v>51</v>
      </c>
    </row>
    <row r="77" spans="1:4" x14ac:dyDescent="0.2">
      <c r="A77" s="12">
        <v>2011</v>
      </c>
      <c r="B77" s="12">
        <v>13</v>
      </c>
      <c r="C77" s="12">
        <v>36</v>
      </c>
      <c r="D77" s="12">
        <v>63</v>
      </c>
    </row>
    <row r="78" spans="1:4" x14ac:dyDescent="0.2">
      <c r="A78" s="12">
        <v>2011</v>
      </c>
      <c r="B78" s="12">
        <v>14</v>
      </c>
      <c r="C78" s="12">
        <v>35</v>
      </c>
      <c r="D78" s="12">
        <v>64</v>
      </c>
    </row>
    <row r="79" spans="1:4" x14ac:dyDescent="0.2">
      <c r="A79" s="12">
        <v>2011</v>
      </c>
      <c r="B79" s="12">
        <v>15</v>
      </c>
      <c r="C79" s="12">
        <v>21</v>
      </c>
      <c r="D79" s="12">
        <v>60</v>
      </c>
    </row>
    <row r="80" spans="1:4" x14ac:dyDescent="0.2">
      <c r="A80" s="12">
        <v>2011</v>
      </c>
      <c r="B80" s="12">
        <v>16</v>
      </c>
      <c r="C80" s="12">
        <v>16</v>
      </c>
      <c r="D80" s="12">
        <v>59</v>
      </c>
    </row>
    <row r="81" spans="1:4" x14ac:dyDescent="0.2">
      <c r="A81" s="12">
        <v>2011</v>
      </c>
      <c r="B81" s="12">
        <v>17</v>
      </c>
      <c r="C81" s="12">
        <v>8</v>
      </c>
      <c r="D81" s="12">
        <v>56</v>
      </c>
    </row>
    <row r="82" spans="1:4" x14ac:dyDescent="0.2">
      <c r="A82" s="12">
        <v>2011</v>
      </c>
      <c r="B82" s="12">
        <v>18</v>
      </c>
      <c r="C82" s="12">
        <v>7</v>
      </c>
      <c r="D82" s="12">
        <v>56</v>
      </c>
    </row>
    <row r="83" spans="1:4" x14ac:dyDescent="0.2">
      <c r="A83" s="12">
        <v>2011</v>
      </c>
      <c r="B83" s="12">
        <v>19</v>
      </c>
      <c r="C83" s="12">
        <v>5</v>
      </c>
      <c r="D83" s="12">
        <v>43</v>
      </c>
    </row>
    <row r="84" spans="1:4" x14ac:dyDescent="0.2">
      <c r="A84" s="12">
        <v>2011</v>
      </c>
      <c r="B84" s="12">
        <v>20</v>
      </c>
      <c r="C84" s="12">
        <v>3</v>
      </c>
      <c r="D84" s="12">
        <v>31</v>
      </c>
    </row>
    <row r="85" spans="1:4" x14ac:dyDescent="0.2">
      <c r="A85" s="12">
        <v>2011</v>
      </c>
      <c r="B85" s="12" t="s">
        <v>2207</v>
      </c>
      <c r="C85" s="12">
        <v>0</v>
      </c>
      <c r="D85" s="12">
        <v>19</v>
      </c>
    </row>
    <row r="86" spans="1:4" x14ac:dyDescent="0.2">
      <c r="A86" s="12">
        <v>2014</v>
      </c>
      <c r="B86" s="12" t="s">
        <v>2206</v>
      </c>
      <c r="C86" s="12">
        <v>36</v>
      </c>
      <c r="D86" s="12">
        <v>0</v>
      </c>
    </row>
    <row r="87" spans="1:4" x14ac:dyDescent="0.2">
      <c r="A87" s="12">
        <v>2014</v>
      </c>
      <c r="B87" s="12">
        <v>2</v>
      </c>
      <c r="C87" s="12">
        <v>45</v>
      </c>
      <c r="D87" s="12">
        <v>2</v>
      </c>
    </row>
    <row r="88" spans="1:4" x14ac:dyDescent="0.2">
      <c r="A88" s="12">
        <v>2014</v>
      </c>
      <c r="B88" s="12">
        <v>3</v>
      </c>
      <c r="C88" s="12">
        <v>49</v>
      </c>
      <c r="D88" s="12">
        <v>3</v>
      </c>
    </row>
    <row r="89" spans="1:4" x14ac:dyDescent="0.2">
      <c r="A89" s="12">
        <v>2014</v>
      </c>
      <c r="B89" s="12">
        <v>4</v>
      </c>
      <c r="C89" s="12">
        <v>57</v>
      </c>
      <c r="D89" s="12">
        <v>9</v>
      </c>
    </row>
    <row r="90" spans="1:4" x14ac:dyDescent="0.2">
      <c r="A90" s="12">
        <v>2014</v>
      </c>
      <c r="B90" s="12">
        <v>5</v>
      </c>
      <c r="C90" s="12">
        <v>58</v>
      </c>
      <c r="D90" s="12">
        <v>10</v>
      </c>
    </row>
    <row r="91" spans="1:4" x14ac:dyDescent="0.2">
      <c r="A91" s="12">
        <v>2014</v>
      </c>
      <c r="B91" s="12">
        <v>6</v>
      </c>
      <c r="C91" s="12">
        <v>60</v>
      </c>
      <c r="D91" s="12">
        <v>17</v>
      </c>
    </row>
    <row r="92" spans="1:4" x14ac:dyDescent="0.2">
      <c r="A92" s="12">
        <v>2014</v>
      </c>
      <c r="B92" s="12">
        <v>7</v>
      </c>
      <c r="C92" s="12">
        <v>61</v>
      </c>
      <c r="D92" s="12">
        <v>20</v>
      </c>
    </row>
    <row r="93" spans="1:4" x14ac:dyDescent="0.2">
      <c r="A93" s="12">
        <v>2014</v>
      </c>
      <c r="B93" s="12">
        <v>8</v>
      </c>
      <c r="C93" s="12">
        <v>67</v>
      </c>
      <c r="D93" s="12">
        <v>33</v>
      </c>
    </row>
    <row r="94" spans="1:4" x14ac:dyDescent="0.2">
      <c r="A94" s="12">
        <v>2014</v>
      </c>
      <c r="B94" s="12">
        <v>9</v>
      </c>
      <c r="C94" s="12">
        <v>64</v>
      </c>
      <c r="D94" s="12">
        <v>38</v>
      </c>
    </row>
    <row r="95" spans="1:4" x14ac:dyDescent="0.2">
      <c r="A95" s="12">
        <v>2014</v>
      </c>
      <c r="B95" s="12">
        <v>10</v>
      </c>
      <c r="C95" s="12">
        <v>51</v>
      </c>
      <c r="D95" s="12">
        <v>45</v>
      </c>
    </row>
    <row r="96" spans="1:4" x14ac:dyDescent="0.2">
      <c r="A96" s="12">
        <v>2014</v>
      </c>
      <c r="B96" s="12" t="s">
        <v>2208</v>
      </c>
      <c r="C96" s="12">
        <v>50</v>
      </c>
      <c r="D96" s="12">
        <v>46</v>
      </c>
    </row>
    <row r="97" spans="1:4" x14ac:dyDescent="0.2">
      <c r="A97" s="12">
        <v>2014</v>
      </c>
      <c r="B97" s="12">
        <v>12</v>
      </c>
      <c r="C97" s="12">
        <v>48</v>
      </c>
      <c r="D97" s="12">
        <v>47</v>
      </c>
    </row>
    <row r="98" spans="1:4" x14ac:dyDescent="0.2">
      <c r="A98" s="12">
        <v>2014</v>
      </c>
      <c r="B98" s="12">
        <v>13</v>
      </c>
      <c r="C98" s="12">
        <v>31</v>
      </c>
      <c r="D98" s="12">
        <v>59</v>
      </c>
    </row>
    <row r="99" spans="1:4" x14ac:dyDescent="0.2">
      <c r="A99" s="12">
        <v>2014</v>
      </c>
      <c r="B99" s="12">
        <v>14</v>
      </c>
      <c r="C99" s="12">
        <v>29</v>
      </c>
      <c r="D99" s="12">
        <v>60</v>
      </c>
    </row>
    <row r="100" spans="1:4" x14ac:dyDescent="0.2">
      <c r="A100" s="12">
        <v>2014</v>
      </c>
      <c r="B100" s="12">
        <v>15</v>
      </c>
      <c r="C100" s="12">
        <v>14</v>
      </c>
      <c r="D100" s="12">
        <v>57</v>
      </c>
    </row>
    <row r="101" spans="1:4" x14ac:dyDescent="0.2">
      <c r="A101" s="12">
        <v>2014</v>
      </c>
      <c r="B101" s="12">
        <v>16</v>
      </c>
      <c r="C101" s="12">
        <v>12</v>
      </c>
      <c r="D101" s="12">
        <v>61</v>
      </c>
    </row>
    <row r="102" spans="1:4" x14ac:dyDescent="0.2">
      <c r="A102" s="12">
        <v>2014</v>
      </c>
      <c r="B102" s="12">
        <v>17</v>
      </c>
      <c r="C102" s="12">
        <v>5</v>
      </c>
      <c r="D102" s="12">
        <v>60</v>
      </c>
    </row>
    <row r="103" spans="1:4" x14ac:dyDescent="0.2">
      <c r="A103" s="12">
        <v>2014</v>
      </c>
      <c r="B103" s="12">
        <v>18</v>
      </c>
      <c r="C103" s="12">
        <v>4</v>
      </c>
      <c r="D103" s="12">
        <v>54</v>
      </c>
    </row>
    <row r="104" spans="1:4" x14ac:dyDescent="0.2">
      <c r="A104" s="12">
        <v>2014</v>
      </c>
      <c r="B104" s="12">
        <v>19</v>
      </c>
      <c r="C104" s="12">
        <v>2</v>
      </c>
      <c r="D104" s="12">
        <v>48</v>
      </c>
    </row>
    <row r="105" spans="1:4" x14ac:dyDescent="0.2">
      <c r="A105" s="12">
        <v>2014</v>
      </c>
      <c r="B105" s="12">
        <v>20</v>
      </c>
      <c r="C105" s="12">
        <v>1</v>
      </c>
      <c r="D105" s="12">
        <v>43</v>
      </c>
    </row>
    <row r="106" spans="1:4" x14ac:dyDescent="0.2">
      <c r="A106" s="12">
        <v>2014</v>
      </c>
      <c r="B106" s="12" t="s">
        <v>2207</v>
      </c>
      <c r="C106" s="12">
        <v>0</v>
      </c>
      <c r="D106" s="12">
        <v>25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776" r:id="rId3" name="Spinner 8">
              <controlPr defaultSize="0" autoPict="0">
                <anchor moveWithCells="1" sizeWithCells="1">
                  <from>
                    <xdr:col>7</xdr:col>
                    <xdr:colOff>63500</xdr:colOff>
                    <xdr:row>2</xdr:row>
                    <xdr:rowOff>88900</xdr:rowOff>
                  </from>
                  <to>
                    <xdr:col>7</xdr:col>
                    <xdr:colOff>317500</xdr:colOff>
                    <xdr:row>4</xdr:row>
                    <xdr:rowOff>101600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59999389629810485"/>
  </sheetPr>
  <dimension ref="A1:AI2686"/>
  <sheetViews>
    <sheetView showGridLines="0" topLeftCell="Q1" workbookViewId="0">
      <selection activeCell="AB14" sqref="AB14"/>
    </sheetView>
  </sheetViews>
  <sheetFormatPr baseColWidth="10" defaultColWidth="8.83203125" defaultRowHeight="15" outlineLevelCol="1" x14ac:dyDescent="0.2"/>
  <cols>
    <col min="1" max="1" width="19" style="12" hidden="1" customWidth="1" outlineLevel="1"/>
    <col min="2" max="2" width="10.5" style="12" hidden="1" customWidth="1" outlineLevel="1"/>
    <col min="3" max="3" width="12.1640625" style="12" hidden="1" customWidth="1" outlineLevel="1"/>
    <col min="4" max="4" width="9.83203125" style="12" hidden="1" customWidth="1" outlineLevel="1"/>
    <col min="5" max="5" width="7.1640625" style="12" hidden="1" customWidth="1" outlineLevel="1"/>
    <col min="6" max="6" width="7.5" style="12" hidden="1" customWidth="1" outlineLevel="1"/>
    <col min="7" max="7" width="8.83203125" style="12" hidden="1" customWidth="1" outlineLevel="1"/>
    <col min="8" max="8" width="7.5" style="12" hidden="1" customWidth="1" outlineLevel="1"/>
    <col min="9" max="9" width="7.33203125" style="12" hidden="1" customWidth="1" outlineLevel="1"/>
    <col min="10" max="10" width="8" style="12" hidden="1" customWidth="1" outlineLevel="1"/>
    <col min="11" max="11" width="6.1640625" style="12" hidden="1" customWidth="1" outlineLevel="1"/>
    <col min="12" max="12" width="6.6640625" style="12" hidden="1" customWidth="1" outlineLevel="1"/>
    <col min="13" max="13" width="9.6640625" style="12" hidden="1" customWidth="1" outlineLevel="1"/>
    <col min="14" max="14" width="8" style="12" hidden="1" customWidth="1" outlineLevel="1"/>
    <col min="15" max="15" width="8.83203125" style="12" hidden="1" customWidth="1" outlineLevel="1"/>
    <col min="16" max="16" width="8.5" style="12" hidden="1" customWidth="1" outlineLevel="1"/>
    <col min="17" max="17" width="8.83203125" collapsed="1"/>
    <col min="19" max="19" width="10.33203125" customWidth="1"/>
    <col min="20" max="20" width="9.5" customWidth="1"/>
    <col min="21" max="21" width="11.1640625" customWidth="1"/>
    <col min="22" max="22" width="10" customWidth="1"/>
    <col min="23" max="23" width="10.1640625" customWidth="1"/>
    <col min="24" max="24" width="9.5" customWidth="1"/>
    <col min="25" max="25" width="10.1640625" customWidth="1"/>
    <col min="26" max="26" width="11.33203125" customWidth="1"/>
    <col min="28" max="28" width="9.6640625" customWidth="1"/>
    <col min="29" max="29" width="10" customWidth="1"/>
    <col min="30" max="30" width="9.83203125" customWidth="1"/>
    <col min="32" max="32" width="10.1640625" customWidth="1"/>
    <col min="34" max="34" width="7.6640625" hidden="1" customWidth="1"/>
    <col min="35" max="35" width="16" hidden="1" customWidth="1"/>
  </cols>
  <sheetData>
    <row r="1" spans="1:35" ht="16.75" customHeight="1" x14ac:dyDescent="0.2">
      <c r="A1" s="13" t="s">
        <v>1281</v>
      </c>
      <c r="B1" s="13" t="s">
        <v>1282</v>
      </c>
      <c r="C1" s="13" t="s">
        <v>1283</v>
      </c>
      <c r="D1" s="13" t="s">
        <v>1284</v>
      </c>
      <c r="E1" s="13" t="s">
        <v>1285</v>
      </c>
      <c r="F1" s="13" t="s">
        <v>1286</v>
      </c>
      <c r="G1" s="13" t="s">
        <v>137</v>
      </c>
      <c r="H1" s="13" t="s">
        <v>1287</v>
      </c>
      <c r="I1" s="13" t="s">
        <v>1288</v>
      </c>
      <c r="J1" s="13" t="s">
        <v>1289</v>
      </c>
      <c r="K1" s="13" t="s">
        <v>104</v>
      </c>
      <c r="L1" s="13" t="s">
        <v>1290</v>
      </c>
      <c r="M1" s="13" t="s">
        <v>1291</v>
      </c>
      <c r="N1" s="13" t="s">
        <v>1292</v>
      </c>
      <c r="O1" s="13" t="s">
        <v>1293</v>
      </c>
      <c r="P1" s="13" t="s">
        <v>1294</v>
      </c>
      <c r="AH1" s="17" t="s">
        <v>2112</v>
      </c>
      <c r="AI1" s="17" t="s">
        <v>2113</v>
      </c>
    </row>
    <row r="2" spans="1:35" ht="17.5" customHeight="1" x14ac:dyDescent="0.2">
      <c r="A2" s="12" t="s">
        <v>1604</v>
      </c>
      <c r="B2" s="12">
        <v>2010</v>
      </c>
      <c r="C2" s="12" t="s">
        <v>165</v>
      </c>
      <c r="D2" s="12" t="s">
        <v>157</v>
      </c>
      <c r="E2" s="12">
        <v>38</v>
      </c>
      <c r="F2" s="12">
        <v>100</v>
      </c>
      <c r="G2" s="12">
        <v>10</v>
      </c>
      <c r="H2" s="12">
        <v>22</v>
      </c>
      <c r="I2" s="12">
        <v>5</v>
      </c>
      <c r="J2" s="12">
        <v>1</v>
      </c>
      <c r="K2" s="12">
        <v>5</v>
      </c>
      <c r="L2" s="12">
        <v>10</v>
      </c>
      <c r="M2" s="12">
        <v>0</v>
      </c>
      <c r="N2" s="12">
        <v>0</v>
      </c>
      <c r="O2" s="12">
        <v>3</v>
      </c>
      <c r="P2" s="12">
        <v>23</v>
      </c>
      <c r="R2" s="31" t="s">
        <v>2111</v>
      </c>
      <c r="S2" s="97" t="s">
        <v>1609</v>
      </c>
      <c r="T2" s="97"/>
      <c r="AH2" s="12" t="s">
        <v>1286</v>
      </c>
      <c r="AI2" s="22" t="s">
        <v>1364</v>
      </c>
    </row>
    <row r="3" spans="1:35" ht="16" thickBot="1" x14ac:dyDescent="0.25">
      <c r="A3" s="12" t="s">
        <v>1424</v>
      </c>
      <c r="B3" s="12">
        <v>2010</v>
      </c>
      <c r="C3" s="12" t="s">
        <v>171</v>
      </c>
      <c r="D3" s="12" t="s">
        <v>157</v>
      </c>
      <c r="E3" s="12">
        <v>36</v>
      </c>
      <c r="F3" s="12">
        <v>102</v>
      </c>
      <c r="G3" s="12">
        <v>13</v>
      </c>
      <c r="H3" s="12">
        <v>24</v>
      </c>
      <c r="I3" s="12">
        <v>3</v>
      </c>
      <c r="J3" s="12">
        <v>0</v>
      </c>
      <c r="K3" s="12">
        <v>2</v>
      </c>
      <c r="L3" s="12">
        <v>7</v>
      </c>
      <c r="M3" s="12">
        <v>0</v>
      </c>
      <c r="N3" s="12">
        <v>0</v>
      </c>
      <c r="O3" s="12">
        <v>12</v>
      </c>
      <c r="P3" s="12">
        <v>38</v>
      </c>
      <c r="AH3" s="12" t="s">
        <v>1287</v>
      </c>
      <c r="AI3" s="22" t="s">
        <v>1559</v>
      </c>
    </row>
    <row r="4" spans="1:35" ht="16" thickBot="1" x14ac:dyDescent="0.25">
      <c r="A4" s="12" t="s">
        <v>1495</v>
      </c>
      <c r="B4" s="12">
        <v>2010</v>
      </c>
      <c r="C4" s="12" t="s">
        <v>187</v>
      </c>
      <c r="D4" s="12" t="s">
        <v>161</v>
      </c>
      <c r="E4" s="12">
        <v>41</v>
      </c>
      <c r="F4" s="12">
        <v>102</v>
      </c>
      <c r="G4" s="12">
        <v>5</v>
      </c>
      <c r="H4" s="12">
        <v>25</v>
      </c>
      <c r="I4" s="12">
        <v>6</v>
      </c>
      <c r="J4" s="12">
        <v>0</v>
      </c>
      <c r="K4" s="12">
        <v>1</v>
      </c>
      <c r="L4" s="12">
        <v>10</v>
      </c>
      <c r="M4" s="12">
        <v>0</v>
      </c>
      <c r="N4" s="12">
        <v>0</v>
      </c>
      <c r="O4" s="12">
        <v>6</v>
      </c>
      <c r="P4" s="12">
        <v>21</v>
      </c>
      <c r="S4" s="82" t="s">
        <v>1286</v>
      </c>
      <c r="T4" s="82" t="s">
        <v>1287</v>
      </c>
      <c r="U4" s="82" t="s">
        <v>2215</v>
      </c>
      <c r="V4" s="82" t="s">
        <v>137</v>
      </c>
      <c r="W4" s="82" t="s">
        <v>1288</v>
      </c>
      <c r="X4" s="82" t="s">
        <v>1289</v>
      </c>
      <c r="Y4" s="82" t="s">
        <v>104</v>
      </c>
      <c r="Z4" s="82" t="s">
        <v>1290</v>
      </c>
      <c r="AA4" s="82" t="s">
        <v>1291</v>
      </c>
      <c r="AB4" s="82" t="s">
        <v>1292</v>
      </c>
      <c r="AC4" s="82" t="s">
        <v>2216</v>
      </c>
      <c r="AD4" s="82" t="s">
        <v>1293</v>
      </c>
      <c r="AE4" s="82" t="s">
        <v>2217</v>
      </c>
      <c r="AF4" s="82" t="s">
        <v>2218</v>
      </c>
      <c r="AG4" s="13"/>
      <c r="AH4" s="12" t="s">
        <v>2215</v>
      </c>
      <c r="AI4" s="22" t="s">
        <v>1482</v>
      </c>
    </row>
    <row r="5" spans="1:35" ht="16" thickBot="1" x14ac:dyDescent="0.25">
      <c r="A5" s="12" t="s">
        <v>1385</v>
      </c>
      <c r="B5" s="12">
        <v>2010</v>
      </c>
      <c r="C5" s="12" t="s">
        <v>166</v>
      </c>
      <c r="D5" s="12" t="s">
        <v>161</v>
      </c>
      <c r="E5" s="12">
        <v>28</v>
      </c>
      <c r="F5" s="12">
        <v>102</v>
      </c>
      <c r="G5" s="12">
        <v>11</v>
      </c>
      <c r="H5" s="12">
        <v>27</v>
      </c>
      <c r="I5" s="12">
        <v>7</v>
      </c>
      <c r="J5" s="12">
        <v>0</v>
      </c>
      <c r="K5" s="12">
        <v>2</v>
      </c>
      <c r="L5" s="12">
        <v>14</v>
      </c>
      <c r="M5" s="12">
        <v>0</v>
      </c>
      <c r="N5" s="12">
        <v>0</v>
      </c>
      <c r="O5" s="12">
        <v>11</v>
      </c>
      <c r="P5" s="12">
        <v>12</v>
      </c>
      <c r="R5" s="83">
        <v>2010</v>
      </c>
      <c r="S5" s="89">
        <f>SUMIFS($F:$F,$A:$A,$S$2,$B:$B,$R5)</f>
        <v>242</v>
      </c>
      <c r="T5" s="89">
        <f>SUMIFS($H:$H,$A:$A,$S$2,$B:$B,$R5)</f>
        <v>52</v>
      </c>
      <c r="U5" s="101">
        <f>IFERROR(T5/S5,"-")</f>
        <v>0.21487603305785125</v>
      </c>
      <c r="V5" s="89">
        <f>SUMIFS($G:$G,$A:$A,$S$2,$B:$B,$R5)</f>
        <v>34</v>
      </c>
      <c r="W5" s="89">
        <f>SUMIFS($I:$I,$A:$A,$S$2,$B:$B,$R5)</f>
        <v>10</v>
      </c>
      <c r="X5" s="89">
        <f>SUMIFS(J:J,$A:$A,$S$2,$B:$B,$R5)</f>
        <v>0</v>
      </c>
      <c r="Y5" s="89">
        <f t="shared" ref="Y5:AB5" si="0">SUMIFS(K:K,$A:$A,$S$2,$B:$B,$R5)</f>
        <v>8</v>
      </c>
      <c r="Z5" s="106">
        <f t="shared" si="0"/>
        <v>20</v>
      </c>
      <c r="AA5" s="89">
        <f t="shared" si="0"/>
        <v>1</v>
      </c>
      <c r="AB5" s="89">
        <f t="shared" si="0"/>
        <v>5</v>
      </c>
      <c r="AC5" s="90">
        <f>IFERROR(AA5/(AA5+AB5),"-")</f>
        <v>0.16666666666666666</v>
      </c>
      <c r="AD5" s="89">
        <f>SUMIFS($O:$O,$A:$A,$S$2,$B:$B,$R5)</f>
        <v>34</v>
      </c>
      <c r="AE5" s="89">
        <f>SUMIFS($P:$P,$A:$A,$S$2,$B:$B,$R5)</f>
        <v>62</v>
      </c>
      <c r="AF5" s="105">
        <f>IFERROR(AE5/AD5,"-")</f>
        <v>1.8235294117647058</v>
      </c>
      <c r="AH5" s="12" t="s">
        <v>137</v>
      </c>
      <c r="AI5" s="22" t="s">
        <v>1565</v>
      </c>
    </row>
    <row r="6" spans="1:35" ht="16" thickBot="1" x14ac:dyDescent="0.25">
      <c r="A6" s="12" t="s">
        <v>1769</v>
      </c>
      <c r="B6" s="12">
        <v>2010</v>
      </c>
      <c r="C6" s="12" t="s">
        <v>183</v>
      </c>
      <c r="D6" s="12" t="s">
        <v>161</v>
      </c>
      <c r="E6" s="12">
        <v>28</v>
      </c>
      <c r="F6" s="12">
        <v>103</v>
      </c>
      <c r="G6" s="12">
        <v>16</v>
      </c>
      <c r="H6" s="12">
        <v>22</v>
      </c>
      <c r="I6" s="12">
        <v>4</v>
      </c>
      <c r="J6" s="12">
        <v>1</v>
      </c>
      <c r="K6" s="12">
        <v>6</v>
      </c>
      <c r="L6" s="12">
        <v>15</v>
      </c>
      <c r="M6" s="12">
        <v>0</v>
      </c>
      <c r="N6" s="12">
        <v>2</v>
      </c>
      <c r="O6" s="12">
        <v>9</v>
      </c>
      <c r="P6" s="12">
        <v>30</v>
      </c>
      <c r="R6" s="83">
        <v>2011</v>
      </c>
      <c r="S6" s="89">
        <f t="shared" ref="S6:S10" si="1">SUMIFS($F:$F,$A:$A,$S$2,$B:$B,$R6)</f>
        <v>611</v>
      </c>
      <c r="T6" s="89">
        <f t="shared" ref="T6:T10" si="2">SUMIFS($H:$H,$A:$A,$S$2,$B:$B,$R6)</f>
        <v>185</v>
      </c>
      <c r="U6" s="101">
        <f t="shared" ref="U6:U12" si="3">IFERROR(T6/S6,"-")</f>
        <v>0.30278232405891981</v>
      </c>
      <c r="V6" s="89">
        <f t="shared" ref="V6:V10" si="4">SUMIFS($G:$G,$A:$A,$S$2,$B:$B,$R6)</f>
        <v>101</v>
      </c>
      <c r="W6" s="89">
        <f t="shared" ref="W6:W10" si="5">SUMIFS($I:$I,$A:$A,$S$2,$B:$B,$R6)</f>
        <v>45</v>
      </c>
      <c r="X6" s="89">
        <f t="shared" ref="X6:X10" si="6">SUMIFS(J:J,$A:$A,$S$2,$B:$B,$R6)</f>
        <v>4</v>
      </c>
      <c r="Y6" s="89">
        <f t="shared" ref="Y6:Y10" si="7">SUMIFS(K:K,$A:$A,$S$2,$B:$B,$R6)</f>
        <v>23</v>
      </c>
      <c r="Z6" s="106">
        <f t="shared" ref="Z6:Z10" si="8">SUMIFS(L:L,$A:$A,$S$2,$B:$B,$R6)</f>
        <v>87</v>
      </c>
      <c r="AA6" s="89">
        <f t="shared" ref="AA6:AA10" si="9">SUMIFS(M:M,$A:$A,$S$2,$B:$B,$R6)</f>
        <v>17</v>
      </c>
      <c r="AB6" s="89">
        <f t="shared" ref="AB6:AB10" si="10">SUMIFS(N:N,$A:$A,$S$2,$B:$B,$R6)</f>
        <v>8</v>
      </c>
      <c r="AC6" s="90">
        <f t="shared" ref="AC6:AC12" si="11">IFERROR(AA6/(AA6+AB6),"-")</f>
        <v>0.68</v>
      </c>
      <c r="AD6" s="89">
        <f t="shared" ref="AD6:AD10" si="12">SUMIFS($O:$O,$A:$A,$S$2,$B:$B,$R6)</f>
        <v>67</v>
      </c>
      <c r="AE6" s="89">
        <f t="shared" ref="AE6:AE10" si="13">SUMIFS($P:$P,$A:$A,$S$2,$B:$B,$R6)</f>
        <v>139</v>
      </c>
      <c r="AF6" s="105">
        <f t="shared" ref="AF6:AF12" si="14">IFERROR(AE6/AD6,"-")</f>
        <v>2.0746268656716418</v>
      </c>
      <c r="AH6" s="12" t="s">
        <v>1288</v>
      </c>
      <c r="AI6" s="22" t="s">
        <v>1300</v>
      </c>
    </row>
    <row r="7" spans="1:35" ht="16" thickBot="1" x14ac:dyDescent="0.25">
      <c r="A7" s="12" t="s">
        <v>1622</v>
      </c>
      <c r="B7" s="12">
        <v>2010</v>
      </c>
      <c r="C7" s="12" t="s">
        <v>170</v>
      </c>
      <c r="D7" s="12" t="s">
        <v>157</v>
      </c>
      <c r="E7" s="12">
        <v>45</v>
      </c>
      <c r="F7" s="12">
        <v>103</v>
      </c>
      <c r="G7" s="12">
        <v>13</v>
      </c>
      <c r="H7" s="12">
        <v>21</v>
      </c>
      <c r="I7" s="12">
        <v>5</v>
      </c>
      <c r="J7" s="12">
        <v>2</v>
      </c>
      <c r="K7" s="12">
        <v>4</v>
      </c>
      <c r="L7" s="12">
        <v>9</v>
      </c>
      <c r="M7" s="12">
        <v>6</v>
      </c>
      <c r="N7" s="12">
        <v>0</v>
      </c>
      <c r="O7" s="12">
        <v>7</v>
      </c>
      <c r="P7" s="12">
        <v>31</v>
      </c>
      <c r="R7" s="83">
        <v>2012</v>
      </c>
      <c r="S7" s="89">
        <f t="shared" si="1"/>
        <v>642</v>
      </c>
      <c r="T7" s="89">
        <f t="shared" si="2"/>
        <v>189</v>
      </c>
      <c r="U7" s="101">
        <f t="shared" si="3"/>
        <v>0.29439252336448596</v>
      </c>
      <c r="V7" s="89">
        <f t="shared" si="4"/>
        <v>93</v>
      </c>
      <c r="W7" s="89">
        <f t="shared" si="5"/>
        <v>51</v>
      </c>
      <c r="X7" s="89">
        <f t="shared" si="6"/>
        <v>5</v>
      </c>
      <c r="Y7" s="89">
        <f t="shared" si="7"/>
        <v>14</v>
      </c>
      <c r="Z7" s="106">
        <f t="shared" si="8"/>
        <v>72</v>
      </c>
      <c r="AA7" s="89">
        <f t="shared" si="9"/>
        <v>10</v>
      </c>
      <c r="AB7" s="89">
        <f t="shared" si="10"/>
        <v>5</v>
      </c>
      <c r="AC7" s="90">
        <f t="shared" si="11"/>
        <v>0.66666666666666663</v>
      </c>
      <c r="AD7" s="89">
        <f t="shared" si="12"/>
        <v>73</v>
      </c>
      <c r="AE7" s="89">
        <f t="shared" si="13"/>
        <v>140</v>
      </c>
      <c r="AF7" s="105">
        <f t="shared" si="14"/>
        <v>1.9178082191780821</v>
      </c>
      <c r="AH7" s="12" t="s">
        <v>1289</v>
      </c>
      <c r="AI7" s="22" t="s">
        <v>1469</v>
      </c>
    </row>
    <row r="8" spans="1:35" ht="16" thickBot="1" x14ac:dyDescent="0.25">
      <c r="A8" s="12" t="s">
        <v>1772</v>
      </c>
      <c r="B8" s="12">
        <v>2010</v>
      </c>
      <c r="C8" s="12" t="s">
        <v>169</v>
      </c>
      <c r="D8" s="12" t="s">
        <v>161</v>
      </c>
      <c r="E8" s="12">
        <v>45</v>
      </c>
      <c r="F8" s="12">
        <v>104</v>
      </c>
      <c r="G8" s="12">
        <v>11</v>
      </c>
      <c r="H8" s="12">
        <v>24</v>
      </c>
      <c r="I8" s="12">
        <v>8</v>
      </c>
      <c r="J8" s="12">
        <v>0</v>
      </c>
      <c r="K8" s="12">
        <v>2</v>
      </c>
      <c r="L8" s="12">
        <v>12</v>
      </c>
      <c r="M8" s="12">
        <v>1</v>
      </c>
      <c r="N8" s="12">
        <v>1</v>
      </c>
      <c r="O8" s="12">
        <v>7</v>
      </c>
      <c r="P8" s="12">
        <v>29</v>
      </c>
      <c r="R8" s="83">
        <v>2013</v>
      </c>
      <c r="S8" s="89">
        <f t="shared" si="1"/>
        <v>633</v>
      </c>
      <c r="T8" s="89">
        <f t="shared" si="2"/>
        <v>168</v>
      </c>
      <c r="U8" s="101">
        <f t="shared" si="3"/>
        <v>0.26540284360189575</v>
      </c>
      <c r="V8" s="89">
        <f t="shared" si="4"/>
        <v>90</v>
      </c>
      <c r="W8" s="89">
        <f t="shared" si="5"/>
        <v>27</v>
      </c>
      <c r="X8" s="89">
        <f t="shared" si="6"/>
        <v>6</v>
      </c>
      <c r="Y8" s="89">
        <f t="shared" si="7"/>
        <v>20</v>
      </c>
      <c r="Z8" s="106">
        <f t="shared" si="8"/>
        <v>81</v>
      </c>
      <c r="AA8" s="89">
        <f t="shared" si="9"/>
        <v>11</v>
      </c>
      <c r="AB8" s="89">
        <f t="shared" si="10"/>
        <v>3</v>
      </c>
      <c r="AC8" s="90">
        <f t="shared" si="11"/>
        <v>0.7857142857142857</v>
      </c>
      <c r="AD8" s="89">
        <f t="shared" si="12"/>
        <v>52</v>
      </c>
      <c r="AE8" s="89">
        <f t="shared" si="13"/>
        <v>141</v>
      </c>
      <c r="AF8" s="105">
        <f t="shared" si="14"/>
        <v>2.7115384615384617</v>
      </c>
      <c r="AH8" s="12" t="s">
        <v>104</v>
      </c>
      <c r="AI8" s="22" t="s">
        <v>113</v>
      </c>
    </row>
    <row r="9" spans="1:35" ht="16" thickBot="1" x14ac:dyDescent="0.25">
      <c r="A9" s="12" t="s">
        <v>1715</v>
      </c>
      <c r="B9" s="12">
        <v>2010</v>
      </c>
      <c r="C9" s="12" t="s">
        <v>180</v>
      </c>
      <c r="D9" s="12" t="s">
        <v>161</v>
      </c>
      <c r="E9" s="12">
        <v>44</v>
      </c>
      <c r="F9" s="12">
        <v>104</v>
      </c>
      <c r="G9" s="12">
        <v>14</v>
      </c>
      <c r="H9" s="12">
        <v>23</v>
      </c>
      <c r="I9" s="12">
        <v>3</v>
      </c>
      <c r="J9" s="12">
        <v>1</v>
      </c>
      <c r="K9" s="12">
        <v>2</v>
      </c>
      <c r="L9" s="12">
        <v>10</v>
      </c>
      <c r="M9" s="12">
        <v>2</v>
      </c>
      <c r="N9" s="12">
        <v>0</v>
      </c>
      <c r="O9" s="12">
        <v>13</v>
      </c>
      <c r="P9" s="12">
        <v>24</v>
      </c>
      <c r="R9" s="83">
        <v>2014</v>
      </c>
      <c r="S9" s="89">
        <f t="shared" si="1"/>
        <v>563</v>
      </c>
      <c r="T9" s="89">
        <f t="shared" si="2"/>
        <v>150</v>
      </c>
      <c r="U9" s="101">
        <f t="shared" si="3"/>
        <v>0.26642984014209592</v>
      </c>
      <c r="V9" s="89">
        <f t="shared" si="4"/>
        <v>87</v>
      </c>
      <c r="W9" s="89">
        <f t="shared" si="5"/>
        <v>34</v>
      </c>
      <c r="X9" s="89">
        <f t="shared" si="6"/>
        <v>1</v>
      </c>
      <c r="Y9" s="89">
        <f t="shared" si="7"/>
        <v>19</v>
      </c>
      <c r="Z9" s="106">
        <f t="shared" si="8"/>
        <v>74</v>
      </c>
      <c r="AA9" s="89">
        <f t="shared" si="9"/>
        <v>12</v>
      </c>
      <c r="AB9" s="89">
        <f t="shared" si="10"/>
        <v>3</v>
      </c>
      <c r="AC9" s="90">
        <f t="shared" si="11"/>
        <v>0.8</v>
      </c>
      <c r="AD9" s="89">
        <f t="shared" si="12"/>
        <v>65</v>
      </c>
      <c r="AE9" s="89">
        <f t="shared" si="13"/>
        <v>126</v>
      </c>
      <c r="AF9" s="105">
        <f t="shared" si="14"/>
        <v>1.9384615384615385</v>
      </c>
      <c r="AH9" s="12" t="s">
        <v>1290</v>
      </c>
      <c r="AI9" s="22" t="s">
        <v>1549</v>
      </c>
    </row>
    <row r="10" spans="1:35" ht="16" thickBot="1" x14ac:dyDescent="0.25">
      <c r="A10" s="12" t="s">
        <v>1618</v>
      </c>
      <c r="B10" s="12">
        <v>2010</v>
      </c>
      <c r="C10" s="12" t="s">
        <v>183</v>
      </c>
      <c r="D10" s="12" t="s">
        <v>161</v>
      </c>
      <c r="E10" s="12">
        <v>67</v>
      </c>
      <c r="F10" s="12">
        <v>104</v>
      </c>
      <c r="G10" s="12">
        <v>16</v>
      </c>
      <c r="H10" s="12">
        <v>15</v>
      </c>
      <c r="I10" s="12">
        <v>6</v>
      </c>
      <c r="J10" s="12">
        <v>0</v>
      </c>
      <c r="K10" s="12">
        <v>3</v>
      </c>
      <c r="L10" s="12">
        <v>12</v>
      </c>
      <c r="M10" s="12">
        <v>5</v>
      </c>
      <c r="N10" s="12">
        <v>1</v>
      </c>
      <c r="O10" s="12">
        <v>25</v>
      </c>
      <c r="P10" s="12">
        <v>43</v>
      </c>
      <c r="R10" s="83">
        <v>2015</v>
      </c>
      <c r="S10" s="89">
        <f t="shared" si="1"/>
        <v>354</v>
      </c>
      <c r="T10" s="89">
        <f t="shared" si="2"/>
        <v>96</v>
      </c>
      <c r="U10" s="101">
        <f t="shared" si="3"/>
        <v>0.2711864406779661</v>
      </c>
      <c r="V10" s="89">
        <f t="shared" si="4"/>
        <v>40</v>
      </c>
      <c r="W10" s="89">
        <f t="shared" si="5"/>
        <v>18</v>
      </c>
      <c r="X10" s="89">
        <f t="shared" si="6"/>
        <v>0</v>
      </c>
      <c r="Y10" s="89">
        <f t="shared" si="7"/>
        <v>13</v>
      </c>
      <c r="Z10" s="106">
        <f t="shared" si="8"/>
        <v>48</v>
      </c>
      <c r="AA10" s="89">
        <f t="shared" si="9"/>
        <v>2</v>
      </c>
      <c r="AB10" s="89">
        <f t="shared" si="10"/>
        <v>5</v>
      </c>
      <c r="AC10" s="90">
        <f t="shared" si="11"/>
        <v>0.2857142857142857</v>
      </c>
      <c r="AD10" s="89">
        <f t="shared" si="12"/>
        <v>49</v>
      </c>
      <c r="AE10" s="89">
        <f t="shared" si="13"/>
        <v>92</v>
      </c>
      <c r="AF10" s="105">
        <f t="shared" si="14"/>
        <v>1.8775510204081634</v>
      </c>
      <c r="AH10" s="12" t="s">
        <v>1291</v>
      </c>
      <c r="AI10" s="22" t="s">
        <v>1654</v>
      </c>
    </row>
    <row r="11" spans="1:35" ht="5.5" customHeight="1" thickBo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47"/>
      <c r="T11" s="47"/>
      <c r="V11" s="47"/>
      <c r="W11" s="47"/>
      <c r="X11" s="47"/>
      <c r="Y11" s="47"/>
      <c r="Z11" s="47"/>
      <c r="AA11" s="47"/>
      <c r="AB11" s="47"/>
      <c r="AD11" s="47"/>
      <c r="AE11" s="47"/>
      <c r="AH11" s="12" t="s">
        <v>1292</v>
      </c>
      <c r="AI11" s="22" t="s">
        <v>1609</v>
      </c>
    </row>
    <row r="12" spans="1:35" ht="19.25" customHeight="1" thickBot="1" x14ac:dyDescent="0.25">
      <c r="A12" s="12" t="s">
        <v>1809</v>
      </c>
      <c r="B12" s="12">
        <v>2010</v>
      </c>
      <c r="C12" s="12" t="s">
        <v>156</v>
      </c>
      <c r="D12" s="12" t="s">
        <v>157</v>
      </c>
      <c r="E12" s="12">
        <v>38</v>
      </c>
      <c r="F12" s="12">
        <v>104</v>
      </c>
      <c r="G12" s="12">
        <v>17</v>
      </c>
      <c r="H12" s="12">
        <v>32</v>
      </c>
      <c r="I12" s="12">
        <v>7</v>
      </c>
      <c r="J12" s="12">
        <v>0</v>
      </c>
      <c r="K12" s="12">
        <v>5</v>
      </c>
      <c r="L12" s="12">
        <v>13</v>
      </c>
      <c r="M12" s="12">
        <v>1</v>
      </c>
      <c r="N12" s="12">
        <v>0</v>
      </c>
      <c r="O12" s="12">
        <v>2</v>
      </c>
      <c r="P12" s="12">
        <v>25</v>
      </c>
      <c r="R12" s="81" t="s">
        <v>2219</v>
      </c>
      <c r="S12" s="80">
        <f>SUM(S5:S10)</f>
        <v>3045</v>
      </c>
      <c r="T12" s="80">
        <f>SUM(T5:T10)</f>
        <v>840</v>
      </c>
      <c r="U12" s="102">
        <f t="shared" si="3"/>
        <v>0.27586206896551724</v>
      </c>
      <c r="V12" s="80">
        <f>SUM(V5:V10)</f>
        <v>445</v>
      </c>
      <c r="W12" s="80">
        <f>SUM(W5:W10)</f>
        <v>185</v>
      </c>
      <c r="X12" s="80">
        <f>SUM(X5:X10)</f>
        <v>16</v>
      </c>
      <c r="Y12" s="80">
        <f>SUM(Y5:Y10)</f>
        <v>97</v>
      </c>
      <c r="Z12" s="80">
        <f>SUM(Z5:Z10)</f>
        <v>382</v>
      </c>
      <c r="AA12" s="80">
        <f>SUM(AA5:AA10)</f>
        <v>53</v>
      </c>
      <c r="AB12" s="80">
        <f>SUM(AB5:AB10)</f>
        <v>29</v>
      </c>
      <c r="AC12" s="103">
        <f t="shared" si="11"/>
        <v>0.64634146341463417</v>
      </c>
      <c r="AD12" s="80">
        <f>SUM(AD5:AD10)</f>
        <v>340</v>
      </c>
      <c r="AE12" s="80">
        <f>SUM(AE5:AE10)</f>
        <v>700</v>
      </c>
      <c r="AF12" s="104">
        <f t="shared" si="14"/>
        <v>2.0588235294117645</v>
      </c>
      <c r="AH12" s="12" t="s">
        <v>2216</v>
      </c>
      <c r="AI12" s="22" t="s">
        <v>1490</v>
      </c>
    </row>
    <row r="13" spans="1:35" x14ac:dyDescent="0.2">
      <c r="A13" s="12" t="s">
        <v>1302</v>
      </c>
      <c r="B13" s="12">
        <v>2010</v>
      </c>
      <c r="C13" s="12" t="s">
        <v>171</v>
      </c>
      <c r="D13" s="12" t="s">
        <v>157</v>
      </c>
      <c r="E13" s="12">
        <v>37</v>
      </c>
      <c r="F13" s="12">
        <v>106</v>
      </c>
      <c r="G13" s="12">
        <v>9</v>
      </c>
      <c r="H13" s="12">
        <v>27</v>
      </c>
      <c r="I13" s="12">
        <v>7</v>
      </c>
      <c r="J13" s="12">
        <v>0</v>
      </c>
      <c r="K13" s="12">
        <v>1</v>
      </c>
      <c r="L13" s="12">
        <v>9</v>
      </c>
      <c r="M13" s="12">
        <v>0</v>
      </c>
      <c r="N13" s="12">
        <v>0</v>
      </c>
      <c r="O13" s="12">
        <v>17</v>
      </c>
      <c r="P13" s="12">
        <v>15</v>
      </c>
      <c r="AH13" s="12" t="s">
        <v>1293</v>
      </c>
      <c r="AI13" s="22" t="s">
        <v>1681</v>
      </c>
    </row>
    <row r="14" spans="1:35" x14ac:dyDescent="0.2">
      <c r="A14" s="12" t="s">
        <v>1812</v>
      </c>
      <c r="B14" s="12">
        <v>2010</v>
      </c>
      <c r="C14" s="12" t="s">
        <v>182</v>
      </c>
      <c r="D14" s="12" t="s">
        <v>157</v>
      </c>
      <c r="E14" s="12">
        <v>39</v>
      </c>
      <c r="F14" s="12">
        <v>106</v>
      </c>
      <c r="G14" s="12">
        <v>10</v>
      </c>
      <c r="H14" s="12">
        <v>27</v>
      </c>
      <c r="I14" s="12">
        <v>5</v>
      </c>
      <c r="J14" s="12">
        <v>0</v>
      </c>
      <c r="K14" s="12">
        <v>2</v>
      </c>
      <c r="L14" s="12">
        <v>8</v>
      </c>
      <c r="M14" s="12">
        <v>1</v>
      </c>
      <c r="N14" s="12">
        <v>2</v>
      </c>
      <c r="O14" s="12">
        <v>6</v>
      </c>
      <c r="P14" s="12">
        <v>13</v>
      </c>
      <c r="X14" s="107" t="s">
        <v>2227</v>
      </c>
      <c r="Y14" s="100" t="s">
        <v>1286</v>
      </c>
      <c r="AA14" s="107" t="s">
        <v>2228</v>
      </c>
      <c r="AB14" s="100" t="s">
        <v>104</v>
      </c>
      <c r="AH14" s="12" t="s">
        <v>2217</v>
      </c>
      <c r="AI14" s="22" t="s">
        <v>1553</v>
      </c>
    </row>
    <row r="15" spans="1:35" x14ac:dyDescent="0.2">
      <c r="A15" s="12" t="s">
        <v>1425</v>
      </c>
      <c r="B15" s="12">
        <v>2010</v>
      </c>
      <c r="C15" s="12" t="s">
        <v>159</v>
      </c>
      <c r="D15" s="12" t="s">
        <v>157</v>
      </c>
      <c r="E15" s="12">
        <v>60</v>
      </c>
      <c r="F15" s="12">
        <v>107</v>
      </c>
      <c r="G15" s="12">
        <v>16</v>
      </c>
      <c r="H15" s="12">
        <v>21</v>
      </c>
      <c r="I15" s="12">
        <v>2</v>
      </c>
      <c r="J15" s="12">
        <v>1</v>
      </c>
      <c r="K15" s="12">
        <v>3</v>
      </c>
      <c r="L15" s="12">
        <v>4</v>
      </c>
      <c r="M15" s="12">
        <v>4</v>
      </c>
      <c r="N15" s="12">
        <v>1</v>
      </c>
      <c r="O15" s="12">
        <v>24</v>
      </c>
      <c r="P15" s="12">
        <v>51</v>
      </c>
      <c r="AH15" s="12" t="s">
        <v>2218</v>
      </c>
      <c r="AI15" s="22" t="s">
        <v>1725</v>
      </c>
    </row>
    <row r="16" spans="1:35" x14ac:dyDescent="0.2">
      <c r="A16" s="12" t="s">
        <v>1653</v>
      </c>
      <c r="B16" s="12">
        <v>2010</v>
      </c>
      <c r="C16" s="12" t="s">
        <v>177</v>
      </c>
      <c r="D16" s="12" t="s">
        <v>161</v>
      </c>
      <c r="E16" s="12">
        <v>44</v>
      </c>
      <c r="F16" s="12">
        <v>108</v>
      </c>
      <c r="G16" s="12">
        <v>6</v>
      </c>
      <c r="H16" s="12">
        <v>30</v>
      </c>
      <c r="I16" s="12">
        <v>5</v>
      </c>
      <c r="J16" s="12">
        <v>0</v>
      </c>
      <c r="K16" s="12">
        <v>0</v>
      </c>
      <c r="L16" s="12">
        <v>16</v>
      </c>
      <c r="M16" s="12">
        <v>0</v>
      </c>
      <c r="N16" s="12">
        <v>0</v>
      </c>
      <c r="O16" s="12">
        <v>14</v>
      </c>
      <c r="P16" s="12">
        <v>18</v>
      </c>
      <c r="AI16" s="22" t="s">
        <v>1576</v>
      </c>
    </row>
    <row r="17" spans="1:35" x14ac:dyDescent="0.2">
      <c r="A17" s="12" t="s">
        <v>1770</v>
      </c>
      <c r="B17" s="12">
        <v>2010</v>
      </c>
      <c r="C17" s="12" t="s">
        <v>173</v>
      </c>
      <c r="D17" s="12" t="s">
        <v>161</v>
      </c>
      <c r="E17" s="12">
        <v>54</v>
      </c>
      <c r="F17" s="12">
        <v>108</v>
      </c>
      <c r="G17" s="12">
        <v>12</v>
      </c>
      <c r="H17" s="12">
        <v>25</v>
      </c>
      <c r="I17" s="12">
        <v>4</v>
      </c>
      <c r="J17" s="12">
        <v>1</v>
      </c>
      <c r="K17" s="12">
        <v>0</v>
      </c>
      <c r="L17" s="12">
        <v>3</v>
      </c>
      <c r="M17" s="12">
        <v>1</v>
      </c>
      <c r="N17" s="12">
        <v>0</v>
      </c>
      <c r="O17" s="12">
        <v>6</v>
      </c>
      <c r="P17" s="12">
        <v>12</v>
      </c>
      <c r="AI17" s="22" t="s">
        <v>1367</v>
      </c>
    </row>
    <row r="18" spans="1:35" x14ac:dyDescent="0.2">
      <c r="A18" s="12" t="s">
        <v>1473</v>
      </c>
      <c r="B18" s="12">
        <v>2010</v>
      </c>
      <c r="C18" s="12" t="s">
        <v>175</v>
      </c>
      <c r="D18" s="12" t="s">
        <v>157</v>
      </c>
      <c r="E18" s="12">
        <v>43</v>
      </c>
      <c r="F18" s="12">
        <v>108</v>
      </c>
      <c r="G18" s="12">
        <v>11</v>
      </c>
      <c r="H18" s="12">
        <v>17</v>
      </c>
      <c r="I18" s="12">
        <v>3</v>
      </c>
      <c r="J18" s="12">
        <v>0</v>
      </c>
      <c r="K18" s="12">
        <v>1</v>
      </c>
      <c r="L18" s="12">
        <v>4</v>
      </c>
      <c r="M18" s="12">
        <v>0</v>
      </c>
      <c r="N18" s="12">
        <v>0</v>
      </c>
      <c r="O18" s="12">
        <v>9</v>
      </c>
      <c r="P18" s="12">
        <v>23</v>
      </c>
      <c r="AI18" s="22" t="s">
        <v>1597</v>
      </c>
    </row>
    <row r="19" spans="1:35" x14ac:dyDescent="0.2">
      <c r="A19" s="12" t="s">
        <v>1763</v>
      </c>
      <c r="B19" s="12">
        <v>2010</v>
      </c>
      <c r="C19" s="12" t="s">
        <v>187</v>
      </c>
      <c r="D19" s="12" t="s">
        <v>161</v>
      </c>
      <c r="E19" s="12">
        <v>33</v>
      </c>
      <c r="F19" s="12">
        <v>109</v>
      </c>
      <c r="G19" s="12">
        <v>8</v>
      </c>
      <c r="H19" s="12">
        <v>23</v>
      </c>
      <c r="I19" s="12">
        <v>7</v>
      </c>
      <c r="J19" s="12">
        <v>1</v>
      </c>
      <c r="K19" s="12">
        <v>3</v>
      </c>
      <c r="L19" s="12">
        <v>16</v>
      </c>
      <c r="M19" s="12">
        <v>2</v>
      </c>
      <c r="N19" s="12">
        <v>0</v>
      </c>
      <c r="O19" s="12">
        <v>9</v>
      </c>
      <c r="P19" s="12">
        <v>37</v>
      </c>
      <c r="AI19" s="22" t="s">
        <v>1777</v>
      </c>
    </row>
    <row r="20" spans="1:35" x14ac:dyDescent="0.2">
      <c r="A20" s="12" t="s">
        <v>1330</v>
      </c>
      <c r="B20" s="12">
        <v>2010</v>
      </c>
      <c r="C20" s="12" t="s">
        <v>176</v>
      </c>
      <c r="D20" s="12" t="s">
        <v>157</v>
      </c>
      <c r="E20" s="12">
        <v>30</v>
      </c>
      <c r="F20" s="12">
        <v>110</v>
      </c>
      <c r="G20" s="12">
        <v>10</v>
      </c>
      <c r="H20" s="12">
        <v>30</v>
      </c>
      <c r="I20" s="12">
        <v>0</v>
      </c>
      <c r="J20" s="12">
        <v>0</v>
      </c>
      <c r="K20" s="12">
        <v>0</v>
      </c>
      <c r="L20" s="12">
        <v>11</v>
      </c>
      <c r="M20" s="12">
        <v>2</v>
      </c>
      <c r="N20" s="12">
        <v>0</v>
      </c>
      <c r="O20" s="12">
        <v>8</v>
      </c>
      <c r="P20" s="12">
        <v>10</v>
      </c>
      <c r="AI20" s="22" t="s">
        <v>1591</v>
      </c>
    </row>
    <row r="21" spans="1:35" x14ac:dyDescent="0.2">
      <c r="A21" s="12" t="s">
        <v>1315</v>
      </c>
      <c r="B21" s="12">
        <v>2010</v>
      </c>
      <c r="C21" s="12" t="s">
        <v>170</v>
      </c>
      <c r="D21" s="12" t="s">
        <v>157</v>
      </c>
      <c r="E21" s="12">
        <v>33</v>
      </c>
      <c r="F21" s="12">
        <v>111</v>
      </c>
      <c r="G21" s="12">
        <v>10</v>
      </c>
      <c r="H21" s="12">
        <v>26</v>
      </c>
      <c r="I21" s="12">
        <v>8</v>
      </c>
      <c r="J21" s="12">
        <v>0</v>
      </c>
      <c r="K21" s="12">
        <v>1</v>
      </c>
      <c r="L21" s="12">
        <v>10</v>
      </c>
      <c r="M21" s="12">
        <v>0</v>
      </c>
      <c r="N21" s="12">
        <v>0</v>
      </c>
      <c r="O21" s="12">
        <v>8</v>
      </c>
      <c r="P21" s="12">
        <v>31</v>
      </c>
      <c r="AI21" s="22" t="s">
        <v>1596</v>
      </c>
    </row>
    <row r="22" spans="1:35" x14ac:dyDescent="0.2">
      <c r="A22" s="12" t="s">
        <v>1521</v>
      </c>
      <c r="B22" s="12">
        <v>2010</v>
      </c>
      <c r="C22" s="12" t="s">
        <v>167</v>
      </c>
      <c r="D22" s="12" t="s">
        <v>157</v>
      </c>
      <c r="E22" s="12">
        <v>40</v>
      </c>
      <c r="F22" s="12">
        <v>111</v>
      </c>
      <c r="G22" s="12">
        <v>15</v>
      </c>
      <c r="H22" s="12">
        <v>22</v>
      </c>
      <c r="I22" s="12">
        <v>3</v>
      </c>
      <c r="J22" s="12">
        <v>0</v>
      </c>
      <c r="K22" s="12">
        <v>7</v>
      </c>
      <c r="L22" s="12">
        <v>23</v>
      </c>
      <c r="M22" s="12">
        <v>1</v>
      </c>
      <c r="N22" s="12">
        <v>0</v>
      </c>
      <c r="O22" s="12">
        <v>25</v>
      </c>
      <c r="P22" s="12">
        <v>27</v>
      </c>
      <c r="AI22" s="22" t="s">
        <v>1430</v>
      </c>
    </row>
    <row r="23" spans="1:35" x14ac:dyDescent="0.2">
      <c r="A23" s="12" t="s">
        <v>1410</v>
      </c>
      <c r="B23" s="12">
        <v>2010</v>
      </c>
      <c r="C23" s="12" t="s">
        <v>159</v>
      </c>
      <c r="D23" s="12" t="s">
        <v>157</v>
      </c>
      <c r="E23" s="12">
        <v>39</v>
      </c>
      <c r="F23" s="12">
        <v>112</v>
      </c>
      <c r="G23" s="12">
        <v>9</v>
      </c>
      <c r="H23" s="12">
        <v>24</v>
      </c>
      <c r="I23" s="12">
        <v>7</v>
      </c>
      <c r="J23" s="12">
        <v>0</v>
      </c>
      <c r="K23" s="12">
        <v>3</v>
      </c>
      <c r="L23" s="12">
        <v>10</v>
      </c>
      <c r="M23" s="12">
        <v>0</v>
      </c>
      <c r="N23" s="12">
        <v>0</v>
      </c>
      <c r="O23" s="12">
        <v>10</v>
      </c>
      <c r="P23" s="12">
        <v>27</v>
      </c>
      <c r="AI23" s="22" t="s">
        <v>1658</v>
      </c>
    </row>
    <row r="24" spans="1:35" x14ac:dyDescent="0.2">
      <c r="A24" s="12" t="s">
        <v>1731</v>
      </c>
      <c r="B24" s="12">
        <v>2010</v>
      </c>
      <c r="C24" s="12" t="s">
        <v>170</v>
      </c>
      <c r="D24" s="12" t="s">
        <v>157</v>
      </c>
      <c r="E24" s="12">
        <v>41</v>
      </c>
      <c r="F24" s="12">
        <v>112</v>
      </c>
      <c r="G24" s="12">
        <v>13</v>
      </c>
      <c r="H24" s="12">
        <v>24</v>
      </c>
      <c r="I24" s="12">
        <v>4</v>
      </c>
      <c r="J24" s="12">
        <v>0</v>
      </c>
      <c r="K24" s="12">
        <v>2</v>
      </c>
      <c r="L24" s="12">
        <v>11</v>
      </c>
      <c r="M24" s="12">
        <v>1</v>
      </c>
      <c r="N24" s="12">
        <v>0</v>
      </c>
      <c r="O24" s="12">
        <v>15</v>
      </c>
      <c r="P24" s="12">
        <v>29</v>
      </c>
      <c r="AI24" s="22" t="s">
        <v>1525</v>
      </c>
    </row>
    <row r="25" spans="1:35" x14ac:dyDescent="0.2">
      <c r="A25" s="12" t="s">
        <v>1378</v>
      </c>
      <c r="B25" s="12">
        <v>2010</v>
      </c>
      <c r="C25" s="12" t="s">
        <v>168</v>
      </c>
      <c r="D25" s="12" t="s">
        <v>157</v>
      </c>
      <c r="E25" s="12">
        <v>39</v>
      </c>
      <c r="F25" s="12">
        <v>112</v>
      </c>
      <c r="G25" s="12">
        <v>18</v>
      </c>
      <c r="H25" s="12">
        <v>26</v>
      </c>
      <c r="I25" s="12">
        <v>6</v>
      </c>
      <c r="J25" s="12">
        <v>0</v>
      </c>
      <c r="K25" s="12">
        <v>7</v>
      </c>
      <c r="L25" s="12">
        <v>16</v>
      </c>
      <c r="M25" s="12">
        <v>0</v>
      </c>
      <c r="N25" s="12">
        <v>0</v>
      </c>
      <c r="O25" s="12">
        <v>10</v>
      </c>
      <c r="P25" s="12">
        <v>35</v>
      </c>
      <c r="AI25" s="22" t="s">
        <v>1730</v>
      </c>
    </row>
    <row r="26" spans="1:35" x14ac:dyDescent="0.2">
      <c r="A26" s="12" t="s">
        <v>1382</v>
      </c>
      <c r="B26" s="12">
        <v>2010</v>
      </c>
      <c r="C26" s="12" t="s">
        <v>164</v>
      </c>
      <c r="D26" s="12" t="s">
        <v>157</v>
      </c>
      <c r="E26" s="12">
        <v>52</v>
      </c>
      <c r="F26" s="12">
        <v>112</v>
      </c>
      <c r="G26" s="12">
        <v>20</v>
      </c>
      <c r="H26" s="12">
        <v>28</v>
      </c>
      <c r="I26" s="12">
        <v>3</v>
      </c>
      <c r="J26" s="12">
        <v>2</v>
      </c>
      <c r="K26" s="12">
        <v>3</v>
      </c>
      <c r="L26" s="12">
        <v>14</v>
      </c>
      <c r="M26" s="12">
        <v>4</v>
      </c>
      <c r="N26" s="12">
        <v>0</v>
      </c>
      <c r="O26" s="12">
        <v>4</v>
      </c>
      <c r="P26" s="12">
        <v>29</v>
      </c>
      <c r="AI26" s="22" t="s">
        <v>1301</v>
      </c>
    </row>
    <row r="27" spans="1:35" x14ac:dyDescent="0.2">
      <c r="A27" s="12" t="s">
        <v>1800</v>
      </c>
      <c r="B27" s="12">
        <v>2010</v>
      </c>
      <c r="C27" s="12" t="s">
        <v>159</v>
      </c>
      <c r="D27" s="12" t="s">
        <v>157</v>
      </c>
      <c r="E27" s="12">
        <v>30</v>
      </c>
      <c r="F27" s="12">
        <v>113</v>
      </c>
      <c r="G27" s="12">
        <v>11</v>
      </c>
      <c r="H27" s="12">
        <v>27</v>
      </c>
      <c r="I27" s="12">
        <v>4</v>
      </c>
      <c r="J27" s="12">
        <v>0</v>
      </c>
      <c r="K27" s="12">
        <v>5</v>
      </c>
      <c r="L27" s="12">
        <v>14</v>
      </c>
      <c r="M27" s="12">
        <v>0</v>
      </c>
      <c r="N27" s="12">
        <v>0</v>
      </c>
      <c r="O27" s="12">
        <v>8</v>
      </c>
      <c r="P27" s="12">
        <v>34</v>
      </c>
      <c r="AI27" s="22" t="s">
        <v>114</v>
      </c>
    </row>
    <row r="28" spans="1:35" x14ac:dyDescent="0.2">
      <c r="A28" s="12" t="s">
        <v>1762</v>
      </c>
      <c r="B28" s="12">
        <v>2010</v>
      </c>
      <c r="C28" s="12" t="s">
        <v>180</v>
      </c>
      <c r="D28" s="12" t="s">
        <v>161</v>
      </c>
      <c r="E28" s="12">
        <v>44</v>
      </c>
      <c r="F28" s="12">
        <v>114</v>
      </c>
      <c r="G28" s="12">
        <v>12</v>
      </c>
      <c r="H28" s="12">
        <v>28</v>
      </c>
      <c r="I28" s="12">
        <v>7</v>
      </c>
      <c r="J28" s="12">
        <v>0</v>
      </c>
      <c r="K28" s="12">
        <v>4</v>
      </c>
      <c r="L28" s="12">
        <v>18</v>
      </c>
      <c r="M28" s="12">
        <v>0</v>
      </c>
      <c r="N28" s="12">
        <v>1</v>
      </c>
      <c r="O28" s="12">
        <v>9</v>
      </c>
      <c r="P28" s="12">
        <v>26</v>
      </c>
      <c r="AI28" s="22" t="s">
        <v>1798</v>
      </c>
    </row>
    <row r="29" spans="1:35" x14ac:dyDescent="0.2">
      <c r="A29" s="12" t="s">
        <v>1740</v>
      </c>
      <c r="B29" s="12">
        <v>2010</v>
      </c>
      <c r="C29" s="12" t="s">
        <v>165</v>
      </c>
      <c r="D29" s="12" t="s">
        <v>157</v>
      </c>
      <c r="E29" s="12">
        <v>43</v>
      </c>
      <c r="F29" s="12">
        <v>114</v>
      </c>
      <c r="G29" s="12">
        <v>11</v>
      </c>
      <c r="H29" s="12">
        <v>32</v>
      </c>
      <c r="I29" s="12">
        <v>4</v>
      </c>
      <c r="J29" s="12">
        <v>0</v>
      </c>
      <c r="K29" s="12">
        <v>0</v>
      </c>
      <c r="L29" s="12">
        <v>9</v>
      </c>
      <c r="M29" s="12">
        <v>1</v>
      </c>
      <c r="N29" s="12">
        <v>0</v>
      </c>
      <c r="O29" s="12">
        <v>12</v>
      </c>
      <c r="P29" s="12">
        <v>21</v>
      </c>
      <c r="AI29" s="22" t="s">
        <v>1612</v>
      </c>
    </row>
    <row r="30" spans="1:35" x14ac:dyDescent="0.2">
      <c r="A30" s="12" t="s">
        <v>1314</v>
      </c>
      <c r="B30" s="12">
        <v>2010</v>
      </c>
      <c r="C30" s="12" t="s">
        <v>156</v>
      </c>
      <c r="D30" s="12" t="s">
        <v>157</v>
      </c>
      <c r="E30" s="12">
        <v>37</v>
      </c>
      <c r="F30" s="12">
        <v>115</v>
      </c>
      <c r="G30" s="12">
        <v>18</v>
      </c>
      <c r="H30" s="12">
        <v>32</v>
      </c>
      <c r="I30" s="12">
        <v>2</v>
      </c>
      <c r="J30" s="12">
        <v>0</v>
      </c>
      <c r="K30" s="12">
        <v>8</v>
      </c>
      <c r="L30" s="12">
        <v>21</v>
      </c>
      <c r="M30" s="12">
        <v>1</v>
      </c>
      <c r="N30" s="12">
        <v>0</v>
      </c>
      <c r="O30" s="12">
        <v>9</v>
      </c>
      <c r="P30" s="12">
        <v>26</v>
      </c>
      <c r="AI30" s="22" t="s">
        <v>1460</v>
      </c>
    </row>
    <row r="31" spans="1:35" x14ac:dyDescent="0.2">
      <c r="A31" s="12" t="s">
        <v>1734</v>
      </c>
      <c r="B31" s="12">
        <v>2010</v>
      </c>
      <c r="C31" s="12" t="s">
        <v>165</v>
      </c>
      <c r="D31" s="12" t="s">
        <v>157</v>
      </c>
      <c r="E31" s="12">
        <v>39</v>
      </c>
      <c r="F31" s="12">
        <v>116</v>
      </c>
      <c r="G31" s="12">
        <v>9</v>
      </c>
      <c r="H31" s="12">
        <v>24</v>
      </c>
      <c r="I31" s="12">
        <v>5</v>
      </c>
      <c r="J31" s="12">
        <v>0</v>
      </c>
      <c r="K31" s="12">
        <v>3</v>
      </c>
      <c r="L31" s="12">
        <v>14</v>
      </c>
      <c r="M31" s="12">
        <v>0</v>
      </c>
      <c r="N31" s="12">
        <v>0</v>
      </c>
      <c r="O31" s="12">
        <v>12</v>
      </c>
      <c r="P31" s="12">
        <v>26</v>
      </c>
      <c r="AI31" s="22" t="s">
        <v>1732</v>
      </c>
    </row>
    <row r="32" spans="1:35" x14ac:dyDescent="0.2">
      <c r="A32" s="12" t="s">
        <v>1297</v>
      </c>
      <c r="B32" s="12">
        <v>2010</v>
      </c>
      <c r="C32" s="12" t="s">
        <v>160</v>
      </c>
      <c r="D32" s="12" t="s">
        <v>161</v>
      </c>
      <c r="E32" s="12">
        <v>47</v>
      </c>
      <c r="F32" s="12">
        <v>119</v>
      </c>
      <c r="G32" s="12">
        <v>17</v>
      </c>
      <c r="H32" s="12">
        <v>25</v>
      </c>
      <c r="I32" s="12">
        <v>6</v>
      </c>
      <c r="J32" s="12">
        <v>1</v>
      </c>
      <c r="K32" s="12">
        <v>2</v>
      </c>
      <c r="L32" s="12">
        <v>9</v>
      </c>
      <c r="M32" s="12">
        <v>2</v>
      </c>
      <c r="N32" s="12">
        <v>1</v>
      </c>
      <c r="O32" s="12">
        <v>19</v>
      </c>
      <c r="P32" s="12">
        <v>42</v>
      </c>
      <c r="AI32" s="22" t="s">
        <v>1470</v>
      </c>
    </row>
    <row r="33" spans="1:35" x14ac:dyDescent="0.2">
      <c r="A33" s="12" t="s">
        <v>106</v>
      </c>
      <c r="B33" s="12">
        <v>2010</v>
      </c>
      <c r="C33" s="12" t="s">
        <v>184</v>
      </c>
      <c r="D33" s="12" t="s">
        <v>157</v>
      </c>
      <c r="E33" s="12">
        <v>45</v>
      </c>
      <c r="F33" s="12">
        <v>120</v>
      </c>
      <c r="G33" s="12">
        <v>7</v>
      </c>
      <c r="H33" s="12">
        <v>23</v>
      </c>
      <c r="I33" s="12">
        <v>9</v>
      </c>
      <c r="J33" s="12">
        <v>0</v>
      </c>
      <c r="K33" s="12">
        <v>1</v>
      </c>
      <c r="L33" s="12">
        <v>4</v>
      </c>
      <c r="M33" s="12">
        <v>3</v>
      </c>
      <c r="N33" s="12">
        <v>0</v>
      </c>
      <c r="O33" s="12">
        <v>15</v>
      </c>
      <c r="P33" s="12">
        <v>40</v>
      </c>
      <c r="AI33" s="22" t="s">
        <v>1677</v>
      </c>
    </row>
    <row r="34" spans="1:35" x14ac:dyDescent="0.2">
      <c r="A34" s="12" t="s">
        <v>1324</v>
      </c>
      <c r="B34" s="12">
        <v>2010</v>
      </c>
      <c r="C34" s="12" t="s">
        <v>180</v>
      </c>
      <c r="D34" s="12" t="s">
        <v>161</v>
      </c>
      <c r="E34" s="12">
        <v>40</v>
      </c>
      <c r="F34" s="12">
        <v>120</v>
      </c>
      <c r="G34" s="12">
        <v>14</v>
      </c>
      <c r="H34" s="12">
        <v>25</v>
      </c>
      <c r="I34" s="12">
        <v>0</v>
      </c>
      <c r="J34" s="12">
        <v>1</v>
      </c>
      <c r="K34" s="12">
        <v>1</v>
      </c>
      <c r="L34" s="12">
        <v>9</v>
      </c>
      <c r="M34" s="12">
        <v>0</v>
      </c>
      <c r="N34" s="12">
        <v>0</v>
      </c>
      <c r="O34" s="12">
        <v>4</v>
      </c>
      <c r="P34" s="12">
        <v>10</v>
      </c>
      <c r="AI34" s="22" t="s">
        <v>1360</v>
      </c>
    </row>
    <row r="35" spans="1:35" x14ac:dyDescent="0.2">
      <c r="A35" s="12" t="s">
        <v>1728</v>
      </c>
      <c r="B35" s="12">
        <v>2010</v>
      </c>
      <c r="C35" s="12" t="s">
        <v>177</v>
      </c>
      <c r="D35" s="12" t="s">
        <v>161</v>
      </c>
      <c r="E35" s="12">
        <v>44</v>
      </c>
      <c r="F35" s="12">
        <v>121</v>
      </c>
      <c r="G35" s="12">
        <v>16</v>
      </c>
      <c r="H35" s="12">
        <v>28</v>
      </c>
      <c r="I35" s="12">
        <v>8</v>
      </c>
      <c r="J35" s="12">
        <v>1</v>
      </c>
      <c r="K35" s="12">
        <v>0</v>
      </c>
      <c r="L35" s="12">
        <v>11</v>
      </c>
      <c r="M35" s="12">
        <v>3</v>
      </c>
      <c r="N35" s="12">
        <v>1</v>
      </c>
      <c r="O35" s="12">
        <v>8</v>
      </c>
      <c r="P35" s="12">
        <v>24</v>
      </c>
      <c r="AI35" s="22" t="s">
        <v>1500</v>
      </c>
    </row>
    <row r="36" spans="1:35" x14ac:dyDescent="0.2">
      <c r="A36" s="12" t="s">
        <v>1431</v>
      </c>
      <c r="B36" s="12">
        <v>2010</v>
      </c>
      <c r="C36" s="12" t="s">
        <v>160</v>
      </c>
      <c r="D36" s="12" t="s">
        <v>161</v>
      </c>
      <c r="E36" s="12">
        <v>59</v>
      </c>
      <c r="F36" s="12">
        <v>121</v>
      </c>
      <c r="G36" s="12">
        <v>15</v>
      </c>
      <c r="H36" s="12">
        <v>35</v>
      </c>
      <c r="I36" s="12">
        <v>13</v>
      </c>
      <c r="J36" s="12">
        <v>2</v>
      </c>
      <c r="K36" s="12">
        <v>2</v>
      </c>
      <c r="L36" s="12">
        <v>28</v>
      </c>
      <c r="M36" s="12">
        <v>0</v>
      </c>
      <c r="N36" s="12">
        <v>1</v>
      </c>
      <c r="O36" s="12">
        <v>20</v>
      </c>
      <c r="P36" s="12">
        <v>28</v>
      </c>
      <c r="AI36" s="22" t="s">
        <v>1687</v>
      </c>
    </row>
    <row r="37" spans="1:35" x14ac:dyDescent="0.2">
      <c r="A37" s="12" t="s">
        <v>1688</v>
      </c>
      <c r="B37" s="12">
        <v>2010</v>
      </c>
      <c r="C37" s="12" t="s">
        <v>180</v>
      </c>
      <c r="D37" s="12" t="s">
        <v>161</v>
      </c>
      <c r="E37" s="12">
        <v>79</v>
      </c>
      <c r="F37" s="12">
        <v>121</v>
      </c>
      <c r="G37" s="12">
        <v>11</v>
      </c>
      <c r="H37" s="12">
        <v>31</v>
      </c>
      <c r="I37" s="12">
        <v>4</v>
      </c>
      <c r="J37" s="12">
        <v>0</v>
      </c>
      <c r="K37" s="12">
        <v>2</v>
      </c>
      <c r="L37" s="12">
        <v>9</v>
      </c>
      <c r="M37" s="12">
        <v>0</v>
      </c>
      <c r="N37" s="12">
        <v>0</v>
      </c>
      <c r="O37" s="12">
        <v>4</v>
      </c>
      <c r="P37" s="12">
        <v>28</v>
      </c>
      <c r="AI37" s="22" t="s">
        <v>1656</v>
      </c>
    </row>
    <row r="38" spans="1:35" x14ac:dyDescent="0.2">
      <c r="A38" s="12" t="s">
        <v>1642</v>
      </c>
      <c r="B38" s="12">
        <v>2010</v>
      </c>
      <c r="C38" s="12" t="s">
        <v>158</v>
      </c>
      <c r="D38" s="12" t="s">
        <v>161</v>
      </c>
      <c r="E38" s="12">
        <v>69</v>
      </c>
      <c r="F38" s="12">
        <v>123</v>
      </c>
      <c r="G38" s="12">
        <v>16</v>
      </c>
      <c r="H38" s="12">
        <v>27</v>
      </c>
      <c r="I38" s="12">
        <v>4</v>
      </c>
      <c r="J38" s="12">
        <v>1</v>
      </c>
      <c r="K38" s="12">
        <v>0</v>
      </c>
      <c r="L38" s="12">
        <v>3</v>
      </c>
      <c r="M38" s="12">
        <v>12</v>
      </c>
      <c r="N38" s="12">
        <v>4</v>
      </c>
      <c r="O38" s="12">
        <v>13</v>
      </c>
      <c r="P38" s="12">
        <v>16</v>
      </c>
      <c r="AI38" s="22" t="s">
        <v>1739</v>
      </c>
    </row>
    <row r="39" spans="1:35" x14ac:dyDescent="0.2">
      <c r="A39" s="12" t="s">
        <v>1346</v>
      </c>
      <c r="B39" s="12">
        <v>2010</v>
      </c>
      <c r="C39" s="12" t="s">
        <v>167</v>
      </c>
      <c r="D39" s="12" t="s">
        <v>157</v>
      </c>
      <c r="E39" s="12">
        <v>59</v>
      </c>
      <c r="F39" s="12">
        <v>124</v>
      </c>
      <c r="G39" s="12">
        <v>19</v>
      </c>
      <c r="H39" s="12">
        <v>26</v>
      </c>
      <c r="I39" s="12">
        <v>4</v>
      </c>
      <c r="J39" s="12">
        <v>0</v>
      </c>
      <c r="K39" s="12">
        <v>2</v>
      </c>
      <c r="L39" s="12">
        <v>14</v>
      </c>
      <c r="M39" s="12">
        <v>1</v>
      </c>
      <c r="N39" s="12">
        <v>1</v>
      </c>
      <c r="O39" s="12">
        <v>11</v>
      </c>
      <c r="P39" s="12">
        <v>24</v>
      </c>
      <c r="AI39" s="22" t="s">
        <v>1577</v>
      </c>
    </row>
    <row r="40" spans="1:35" x14ac:dyDescent="0.2">
      <c r="A40" s="12" t="s">
        <v>1488</v>
      </c>
      <c r="B40" s="12">
        <v>2010</v>
      </c>
      <c r="C40" s="12" t="s">
        <v>167</v>
      </c>
      <c r="D40" s="12" t="s">
        <v>157</v>
      </c>
      <c r="E40" s="12">
        <v>48</v>
      </c>
      <c r="F40" s="12">
        <v>124</v>
      </c>
      <c r="G40" s="12">
        <v>11</v>
      </c>
      <c r="H40" s="12">
        <v>24</v>
      </c>
      <c r="I40" s="12">
        <v>5</v>
      </c>
      <c r="J40" s="12">
        <v>0</v>
      </c>
      <c r="K40" s="12">
        <v>1</v>
      </c>
      <c r="L40" s="12">
        <v>7</v>
      </c>
      <c r="M40" s="12">
        <v>0</v>
      </c>
      <c r="N40" s="12">
        <v>1</v>
      </c>
      <c r="O40" s="12">
        <v>12</v>
      </c>
      <c r="P40" s="12">
        <v>20</v>
      </c>
      <c r="AI40" s="22" t="s">
        <v>115</v>
      </c>
    </row>
    <row r="41" spans="1:35" x14ac:dyDescent="0.2">
      <c r="A41" s="12" t="s">
        <v>1493</v>
      </c>
      <c r="B41" s="12">
        <v>2010</v>
      </c>
      <c r="C41" s="12" t="s">
        <v>174</v>
      </c>
      <c r="D41" s="12" t="s">
        <v>161</v>
      </c>
      <c r="E41" s="12">
        <v>40</v>
      </c>
      <c r="F41" s="12">
        <v>124</v>
      </c>
      <c r="G41" s="12">
        <v>12</v>
      </c>
      <c r="H41" s="12">
        <v>21</v>
      </c>
      <c r="I41" s="12">
        <v>1</v>
      </c>
      <c r="J41" s="12">
        <v>0</v>
      </c>
      <c r="K41" s="12">
        <v>5</v>
      </c>
      <c r="L41" s="12">
        <v>16</v>
      </c>
      <c r="M41" s="12">
        <v>0</v>
      </c>
      <c r="N41" s="12">
        <v>0</v>
      </c>
      <c r="O41" s="12">
        <v>16</v>
      </c>
      <c r="P41" s="12">
        <v>33</v>
      </c>
      <c r="AI41" s="22" t="s">
        <v>1696</v>
      </c>
    </row>
    <row r="42" spans="1:35" x14ac:dyDescent="0.2">
      <c r="A42" s="12" t="s">
        <v>1374</v>
      </c>
      <c r="B42" s="12">
        <v>2010</v>
      </c>
      <c r="C42" s="12" t="s">
        <v>186</v>
      </c>
      <c r="D42" s="12" t="s">
        <v>161</v>
      </c>
      <c r="E42" s="12">
        <v>47</v>
      </c>
      <c r="F42" s="12">
        <v>125</v>
      </c>
      <c r="G42" s="12">
        <v>17</v>
      </c>
      <c r="H42" s="12">
        <v>30</v>
      </c>
      <c r="I42" s="12">
        <v>4</v>
      </c>
      <c r="J42" s="12">
        <v>1</v>
      </c>
      <c r="K42" s="12">
        <v>4</v>
      </c>
      <c r="L42" s="12">
        <v>15</v>
      </c>
      <c r="M42" s="12">
        <v>0</v>
      </c>
      <c r="N42" s="12">
        <v>0</v>
      </c>
      <c r="O42" s="12">
        <v>19</v>
      </c>
      <c r="P42" s="12">
        <v>25</v>
      </c>
      <c r="AI42" s="22" t="s">
        <v>1846</v>
      </c>
    </row>
    <row r="43" spans="1:35" x14ac:dyDescent="0.2">
      <c r="A43" s="12" t="s">
        <v>1313</v>
      </c>
      <c r="B43" s="12">
        <v>2010</v>
      </c>
      <c r="C43" s="12" t="s">
        <v>186</v>
      </c>
      <c r="D43" s="12" t="s">
        <v>161</v>
      </c>
      <c r="E43" s="12">
        <v>54</v>
      </c>
      <c r="F43" s="12">
        <v>126</v>
      </c>
      <c r="G43" s="12">
        <v>7</v>
      </c>
      <c r="H43" s="12">
        <v>25</v>
      </c>
      <c r="I43" s="12">
        <v>5</v>
      </c>
      <c r="J43" s="12">
        <v>0</v>
      </c>
      <c r="K43" s="12">
        <v>0</v>
      </c>
      <c r="L43" s="12">
        <v>13</v>
      </c>
      <c r="M43" s="12">
        <v>0</v>
      </c>
      <c r="N43" s="12">
        <v>1</v>
      </c>
      <c r="O43" s="12">
        <v>7</v>
      </c>
      <c r="P43" s="12">
        <v>23</v>
      </c>
      <c r="AI43" s="22" t="s">
        <v>1545</v>
      </c>
    </row>
    <row r="44" spans="1:35" x14ac:dyDescent="0.2">
      <c r="A44" s="12" t="s">
        <v>1541</v>
      </c>
      <c r="B44" s="12">
        <v>2010</v>
      </c>
      <c r="C44" s="12" t="s">
        <v>185</v>
      </c>
      <c r="D44" s="12" t="s">
        <v>161</v>
      </c>
      <c r="E44" s="12">
        <v>56</v>
      </c>
      <c r="F44" s="12">
        <v>126</v>
      </c>
      <c r="G44" s="12">
        <v>19</v>
      </c>
      <c r="H44" s="12">
        <v>30</v>
      </c>
      <c r="I44" s="12">
        <v>6</v>
      </c>
      <c r="J44" s="12">
        <v>1</v>
      </c>
      <c r="K44" s="12">
        <v>4</v>
      </c>
      <c r="L44" s="12">
        <v>10</v>
      </c>
      <c r="M44" s="12">
        <v>1</v>
      </c>
      <c r="N44" s="12">
        <v>2</v>
      </c>
      <c r="O44" s="12">
        <v>8</v>
      </c>
      <c r="P44" s="12">
        <v>35</v>
      </c>
      <c r="AI44" s="22" t="s">
        <v>1671</v>
      </c>
    </row>
    <row r="45" spans="1:35" x14ac:dyDescent="0.2">
      <c r="A45" s="12" t="s">
        <v>1532</v>
      </c>
      <c r="B45" s="12">
        <v>2010</v>
      </c>
      <c r="C45" s="12" t="s">
        <v>175</v>
      </c>
      <c r="D45" s="12" t="s">
        <v>157</v>
      </c>
      <c r="E45" s="12">
        <v>58</v>
      </c>
      <c r="F45" s="12">
        <v>127</v>
      </c>
      <c r="G45" s="12">
        <v>19</v>
      </c>
      <c r="H45" s="12">
        <v>29</v>
      </c>
      <c r="I45" s="12">
        <v>6</v>
      </c>
      <c r="J45" s="12">
        <v>0</v>
      </c>
      <c r="K45" s="12">
        <v>3</v>
      </c>
      <c r="L45" s="12">
        <v>9</v>
      </c>
      <c r="M45" s="12">
        <v>3</v>
      </c>
      <c r="N45" s="12">
        <v>2</v>
      </c>
      <c r="O45" s="12">
        <v>13</v>
      </c>
      <c r="P45" s="12">
        <v>38</v>
      </c>
      <c r="AI45" s="22" t="s">
        <v>1771</v>
      </c>
    </row>
    <row r="46" spans="1:35" x14ac:dyDescent="0.2">
      <c r="A46" s="12" t="s">
        <v>1691</v>
      </c>
      <c r="B46" s="12">
        <v>2010</v>
      </c>
      <c r="C46" s="12" t="s">
        <v>159</v>
      </c>
      <c r="D46" s="12" t="s">
        <v>157</v>
      </c>
      <c r="E46" s="12">
        <v>50</v>
      </c>
      <c r="F46" s="12">
        <v>127</v>
      </c>
      <c r="G46" s="12">
        <v>12</v>
      </c>
      <c r="H46" s="12">
        <v>22</v>
      </c>
      <c r="I46" s="12">
        <v>5</v>
      </c>
      <c r="J46" s="12">
        <v>0</v>
      </c>
      <c r="K46" s="12">
        <v>4</v>
      </c>
      <c r="L46" s="12">
        <v>11</v>
      </c>
      <c r="M46" s="12">
        <v>0</v>
      </c>
      <c r="N46" s="12">
        <v>0</v>
      </c>
      <c r="O46" s="12">
        <v>9</v>
      </c>
      <c r="P46" s="12">
        <v>49</v>
      </c>
      <c r="AI46" s="22" t="s">
        <v>1615</v>
      </c>
    </row>
    <row r="47" spans="1:35" x14ac:dyDescent="0.2">
      <c r="A47" s="12" t="s">
        <v>1328</v>
      </c>
      <c r="B47" s="12">
        <v>2010</v>
      </c>
      <c r="C47" s="12" t="s">
        <v>186</v>
      </c>
      <c r="D47" s="12" t="s">
        <v>161</v>
      </c>
      <c r="E47" s="12">
        <v>94</v>
      </c>
      <c r="F47" s="12">
        <v>128</v>
      </c>
      <c r="G47" s="12">
        <v>16</v>
      </c>
      <c r="H47" s="12">
        <v>36</v>
      </c>
      <c r="I47" s="12">
        <v>8</v>
      </c>
      <c r="J47" s="12">
        <v>0</v>
      </c>
      <c r="K47" s="12">
        <v>6</v>
      </c>
      <c r="L47" s="12">
        <v>22</v>
      </c>
      <c r="M47" s="12">
        <v>1</v>
      </c>
      <c r="N47" s="12">
        <v>0</v>
      </c>
      <c r="O47" s="12">
        <v>8</v>
      </c>
      <c r="P47" s="12">
        <v>15</v>
      </c>
      <c r="AI47" s="22" t="s">
        <v>1727</v>
      </c>
    </row>
    <row r="48" spans="1:35" x14ac:dyDescent="0.2">
      <c r="A48" s="12" t="s">
        <v>1333</v>
      </c>
      <c r="B48" s="12">
        <v>2010</v>
      </c>
      <c r="C48" s="12" t="s">
        <v>185</v>
      </c>
      <c r="D48" s="12" t="s">
        <v>161</v>
      </c>
      <c r="E48" s="12">
        <v>42</v>
      </c>
      <c r="F48" s="12">
        <v>128</v>
      </c>
      <c r="G48" s="12">
        <v>9</v>
      </c>
      <c r="H48" s="12">
        <v>34</v>
      </c>
      <c r="I48" s="12">
        <v>5</v>
      </c>
      <c r="J48" s="12">
        <v>0</v>
      </c>
      <c r="K48" s="12">
        <v>3</v>
      </c>
      <c r="L48" s="12">
        <v>15</v>
      </c>
      <c r="M48" s="12">
        <v>0</v>
      </c>
      <c r="N48" s="12">
        <v>0</v>
      </c>
      <c r="O48" s="12">
        <v>5</v>
      </c>
      <c r="P48" s="12">
        <v>29</v>
      </c>
      <c r="AI48" s="22" t="s">
        <v>1802</v>
      </c>
    </row>
    <row r="49" spans="1:35" x14ac:dyDescent="0.2">
      <c r="A49" s="12" t="s">
        <v>1492</v>
      </c>
      <c r="B49" s="12">
        <v>2010</v>
      </c>
      <c r="C49" s="12" t="s">
        <v>176</v>
      </c>
      <c r="D49" s="12" t="s">
        <v>157</v>
      </c>
      <c r="E49" s="12">
        <v>33</v>
      </c>
      <c r="F49" s="12">
        <v>128</v>
      </c>
      <c r="G49" s="12">
        <v>15</v>
      </c>
      <c r="H49" s="12">
        <v>27</v>
      </c>
      <c r="I49" s="12">
        <v>6</v>
      </c>
      <c r="J49" s="12">
        <v>2</v>
      </c>
      <c r="K49" s="12">
        <v>0</v>
      </c>
      <c r="L49" s="12">
        <v>13</v>
      </c>
      <c r="M49" s="12">
        <v>4</v>
      </c>
      <c r="N49" s="12">
        <v>2</v>
      </c>
      <c r="O49" s="12">
        <v>9</v>
      </c>
      <c r="P49" s="12">
        <v>35</v>
      </c>
      <c r="AI49" s="22" t="s">
        <v>1531</v>
      </c>
    </row>
    <row r="50" spans="1:35" x14ac:dyDescent="0.2">
      <c r="A50" s="12" t="s">
        <v>1352</v>
      </c>
      <c r="B50" s="12">
        <v>2010</v>
      </c>
      <c r="C50" s="12" t="s">
        <v>160</v>
      </c>
      <c r="D50" s="12" t="s">
        <v>161</v>
      </c>
      <c r="E50" s="12">
        <v>39</v>
      </c>
      <c r="F50" s="12">
        <v>129</v>
      </c>
      <c r="G50" s="12">
        <v>17</v>
      </c>
      <c r="H50" s="12">
        <v>37</v>
      </c>
      <c r="I50" s="12">
        <v>14</v>
      </c>
      <c r="J50" s="12">
        <v>0</v>
      </c>
      <c r="K50" s="12">
        <v>3</v>
      </c>
      <c r="L50" s="12">
        <v>24</v>
      </c>
      <c r="M50" s="12">
        <v>0</v>
      </c>
      <c r="N50" s="12">
        <v>0</v>
      </c>
      <c r="O50" s="12">
        <v>21</v>
      </c>
      <c r="P50" s="12">
        <v>33</v>
      </c>
      <c r="AI50" s="22" t="s">
        <v>1561</v>
      </c>
    </row>
    <row r="51" spans="1:35" x14ac:dyDescent="0.2">
      <c r="A51" s="12" t="s">
        <v>1304</v>
      </c>
      <c r="B51" s="12">
        <v>2010</v>
      </c>
      <c r="C51" s="12" t="s">
        <v>173</v>
      </c>
      <c r="D51" s="12" t="s">
        <v>161</v>
      </c>
      <c r="E51" s="12">
        <v>50</v>
      </c>
      <c r="F51" s="12">
        <v>130</v>
      </c>
      <c r="G51" s="12">
        <v>10</v>
      </c>
      <c r="H51" s="12">
        <v>28</v>
      </c>
      <c r="I51" s="12">
        <v>5</v>
      </c>
      <c r="J51" s="12">
        <v>0</v>
      </c>
      <c r="K51" s="12">
        <v>2</v>
      </c>
      <c r="L51" s="12">
        <v>8</v>
      </c>
      <c r="M51" s="12">
        <v>1</v>
      </c>
      <c r="N51" s="12">
        <v>0</v>
      </c>
      <c r="O51" s="12">
        <v>11</v>
      </c>
      <c r="P51" s="12">
        <v>26</v>
      </c>
      <c r="AI51" s="22" t="s">
        <v>1624</v>
      </c>
    </row>
    <row r="52" spans="1:35" x14ac:dyDescent="0.2">
      <c r="A52" s="12" t="s">
        <v>1432</v>
      </c>
      <c r="B52" s="12">
        <v>2010</v>
      </c>
      <c r="C52" s="12" t="s">
        <v>172</v>
      </c>
      <c r="D52" s="12" t="s">
        <v>161</v>
      </c>
      <c r="E52" s="12">
        <v>85</v>
      </c>
      <c r="F52" s="12">
        <v>131</v>
      </c>
      <c r="G52" s="12">
        <v>19</v>
      </c>
      <c r="H52" s="12">
        <v>31</v>
      </c>
      <c r="I52" s="12">
        <v>4</v>
      </c>
      <c r="J52" s="12">
        <v>0</v>
      </c>
      <c r="K52" s="12">
        <v>3</v>
      </c>
      <c r="L52" s="12">
        <v>19</v>
      </c>
      <c r="M52" s="12">
        <v>1</v>
      </c>
      <c r="N52" s="12">
        <v>2</v>
      </c>
      <c r="O52" s="12">
        <v>16</v>
      </c>
      <c r="P52" s="12">
        <v>23</v>
      </c>
      <c r="AI52" s="22" t="s">
        <v>1708</v>
      </c>
    </row>
    <row r="53" spans="1:35" x14ac:dyDescent="0.2">
      <c r="A53" s="12" t="s">
        <v>1650</v>
      </c>
      <c r="B53" s="12">
        <v>2010</v>
      </c>
      <c r="C53" s="12" t="s">
        <v>172</v>
      </c>
      <c r="D53" s="12" t="s">
        <v>161</v>
      </c>
      <c r="E53" s="12">
        <v>53</v>
      </c>
      <c r="F53" s="12">
        <v>132</v>
      </c>
      <c r="G53" s="12">
        <v>17</v>
      </c>
      <c r="H53" s="12">
        <v>38</v>
      </c>
      <c r="I53" s="12">
        <v>12</v>
      </c>
      <c r="J53" s="12">
        <v>1</v>
      </c>
      <c r="K53" s="12">
        <v>1</v>
      </c>
      <c r="L53" s="12">
        <v>15</v>
      </c>
      <c r="M53" s="12">
        <v>1</v>
      </c>
      <c r="N53" s="12">
        <v>3</v>
      </c>
      <c r="O53" s="12">
        <v>7</v>
      </c>
      <c r="P53" s="12">
        <v>28</v>
      </c>
      <c r="AI53" s="22" t="s">
        <v>1562</v>
      </c>
    </row>
    <row r="54" spans="1:35" x14ac:dyDescent="0.2">
      <c r="A54" s="12" t="s">
        <v>1452</v>
      </c>
      <c r="B54" s="12">
        <v>2010</v>
      </c>
      <c r="C54" s="12" t="s">
        <v>180</v>
      </c>
      <c r="D54" s="12" t="s">
        <v>161</v>
      </c>
      <c r="E54" s="12">
        <v>79</v>
      </c>
      <c r="F54" s="12">
        <v>139</v>
      </c>
      <c r="G54" s="12">
        <v>14</v>
      </c>
      <c r="H54" s="12">
        <v>39</v>
      </c>
      <c r="I54" s="12">
        <v>5</v>
      </c>
      <c r="J54" s="12">
        <v>0</v>
      </c>
      <c r="K54" s="12">
        <v>0</v>
      </c>
      <c r="L54" s="12">
        <v>9</v>
      </c>
      <c r="M54" s="12">
        <v>0</v>
      </c>
      <c r="N54" s="12">
        <v>1</v>
      </c>
      <c r="O54" s="12">
        <v>6</v>
      </c>
      <c r="P54" s="12">
        <v>14</v>
      </c>
      <c r="AI54" s="22" t="s">
        <v>1406</v>
      </c>
    </row>
    <row r="55" spans="1:35" x14ac:dyDescent="0.2">
      <c r="A55" s="12" t="s">
        <v>1440</v>
      </c>
      <c r="B55" s="12">
        <v>2010</v>
      </c>
      <c r="C55" s="12" t="s">
        <v>165</v>
      </c>
      <c r="D55" s="12" t="s">
        <v>157</v>
      </c>
      <c r="E55" s="12">
        <v>44</v>
      </c>
      <c r="F55" s="12">
        <v>140</v>
      </c>
      <c r="G55" s="12">
        <v>5</v>
      </c>
      <c r="H55" s="12">
        <v>30</v>
      </c>
      <c r="I55" s="12">
        <v>7</v>
      </c>
      <c r="J55" s="12">
        <v>0</v>
      </c>
      <c r="K55" s="12">
        <v>1</v>
      </c>
      <c r="L55" s="12">
        <v>9</v>
      </c>
      <c r="M55" s="12">
        <v>0</v>
      </c>
      <c r="N55" s="12">
        <v>0</v>
      </c>
      <c r="O55" s="12">
        <v>12</v>
      </c>
      <c r="P55" s="12">
        <v>30</v>
      </c>
      <c r="AI55" s="22" t="s">
        <v>1517</v>
      </c>
    </row>
    <row r="56" spans="1:35" x14ac:dyDescent="0.2">
      <c r="A56" s="12" t="s">
        <v>1755</v>
      </c>
      <c r="B56" s="12">
        <v>2010</v>
      </c>
      <c r="C56" s="12" t="s">
        <v>175</v>
      </c>
      <c r="D56" s="12" t="s">
        <v>157</v>
      </c>
      <c r="E56" s="12">
        <v>49</v>
      </c>
      <c r="F56" s="12">
        <v>142</v>
      </c>
      <c r="G56" s="12">
        <v>12</v>
      </c>
      <c r="H56" s="12">
        <v>28</v>
      </c>
      <c r="I56" s="12">
        <v>6</v>
      </c>
      <c r="J56" s="12">
        <v>1</v>
      </c>
      <c r="K56" s="12">
        <v>2</v>
      </c>
      <c r="L56" s="12">
        <v>13</v>
      </c>
      <c r="M56" s="12">
        <v>0</v>
      </c>
      <c r="N56" s="12">
        <v>0</v>
      </c>
      <c r="O56" s="12">
        <v>4</v>
      </c>
      <c r="P56" s="12">
        <v>25</v>
      </c>
      <c r="AI56" s="22" t="s">
        <v>1601</v>
      </c>
    </row>
    <row r="57" spans="1:35" x14ac:dyDescent="0.2">
      <c r="A57" s="12" t="s">
        <v>1557</v>
      </c>
      <c r="B57" s="12">
        <v>2010</v>
      </c>
      <c r="C57" s="12" t="s">
        <v>166</v>
      </c>
      <c r="D57" s="12" t="s">
        <v>161</v>
      </c>
      <c r="E57" s="12">
        <v>102</v>
      </c>
      <c r="F57" s="12">
        <v>142</v>
      </c>
      <c r="G57" s="12">
        <v>15</v>
      </c>
      <c r="H57" s="12">
        <v>36</v>
      </c>
      <c r="I57" s="12">
        <v>8</v>
      </c>
      <c r="J57" s="12">
        <v>5</v>
      </c>
      <c r="K57" s="12">
        <v>1</v>
      </c>
      <c r="L57" s="12">
        <v>8</v>
      </c>
      <c r="M57" s="12">
        <v>1</v>
      </c>
      <c r="N57" s="12">
        <v>0</v>
      </c>
      <c r="O57" s="12">
        <v>15</v>
      </c>
      <c r="P57" s="12">
        <v>34</v>
      </c>
      <c r="AI57" s="22" t="s">
        <v>1566</v>
      </c>
    </row>
    <row r="58" spans="1:35" x14ac:dyDescent="0.2">
      <c r="A58" s="12" t="s">
        <v>1799</v>
      </c>
      <c r="B58" s="12">
        <v>2010</v>
      </c>
      <c r="C58" s="12" t="s">
        <v>182</v>
      </c>
      <c r="D58" s="12" t="s">
        <v>157</v>
      </c>
      <c r="E58" s="12">
        <v>48</v>
      </c>
      <c r="F58" s="12">
        <v>143</v>
      </c>
      <c r="G58" s="12">
        <v>19</v>
      </c>
      <c r="H58" s="12">
        <v>32</v>
      </c>
      <c r="I58" s="12">
        <v>7</v>
      </c>
      <c r="J58" s="12">
        <v>0</v>
      </c>
      <c r="K58" s="12">
        <v>3</v>
      </c>
      <c r="L58" s="12">
        <v>14</v>
      </c>
      <c r="M58" s="12">
        <v>0</v>
      </c>
      <c r="N58" s="12">
        <v>0</v>
      </c>
      <c r="O58" s="12">
        <v>15</v>
      </c>
      <c r="P58" s="12">
        <v>40</v>
      </c>
      <c r="AI58" s="22" t="s">
        <v>1774</v>
      </c>
    </row>
    <row r="59" spans="1:35" x14ac:dyDescent="0.2">
      <c r="A59" s="12" t="s">
        <v>1598</v>
      </c>
      <c r="B59" s="12">
        <v>2010</v>
      </c>
      <c r="C59" s="12" t="s">
        <v>174</v>
      </c>
      <c r="D59" s="12" t="s">
        <v>161</v>
      </c>
      <c r="E59" s="12">
        <v>54</v>
      </c>
      <c r="F59" s="12">
        <v>144</v>
      </c>
      <c r="G59" s="12">
        <v>11</v>
      </c>
      <c r="H59" s="12">
        <v>29</v>
      </c>
      <c r="I59" s="12">
        <v>3</v>
      </c>
      <c r="J59" s="12">
        <v>0</v>
      </c>
      <c r="K59" s="12">
        <v>7</v>
      </c>
      <c r="L59" s="12">
        <v>12</v>
      </c>
      <c r="M59" s="12">
        <v>0</v>
      </c>
      <c r="N59" s="12">
        <v>0</v>
      </c>
      <c r="O59" s="12">
        <v>6</v>
      </c>
      <c r="P59" s="12">
        <v>37</v>
      </c>
      <c r="AI59" s="22" t="s">
        <v>1644</v>
      </c>
    </row>
    <row r="60" spans="1:35" x14ac:dyDescent="0.2">
      <c r="A60" s="12" t="s">
        <v>1810</v>
      </c>
      <c r="B60" s="12">
        <v>2010</v>
      </c>
      <c r="C60" s="12" t="s">
        <v>158</v>
      </c>
      <c r="D60" s="12" t="s">
        <v>161</v>
      </c>
      <c r="E60" s="12">
        <v>51</v>
      </c>
      <c r="F60" s="12">
        <v>144</v>
      </c>
      <c r="G60" s="12">
        <v>14</v>
      </c>
      <c r="H60" s="12">
        <v>32</v>
      </c>
      <c r="I60" s="12">
        <v>6</v>
      </c>
      <c r="J60" s="12">
        <v>1</v>
      </c>
      <c r="K60" s="12">
        <v>2</v>
      </c>
      <c r="L60" s="12">
        <v>13</v>
      </c>
      <c r="M60" s="12">
        <v>0</v>
      </c>
      <c r="N60" s="12">
        <v>0</v>
      </c>
      <c r="O60" s="12">
        <v>8</v>
      </c>
      <c r="P60" s="12">
        <v>50</v>
      </c>
      <c r="AI60" s="22" t="s">
        <v>1438</v>
      </c>
    </row>
    <row r="61" spans="1:35" x14ac:dyDescent="0.2">
      <c r="A61" s="12" t="s">
        <v>1381</v>
      </c>
      <c r="B61" s="12">
        <v>2010</v>
      </c>
      <c r="C61" s="12" t="s">
        <v>180</v>
      </c>
      <c r="D61" s="12" t="s">
        <v>161</v>
      </c>
      <c r="E61" s="12">
        <v>87</v>
      </c>
      <c r="F61" s="12">
        <v>144</v>
      </c>
      <c r="G61" s="12">
        <v>16</v>
      </c>
      <c r="H61" s="12">
        <v>36</v>
      </c>
      <c r="I61" s="12">
        <v>8</v>
      </c>
      <c r="J61" s="12">
        <v>1</v>
      </c>
      <c r="K61" s="12">
        <v>3</v>
      </c>
      <c r="L61" s="12">
        <v>17</v>
      </c>
      <c r="M61" s="12">
        <v>5</v>
      </c>
      <c r="N61" s="12">
        <v>0</v>
      </c>
      <c r="O61" s="12">
        <v>13</v>
      </c>
      <c r="P61" s="12">
        <v>22</v>
      </c>
      <c r="AI61" s="22" t="s">
        <v>1455</v>
      </c>
    </row>
    <row r="62" spans="1:35" x14ac:dyDescent="0.2">
      <c r="A62" s="12" t="s">
        <v>1785</v>
      </c>
      <c r="B62" s="12">
        <v>2010</v>
      </c>
      <c r="C62" s="12" t="s">
        <v>184</v>
      </c>
      <c r="D62" s="12" t="s">
        <v>157</v>
      </c>
      <c r="E62" s="12">
        <v>47</v>
      </c>
      <c r="F62" s="12">
        <v>145</v>
      </c>
      <c r="G62" s="12">
        <v>20</v>
      </c>
      <c r="H62" s="12">
        <v>37</v>
      </c>
      <c r="I62" s="12">
        <v>4</v>
      </c>
      <c r="J62" s="12">
        <v>0</v>
      </c>
      <c r="K62" s="12">
        <v>9</v>
      </c>
      <c r="L62" s="12">
        <v>25</v>
      </c>
      <c r="M62" s="12">
        <v>3</v>
      </c>
      <c r="N62" s="12">
        <v>1</v>
      </c>
      <c r="O62" s="12">
        <v>25</v>
      </c>
      <c r="P62" s="12">
        <v>36</v>
      </c>
      <c r="AI62" s="22" t="s">
        <v>1373</v>
      </c>
    </row>
    <row r="63" spans="1:35" x14ac:dyDescent="0.2">
      <c r="A63" s="12" t="s">
        <v>1756</v>
      </c>
      <c r="B63" s="12">
        <v>2010</v>
      </c>
      <c r="C63" s="12" t="s">
        <v>166</v>
      </c>
      <c r="D63" s="12" t="s">
        <v>161</v>
      </c>
      <c r="E63" s="12">
        <v>43</v>
      </c>
      <c r="F63" s="12">
        <v>147</v>
      </c>
      <c r="G63" s="12">
        <v>17</v>
      </c>
      <c r="H63" s="12">
        <v>45</v>
      </c>
      <c r="I63" s="12">
        <v>11</v>
      </c>
      <c r="J63" s="12">
        <v>1</v>
      </c>
      <c r="K63" s="12">
        <v>1</v>
      </c>
      <c r="L63" s="12">
        <v>13</v>
      </c>
      <c r="M63" s="12">
        <v>7</v>
      </c>
      <c r="N63" s="12">
        <v>1</v>
      </c>
      <c r="O63" s="12">
        <v>9</v>
      </c>
      <c r="P63" s="12">
        <v>28</v>
      </c>
      <c r="AI63" s="22" t="s">
        <v>1484</v>
      </c>
    </row>
    <row r="64" spans="1:35" x14ac:dyDescent="0.2">
      <c r="A64" s="12" t="s">
        <v>1400</v>
      </c>
      <c r="B64" s="12">
        <v>2010</v>
      </c>
      <c r="C64" s="12" t="s">
        <v>177</v>
      </c>
      <c r="D64" s="12" t="s">
        <v>161</v>
      </c>
      <c r="E64" s="12">
        <v>39</v>
      </c>
      <c r="F64" s="12">
        <v>149</v>
      </c>
      <c r="G64" s="12">
        <v>17</v>
      </c>
      <c r="H64" s="12">
        <v>39</v>
      </c>
      <c r="I64" s="12">
        <v>6</v>
      </c>
      <c r="J64" s="12">
        <v>1</v>
      </c>
      <c r="K64" s="12">
        <v>1</v>
      </c>
      <c r="L64" s="12">
        <v>7</v>
      </c>
      <c r="M64" s="12">
        <v>5</v>
      </c>
      <c r="N64" s="12">
        <v>3</v>
      </c>
      <c r="O64" s="12">
        <v>11</v>
      </c>
      <c r="P64" s="12">
        <v>26</v>
      </c>
      <c r="AI64" s="22" t="s">
        <v>1636</v>
      </c>
    </row>
    <row r="65" spans="1:35" x14ac:dyDescent="0.2">
      <c r="A65" s="12" t="s">
        <v>1798</v>
      </c>
      <c r="B65" s="12">
        <v>2010</v>
      </c>
      <c r="C65" s="12" t="s">
        <v>176</v>
      </c>
      <c r="D65" s="12" t="s">
        <v>157</v>
      </c>
      <c r="E65" s="12">
        <v>46</v>
      </c>
      <c r="F65" s="12">
        <v>150</v>
      </c>
      <c r="G65" s="12">
        <v>23</v>
      </c>
      <c r="H65" s="12">
        <v>39</v>
      </c>
      <c r="I65" s="12">
        <v>13</v>
      </c>
      <c r="J65" s="12">
        <v>0</v>
      </c>
      <c r="K65" s="12">
        <v>6</v>
      </c>
      <c r="L65" s="12">
        <v>22</v>
      </c>
      <c r="M65" s="12">
        <v>3</v>
      </c>
      <c r="N65" s="12">
        <v>0</v>
      </c>
      <c r="O65" s="12">
        <v>37</v>
      </c>
      <c r="P65" s="12">
        <v>29</v>
      </c>
      <c r="AI65" s="22" t="s">
        <v>1814</v>
      </c>
    </row>
    <row r="66" spans="1:35" x14ac:dyDescent="0.2">
      <c r="A66" s="12" t="s">
        <v>1520</v>
      </c>
      <c r="B66" s="12">
        <v>2010</v>
      </c>
      <c r="C66" s="12" t="s">
        <v>169</v>
      </c>
      <c r="D66" s="12" t="s">
        <v>161</v>
      </c>
      <c r="E66" s="12">
        <v>42</v>
      </c>
      <c r="F66" s="12">
        <v>151</v>
      </c>
      <c r="G66" s="12">
        <v>19</v>
      </c>
      <c r="H66" s="12">
        <v>36</v>
      </c>
      <c r="I66" s="12">
        <v>11</v>
      </c>
      <c r="J66" s="12">
        <v>0</v>
      </c>
      <c r="K66" s="12">
        <v>1</v>
      </c>
      <c r="L66" s="12">
        <v>11</v>
      </c>
      <c r="M66" s="12">
        <v>4</v>
      </c>
      <c r="N66" s="12">
        <v>1</v>
      </c>
      <c r="O66" s="12">
        <v>20</v>
      </c>
      <c r="P66" s="12">
        <v>18</v>
      </c>
      <c r="AI66" s="22" t="s">
        <v>112</v>
      </c>
    </row>
    <row r="67" spans="1:35" x14ac:dyDescent="0.2">
      <c r="A67" s="12" t="s">
        <v>1550</v>
      </c>
      <c r="B67" s="12">
        <v>2010</v>
      </c>
      <c r="C67" s="12" t="s">
        <v>175</v>
      </c>
      <c r="D67" s="12" t="s">
        <v>157</v>
      </c>
      <c r="E67" s="12">
        <v>69</v>
      </c>
      <c r="F67" s="12">
        <v>152</v>
      </c>
      <c r="G67" s="12">
        <v>26</v>
      </c>
      <c r="H67" s="12">
        <v>42</v>
      </c>
      <c r="I67" s="12">
        <v>7</v>
      </c>
      <c r="J67" s="12">
        <v>4</v>
      </c>
      <c r="K67" s="12">
        <v>1</v>
      </c>
      <c r="L67" s="12">
        <v>20</v>
      </c>
      <c r="M67" s="12">
        <v>6</v>
      </c>
      <c r="N67" s="12">
        <v>1</v>
      </c>
      <c r="O67" s="12">
        <v>13</v>
      </c>
      <c r="P67" s="12">
        <v>17</v>
      </c>
      <c r="AI67" s="22" t="s">
        <v>1457</v>
      </c>
    </row>
    <row r="68" spans="1:35" x14ac:dyDescent="0.2">
      <c r="A68" s="12" t="s">
        <v>1355</v>
      </c>
      <c r="B68" s="12">
        <v>2010</v>
      </c>
      <c r="C68" s="12" t="s">
        <v>164</v>
      </c>
      <c r="D68" s="12" t="s">
        <v>157</v>
      </c>
      <c r="E68" s="12">
        <v>63</v>
      </c>
      <c r="F68" s="12">
        <v>152</v>
      </c>
      <c r="G68" s="12">
        <v>27</v>
      </c>
      <c r="H68" s="12">
        <v>38</v>
      </c>
      <c r="I68" s="12">
        <v>9</v>
      </c>
      <c r="J68" s="12">
        <v>2</v>
      </c>
      <c r="K68" s="12">
        <v>6</v>
      </c>
      <c r="L68" s="12">
        <v>23</v>
      </c>
      <c r="M68" s="12">
        <v>2</v>
      </c>
      <c r="N68" s="12">
        <v>1</v>
      </c>
      <c r="O68" s="12">
        <v>6</v>
      </c>
      <c r="P68" s="12">
        <v>26</v>
      </c>
      <c r="AI68" s="22" t="s">
        <v>1610</v>
      </c>
    </row>
    <row r="69" spans="1:35" x14ac:dyDescent="0.2">
      <c r="A69" s="12" t="s">
        <v>1729</v>
      </c>
      <c r="B69" s="12">
        <v>2010</v>
      </c>
      <c r="C69" s="12" t="s">
        <v>171</v>
      </c>
      <c r="D69" s="12" t="s">
        <v>157</v>
      </c>
      <c r="E69" s="12">
        <v>85</v>
      </c>
      <c r="F69" s="12">
        <v>154</v>
      </c>
      <c r="G69" s="12">
        <v>18</v>
      </c>
      <c r="H69" s="12">
        <v>35</v>
      </c>
      <c r="I69" s="12">
        <v>1</v>
      </c>
      <c r="J69" s="12">
        <v>1</v>
      </c>
      <c r="K69" s="12">
        <v>0</v>
      </c>
      <c r="L69" s="12">
        <v>18</v>
      </c>
      <c r="M69" s="12">
        <v>7</v>
      </c>
      <c r="N69" s="12">
        <v>1</v>
      </c>
      <c r="O69" s="12">
        <v>6</v>
      </c>
      <c r="P69" s="12">
        <v>27</v>
      </c>
      <c r="AI69" s="22" t="s">
        <v>1635</v>
      </c>
    </row>
    <row r="70" spans="1:35" x14ac:dyDescent="0.2">
      <c r="A70" s="12" t="s">
        <v>1296</v>
      </c>
      <c r="B70" s="12">
        <v>2010</v>
      </c>
      <c r="C70" s="12" t="s">
        <v>177</v>
      </c>
      <c r="D70" s="12" t="s">
        <v>161</v>
      </c>
      <c r="E70" s="12">
        <v>80</v>
      </c>
      <c r="F70" s="12">
        <v>155</v>
      </c>
      <c r="G70" s="12">
        <v>8</v>
      </c>
      <c r="H70" s="12">
        <v>28</v>
      </c>
      <c r="I70" s="12">
        <v>6</v>
      </c>
      <c r="J70" s="12">
        <v>1</v>
      </c>
      <c r="K70" s="12">
        <v>2</v>
      </c>
      <c r="L70" s="12">
        <v>12</v>
      </c>
      <c r="M70" s="12">
        <v>1</v>
      </c>
      <c r="N70" s="12">
        <v>0</v>
      </c>
      <c r="O70" s="12">
        <v>5</v>
      </c>
      <c r="P70" s="12">
        <v>34</v>
      </c>
      <c r="AI70" s="22" t="s">
        <v>1883</v>
      </c>
    </row>
    <row r="71" spans="1:35" x14ac:dyDescent="0.2">
      <c r="A71" s="12" t="s">
        <v>1648</v>
      </c>
      <c r="B71" s="12">
        <v>2010</v>
      </c>
      <c r="C71" s="12" t="s">
        <v>160</v>
      </c>
      <c r="D71" s="12" t="s">
        <v>161</v>
      </c>
      <c r="E71" s="12">
        <v>103</v>
      </c>
      <c r="F71" s="12">
        <v>156</v>
      </c>
      <c r="G71" s="12">
        <v>31</v>
      </c>
      <c r="H71" s="12">
        <v>39</v>
      </c>
      <c r="I71" s="12">
        <v>11</v>
      </c>
      <c r="J71" s="12">
        <v>1</v>
      </c>
      <c r="K71" s="12">
        <v>8</v>
      </c>
      <c r="L71" s="12">
        <v>33</v>
      </c>
      <c r="M71" s="12">
        <v>5</v>
      </c>
      <c r="N71" s="12">
        <v>1</v>
      </c>
      <c r="O71" s="12">
        <v>16</v>
      </c>
      <c r="P71" s="12">
        <v>45</v>
      </c>
      <c r="AI71" s="22" t="s">
        <v>1626</v>
      </c>
    </row>
    <row r="72" spans="1:35" x14ac:dyDescent="0.2">
      <c r="A72" s="12" t="s">
        <v>1444</v>
      </c>
      <c r="B72" s="12">
        <v>2010</v>
      </c>
      <c r="C72" s="12" t="s">
        <v>174</v>
      </c>
      <c r="D72" s="12" t="s">
        <v>161</v>
      </c>
      <c r="E72" s="12">
        <v>61</v>
      </c>
      <c r="F72" s="12">
        <v>156</v>
      </c>
      <c r="G72" s="12">
        <v>9</v>
      </c>
      <c r="H72" s="12">
        <v>35</v>
      </c>
      <c r="I72" s="12">
        <v>8</v>
      </c>
      <c r="J72" s="12">
        <v>0</v>
      </c>
      <c r="K72" s="12">
        <v>1</v>
      </c>
      <c r="L72" s="12">
        <v>11</v>
      </c>
      <c r="M72" s="12">
        <v>0</v>
      </c>
      <c r="N72" s="12">
        <v>2</v>
      </c>
      <c r="O72" s="12">
        <v>16</v>
      </c>
      <c r="P72" s="12">
        <v>33</v>
      </c>
      <c r="AI72" s="22" t="s">
        <v>1806</v>
      </c>
    </row>
    <row r="73" spans="1:35" x14ac:dyDescent="0.2">
      <c r="A73" s="12" t="s">
        <v>1518</v>
      </c>
      <c r="B73" s="12">
        <v>2010</v>
      </c>
      <c r="C73" s="12" t="s">
        <v>168</v>
      </c>
      <c r="D73" s="12" t="s">
        <v>157</v>
      </c>
      <c r="E73" s="12">
        <v>52</v>
      </c>
      <c r="F73" s="12">
        <v>158</v>
      </c>
      <c r="G73" s="12">
        <v>14</v>
      </c>
      <c r="H73" s="12">
        <v>32</v>
      </c>
      <c r="I73" s="12">
        <v>8</v>
      </c>
      <c r="J73" s="12">
        <v>0</v>
      </c>
      <c r="K73" s="12">
        <v>5</v>
      </c>
      <c r="L73" s="12">
        <v>27</v>
      </c>
      <c r="M73" s="12">
        <v>1</v>
      </c>
      <c r="N73" s="12">
        <v>0</v>
      </c>
      <c r="O73" s="12">
        <v>12</v>
      </c>
      <c r="P73" s="12">
        <v>45</v>
      </c>
      <c r="AI73" s="22" t="s">
        <v>1413</v>
      </c>
    </row>
    <row r="74" spans="1:35" x14ac:dyDescent="0.2">
      <c r="A74" s="12" t="s">
        <v>1558</v>
      </c>
      <c r="B74" s="12">
        <v>2010</v>
      </c>
      <c r="C74" s="12" t="s">
        <v>185</v>
      </c>
      <c r="D74" s="12" t="s">
        <v>161</v>
      </c>
      <c r="E74" s="12">
        <v>116</v>
      </c>
      <c r="F74" s="12">
        <v>158</v>
      </c>
      <c r="G74" s="12">
        <v>18</v>
      </c>
      <c r="H74" s="12">
        <v>42</v>
      </c>
      <c r="I74" s="12">
        <v>11</v>
      </c>
      <c r="J74" s="12">
        <v>0</v>
      </c>
      <c r="K74" s="12">
        <v>3</v>
      </c>
      <c r="L74" s="12">
        <v>22</v>
      </c>
      <c r="M74" s="12">
        <v>0</v>
      </c>
      <c r="N74" s="12">
        <v>0</v>
      </c>
      <c r="O74" s="12">
        <v>13</v>
      </c>
      <c r="P74" s="12">
        <v>29</v>
      </c>
      <c r="AI74" s="22" t="s">
        <v>1579</v>
      </c>
    </row>
    <row r="75" spans="1:35" x14ac:dyDescent="0.2">
      <c r="A75" s="12" t="s">
        <v>1428</v>
      </c>
      <c r="B75" s="12">
        <v>2010</v>
      </c>
      <c r="C75" s="12" t="s">
        <v>183</v>
      </c>
      <c r="D75" s="12" t="s">
        <v>161</v>
      </c>
      <c r="E75" s="12">
        <v>59</v>
      </c>
      <c r="F75" s="12">
        <v>158</v>
      </c>
      <c r="G75" s="12">
        <v>10</v>
      </c>
      <c r="H75" s="12">
        <v>32</v>
      </c>
      <c r="I75" s="12">
        <v>8</v>
      </c>
      <c r="J75" s="12">
        <v>0</v>
      </c>
      <c r="K75" s="12">
        <v>3</v>
      </c>
      <c r="L75" s="12">
        <v>16</v>
      </c>
      <c r="M75" s="12">
        <v>0</v>
      </c>
      <c r="N75" s="12">
        <v>0</v>
      </c>
      <c r="O75" s="12">
        <v>8</v>
      </c>
      <c r="P75" s="12">
        <v>29</v>
      </c>
      <c r="AI75" s="22" t="s">
        <v>1476</v>
      </c>
    </row>
    <row r="76" spans="1:35" x14ac:dyDescent="0.2">
      <c r="A76" s="12" t="s">
        <v>1529</v>
      </c>
      <c r="B76" s="12">
        <v>2010</v>
      </c>
      <c r="C76" s="12" t="s">
        <v>178</v>
      </c>
      <c r="D76" s="12" t="s">
        <v>157</v>
      </c>
      <c r="E76" s="12">
        <v>60</v>
      </c>
      <c r="F76" s="12">
        <v>158</v>
      </c>
      <c r="G76" s="12">
        <v>11</v>
      </c>
      <c r="H76" s="12">
        <v>40</v>
      </c>
      <c r="I76" s="12">
        <v>10</v>
      </c>
      <c r="J76" s="12">
        <v>0</v>
      </c>
      <c r="K76" s="12">
        <v>1</v>
      </c>
      <c r="L76" s="12">
        <v>19</v>
      </c>
      <c r="M76" s="12">
        <v>2</v>
      </c>
      <c r="N76" s="12">
        <v>0</v>
      </c>
      <c r="O76" s="12">
        <v>12</v>
      </c>
      <c r="P76" s="12">
        <v>27</v>
      </c>
      <c r="AI76" s="22" t="s">
        <v>1560</v>
      </c>
    </row>
    <row r="77" spans="1:35" x14ac:dyDescent="0.2">
      <c r="A77" s="12" t="s">
        <v>1536</v>
      </c>
      <c r="B77" s="12">
        <v>2010</v>
      </c>
      <c r="C77" s="12" t="s">
        <v>167</v>
      </c>
      <c r="D77" s="12" t="s">
        <v>157</v>
      </c>
      <c r="E77" s="12">
        <v>63</v>
      </c>
      <c r="F77" s="12">
        <v>158</v>
      </c>
      <c r="G77" s="12">
        <v>17</v>
      </c>
      <c r="H77" s="12">
        <v>31</v>
      </c>
      <c r="I77" s="12">
        <v>8</v>
      </c>
      <c r="J77" s="12">
        <v>0</v>
      </c>
      <c r="K77" s="12">
        <v>5</v>
      </c>
      <c r="L77" s="12">
        <v>17</v>
      </c>
      <c r="M77" s="12">
        <v>0</v>
      </c>
      <c r="N77" s="12">
        <v>0</v>
      </c>
      <c r="O77" s="12">
        <v>20</v>
      </c>
      <c r="P77" s="12">
        <v>71</v>
      </c>
      <c r="AI77" s="22" t="s">
        <v>1507</v>
      </c>
    </row>
    <row r="78" spans="1:35" x14ac:dyDescent="0.2">
      <c r="A78" s="12" t="s">
        <v>1750</v>
      </c>
      <c r="B78" s="12">
        <v>2010</v>
      </c>
      <c r="C78" s="12" t="s">
        <v>165</v>
      </c>
      <c r="D78" s="12" t="s">
        <v>157</v>
      </c>
      <c r="E78" s="12">
        <v>53</v>
      </c>
      <c r="F78" s="12">
        <v>159</v>
      </c>
      <c r="G78" s="12">
        <v>15</v>
      </c>
      <c r="H78" s="12">
        <v>34</v>
      </c>
      <c r="I78" s="12">
        <v>5</v>
      </c>
      <c r="J78" s="12">
        <v>0</v>
      </c>
      <c r="K78" s="12">
        <v>3</v>
      </c>
      <c r="L78" s="12">
        <v>12</v>
      </c>
      <c r="M78" s="12">
        <v>0</v>
      </c>
      <c r="N78" s="12">
        <v>1</v>
      </c>
      <c r="O78" s="12">
        <v>2</v>
      </c>
      <c r="P78" s="12">
        <v>53</v>
      </c>
      <c r="AI78" s="22" t="s">
        <v>1497</v>
      </c>
    </row>
    <row r="79" spans="1:35" x14ac:dyDescent="0.2">
      <c r="A79" s="12" t="s">
        <v>1588</v>
      </c>
      <c r="B79" s="12">
        <v>2010</v>
      </c>
      <c r="C79" s="12" t="s">
        <v>181</v>
      </c>
      <c r="D79" s="12" t="s">
        <v>157</v>
      </c>
      <c r="E79" s="12">
        <v>97</v>
      </c>
      <c r="F79" s="12">
        <v>159</v>
      </c>
      <c r="G79" s="12">
        <v>23</v>
      </c>
      <c r="H79" s="12">
        <v>41</v>
      </c>
      <c r="I79" s="12">
        <v>7</v>
      </c>
      <c r="J79" s="12">
        <v>0</v>
      </c>
      <c r="K79" s="12">
        <v>0</v>
      </c>
      <c r="L79" s="12">
        <v>8</v>
      </c>
      <c r="M79" s="12">
        <v>2</v>
      </c>
      <c r="N79" s="12">
        <v>4</v>
      </c>
      <c r="O79" s="12">
        <v>19</v>
      </c>
      <c r="P79" s="12">
        <v>26</v>
      </c>
      <c r="AI79" s="22" t="s">
        <v>1546</v>
      </c>
    </row>
    <row r="80" spans="1:35" x14ac:dyDescent="0.2">
      <c r="A80" s="12" t="s">
        <v>1554</v>
      </c>
      <c r="B80" s="12">
        <v>2010</v>
      </c>
      <c r="C80" s="12" t="s">
        <v>181</v>
      </c>
      <c r="D80" s="12" t="s">
        <v>157</v>
      </c>
      <c r="E80" s="12">
        <v>54</v>
      </c>
      <c r="F80" s="12">
        <v>160</v>
      </c>
      <c r="G80" s="12">
        <v>24</v>
      </c>
      <c r="H80" s="12">
        <v>40</v>
      </c>
      <c r="I80" s="12">
        <v>11</v>
      </c>
      <c r="J80" s="12">
        <v>0</v>
      </c>
      <c r="K80" s="12">
        <v>0</v>
      </c>
      <c r="L80" s="12">
        <v>14</v>
      </c>
      <c r="M80" s="12">
        <v>2</v>
      </c>
      <c r="N80" s="12">
        <v>0</v>
      </c>
      <c r="O80" s="12">
        <v>9</v>
      </c>
      <c r="P80" s="12">
        <v>10</v>
      </c>
      <c r="AI80" s="22" t="s">
        <v>1701</v>
      </c>
    </row>
    <row r="81" spans="1:35" x14ac:dyDescent="0.2">
      <c r="A81" s="12" t="s">
        <v>1787</v>
      </c>
      <c r="B81" s="12">
        <v>2010</v>
      </c>
      <c r="C81" s="12" t="s">
        <v>168</v>
      </c>
      <c r="D81" s="12" t="s">
        <v>157</v>
      </c>
      <c r="E81" s="12">
        <v>60</v>
      </c>
      <c r="F81" s="12">
        <v>161</v>
      </c>
      <c r="G81" s="12">
        <v>23</v>
      </c>
      <c r="H81" s="12">
        <v>39</v>
      </c>
      <c r="I81" s="12">
        <v>14</v>
      </c>
      <c r="J81" s="12">
        <v>1</v>
      </c>
      <c r="K81" s="12">
        <v>1</v>
      </c>
      <c r="L81" s="12">
        <v>26</v>
      </c>
      <c r="M81" s="12">
        <v>1</v>
      </c>
      <c r="N81" s="12">
        <v>1</v>
      </c>
      <c r="O81" s="12">
        <v>19</v>
      </c>
      <c r="P81" s="12">
        <v>46</v>
      </c>
      <c r="AI81" s="22" t="s">
        <v>1388</v>
      </c>
    </row>
    <row r="82" spans="1:35" x14ac:dyDescent="0.2">
      <c r="A82" s="12" t="s">
        <v>1299</v>
      </c>
      <c r="B82" s="12">
        <v>2010</v>
      </c>
      <c r="C82" s="12" t="s">
        <v>177</v>
      </c>
      <c r="D82" s="12" t="s">
        <v>161</v>
      </c>
      <c r="E82" s="12">
        <v>82</v>
      </c>
      <c r="F82" s="12">
        <v>162</v>
      </c>
      <c r="G82" s="12">
        <v>24</v>
      </c>
      <c r="H82" s="12">
        <v>35</v>
      </c>
      <c r="I82" s="12">
        <v>10</v>
      </c>
      <c r="J82" s="12">
        <v>1</v>
      </c>
      <c r="K82" s="12">
        <v>2</v>
      </c>
      <c r="L82" s="12">
        <v>19</v>
      </c>
      <c r="M82" s="12">
        <v>2</v>
      </c>
      <c r="N82" s="12">
        <v>2</v>
      </c>
      <c r="O82" s="12">
        <v>18</v>
      </c>
      <c r="P82" s="12">
        <v>35</v>
      </c>
      <c r="AI82" s="22" t="s">
        <v>1443</v>
      </c>
    </row>
    <row r="83" spans="1:35" x14ac:dyDescent="0.2">
      <c r="A83" s="12" t="s">
        <v>1311</v>
      </c>
      <c r="B83" s="12">
        <v>2010</v>
      </c>
      <c r="C83" s="12" t="s">
        <v>168</v>
      </c>
      <c r="D83" s="12" t="s">
        <v>157</v>
      </c>
      <c r="E83" s="12">
        <v>48</v>
      </c>
      <c r="F83" s="12">
        <v>162</v>
      </c>
      <c r="G83" s="12">
        <v>24</v>
      </c>
      <c r="H83" s="12">
        <v>42</v>
      </c>
      <c r="I83" s="12">
        <v>11</v>
      </c>
      <c r="J83" s="12">
        <v>0</v>
      </c>
      <c r="K83" s="12">
        <v>4</v>
      </c>
      <c r="L83" s="12">
        <v>15</v>
      </c>
      <c r="M83" s="12">
        <v>0</v>
      </c>
      <c r="N83" s="12">
        <v>1</v>
      </c>
      <c r="O83" s="12">
        <v>14</v>
      </c>
      <c r="P83" s="12">
        <v>44</v>
      </c>
      <c r="AI83" s="22" t="s">
        <v>1571</v>
      </c>
    </row>
    <row r="84" spans="1:35" x14ac:dyDescent="0.2">
      <c r="A84" s="12" t="s">
        <v>1468</v>
      </c>
      <c r="B84" s="12">
        <v>2010</v>
      </c>
      <c r="C84" s="12" t="s">
        <v>186</v>
      </c>
      <c r="D84" s="12" t="s">
        <v>161</v>
      </c>
      <c r="E84" s="12">
        <v>88</v>
      </c>
      <c r="F84" s="12">
        <v>163</v>
      </c>
      <c r="G84" s="12">
        <v>13</v>
      </c>
      <c r="H84" s="12">
        <v>32</v>
      </c>
      <c r="I84" s="12">
        <v>7</v>
      </c>
      <c r="J84" s="12">
        <v>0</v>
      </c>
      <c r="K84" s="12">
        <v>5</v>
      </c>
      <c r="L84" s="12">
        <v>15</v>
      </c>
      <c r="M84" s="12">
        <v>1</v>
      </c>
      <c r="N84" s="12">
        <v>1</v>
      </c>
      <c r="O84" s="12">
        <v>12</v>
      </c>
      <c r="P84" s="12">
        <v>39</v>
      </c>
      <c r="AI84" s="22" t="s">
        <v>1743</v>
      </c>
    </row>
    <row r="85" spans="1:35" x14ac:dyDescent="0.2">
      <c r="A85" s="12" t="s">
        <v>1780</v>
      </c>
      <c r="B85" s="12">
        <v>2010</v>
      </c>
      <c r="C85" s="12" t="s">
        <v>168</v>
      </c>
      <c r="D85" s="12" t="s">
        <v>157</v>
      </c>
      <c r="E85" s="12">
        <v>53</v>
      </c>
      <c r="F85" s="12">
        <v>163</v>
      </c>
      <c r="G85" s="12">
        <v>26</v>
      </c>
      <c r="H85" s="12">
        <v>41</v>
      </c>
      <c r="I85" s="12">
        <v>11</v>
      </c>
      <c r="J85" s="12">
        <v>1</v>
      </c>
      <c r="K85" s="12">
        <v>4</v>
      </c>
      <c r="L85" s="12">
        <v>24</v>
      </c>
      <c r="M85" s="12">
        <v>10</v>
      </c>
      <c r="N85" s="12">
        <v>1</v>
      </c>
      <c r="O85" s="12">
        <v>12</v>
      </c>
      <c r="P85" s="12">
        <v>38</v>
      </c>
      <c r="AI85" s="22" t="s">
        <v>107</v>
      </c>
    </row>
    <row r="86" spans="1:35" x14ac:dyDescent="0.2">
      <c r="A86" s="12" t="s">
        <v>1613</v>
      </c>
      <c r="B86" s="12">
        <v>2010</v>
      </c>
      <c r="C86" s="12" t="s">
        <v>174</v>
      </c>
      <c r="D86" s="12" t="s">
        <v>161</v>
      </c>
      <c r="E86" s="12">
        <v>54</v>
      </c>
      <c r="F86" s="12">
        <v>165</v>
      </c>
      <c r="G86" s="12">
        <v>18</v>
      </c>
      <c r="H86" s="12">
        <v>30</v>
      </c>
      <c r="I86" s="12">
        <v>6</v>
      </c>
      <c r="J86" s="12">
        <v>1</v>
      </c>
      <c r="K86" s="12">
        <v>2</v>
      </c>
      <c r="L86" s="12">
        <v>9</v>
      </c>
      <c r="M86" s="12">
        <v>3</v>
      </c>
      <c r="N86" s="12">
        <v>1</v>
      </c>
      <c r="O86" s="12">
        <v>26</v>
      </c>
      <c r="P86" s="12">
        <v>31</v>
      </c>
      <c r="AI86" s="22" t="s">
        <v>1568</v>
      </c>
    </row>
    <row r="87" spans="1:35" x14ac:dyDescent="0.2">
      <c r="A87" s="12" t="s">
        <v>1454</v>
      </c>
      <c r="B87" s="12">
        <v>2010</v>
      </c>
      <c r="C87" s="12" t="s">
        <v>179</v>
      </c>
      <c r="D87" s="12" t="s">
        <v>161</v>
      </c>
      <c r="E87" s="12">
        <v>97</v>
      </c>
      <c r="F87" s="12">
        <v>165</v>
      </c>
      <c r="G87" s="12">
        <v>16</v>
      </c>
      <c r="H87" s="12">
        <v>48</v>
      </c>
      <c r="I87" s="12">
        <v>11</v>
      </c>
      <c r="J87" s="12">
        <v>2</v>
      </c>
      <c r="K87" s="12">
        <v>4</v>
      </c>
      <c r="L87" s="12">
        <v>18</v>
      </c>
      <c r="M87" s="12">
        <v>0</v>
      </c>
      <c r="N87" s="12">
        <v>1</v>
      </c>
      <c r="O87" s="12">
        <v>15</v>
      </c>
      <c r="P87" s="12">
        <v>39</v>
      </c>
      <c r="AI87" s="22" t="s">
        <v>1494</v>
      </c>
    </row>
    <row r="88" spans="1:35" x14ac:dyDescent="0.2">
      <c r="A88" s="12" t="s">
        <v>1464</v>
      </c>
      <c r="B88" s="12">
        <v>2010</v>
      </c>
      <c r="C88" s="12" t="s">
        <v>184</v>
      </c>
      <c r="D88" s="12" t="s">
        <v>157</v>
      </c>
      <c r="E88" s="12">
        <v>68</v>
      </c>
      <c r="F88" s="12">
        <v>166</v>
      </c>
      <c r="G88" s="12">
        <v>17</v>
      </c>
      <c r="H88" s="12">
        <v>46</v>
      </c>
      <c r="I88" s="12">
        <v>10</v>
      </c>
      <c r="J88" s="12">
        <v>1</v>
      </c>
      <c r="K88" s="12">
        <v>0</v>
      </c>
      <c r="L88" s="12">
        <v>13</v>
      </c>
      <c r="M88" s="12">
        <v>0</v>
      </c>
      <c r="N88" s="12">
        <v>2</v>
      </c>
      <c r="O88" s="12">
        <v>11</v>
      </c>
      <c r="P88" s="12">
        <v>24</v>
      </c>
      <c r="AI88" s="22" t="s">
        <v>1423</v>
      </c>
    </row>
    <row r="89" spans="1:35" x14ac:dyDescent="0.2">
      <c r="A89" s="12" t="s">
        <v>1646</v>
      </c>
      <c r="B89" s="12">
        <v>2010</v>
      </c>
      <c r="C89" s="12" t="s">
        <v>173</v>
      </c>
      <c r="D89" s="12" t="s">
        <v>161</v>
      </c>
      <c r="E89" s="12">
        <v>100</v>
      </c>
      <c r="F89" s="12">
        <v>167</v>
      </c>
      <c r="G89" s="12">
        <v>15</v>
      </c>
      <c r="H89" s="12">
        <v>44</v>
      </c>
      <c r="I89" s="12">
        <v>9</v>
      </c>
      <c r="J89" s="12">
        <v>0</v>
      </c>
      <c r="K89" s="12">
        <v>4</v>
      </c>
      <c r="L89" s="12">
        <v>24</v>
      </c>
      <c r="M89" s="12">
        <v>1</v>
      </c>
      <c r="N89" s="12">
        <v>2</v>
      </c>
      <c r="O89" s="12">
        <v>12</v>
      </c>
      <c r="P89" s="12">
        <v>17</v>
      </c>
      <c r="AI89" s="22" t="s">
        <v>1685</v>
      </c>
    </row>
    <row r="90" spans="1:35" x14ac:dyDescent="0.2">
      <c r="A90" s="12" t="s">
        <v>1397</v>
      </c>
      <c r="B90" s="12">
        <v>2010</v>
      </c>
      <c r="C90" s="12" t="s">
        <v>164</v>
      </c>
      <c r="D90" s="12" t="s">
        <v>157</v>
      </c>
      <c r="E90" s="12">
        <v>57</v>
      </c>
      <c r="F90" s="12">
        <v>167</v>
      </c>
      <c r="G90" s="12">
        <v>13</v>
      </c>
      <c r="H90" s="12">
        <v>41</v>
      </c>
      <c r="I90" s="12">
        <v>4</v>
      </c>
      <c r="J90" s="12">
        <v>0</v>
      </c>
      <c r="K90" s="12">
        <v>6</v>
      </c>
      <c r="L90" s="12">
        <v>12</v>
      </c>
      <c r="M90" s="12">
        <v>1</v>
      </c>
      <c r="N90" s="12">
        <v>0</v>
      </c>
      <c r="O90" s="12">
        <v>9</v>
      </c>
      <c r="P90" s="12">
        <v>36</v>
      </c>
      <c r="AI90" s="22" t="s">
        <v>1513</v>
      </c>
    </row>
    <row r="91" spans="1:35" x14ac:dyDescent="0.2">
      <c r="A91" s="12" t="s">
        <v>1316</v>
      </c>
      <c r="B91" s="12">
        <v>2010</v>
      </c>
      <c r="C91" s="12" t="s">
        <v>173</v>
      </c>
      <c r="D91" s="12" t="s">
        <v>161</v>
      </c>
      <c r="E91" s="12">
        <v>62</v>
      </c>
      <c r="F91" s="12">
        <v>169</v>
      </c>
      <c r="G91" s="12">
        <v>14</v>
      </c>
      <c r="H91" s="12">
        <v>35</v>
      </c>
      <c r="I91" s="12">
        <v>6</v>
      </c>
      <c r="J91" s="12">
        <v>3</v>
      </c>
      <c r="K91" s="12">
        <v>0</v>
      </c>
      <c r="L91" s="12">
        <v>20</v>
      </c>
      <c r="M91" s="12">
        <v>4</v>
      </c>
      <c r="N91" s="12">
        <v>1</v>
      </c>
      <c r="O91" s="12">
        <v>10</v>
      </c>
      <c r="P91" s="12">
        <v>16</v>
      </c>
      <c r="AI91" s="22" t="s">
        <v>1508</v>
      </c>
    </row>
    <row r="92" spans="1:35" x14ac:dyDescent="0.2">
      <c r="A92" s="12" t="s">
        <v>1514</v>
      </c>
      <c r="B92" s="12">
        <v>2010</v>
      </c>
      <c r="C92" s="12" t="s">
        <v>162</v>
      </c>
      <c r="D92" s="12" t="s">
        <v>161</v>
      </c>
      <c r="E92" s="12">
        <v>75</v>
      </c>
      <c r="F92" s="12">
        <v>169</v>
      </c>
      <c r="G92" s="12">
        <v>14</v>
      </c>
      <c r="H92" s="12">
        <v>48</v>
      </c>
      <c r="I92" s="12">
        <v>11</v>
      </c>
      <c r="J92" s="12">
        <v>3</v>
      </c>
      <c r="K92" s="12">
        <v>1</v>
      </c>
      <c r="L92" s="12">
        <v>20</v>
      </c>
      <c r="M92" s="12">
        <v>1</v>
      </c>
      <c r="N92" s="12">
        <v>2</v>
      </c>
      <c r="O92" s="12">
        <v>10</v>
      </c>
      <c r="P92" s="12">
        <v>28</v>
      </c>
      <c r="AI92" s="22" t="s">
        <v>1547</v>
      </c>
    </row>
    <row r="93" spans="1:35" x14ac:dyDescent="0.2">
      <c r="A93" s="12" t="s">
        <v>1411</v>
      </c>
      <c r="B93" s="12">
        <v>2010</v>
      </c>
      <c r="C93" s="12" t="s">
        <v>178</v>
      </c>
      <c r="D93" s="12" t="s">
        <v>157</v>
      </c>
      <c r="E93" s="12">
        <v>72</v>
      </c>
      <c r="F93" s="12">
        <v>170</v>
      </c>
      <c r="G93" s="12">
        <v>31</v>
      </c>
      <c r="H93" s="12">
        <v>45</v>
      </c>
      <c r="I93" s="12">
        <v>10</v>
      </c>
      <c r="J93" s="12">
        <v>1</v>
      </c>
      <c r="K93" s="12">
        <v>3</v>
      </c>
      <c r="L93" s="12">
        <v>17</v>
      </c>
      <c r="M93" s="12">
        <v>8</v>
      </c>
      <c r="N93" s="12">
        <v>5</v>
      </c>
      <c r="O93" s="12">
        <v>8</v>
      </c>
      <c r="P93" s="12">
        <v>25</v>
      </c>
      <c r="AI93" s="22" t="s">
        <v>1477</v>
      </c>
    </row>
    <row r="94" spans="1:35" x14ac:dyDescent="0.2">
      <c r="A94" s="12" t="s">
        <v>1467</v>
      </c>
      <c r="B94" s="12">
        <v>2010</v>
      </c>
      <c r="C94" s="12" t="s">
        <v>174</v>
      </c>
      <c r="D94" s="12" t="s">
        <v>161</v>
      </c>
      <c r="E94" s="12">
        <v>69</v>
      </c>
      <c r="F94" s="12">
        <v>170</v>
      </c>
      <c r="G94" s="12">
        <v>16</v>
      </c>
      <c r="H94" s="12">
        <v>31</v>
      </c>
      <c r="I94" s="12">
        <v>11</v>
      </c>
      <c r="J94" s="12">
        <v>1</v>
      </c>
      <c r="K94" s="12">
        <v>3</v>
      </c>
      <c r="L94" s="12">
        <v>18</v>
      </c>
      <c r="M94" s="12">
        <v>1</v>
      </c>
      <c r="N94" s="12">
        <v>0</v>
      </c>
      <c r="O94" s="12">
        <v>12</v>
      </c>
      <c r="P94" s="12">
        <v>46</v>
      </c>
      <c r="AI94" s="22" t="s">
        <v>1543</v>
      </c>
    </row>
    <row r="95" spans="1:35" x14ac:dyDescent="0.2">
      <c r="A95" s="12" t="s">
        <v>1523</v>
      </c>
      <c r="B95" s="12">
        <v>2010</v>
      </c>
      <c r="C95" s="12" t="s">
        <v>176</v>
      </c>
      <c r="D95" s="12" t="s">
        <v>157</v>
      </c>
      <c r="E95" s="12">
        <v>81</v>
      </c>
      <c r="F95" s="12">
        <v>170</v>
      </c>
      <c r="G95" s="12">
        <v>18</v>
      </c>
      <c r="H95" s="12">
        <v>39</v>
      </c>
      <c r="I95" s="12">
        <v>7</v>
      </c>
      <c r="J95" s="12">
        <v>2</v>
      </c>
      <c r="K95" s="12">
        <v>5</v>
      </c>
      <c r="L95" s="12">
        <v>19</v>
      </c>
      <c r="M95" s="12">
        <v>0</v>
      </c>
      <c r="N95" s="12">
        <v>3</v>
      </c>
      <c r="O95" s="12">
        <v>17</v>
      </c>
      <c r="P95" s="12">
        <v>35</v>
      </c>
      <c r="AI95" s="22" t="s">
        <v>1510</v>
      </c>
    </row>
    <row r="96" spans="1:35" x14ac:dyDescent="0.2">
      <c r="A96" s="12" t="s">
        <v>1307</v>
      </c>
      <c r="B96" s="12">
        <v>2010</v>
      </c>
      <c r="C96" s="12" t="s">
        <v>176</v>
      </c>
      <c r="D96" s="12" t="s">
        <v>157</v>
      </c>
      <c r="E96" s="12">
        <v>52</v>
      </c>
      <c r="F96" s="12">
        <v>171</v>
      </c>
      <c r="G96" s="12">
        <v>24</v>
      </c>
      <c r="H96" s="12">
        <v>45</v>
      </c>
      <c r="I96" s="12">
        <v>9</v>
      </c>
      <c r="J96" s="12">
        <v>0</v>
      </c>
      <c r="K96" s="12">
        <v>10</v>
      </c>
      <c r="L96" s="12">
        <v>24</v>
      </c>
      <c r="M96" s="12">
        <v>0</v>
      </c>
      <c r="N96" s="12">
        <v>0</v>
      </c>
      <c r="O96" s="12">
        <v>16</v>
      </c>
      <c r="P96" s="12">
        <v>49</v>
      </c>
      <c r="AI96" s="22" t="s">
        <v>1759</v>
      </c>
    </row>
    <row r="97" spans="1:35" x14ac:dyDescent="0.2">
      <c r="A97" s="12" t="s">
        <v>1672</v>
      </c>
      <c r="B97" s="12">
        <v>2010</v>
      </c>
      <c r="C97" s="12" t="s">
        <v>168</v>
      </c>
      <c r="D97" s="12" t="s">
        <v>157</v>
      </c>
      <c r="E97" s="12">
        <v>55</v>
      </c>
      <c r="F97" s="12">
        <v>171</v>
      </c>
      <c r="G97" s="12">
        <v>31</v>
      </c>
      <c r="H97" s="12">
        <v>49</v>
      </c>
      <c r="I97" s="12">
        <v>14</v>
      </c>
      <c r="J97" s="12">
        <v>0</v>
      </c>
      <c r="K97" s="12">
        <v>9</v>
      </c>
      <c r="L97" s="12">
        <v>24</v>
      </c>
      <c r="M97" s="12">
        <v>1</v>
      </c>
      <c r="N97" s="12">
        <v>1</v>
      </c>
      <c r="O97" s="12">
        <v>25</v>
      </c>
      <c r="P97" s="12">
        <v>25</v>
      </c>
      <c r="AI97" s="22" t="s">
        <v>1341</v>
      </c>
    </row>
    <row r="98" spans="1:35" x14ac:dyDescent="0.2">
      <c r="A98" s="12" t="s">
        <v>1383</v>
      </c>
      <c r="B98" s="12">
        <v>2010</v>
      </c>
      <c r="C98" s="12" t="s">
        <v>188</v>
      </c>
      <c r="D98" s="12" t="s">
        <v>161</v>
      </c>
      <c r="E98" s="12">
        <v>51</v>
      </c>
      <c r="F98" s="12">
        <v>172</v>
      </c>
      <c r="G98" s="12">
        <v>26</v>
      </c>
      <c r="H98" s="12">
        <v>42</v>
      </c>
      <c r="I98" s="12">
        <v>5</v>
      </c>
      <c r="J98" s="12">
        <v>1</v>
      </c>
      <c r="K98" s="12">
        <v>0</v>
      </c>
      <c r="L98" s="12">
        <v>8</v>
      </c>
      <c r="M98" s="12">
        <v>17</v>
      </c>
      <c r="N98" s="12">
        <v>6</v>
      </c>
      <c r="O98" s="12">
        <v>17</v>
      </c>
      <c r="P98" s="12">
        <v>32</v>
      </c>
      <c r="AI98" s="22" t="s">
        <v>1427</v>
      </c>
    </row>
    <row r="99" spans="1:35" x14ac:dyDescent="0.2">
      <c r="A99" s="12" t="s">
        <v>1356</v>
      </c>
      <c r="B99" s="12">
        <v>2010</v>
      </c>
      <c r="C99" s="12" t="s">
        <v>184</v>
      </c>
      <c r="D99" s="12" t="s">
        <v>157</v>
      </c>
      <c r="E99" s="12">
        <v>57</v>
      </c>
      <c r="F99" s="12">
        <v>175</v>
      </c>
      <c r="G99" s="12">
        <v>10</v>
      </c>
      <c r="H99" s="12">
        <v>42</v>
      </c>
      <c r="I99" s="12">
        <v>6</v>
      </c>
      <c r="J99" s="12">
        <v>1</v>
      </c>
      <c r="K99" s="12">
        <v>2</v>
      </c>
      <c r="L99" s="12">
        <v>19</v>
      </c>
      <c r="M99" s="12">
        <v>0</v>
      </c>
      <c r="N99" s="12">
        <v>0</v>
      </c>
      <c r="O99" s="12">
        <v>10</v>
      </c>
      <c r="P99" s="12">
        <v>15</v>
      </c>
      <c r="AI99" s="22" t="s">
        <v>1486</v>
      </c>
    </row>
    <row r="100" spans="1:35" x14ac:dyDescent="0.2">
      <c r="A100" s="12" t="s">
        <v>1326</v>
      </c>
      <c r="B100" s="12">
        <v>2010</v>
      </c>
      <c r="C100" s="12" t="s">
        <v>188</v>
      </c>
      <c r="D100" s="12" t="s">
        <v>161</v>
      </c>
      <c r="E100" s="12">
        <v>87</v>
      </c>
      <c r="F100" s="12">
        <v>176</v>
      </c>
      <c r="G100" s="12">
        <v>17</v>
      </c>
      <c r="H100" s="12">
        <v>43</v>
      </c>
      <c r="I100" s="12">
        <v>9</v>
      </c>
      <c r="J100" s="12">
        <v>0</v>
      </c>
      <c r="K100" s="12">
        <v>6</v>
      </c>
      <c r="L100" s="12">
        <v>35</v>
      </c>
      <c r="M100" s="12">
        <v>2</v>
      </c>
      <c r="N100" s="12">
        <v>0</v>
      </c>
      <c r="O100" s="12">
        <v>35</v>
      </c>
      <c r="P100" s="12">
        <v>47</v>
      </c>
      <c r="AI100" s="22" t="s">
        <v>1602</v>
      </c>
    </row>
    <row r="101" spans="1:35" x14ac:dyDescent="0.2">
      <c r="A101" s="12" t="s">
        <v>1614</v>
      </c>
      <c r="B101" s="12">
        <v>2010</v>
      </c>
      <c r="C101" s="12" t="s">
        <v>159</v>
      </c>
      <c r="D101" s="12" t="s">
        <v>157</v>
      </c>
      <c r="E101" s="12">
        <v>61</v>
      </c>
      <c r="F101" s="12">
        <v>178</v>
      </c>
      <c r="G101" s="12">
        <v>24</v>
      </c>
      <c r="H101" s="12">
        <v>34</v>
      </c>
      <c r="I101" s="12">
        <v>10</v>
      </c>
      <c r="J101" s="12">
        <v>0</v>
      </c>
      <c r="K101" s="12">
        <v>2</v>
      </c>
      <c r="L101" s="12">
        <v>13</v>
      </c>
      <c r="M101" s="12">
        <v>1</v>
      </c>
      <c r="N101" s="12">
        <v>1</v>
      </c>
      <c r="O101" s="12">
        <v>25</v>
      </c>
      <c r="P101" s="12">
        <v>46</v>
      </c>
    </row>
    <row r="102" spans="1:35" x14ac:dyDescent="0.2">
      <c r="A102" s="12" t="s">
        <v>1641</v>
      </c>
      <c r="B102" s="12">
        <v>2010</v>
      </c>
      <c r="C102" s="12" t="s">
        <v>178</v>
      </c>
      <c r="D102" s="12" t="s">
        <v>157</v>
      </c>
      <c r="E102" s="12">
        <v>49</v>
      </c>
      <c r="F102" s="12">
        <v>179</v>
      </c>
      <c r="G102" s="12">
        <v>22</v>
      </c>
      <c r="H102" s="12">
        <v>49</v>
      </c>
      <c r="I102" s="12">
        <v>8</v>
      </c>
      <c r="J102" s="12">
        <v>3</v>
      </c>
      <c r="K102" s="12">
        <v>1</v>
      </c>
      <c r="L102" s="12">
        <v>11</v>
      </c>
      <c r="M102" s="12">
        <v>10</v>
      </c>
      <c r="N102" s="12">
        <v>2</v>
      </c>
      <c r="O102" s="12">
        <v>21</v>
      </c>
      <c r="P102" s="12">
        <v>35</v>
      </c>
      <c r="AI102" s="12"/>
    </row>
    <row r="103" spans="1:35" x14ac:dyDescent="0.2">
      <c r="A103" s="12" t="s">
        <v>1605</v>
      </c>
      <c r="B103" s="12">
        <v>2010</v>
      </c>
      <c r="C103" s="12" t="s">
        <v>186</v>
      </c>
      <c r="D103" s="12" t="s">
        <v>161</v>
      </c>
      <c r="E103" s="12">
        <v>88</v>
      </c>
      <c r="F103" s="12">
        <v>179</v>
      </c>
      <c r="G103" s="12">
        <v>24</v>
      </c>
      <c r="H103" s="12">
        <v>48</v>
      </c>
      <c r="I103" s="12">
        <v>13</v>
      </c>
      <c r="J103" s="12">
        <v>0</v>
      </c>
      <c r="K103" s="12">
        <v>6</v>
      </c>
      <c r="L103" s="12">
        <v>28</v>
      </c>
      <c r="M103" s="12">
        <v>8</v>
      </c>
      <c r="N103" s="12">
        <v>0</v>
      </c>
      <c r="O103" s="12">
        <v>14</v>
      </c>
      <c r="P103" s="12">
        <v>35</v>
      </c>
      <c r="AI103" s="12"/>
    </row>
    <row r="104" spans="1:35" x14ac:dyDescent="0.2">
      <c r="A104" s="12" t="s">
        <v>1594</v>
      </c>
      <c r="B104" s="12">
        <v>2010</v>
      </c>
      <c r="C104" s="12" t="s">
        <v>187</v>
      </c>
      <c r="D104" s="12" t="s">
        <v>161</v>
      </c>
      <c r="E104" s="12">
        <v>73</v>
      </c>
      <c r="F104" s="12">
        <v>180</v>
      </c>
      <c r="G104" s="12">
        <v>30</v>
      </c>
      <c r="H104" s="12">
        <v>47</v>
      </c>
      <c r="I104" s="12">
        <v>6</v>
      </c>
      <c r="J104" s="12">
        <v>3</v>
      </c>
      <c r="K104" s="12">
        <v>0</v>
      </c>
      <c r="L104" s="12">
        <v>10</v>
      </c>
      <c r="M104" s="12">
        <v>12</v>
      </c>
      <c r="N104" s="12">
        <v>0</v>
      </c>
      <c r="O104" s="12">
        <v>17</v>
      </c>
      <c r="P104" s="12">
        <v>42</v>
      </c>
      <c r="AI104" s="12"/>
    </row>
    <row r="105" spans="1:35" x14ac:dyDescent="0.2">
      <c r="A105" s="12" t="s">
        <v>1667</v>
      </c>
      <c r="B105" s="12">
        <v>2010</v>
      </c>
      <c r="C105" s="12" t="s">
        <v>178</v>
      </c>
      <c r="D105" s="12" t="s">
        <v>157</v>
      </c>
      <c r="E105" s="12">
        <v>52</v>
      </c>
      <c r="F105" s="12">
        <v>180</v>
      </c>
      <c r="G105" s="12">
        <v>22</v>
      </c>
      <c r="H105" s="12">
        <v>39</v>
      </c>
      <c r="I105" s="12">
        <v>6</v>
      </c>
      <c r="J105" s="12">
        <v>1</v>
      </c>
      <c r="K105" s="12">
        <v>8</v>
      </c>
      <c r="L105" s="12">
        <v>25</v>
      </c>
      <c r="M105" s="12">
        <v>0</v>
      </c>
      <c r="N105" s="12">
        <v>1</v>
      </c>
      <c r="O105" s="12">
        <v>24</v>
      </c>
      <c r="P105" s="12">
        <v>39</v>
      </c>
      <c r="AI105" s="12"/>
    </row>
    <row r="106" spans="1:35" x14ac:dyDescent="0.2">
      <c r="A106" s="12" t="s">
        <v>1753</v>
      </c>
      <c r="B106" s="12">
        <v>2010</v>
      </c>
      <c r="C106" s="12" t="s">
        <v>181</v>
      </c>
      <c r="D106" s="12" t="s">
        <v>157</v>
      </c>
      <c r="E106" s="12">
        <v>51</v>
      </c>
      <c r="F106" s="12">
        <v>181</v>
      </c>
      <c r="G106" s="12">
        <v>19</v>
      </c>
      <c r="H106" s="12">
        <v>37</v>
      </c>
      <c r="I106" s="12">
        <v>6</v>
      </c>
      <c r="J106" s="12">
        <v>4</v>
      </c>
      <c r="K106" s="12">
        <v>6</v>
      </c>
      <c r="L106" s="12">
        <v>15</v>
      </c>
      <c r="M106" s="12">
        <v>10</v>
      </c>
      <c r="N106" s="12">
        <v>3</v>
      </c>
      <c r="O106" s="12">
        <v>6</v>
      </c>
      <c r="P106" s="12">
        <v>40</v>
      </c>
      <c r="AI106" s="12"/>
    </row>
    <row r="107" spans="1:35" x14ac:dyDescent="0.2">
      <c r="A107" s="12" t="s">
        <v>1651</v>
      </c>
      <c r="B107" s="12">
        <v>2010</v>
      </c>
      <c r="C107" s="12" t="s">
        <v>162</v>
      </c>
      <c r="D107" s="12" t="s">
        <v>161</v>
      </c>
      <c r="E107" s="12">
        <v>53</v>
      </c>
      <c r="F107" s="12">
        <v>184</v>
      </c>
      <c r="G107" s="12">
        <v>18</v>
      </c>
      <c r="H107" s="12">
        <v>46</v>
      </c>
      <c r="I107" s="12">
        <v>9</v>
      </c>
      <c r="J107" s="12">
        <v>1</v>
      </c>
      <c r="K107" s="12">
        <v>4</v>
      </c>
      <c r="L107" s="12">
        <v>22</v>
      </c>
      <c r="M107" s="12">
        <v>1</v>
      </c>
      <c r="N107" s="12">
        <v>0</v>
      </c>
      <c r="O107" s="12">
        <v>17</v>
      </c>
      <c r="P107" s="12">
        <v>37</v>
      </c>
      <c r="AI107" s="12"/>
    </row>
    <row r="108" spans="1:35" x14ac:dyDescent="0.2">
      <c r="A108" s="12" t="s">
        <v>1608</v>
      </c>
      <c r="B108" s="12">
        <v>2010</v>
      </c>
      <c r="C108" s="12" t="s">
        <v>183</v>
      </c>
      <c r="D108" s="12" t="s">
        <v>161</v>
      </c>
      <c r="E108" s="12">
        <v>114</v>
      </c>
      <c r="F108" s="12">
        <v>186</v>
      </c>
      <c r="G108" s="12">
        <v>19</v>
      </c>
      <c r="H108" s="12">
        <v>46</v>
      </c>
      <c r="I108" s="12">
        <v>8</v>
      </c>
      <c r="J108" s="12">
        <v>1</v>
      </c>
      <c r="K108" s="12">
        <v>0</v>
      </c>
      <c r="L108" s="12">
        <v>5</v>
      </c>
      <c r="M108" s="12">
        <v>0</v>
      </c>
      <c r="N108" s="12">
        <v>0</v>
      </c>
      <c r="O108" s="12">
        <v>7</v>
      </c>
      <c r="P108" s="12">
        <v>30</v>
      </c>
      <c r="AI108" s="12"/>
    </row>
    <row r="109" spans="1:35" x14ac:dyDescent="0.2">
      <c r="A109" s="12" t="s">
        <v>1396</v>
      </c>
      <c r="B109" s="12">
        <v>2010</v>
      </c>
      <c r="C109" s="12" t="s">
        <v>158</v>
      </c>
      <c r="D109" s="12" t="s">
        <v>161</v>
      </c>
      <c r="E109" s="12">
        <v>106</v>
      </c>
      <c r="F109" s="12">
        <v>186</v>
      </c>
      <c r="G109" s="12">
        <v>23</v>
      </c>
      <c r="H109" s="12">
        <v>47</v>
      </c>
      <c r="I109" s="12">
        <v>14</v>
      </c>
      <c r="J109" s="12">
        <v>1</v>
      </c>
      <c r="K109" s="12">
        <v>8</v>
      </c>
      <c r="L109" s="12">
        <v>26</v>
      </c>
      <c r="M109" s="12">
        <v>0</v>
      </c>
      <c r="N109" s="12">
        <v>0</v>
      </c>
      <c r="O109" s="12">
        <v>12</v>
      </c>
      <c r="P109" s="12">
        <v>29</v>
      </c>
      <c r="AI109" s="12"/>
    </row>
    <row r="110" spans="1:35" x14ac:dyDescent="0.2">
      <c r="A110" s="12" t="s">
        <v>1556</v>
      </c>
      <c r="B110" s="12">
        <v>2010</v>
      </c>
      <c r="C110" s="12" t="s">
        <v>188</v>
      </c>
      <c r="D110" s="12" t="s">
        <v>161</v>
      </c>
      <c r="E110" s="12">
        <v>61</v>
      </c>
      <c r="F110" s="12">
        <v>188</v>
      </c>
      <c r="G110" s="12">
        <v>20</v>
      </c>
      <c r="H110" s="12">
        <v>37</v>
      </c>
      <c r="I110" s="12">
        <v>6</v>
      </c>
      <c r="J110" s="12">
        <v>1</v>
      </c>
      <c r="K110" s="12">
        <v>9</v>
      </c>
      <c r="L110" s="12">
        <v>27</v>
      </c>
      <c r="M110" s="12">
        <v>1</v>
      </c>
      <c r="N110" s="12">
        <v>0</v>
      </c>
      <c r="O110" s="12">
        <v>30</v>
      </c>
      <c r="P110" s="12">
        <v>48</v>
      </c>
      <c r="AI110" s="12"/>
    </row>
    <row r="111" spans="1:35" x14ac:dyDescent="0.2">
      <c r="A111" s="12" t="s">
        <v>1796</v>
      </c>
      <c r="B111" s="12">
        <v>2010</v>
      </c>
      <c r="C111" s="12" t="s">
        <v>182</v>
      </c>
      <c r="D111" s="12" t="s">
        <v>157</v>
      </c>
      <c r="E111" s="12">
        <v>54</v>
      </c>
      <c r="F111" s="12">
        <v>191</v>
      </c>
      <c r="G111" s="12">
        <v>30</v>
      </c>
      <c r="H111" s="12">
        <v>58</v>
      </c>
      <c r="I111" s="12">
        <v>12</v>
      </c>
      <c r="J111" s="12">
        <v>3</v>
      </c>
      <c r="K111" s="12">
        <v>1</v>
      </c>
      <c r="L111" s="12">
        <v>19</v>
      </c>
      <c r="M111" s="12">
        <v>0</v>
      </c>
      <c r="N111" s="12">
        <v>3</v>
      </c>
      <c r="O111" s="12">
        <v>14</v>
      </c>
      <c r="P111" s="12">
        <v>16</v>
      </c>
      <c r="AI111" s="12"/>
    </row>
    <row r="112" spans="1:35" x14ac:dyDescent="0.2">
      <c r="A112" s="12" t="s">
        <v>1590</v>
      </c>
      <c r="B112" s="12">
        <v>2010</v>
      </c>
      <c r="C112" s="12" t="s">
        <v>174</v>
      </c>
      <c r="D112" s="12" t="s">
        <v>161</v>
      </c>
      <c r="E112" s="12">
        <v>110</v>
      </c>
      <c r="F112" s="12">
        <v>191</v>
      </c>
      <c r="G112" s="12">
        <v>22</v>
      </c>
      <c r="H112" s="12">
        <v>45</v>
      </c>
      <c r="I112" s="12">
        <v>11</v>
      </c>
      <c r="J112" s="12">
        <v>1</v>
      </c>
      <c r="K112" s="12">
        <v>7</v>
      </c>
      <c r="L112" s="12">
        <v>28</v>
      </c>
      <c r="M112" s="12">
        <v>1</v>
      </c>
      <c r="N112" s="12">
        <v>0</v>
      </c>
      <c r="O112" s="12">
        <v>13</v>
      </c>
      <c r="P112" s="12">
        <v>52</v>
      </c>
      <c r="AI112" s="12"/>
    </row>
    <row r="113" spans="1:35" x14ac:dyDescent="0.2">
      <c r="A113" s="12" t="s">
        <v>1592</v>
      </c>
      <c r="B113" s="12">
        <v>2010</v>
      </c>
      <c r="C113" s="12" t="s">
        <v>169</v>
      </c>
      <c r="D113" s="12" t="s">
        <v>161</v>
      </c>
      <c r="E113" s="12">
        <v>81</v>
      </c>
      <c r="F113" s="12">
        <v>193</v>
      </c>
      <c r="G113" s="12">
        <v>16</v>
      </c>
      <c r="H113" s="12">
        <v>45</v>
      </c>
      <c r="I113" s="12">
        <v>11</v>
      </c>
      <c r="J113" s="12">
        <v>1</v>
      </c>
      <c r="K113" s="12">
        <v>1</v>
      </c>
      <c r="L113" s="12">
        <v>13</v>
      </c>
      <c r="M113" s="12">
        <v>2</v>
      </c>
      <c r="N113" s="12">
        <v>1</v>
      </c>
      <c r="O113" s="12">
        <v>4</v>
      </c>
      <c r="P113" s="12">
        <v>47</v>
      </c>
      <c r="AI113" s="12"/>
    </row>
    <row r="114" spans="1:35" x14ac:dyDescent="0.2">
      <c r="A114" s="12" t="s">
        <v>1573</v>
      </c>
      <c r="B114" s="12">
        <v>2010</v>
      </c>
      <c r="C114" s="12" t="s">
        <v>181</v>
      </c>
      <c r="D114" s="12" t="s">
        <v>157</v>
      </c>
      <c r="E114" s="12">
        <v>51</v>
      </c>
      <c r="F114" s="12">
        <v>193</v>
      </c>
      <c r="G114" s="12">
        <v>29</v>
      </c>
      <c r="H114" s="12">
        <v>56</v>
      </c>
      <c r="I114" s="12">
        <v>5</v>
      </c>
      <c r="J114" s="12">
        <v>0</v>
      </c>
      <c r="K114" s="12">
        <v>11</v>
      </c>
      <c r="L114" s="12">
        <v>39</v>
      </c>
      <c r="M114" s="12">
        <v>0</v>
      </c>
      <c r="N114" s="12">
        <v>1</v>
      </c>
      <c r="O114" s="12">
        <v>12</v>
      </c>
      <c r="P114" s="12">
        <v>31</v>
      </c>
      <c r="AI114" s="12"/>
    </row>
    <row r="115" spans="1:35" x14ac:dyDescent="0.2">
      <c r="A115" s="12" t="s">
        <v>1409</v>
      </c>
      <c r="B115" s="12">
        <v>2010</v>
      </c>
      <c r="C115" s="12" t="s">
        <v>159</v>
      </c>
      <c r="D115" s="12" t="s">
        <v>157</v>
      </c>
      <c r="E115" s="12">
        <v>61</v>
      </c>
      <c r="F115" s="12">
        <v>193</v>
      </c>
      <c r="G115" s="12">
        <v>17</v>
      </c>
      <c r="H115" s="12">
        <v>48</v>
      </c>
      <c r="I115" s="12">
        <v>11</v>
      </c>
      <c r="J115" s="12">
        <v>1</v>
      </c>
      <c r="K115" s="12">
        <v>0</v>
      </c>
      <c r="L115" s="12">
        <v>14</v>
      </c>
      <c r="M115" s="12">
        <v>1</v>
      </c>
      <c r="N115" s="12">
        <v>2</v>
      </c>
      <c r="O115" s="12">
        <v>7</v>
      </c>
      <c r="P115" s="12">
        <v>35</v>
      </c>
      <c r="AI115" s="12"/>
    </row>
    <row r="116" spans="1:35" x14ac:dyDescent="0.2">
      <c r="A116" s="12" t="s">
        <v>1758</v>
      </c>
      <c r="B116" s="12">
        <v>2010</v>
      </c>
      <c r="C116" s="12" t="s">
        <v>158</v>
      </c>
      <c r="D116" s="12" t="s">
        <v>161</v>
      </c>
      <c r="E116" s="12">
        <v>67</v>
      </c>
      <c r="F116" s="12">
        <v>195</v>
      </c>
      <c r="G116" s="12">
        <v>26</v>
      </c>
      <c r="H116" s="12">
        <v>40</v>
      </c>
      <c r="I116" s="12">
        <v>8</v>
      </c>
      <c r="J116" s="12">
        <v>1</v>
      </c>
      <c r="K116" s="12">
        <v>2</v>
      </c>
      <c r="L116" s="12">
        <v>8</v>
      </c>
      <c r="M116" s="12">
        <v>0</v>
      </c>
      <c r="N116" s="12">
        <v>0</v>
      </c>
      <c r="O116" s="12">
        <v>22</v>
      </c>
      <c r="P116" s="12">
        <v>41</v>
      </c>
      <c r="AI116" s="12"/>
    </row>
    <row r="117" spans="1:35" x14ac:dyDescent="0.2">
      <c r="A117" s="12" t="s">
        <v>1493</v>
      </c>
      <c r="B117" s="12">
        <v>2010</v>
      </c>
      <c r="C117" s="12" t="s">
        <v>169</v>
      </c>
      <c r="D117" s="12" t="s">
        <v>161</v>
      </c>
      <c r="E117" s="12">
        <v>65</v>
      </c>
      <c r="F117" s="12">
        <v>195</v>
      </c>
      <c r="G117" s="12">
        <v>22</v>
      </c>
      <c r="H117" s="12">
        <v>45</v>
      </c>
      <c r="I117" s="12">
        <v>8</v>
      </c>
      <c r="J117" s="12">
        <v>0</v>
      </c>
      <c r="K117" s="12">
        <v>10</v>
      </c>
      <c r="L117" s="12">
        <v>32</v>
      </c>
      <c r="M117" s="12">
        <v>0</v>
      </c>
      <c r="N117" s="12">
        <v>0</v>
      </c>
      <c r="O117" s="12">
        <v>36</v>
      </c>
      <c r="P117" s="12">
        <v>61</v>
      </c>
      <c r="AI117" s="12"/>
    </row>
    <row r="118" spans="1:35" x14ac:dyDescent="0.2">
      <c r="A118" s="12" t="s">
        <v>1368</v>
      </c>
      <c r="B118" s="12">
        <v>2010</v>
      </c>
      <c r="C118" s="12" t="s">
        <v>177</v>
      </c>
      <c r="D118" s="12" t="s">
        <v>161</v>
      </c>
      <c r="E118" s="12">
        <v>66</v>
      </c>
      <c r="F118" s="12">
        <v>196</v>
      </c>
      <c r="G118" s="12">
        <v>32</v>
      </c>
      <c r="H118" s="12">
        <v>61</v>
      </c>
      <c r="I118" s="12">
        <v>15</v>
      </c>
      <c r="J118" s="12">
        <v>0</v>
      </c>
      <c r="K118" s="12">
        <v>8</v>
      </c>
      <c r="L118" s="12">
        <v>40</v>
      </c>
      <c r="M118" s="12">
        <v>1</v>
      </c>
      <c r="N118" s="12">
        <v>1</v>
      </c>
      <c r="O118" s="12">
        <v>32</v>
      </c>
      <c r="P118" s="12">
        <v>38</v>
      </c>
      <c r="AI118" s="12"/>
    </row>
    <row r="119" spans="1:35" x14ac:dyDescent="0.2">
      <c r="A119" s="12" t="s">
        <v>1540</v>
      </c>
      <c r="B119" s="12">
        <v>2010</v>
      </c>
      <c r="C119" s="12" t="s">
        <v>177</v>
      </c>
      <c r="D119" s="12" t="s">
        <v>161</v>
      </c>
      <c r="E119" s="12">
        <v>54</v>
      </c>
      <c r="F119" s="12">
        <v>198</v>
      </c>
      <c r="G119" s="12">
        <v>27</v>
      </c>
      <c r="H119" s="12">
        <v>48</v>
      </c>
      <c r="I119" s="12">
        <v>5</v>
      </c>
      <c r="J119" s="12">
        <v>0</v>
      </c>
      <c r="K119" s="12">
        <v>1</v>
      </c>
      <c r="L119" s="12">
        <v>8</v>
      </c>
      <c r="M119" s="12">
        <v>4</v>
      </c>
      <c r="N119" s="12">
        <v>3</v>
      </c>
      <c r="O119" s="12">
        <v>22</v>
      </c>
      <c r="P119" s="12">
        <v>28</v>
      </c>
      <c r="AI119" s="12"/>
    </row>
    <row r="120" spans="1:35" x14ac:dyDescent="0.2">
      <c r="A120" s="12" t="s">
        <v>1310</v>
      </c>
      <c r="B120" s="12">
        <v>2010</v>
      </c>
      <c r="C120" s="12" t="s">
        <v>179</v>
      </c>
      <c r="D120" s="12" t="s">
        <v>161</v>
      </c>
      <c r="E120" s="12">
        <v>91</v>
      </c>
      <c r="F120" s="12">
        <v>200</v>
      </c>
      <c r="G120" s="12">
        <v>30</v>
      </c>
      <c r="H120" s="12">
        <v>58</v>
      </c>
      <c r="I120" s="12">
        <v>12</v>
      </c>
      <c r="J120" s="12">
        <v>0</v>
      </c>
      <c r="K120" s="12">
        <v>4</v>
      </c>
      <c r="L120" s="12">
        <v>28</v>
      </c>
      <c r="M120" s="12">
        <v>4</v>
      </c>
      <c r="N120" s="12">
        <v>0</v>
      </c>
      <c r="O120" s="12">
        <v>17</v>
      </c>
      <c r="P120" s="12">
        <v>30</v>
      </c>
      <c r="AI120" s="12"/>
    </row>
    <row r="121" spans="1:35" x14ac:dyDescent="0.2">
      <c r="A121" s="12" t="s">
        <v>1663</v>
      </c>
      <c r="B121" s="12">
        <v>2010</v>
      </c>
      <c r="C121" s="12" t="s">
        <v>179</v>
      </c>
      <c r="D121" s="12" t="s">
        <v>161</v>
      </c>
      <c r="E121" s="12">
        <v>82</v>
      </c>
      <c r="F121" s="12">
        <v>200</v>
      </c>
      <c r="G121" s="12">
        <v>23</v>
      </c>
      <c r="H121" s="12">
        <v>52</v>
      </c>
      <c r="I121" s="12">
        <v>10</v>
      </c>
      <c r="J121" s="12">
        <v>0</v>
      </c>
      <c r="K121" s="12">
        <v>5</v>
      </c>
      <c r="L121" s="12">
        <v>25</v>
      </c>
      <c r="M121" s="12">
        <v>1</v>
      </c>
      <c r="N121" s="12">
        <v>3</v>
      </c>
      <c r="O121" s="12">
        <v>22</v>
      </c>
      <c r="P121" s="12">
        <v>30</v>
      </c>
      <c r="AI121" s="12"/>
    </row>
    <row r="122" spans="1:35" x14ac:dyDescent="0.2">
      <c r="A122" s="12" t="s">
        <v>1773</v>
      </c>
      <c r="B122" s="12">
        <v>2010</v>
      </c>
      <c r="C122" s="12" t="s">
        <v>179</v>
      </c>
      <c r="D122" s="12" t="s">
        <v>161</v>
      </c>
      <c r="E122" s="12">
        <v>97</v>
      </c>
      <c r="F122" s="12">
        <v>201</v>
      </c>
      <c r="G122" s="12">
        <v>33</v>
      </c>
      <c r="H122" s="12">
        <v>51</v>
      </c>
      <c r="I122" s="12">
        <v>10</v>
      </c>
      <c r="J122" s="12">
        <v>1</v>
      </c>
      <c r="K122" s="12">
        <v>8</v>
      </c>
      <c r="L122" s="12">
        <v>21</v>
      </c>
      <c r="M122" s="12">
        <v>1</v>
      </c>
      <c r="N122" s="12">
        <v>2</v>
      </c>
      <c r="O122" s="12">
        <v>16</v>
      </c>
      <c r="P122" s="12">
        <v>57</v>
      </c>
      <c r="AI122" s="12"/>
    </row>
    <row r="123" spans="1:35" x14ac:dyDescent="0.2">
      <c r="A123" s="12" t="s">
        <v>1305</v>
      </c>
      <c r="B123" s="12">
        <v>2010</v>
      </c>
      <c r="C123" s="12" t="s">
        <v>158</v>
      </c>
      <c r="D123" s="12" t="s">
        <v>161</v>
      </c>
      <c r="E123" s="12">
        <v>93</v>
      </c>
      <c r="F123" s="12">
        <v>202</v>
      </c>
      <c r="G123" s="12">
        <v>22</v>
      </c>
      <c r="H123" s="12">
        <v>54</v>
      </c>
      <c r="I123" s="12">
        <v>10</v>
      </c>
      <c r="J123" s="12">
        <v>1</v>
      </c>
      <c r="K123" s="12">
        <v>2</v>
      </c>
      <c r="L123" s="12">
        <v>22</v>
      </c>
      <c r="M123" s="12">
        <v>0</v>
      </c>
      <c r="N123" s="12">
        <v>0</v>
      </c>
      <c r="O123" s="12">
        <v>15</v>
      </c>
      <c r="P123" s="12">
        <v>33</v>
      </c>
      <c r="AI123" s="12"/>
    </row>
    <row r="124" spans="1:35" x14ac:dyDescent="0.2">
      <c r="A124" s="12" t="s">
        <v>1449</v>
      </c>
      <c r="B124" s="12">
        <v>2010</v>
      </c>
      <c r="C124" s="12" t="s">
        <v>177</v>
      </c>
      <c r="D124" s="12" t="s">
        <v>161</v>
      </c>
      <c r="E124" s="12">
        <v>102</v>
      </c>
      <c r="F124" s="12">
        <v>202</v>
      </c>
      <c r="G124" s="12">
        <v>24</v>
      </c>
      <c r="H124" s="12">
        <v>53</v>
      </c>
      <c r="I124" s="12">
        <v>11</v>
      </c>
      <c r="J124" s="12">
        <v>2</v>
      </c>
      <c r="K124" s="12">
        <v>2</v>
      </c>
      <c r="L124" s="12">
        <v>15</v>
      </c>
      <c r="M124" s="12">
        <v>2</v>
      </c>
      <c r="N124" s="12">
        <v>2</v>
      </c>
      <c r="O124" s="12">
        <v>5</v>
      </c>
      <c r="P124" s="12">
        <v>50</v>
      </c>
      <c r="AI124" s="12"/>
    </row>
    <row r="125" spans="1:35" x14ac:dyDescent="0.2">
      <c r="A125" s="12" t="s">
        <v>1356</v>
      </c>
      <c r="B125" s="12">
        <v>2010</v>
      </c>
      <c r="C125" s="12" t="s">
        <v>185</v>
      </c>
      <c r="D125" s="12" t="s">
        <v>161</v>
      </c>
      <c r="E125" s="12">
        <v>61</v>
      </c>
      <c r="F125" s="12">
        <v>202</v>
      </c>
      <c r="G125" s="12">
        <v>17</v>
      </c>
      <c r="H125" s="12">
        <v>52</v>
      </c>
      <c r="I125" s="12">
        <v>6</v>
      </c>
      <c r="J125" s="12">
        <v>0</v>
      </c>
      <c r="K125" s="12">
        <v>3</v>
      </c>
      <c r="L125" s="12">
        <v>17</v>
      </c>
      <c r="M125" s="12">
        <v>0</v>
      </c>
      <c r="N125" s="12">
        <v>0</v>
      </c>
      <c r="O125" s="12">
        <v>14</v>
      </c>
      <c r="P125" s="12">
        <v>19</v>
      </c>
      <c r="AI125" s="12"/>
    </row>
    <row r="126" spans="1:35" x14ac:dyDescent="0.2">
      <c r="A126" s="12" t="s">
        <v>1741</v>
      </c>
      <c r="B126" s="12">
        <v>2010</v>
      </c>
      <c r="C126" s="12" t="s">
        <v>173</v>
      </c>
      <c r="D126" s="12" t="s">
        <v>161</v>
      </c>
      <c r="E126" s="12">
        <v>73</v>
      </c>
      <c r="F126" s="12">
        <v>202</v>
      </c>
      <c r="G126" s="12">
        <v>17</v>
      </c>
      <c r="H126" s="12">
        <v>56</v>
      </c>
      <c r="I126" s="12">
        <v>7</v>
      </c>
      <c r="J126" s="12">
        <v>1</v>
      </c>
      <c r="K126" s="12">
        <v>3</v>
      </c>
      <c r="L126" s="12">
        <v>17</v>
      </c>
      <c r="M126" s="12">
        <v>1</v>
      </c>
      <c r="N126" s="12">
        <v>0</v>
      </c>
      <c r="O126" s="12">
        <v>24</v>
      </c>
      <c r="P126" s="12">
        <v>25</v>
      </c>
      <c r="AI126" s="12"/>
    </row>
    <row r="127" spans="1:35" x14ac:dyDescent="0.2">
      <c r="A127" s="12" t="s">
        <v>1611</v>
      </c>
      <c r="B127" s="12">
        <v>2010</v>
      </c>
      <c r="C127" s="12" t="s">
        <v>179</v>
      </c>
      <c r="D127" s="12" t="s">
        <v>161</v>
      </c>
      <c r="E127" s="12">
        <v>70</v>
      </c>
      <c r="F127" s="12">
        <v>203</v>
      </c>
      <c r="G127" s="12">
        <v>25</v>
      </c>
      <c r="H127" s="12">
        <v>61</v>
      </c>
      <c r="I127" s="12">
        <v>11</v>
      </c>
      <c r="J127" s="12">
        <v>0</v>
      </c>
      <c r="K127" s="12">
        <v>5</v>
      </c>
      <c r="L127" s="12">
        <v>40</v>
      </c>
      <c r="M127" s="12">
        <v>0</v>
      </c>
      <c r="N127" s="12">
        <v>0</v>
      </c>
      <c r="O127" s="12">
        <v>33</v>
      </c>
      <c r="P127" s="12">
        <v>21</v>
      </c>
      <c r="AI127" s="12"/>
    </row>
    <row r="128" spans="1:35" x14ac:dyDescent="0.2">
      <c r="A128" s="12" t="s">
        <v>1317</v>
      </c>
      <c r="B128" s="12">
        <v>2010</v>
      </c>
      <c r="C128" s="12" t="s">
        <v>166</v>
      </c>
      <c r="D128" s="12" t="s">
        <v>161</v>
      </c>
      <c r="E128" s="12">
        <v>102</v>
      </c>
      <c r="F128" s="12">
        <v>204</v>
      </c>
      <c r="G128" s="12">
        <v>16</v>
      </c>
      <c r="H128" s="12">
        <v>51</v>
      </c>
      <c r="I128" s="12">
        <v>8</v>
      </c>
      <c r="J128" s="12">
        <v>0</v>
      </c>
      <c r="K128" s="12">
        <v>2</v>
      </c>
      <c r="L128" s="12">
        <v>21</v>
      </c>
      <c r="M128" s="12">
        <v>1</v>
      </c>
      <c r="N128" s="12">
        <v>1</v>
      </c>
      <c r="O128" s="12">
        <v>21</v>
      </c>
      <c r="P128" s="12">
        <v>29</v>
      </c>
      <c r="AI128" s="12"/>
    </row>
    <row r="129" spans="1:35" x14ac:dyDescent="0.2">
      <c r="A129" s="12" t="s">
        <v>1307</v>
      </c>
      <c r="B129" s="12">
        <v>2010</v>
      </c>
      <c r="C129" s="12" t="s">
        <v>159</v>
      </c>
      <c r="D129" s="12" t="s">
        <v>157</v>
      </c>
      <c r="E129" s="12">
        <v>57</v>
      </c>
      <c r="F129" s="12">
        <v>205</v>
      </c>
      <c r="G129" s="12">
        <v>23</v>
      </c>
      <c r="H129" s="12">
        <v>44</v>
      </c>
      <c r="I129" s="12">
        <v>10</v>
      </c>
      <c r="J129" s="12">
        <v>0</v>
      </c>
      <c r="K129" s="12">
        <v>15</v>
      </c>
      <c r="L129" s="12">
        <v>33</v>
      </c>
      <c r="M129" s="12">
        <v>1</v>
      </c>
      <c r="N129" s="12">
        <v>0</v>
      </c>
      <c r="O129" s="12">
        <v>30</v>
      </c>
      <c r="P129" s="12">
        <v>82</v>
      </c>
      <c r="AI129" s="12"/>
    </row>
    <row r="130" spans="1:35" x14ac:dyDescent="0.2">
      <c r="A130" s="12" t="s">
        <v>1524</v>
      </c>
      <c r="B130" s="12">
        <v>2010</v>
      </c>
      <c r="C130" s="12" t="s">
        <v>181</v>
      </c>
      <c r="D130" s="12" t="s">
        <v>157</v>
      </c>
      <c r="E130" s="12">
        <v>68</v>
      </c>
      <c r="F130" s="12">
        <v>205</v>
      </c>
      <c r="G130" s="12">
        <v>19</v>
      </c>
      <c r="H130" s="12">
        <v>40</v>
      </c>
      <c r="I130" s="12">
        <v>6</v>
      </c>
      <c r="J130" s="12">
        <v>1</v>
      </c>
      <c r="K130" s="12">
        <v>3</v>
      </c>
      <c r="L130" s="12">
        <v>18</v>
      </c>
      <c r="M130" s="12">
        <v>3</v>
      </c>
      <c r="N130" s="12">
        <v>0</v>
      </c>
      <c r="O130" s="12">
        <v>6</v>
      </c>
      <c r="P130" s="12">
        <v>59</v>
      </c>
      <c r="AI130" s="12"/>
    </row>
    <row r="131" spans="1:35" x14ac:dyDescent="0.2">
      <c r="A131" s="12" t="s">
        <v>1726</v>
      </c>
      <c r="B131" s="12">
        <v>2010</v>
      </c>
      <c r="C131" s="12" t="s">
        <v>159</v>
      </c>
      <c r="D131" s="12" t="s">
        <v>157</v>
      </c>
      <c r="E131" s="12">
        <v>60</v>
      </c>
      <c r="F131" s="12">
        <v>205</v>
      </c>
      <c r="G131" s="12">
        <v>12</v>
      </c>
      <c r="H131" s="12">
        <v>40</v>
      </c>
      <c r="I131" s="12">
        <v>6</v>
      </c>
      <c r="J131" s="12">
        <v>0</v>
      </c>
      <c r="K131" s="12">
        <v>4</v>
      </c>
      <c r="L131" s="12">
        <v>15</v>
      </c>
      <c r="M131" s="12">
        <v>0</v>
      </c>
      <c r="N131" s="12">
        <v>1</v>
      </c>
      <c r="O131" s="12">
        <v>8</v>
      </c>
      <c r="P131" s="12">
        <v>63</v>
      </c>
      <c r="AI131" s="12"/>
    </row>
    <row r="132" spans="1:35" x14ac:dyDescent="0.2">
      <c r="A132" s="12" t="s">
        <v>1505</v>
      </c>
      <c r="B132" s="12">
        <v>2010</v>
      </c>
      <c r="C132" s="12" t="s">
        <v>162</v>
      </c>
      <c r="D132" s="12" t="s">
        <v>161</v>
      </c>
      <c r="E132" s="12">
        <v>79</v>
      </c>
      <c r="F132" s="12">
        <v>206</v>
      </c>
      <c r="G132" s="12">
        <v>29</v>
      </c>
      <c r="H132" s="12">
        <v>56</v>
      </c>
      <c r="I132" s="12">
        <v>13</v>
      </c>
      <c r="J132" s="12">
        <v>2</v>
      </c>
      <c r="K132" s="12">
        <v>4</v>
      </c>
      <c r="L132" s="12">
        <v>21</v>
      </c>
      <c r="M132" s="12">
        <v>1</v>
      </c>
      <c r="N132" s="12">
        <v>0</v>
      </c>
      <c r="O132" s="12">
        <v>16</v>
      </c>
      <c r="P132" s="12">
        <v>50</v>
      </c>
      <c r="AI132" s="12"/>
    </row>
    <row r="133" spans="1:35" x14ac:dyDescent="0.2">
      <c r="A133" s="12" t="s">
        <v>1736</v>
      </c>
      <c r="B133" s="12">
        <v>2010</v>
      </c>
      <c r="C133" s="12" t="s">
        <v>169</v>
      </c>
      <c r="D133" s="12" t="s">
        <v>161</v>
      </c>
      <c r="E133" s="12">
        <v>104</v>
      </c>
      <c r="F133" s="12">
        <v>207</v>
      </c>
      <c r="G133" s="12">
        <v>19</v>
      </c>
      <c r="H133" s="12">
        <v>54</v>
      </c>
      <c r="I133" s="12">
        <v>7</v>
      </c>
      <c r="J133" s="12">
        <v>1</v>
      </c>
      <c r="K133" s="12">
        <v>3</v>
      </c>
      <c r="L133" s="12">
        <v>11</v>
      </c>
      <c r="M133" s="12">
        <v>0</v>
      </c>
      <c r="N133" s="12">
        <v>3</v>
      </c>
      <c r="O133" s="12">
        <v>8</v>
      </c>
      <c r="P133" s="12">
        <v>67</v>
      </c>
      <c r="AI133" s="12"/>
    </row>
    <row r="134" spans="1:35" x14ac:dyDescent="0.2">
      <c r="A134" s="12" t="s">
        <v>1426</v>
      </c>
      <c r="B134" s="12">
        <v>2010</v>
      </c>
      <c r="C134" s="12" t="s">
        <v>172</v>
      </c>
      <c r="D134" s="12" t="s">
        <v>161</v>
      </c>
      <c r="E134" s="12">
        <v>59</v>
      </c>
      <c r="F134" s="12">
        <v>209</v>
      </c>
      <c r="G134" s="12">
        <v>19</v>
      </c>
      <c r="H134" s="12">
        <v>44</v>
      </c>
      <c r="I134" s="12">
        <v>7</v>
      </c>
      <c r="J134" s="12">
        <v>0</v>
      </c>
      <c r="K134" s="12">
        <v>6</v>
      </c>
      <c r="L134" s="12">
        <v>26</v>
      </c>
      <c r="M134" s="12">
        <v>0</v>
      </c>
      <c r="N134" s="12">
        <v>1</v>
      </c>
      <c r="O134" s="12">
        <v>24</v>
      </c>
      <c r="P134" s="12">
        <v>57</v>
      </c>
      <c r="AI134" s="12"/>
    </row>
    <row r="135" spans="1:35" x14ac:dyDescent="0.2">
      <c r="A135" s="12" t="s">
        <v>1702</v>
      </c>
      <c r="B135" s="12">
        <v>2010</v>
      </c>
      <c r="C135" s="12" t="s">
        <v>172</v>
      </c>
      <c r="D135" s="12" t="s">
        <v>161</v>
      </c>
      <c r="E135" s="12">
        <v>76</v>
      </c>
      <c r="F135" s="12">
        <v>212</v>
      </c>
      <c r="G135" s="12">
        <v>22</v>
      </c>
      <c r="H135" s="12">
        <v>44</v>
      </c>
      <c r="I135" s="12">
        <v>6</v>
      </c>
      <c r="J135" s="12">
        <v>3</v>
      </c>
      <c r="K135" s="12">
        <v>1</v>
      </c>
      <c r="L135" s="12">
        <v>22</v>
      </c>
      <c r="M135" s="12">
        <v>10</v>
      </c>
      <c r="N135" s="12">
        <v>6</v>
      </c>
      <c r="O135" s="12">
        <v>19</v>
      </c>
      <c r="P135" s="12">
        <v>54</v>
      </c>
      <c r="AI135" s="12"/>
    </row>
    <row r="136" spans="1:35" x14ac:dyDescent="0.2">
      <c r="A136" s="12" t="s">
        <v>1478</v>
      </c>
      <c r="B136" s="12">
        <v>2010</v>
      </c>
      <c r="C136" s="12" t="s">
        <v>181</v>
      </c>
      <c r="D136" s="12" t="s">
        <v>157</v>
      </c>
      <c r="E136" s="12">
        <v>61</v>
      </c>
      <c r="F136" s="12">
        <v>212</v>
      </c>
      <c r="G136" s="12">
        <v>27</v>
      </c>
      <c r="H136" s="12">
        <v>53</v>
      </c>
      <c r="I136" s="12">
        <v>13</v>
      </c>
      <c r="J136" s="12">
        <v>1</v>
      </c>
      <c r="K136" s="12">
        <v>3</v>
      </c>
      <c r="L136" s="12">
        <v>27</v>
      </c>
      <c r="M136" s="12">
        <v>7</v>
      </c>
      <c r="N136" s="12">
        <v>3</v>
      </c>
      <c r="O136" s="12">
        <v>21</v>
      </c>
      <c r="P136" s="12">
        <v>27</v>
      </c>
      <c r="AI136" s="12"/>
    </row>
    <row r="137" spans="1:35" x14ac:dyDescent="0.2">
      <c r="A137" s="12" t="s">
        <v>1668</v>
      </c>
      <c r="B137" s="12">
        <v>2010</v>
      </c>
      <c r="C137" s="12" t="s">
        <v>166</v>
      </c>
      <c r="D137" s="12" t="s">
        <v>161</v>
      </c>
      <c r="E137" s="12">
        <v>67</v>
      </c>
      <c r="F137" s="12">
        <v>212</v>
      </c>
      <c r="G137" s="12">
        <v>24</v>
      </c>
      <c r="H137" s="12">
        <v>43</v>
      </c>
      <c r="I137" s="12">
        <v>12</v>
      </c>
      <c r="J137" s="12">
        <v>1</v>
      </c>
      <c r="K137" s="12">
        <v>9</v>
      </c>
      <c r="L137" s="12">
        <v>26</v>
      </c>
      <c r="M137" s="12">
        <v>2</v>
      </c>
      <c r="N137" s="12">
        <v>0</v>
      </c>
      <c r="O137" s="12">
        <v>33</v>
      </c>
      <c r="P137" s="12">
        <v>44</v>
      </c>
      <c r="AI137" s="12"/>
    </row>
    <row r="138" spans="1:35" x14ac:dyDescent="0.2">
      <c r="A138" s="12" t="s">
        <v>1436</v>
      </c>
      <c r="B138" s="12">
        <v>2010</v>
      </c>
      <c r="C138" s="12" t="s">
        <v>171</v>
      </c>
      <c r="D138" s="12" t="s">
        <v>157</v>
      </c>
      <c r="E138" s="12">
        <v>82</v>
      </c>
      <c r="F138" s="12">
        <v>212</v>
      </c>
      <c r="G138" s="12">
        <v>22</v>
      </c>
      <c r="H138" s="12">
        <v>61</v>
      </c>
      <c r="I138" s="12">
        <v>7</v>
      </c>
      <c r="J138" s="12">
        <v>0</v>
      </c>
      <c r="K138" s="12">
        <v>12</v>
      </c>
      <c r="L138" s="12">
        <v>33</v>
      </c>
      <c r="M138" s="12">
        <v>0</v>
      </c>
      <c r="N138" s="12">
        <v>0</v>
      </c>
      <c r="O138" s="12">
        <v>19</v>
      </c>
      <c r="P138" s="12">
        <v>61</v>
      </c>
      <c r="AI138" s="12"/>
    </row>
    <row r="139" spans="1:35" x14ac:dyDescent="0.2">
      <c r="A139" s="12" t="s">
        <v>1549</v>
      </c>
      <c r="B139" s="12">
        <v>2010</v>
      </c>
      <c r="C139" s="12" t="s">
        <v>181</v>
      </c>
      <c r="D139" s="12" t="s">
        <v>157</v>
      </c>
      <c r="E139" s="12">
        <v>58</v>
      </c>
      <c r="F139" s="12">
        <v>213</v>
      </c>
      <c r="G139" s="12">
        <v>21</v>
      </c>
      <c r="H139" s="12">
        <v>53</v>
      </c>
      <c r="I139" s="12">
        <v>8</v>
      </c>
      <c r="J139" s="12">
        <v>0</v>
      </c>
      <c r="K139" s="12">
        <v>2</v>
      </c>
      <c r="L139" s="12">
        <v>13</v>
      </c>
      <c r="M139" s="12">
        <v>2</v>
      </c>
      <c r="N139" s="12">
        <v>2</v>
      </c>
      <c r="O139" s="12">
        <v>12</v>
      </c>
      <c r="P139" s="12">
        <v>13</v>
      </c>
      <c r="AI139" s="12"/>
    </row>
    <row r="140" spans="1:35" x14ac:dyDescent="0.2">
      <c r="A140" s="12" t="s">
        <v>1448</v>
      </c>
      <c r="B140" s="12">
        <v>2010</v>
      </c>
      <c r="C140" s="12" t="s">
        <v>162</v>
      </c>
      <c r="D140" s="12" t="s">
        <v>161</v>
      </c>
      <c r="E140" s="12">
        <v>77</v>
      </c>
      <c r="F140" s="12">
        <v>215</v>
      </c>
      <c r="G140" s="12">
        <v>18</v>
      </c>
      <c r="H140" s="12">
        <v>46</v>
      </c>
      <c r="I140" s="12">
        <v>13</v>
      </c>
      <c r="J140" s="12">
        <v>1</v>
      </c>
      <c r="K140" s="12">
        <v>1</v>
      </c>
      <c r="L140" s="12">
        <v>17</v>
      </c>
      <c r="M140" s="12">
        <v>1</v>
      </c>
      <c r="N140" s="12">
        <v>0</v>
      </c>
      <c r="O140" s="12">
        <v>12</v>
      </c>
      <c r="P140" s="12">
        <v>61</v>
      </c>
      <c r="AI140" s="12"/>
    </row>
    <row r="141" spans="1:35" x14ac:dyDescent="0.2">
      <c r="A141" s="12" t="s">
        <v>1666</v>
      </c>
      <c r="B141" s="12">
        <v>2010</v>
      </c>
      <c r="C141" s="12" t="s">
        <v>167</v>
      </c>
      <c r="D141" s="12" t="s">
        <v>157</v>
      </c>
      <c r="E141" s="12">
        <v>77</v>
      </c>
      <c r="F141" s="12">
        <v>216</v>
      </c>
      <c r="G141" s="12">
        <v>30</v>
      </c>
      <c r="H141" s="12">
        <v>52</v>
      </c>
      <c r="I141" s="12">
        <v>15</v>
      </c>
      <c r="J141" s="12">
        <v>3</v>
      </c>
      <c r="K141" s="12">
        <v>10</v>
      </c>
      <c r="L141" s="12">
        <v>40</v>
      </c>
      <c r="M141" s="12">
        <v>2</v>
      </c>
      <c r="N141" s="12">
        <v>2</v>
      </c>
      <c r="O141" s="12">
        <v>40</v>
      </c>
      <c r="P141" s="12">
        <v>55</v>
      </c>
      <c r="AI141" s="12"/>
    </row>
    <row r="142" spans="1:35" x14ac:dyDescent="0.2">
      <c r="A142" s="12" t="s">
        <v>1804</v>
      </c>
      <c r="B142" s="12">
        <v>2010</v>
      </c>
      <c r="C142" s="12" t="s">
        <v>173</v>
      </c>
      <c r="D142" s="12" t="s">
        <v>161</v>
      </c>
      <c r="E142" s="12">
        <v>78</v>
      </c>
      <c r="F142" s="12">
        <v>216</v>
      </c>
      <c r="G142" s="12">
        <v>28</v>
      </c>
      <c r="H142" s="12">
        <v>46</v>
      </c>
      <c r="I142" s="12">
        <v>12</v>
      </c>
      <c r="J142" s="12">
        <v>0</v>
      </c>
      <c r="K142" s="12">
        <v>1</v>
      </c>
      <c r="L142" s="12">
        <v>15</v>
      </c>
      <c r="M142" s="12">
        <v>2</v>
      </c>
      <c r="N142" s="12">
        <v>2</v>
      </c>
      <c r="O142" s="12">
        <v>22</v>
      </c>
      <c r="P142" s="12">
        <v>38</v>
      </c>
      <c r="AI142" s="12"/>
    </row>
    <row r="143" spans="1:35" x14ac:dyDescent="0.2">
      <c r="A143" s="12" t="s">
        <v>1323</v>
      </c>
      <c r="B143" s="12">
        <v>2010</v>
      </c>
      <c r="C143" s="12" t="s">
        <v>166</v>
      </c>
      <c r="D143" s="12" t="s">
        <v>161</v>
      </c>
      <c r="E143" s="12">
        <v>73</v>
      </c>
      <c r="F143" s="12">
        <v>217</v>
      </c>
      <c r="G143" s="12">
        <v>38</v>
      </c>
      <c r="H143" s="12">
        <v>62</v>
      </c>
      <c r="I143" s="12">
        <v>21</v>
      </c>
      <c r="J143" s="12">
        <v>0</v>
      </c>
      <c r="K143" s="12">
        <v>8</v>
      </c>
      <c r="L143" s="12">
        <v>20</v>
      </c>
      <c r="M143" s="12">
        <v>2</v>
      </c>
      <c r="N143" s="12">
        <v>0</v>
      </c>
      <c r="O143" s="12">
        <v>21</v>
      </c>
      <c r="P143" s="12">
        <v>53</v>
      </c>
      <c r="AI143" s="12"/>
    </row>
    <row r="144" spans="1:35" x14ac:dyDescent="0.2">
      <c r="A144" s="12" t="s">
        <v>1455</v>
      </c>
      <c r="B144" s="12">
        <v>2010</v>
      </c>
      <c r="C144" s="12" t="s">
        <v>182</v>
      </c>
      <c r="D144" s="12" t="s">
        <v>157</v>
      </c>
      <c r="E144" s="12">
        <v>57</v>
      </c>
      <c r="F144" s="12">
        <v>217</v>
      </c>
      <c r="G144" s="12">
        <v>23</v>
      </c>
      <c r="H144" s="12">
        <v>55</v>
      </c>
      <c r="I144" s="12">
        <v>7</v>
      </c>
      <c r="J144" s="12">
        <v>0</v>
      </c>
      <c r="K144" s="12">
        <v>8</v>
      </c>
      <c r="L144" s="12">
        <v>38</v>
      </c>
      <c r="M144" s="12">
        <v>0</v>
      </c>
      <c r="N144" s="12">
        <v>0</v>
      </c>
      <c r="O144" s="12">
        <v>21</v>
      </c>
      <c r="P144" s="12">
        <v>34</v>
      </c>
      <c r="AI144" s="12"/>
    </row>
    <row r="145" spans="1:35" x14ac:dyDescent="0.2">
      <c r="A145" s="12" t="s">
        <v>1353</v>
      </c>
      <c r="B145" s="12">
        <v>2010</v>
      </c>
      <c r="C145" s="12" t="s">
        <v>168</v>
      </c>
      <c r="D145" s="12" t="s">
        <v>157</v>
      </c>
      <c r="E145" s="12">
        <v>73</v>
      </c>
      <c r="F145" s="12">
        <v>218</v>
      </c>
      <c r="G145" s="12">
        <v>23</v>
      </c>
      <c r="H145" s="12">
        <v>52</v>
      </c>
      <c r="I145" s="12">
        <v>13</v>
      </c>
      <c r="J145" s="12">
        <v>0</v>
      </c>
      <c r="K145" s="12">
        <v>5</v>
      </c>
      <c r="L145" s="12">
        <v>26</v>
      </c>
      <c r="M145" s="12">
        <v>0</v>
      </c>
      <c r="N145" s="12">
        <v>0</v>
      </c>
      <c r="O145" s="12">
        <v>23</v>
      </c>
      <c r="P145" s="12">
        <v>34</v>
      </c>
      <c r="AI145" s="12"/>
    </row>
    <row r="146" spans="1:35" x14ac:dyDescent="0.2">
      <c r="A146" s="12" t="s">
        <v>1301</v>
      </c>
      <c r="B146" s="12">
        <v>2010</v>
      </c>
      <c r="C146" s="12" t="s">
        <v>173</v>
      </c>
      <c r="D146" s="12" t="s">
        <v>161</v>
      </c>
      <c r="E146" s="12">
        <v>64</v>
      </c>
      <c r="F146" s="12">
        <v>220</v>
      </c>
      <c r="G146" s="12">
        <v>21</v>
      </c>
      <c r="H146" s="12">
        <v>56</v>
      </c>
      <c r="I146" s="12">
        <v>11</v>
      </c>
      <c r="J146" s="12">
        <v>3</v>
      </c>
      <c r="K146" s="12">
        <v>7</v>
      </c>
      <c r="L146" s="12">
        <v>27</v>
      </c>
      <c r="M146" s="12">
        <v>3</v>
      </c>
      <c r="N146" s="12">
        <v>1</v>
      </c>
      <c r="O146" s="12">
        <v>30</v>
      </c>
      <c r="P146" s="12">
        <v>39</v>
      </c>
      <c r="AI146" s="12"/>
    </row>
    <row r="147" spans="1:35" x14ac:dyDescent="0.2">
      <c r="A147" s="12" t="s">
        <v>1471</v>
      </c>
      <c r="B147" s="12">
        <v>2010</v>
      </c>
      <c r="C147" s="12" t="s">
        <v>170</v>
      </c>
      <c r="D147" s="12" t="s">
        <v>157</v>
      </c>
      <c r="E147" s="12">
        <v>105</v>
      </c>
      <c r="F147" s="12">
        <v>222</v>
      </c>
      <c r="G147" s="12">
        <v>27</v>
      </c>
      <c r="H147" s="12">
        <v>53</v>
      </c>
      <c r="I147" s="12">
        <v>11</v>
      </c>
      <c r="J147" s="12">
        <v>1</v>
      </c>
      <c r="K147" s="12">
        <v>1</v>
      </c>
      <c r="L147" s="12">
        <v>25</v>
      </c>
      <c r="M147" s="12">
        <v>5</v>
      </c>
      <c r="N147" s="12">
        <v>1</v>
      </c>
      <c r="O147" s="12">
        <v>17</v>
      </c>
      <c r="P147" s="12">
        <v>39</v>
      </c>
      <c r="AI147" s="12"/>
    </row>
    <row r="148" spans="1:35" x14ac:dyDescent="0.2">
      <c r="A148" s="12" t="s">
        <v>1661</v>
      </c>
      <c r="B148" s="12">
        <v>2010</v>
      </c>
      <c r="C148" s="12" t="s">
        <v>188</v>
      </c>
      <c r="D148" s="12" t="s">
        <v>161</v>
      </c>
      <c r="E148" s="12">
        <v>76</v>
      </c>
      <c r="F148" s="12">
        <v>222</v>
      </c>
      <c r="G148" s="12">
        <v>34</v>
      </c>
      <c r="H148" s="12">
        <v>63</v>
      </c>
      <c r="I148" s="12">
        <v>6</v>
      </c>
      <c r="J148" s="12">
        <v>2</v>
      </c>
      <c r="K148" s="12">
        <v>1</v>
      </c>
      <c r="L148" s="12">
        <v>21</v>
      </c>
      <c r="M148" s="12">
        <v>2</v>
      </c>
      <c r="N148" s="12">
        <v>2</v>
      </c>
      <c r="O148" s="12">
        <v>25</v>
      </c>
      <c r="P148" s="12">
        <v>36</v>
      </c>
      <c r="AI148" s="12"/>
    </row>
    <row r="149" spans="1:35" x14ac:dyDescent="0.2">
      <c r="A149" s="12" t="s">
        <v>1446</v>
      </c>
      <c r="B149" s="12">
        <v>2010</v>
      </c>
      <c r="C149" s="12" t="s">
        <v>160</v>
      </c>
      <c r="D149" s="12" t="s">
        <v>161</v>
      </c>
      <c r="E149" s="12">
        <v>84</v>
      </c>
      <c r="F149" s="12">
        <v>224</v>
      </c>
      <c r="G149" s="12">
        <v>27</v>
      </c>
      <c r="H149" s="12">
        <v>56</v>
      </c>
      <c r="I149" s="12">
        <v>17</v>
      </c>
      <c r="J149" s="12">
        <v>2</v>
      </c>
      <c r="K149" s="12">
        <v>7</v>
      </c>
      <c r="L149" s="12">
        <v>31</v>
      </c>
      <c r="M149" s="12">
        <v>3</v>
      </c>
      <c r="N149" s="12">
        <v>1</v>
      </c>
      <c r="O149" s="12">
        <v>13</v>
      </c>
      <c r="P149" s="12">
        <v>44</v>
      </c>
      <c r="AI149" s="12"/>
    </row>
    <row r="150" spans="1:35" x14ac:dyDescent="0.2">
      <c r="A150" s="12" t="s">
        <v>1659</v>
      </c>
      <c r="B150" s="12">
        <v>2010</v>
      </c>
      <c r="C150" s="12" t="s">
        <v>178</v>
      </c>
      <c r="D150" s="12" t="s">
        <v>157</v>
      </c>
      <c r="E150" s="12">
        <v>72</v>
      </c>
      <c r="F150" s="12">
        <v>224</v>
      </c>
      <c r="G150" s="12">
        <v>23</v>
      </c>
      <c r="H150" s="12">
        <v>53</v>
      </c>
      <c r="I150" s="12">
        <v>9</v>
      </c>
      <c r="J150" s="12">
        <v>0</v>
      </c>
      <c r="K150" s="12">
        <v>0</v>
      </c>
      <c r="L150" s="12">
        <v>18</v>
      </c>
      <c r="M150" s="12">
        <v>15</v>
      </c>
      <c r="N150" s="12">
        <v>2</v>
      </c>
      <c r="O150" s="12">
        <v>19</v>
      </c>
      <c r="P150" s="12">
        <v>28</v>
      </c>
      <c r="AI150" s="12"/>
    </row>
    <row r="151" spans="1:35" x14ac:dyDescent="0.2">
      <c r="A151" s="12" t="s">
        <v>1392</v>
      </c>
      <c r="B151" s="12">
        <v>2010</v>
      </c>
      <c r="C151" s="12" t="s">
        <v>183</v>
      </c>
      <c r="D151" s="12" t="s">
        <v>161</v>
      </c>
      <c r="E151" s="12">
        <v>132</v>
      </c>
      <c r="F151" s="12">
        <v>224</v>
      </c>
      <c r="G151" s="12">
        <v>25</v>
      </c>
      <c r="H151" s="12">
        <v>41</v>
      </c>
      <c r="I151" s="12">
        <v>6</v>
      </c>
      <c r="J151" s="12">
        <v>2</v>
      </c>
      <c r="K151" s="12">
        <v>10</v>
      </c>
      <c r="L151" s="12">
        <v>32</v>
      </c>
      <c r="M151" s="12">
        <v>5</v>
      </c>
      <c r="N151" s="12">
        <v>2</v>
      </c>
      <c r="O151" s="12">
        <v>33</v>
      </c>
      <c r="P151" s="12">
        <v>60</v>
      </c>
      <c r="AI151" s="12"/>
    </row>
    <row r="152" spans="1:35" x14ac:dyDescent="0.2">
      <c r="A152" s="12" t="s">
        <v>1637</v>
      </c>
      <c r="B152" s="12">
        <v>2010</v>
      </c>
      <c r="C152" s="12" t="s">
        <v>181</v>
      </c>
      <c r="D152" s="12" t="s">
        <v>157</v>
      </c>
      <c r="E152" s="12">
        <v>81</v>
      </c>
      <c r="F152" s="12">
        <v>226</v>
      </c>
      <c r="G152" s="12">
        <v>20</v>
      </c>
      <c r="H152" s="12">
        <v>33</v>
      </c>
      <c r="I152" s="12">
        <v>2</v>
      </c>
      <c r="J152" s="12">
        <v>0</v>
      </c>
      <c r="K152" s="12">
        <v>4</v>
      </c>
      <c r="L152" s="12">
        <v>14</v>
      </c>
      <c r="M152" s="12">
        <v>1</v>
      </c>
      <c r="N152" s="12">
        <v>0</v>
      </c>
      <c r="O152" s="12">
        <v>6</v>
      </c>
      <c r="P152" s="12">
        <v>71</v>
      </c>
      <c r="AI152" s="12"/>
    </row>
    <row r="153" spans="1:35" x14ac:dyDescent="0.2">
      <c r="A153" s="12" t="s">
        <v>1630</v>
      </c>
      <c r="B153" s="12">
        <v>2010</v>
      </c>
      <c r="C153" s="12" t="s">
        <v>185</v>
      </c>
      <c r="D153" s="12" t="s">
        <v>161</v>
      </c>
      <c r="E153" s="12">
        <v>137</v>
      </c>
      <c r="F153" s="12">
        <v>227</v>
      </c>
      <c r="G153" s="12">
        <v>34</v>
      </c>
      <c r="H153" s="12">
        <v>55</v>
      </c>
      <c r="I153" s="12">
        <v>13</v>
      </c>
      <c r="J153" s="12">
        <v>3</v>
      </c>
      <c r="K153" s="12">
        <v>3</v>
      </c>
      <c r="L153" s="12">
        <v>17</v>
      </c>
      <c r="M153" s="12">
        <v>4</v>
      </c>
      <c r="N153" s="12">
        <v>5</v>
      </c>
      <c r="O153" s="12">
        <v>20</v>
      </c>
      <c r="P153" s="12">
        <v>38</v>
      </c>
      <c r="AI153" s="12"/>
    </row>
    <row r="154" spans="1:35" x14ac:dyDescent="0.2">
      <c r="A154" s="12" t="s">
        <v>1600</v>
      </c>
      <c r="B154" s="12">
        <v>2010</v>
      </c>
      <c r="C154" s="12" t="s">
        <v>176</v>
      </c>
      <c r="D154" s="12" t="s">
        <v>157</v>
      </c>
      <c r="E154" s="12">
        <v>85</v>
      </c>
      <c r="F154" s="12">
        <v>229</v>
      </c>
      <c r="G154" s="12">
        <v>29</v>
      </c>
      <c r="H154" s="12">
        <v>53</v>
      </c>
      <c r="I154" s="12">
        <v>10</v>
      </c>
      <c r="J154" s="12">
        <v>0</v>
      </c>
      <c r="K154" s="12">
        <v>11</v>
      </c>
      <c r="L154" s="12">
        <v>36</v>
      </c>
      <c r="M154" s="12">
        <v>1</v>
      </c>
      <c r="N154" s="12">
        <v>0</v>
      </c>
      <c r="O154" s="12">
        <v>26</v>
      </c>
      <c r="P154" s="12">
        <v>76</v>
      </c>
      <c r="AI154" s="12"/>
    </row>
    <row r="155" spans="1:35" x14ac:dyDescent="0.2">
      <c r="A155" s="12" t="s">
        <v>1404</v>
      </c>
      <c r="B155" s="12">
        <v>2010</v>
      </c>
      <c r="C155" s="12" t="s">
        <v>165</v>
      </c>
      <c r="D155" s="12" t="s">
        <v>157</v>
      </c>
      <c r="E155" s="12">
        <v>59</v>
      </c>
      <c r="F155" s="12">
        <v>230</v>
      </c>
      <c r="G155" s="12">
        <v>28</v>
      </c>
      <c r="H155" s="12">
        <v>64</v>
      </c>
      <c r="I155" s="12">
        <v>14</v>
      </c>
      <c r="J155" s="12">
        <v>0</v>
      </c>
      <c r="K155" s="12">
        <v>4</v>
      </c>
      <c r="L155" s="12">
        <v>15</v>
      </c>
      <c r="M155" s="12">
        <v>12</v>
      </c>
      <c r="N155" s="12">
        <v>2</v>
      </c>
      <c r="O155" s="12">
        <v>26</v>
      </c>
      <c r="P155" s="12">
        <v>40</v>
      </c>
      <c r="AI155" s="12"/>
    </row>
    <row r="156" spans="1:35" x14ac:dyDescent="0.2">
      <c r="A156" s="12" t="s">
        <v>1539</v>
      </c>
      <c r="B156" s="12">
        <v>2010</v>
      </c>
      <c r="C156" s="12" t="s">
        <v>156</v>
      </c>
      <c r="D156" s="12" t="s">
        <v>157</v>
      </c>
      <c r="E156" s="12">
        <v>77</v>
      </c>
      <c r="F156" s="12">
        <v>233</v>
      </c>
      <c r="G156" s="12">
        <v>31</v>
      </c>
      <c r="H156" s="12">
        <v>60</v>
      </c>
      <c r="I156" s="12">
        <v>13</v>
      </c>
      <c r="J156" s="12">
        <v>2</v>
      </c>
      <c r="K156" s="12">
        <v>4</v>
      </c>
      <c r="L156" s="12">
        <v>25</v>
      </c>
      <c r="M156" s="12">
        <v>3</v>
      </c>
      <c r="N156" s="12">
        <v>5</v>
      </c>
      <c r="O156" s="12">
        <v>25</v>
      </c>
      <c r="P156" s="12">
        <v>61</v>
      </c>
      <c r="AI156" s="12"/>
    </row>
    <row r="157" spans="1:35" x14ac:dyDescent="0.2">
      <c r="A157" s="12" t="s">
        <v>1800</v>
      </c>
      <c r="B157" s="12">
        <v>2010</v>
      </c>
      <c r="C157" s="12" t="s">
        <v>184</v>
      </c>
      <c r="D157" s="12" t="s">
        <v>157</v>
      </c>
      <c r="E157" s="12">
        <v>70</v>
      </c>
      <c r="F157" s="12">
        <v>235</v>
      </c>
      <c r="G157" s="12">
        <v>29</v>
      </c>
      <c r="H157" s="12">
        <v>49</v>
      </c>
      <c r="I157" s="12">
        <v>10</v>
      </c>
      <c r="J157" s="12">
        <v>0</v>
      </c>
      <c r="K157" s="12">
        <v>8</v>
      </c>
      <c r="L157" s="12">
        <v>34</v>
      </c>
      <c r="M157" s="12">
        <v>1</v>
      </c>
      <c r="N157" s="12">
        <v>0</v>
      </c>
      <c r="O157" s="12">
        <v>38</v>
      </c>
      <c r="P157" s="12">
        <v>57</v>
      </c>
      <c r="AI157" s="12"/>
    </row>
    <row r="158" spans="1:35" x14ac:dyDescent="0.2">
      <c r="A158" s="12" t="s">
        <v>1376</v>
      </c>
      <c r="B158" s="12">
        <v>2010</v>
      </c>
      <c r="C158" s="12" t="s">
        <v>172</v>
      </c>
      <c r="D158" s="12" t="s">
        <v>161</v>
      </c>
      <c r="E158" s="12">
        <v>59</v>
      </c>
      <c r="F158" s="12">
        <v>235</v>
      </c>
      <c r="G158" s="12">
        <v>31</v>
      </c>
      <c r="H158" s="12">
        <v>63</v>
      </c>
      <c r="I158" s="12">
        <v>10</v>
      </c>
      <c r="J158" s="12">
        <v>0</v>
      </c>
      <c r="K158" s="12">
        <v>8</v>
      </c>
      <c r="L158" s="12">
        <v>32</v>
      </c>
      <c r="M158" s="12">
        <v>2</v>
      </c>
      <c r="N158" s="12">
        <v>0</v>
      </c>
      <c r="O158" s="12">
        <v>15</v>
      </c>
      <c r="P158" s="12">
        <v>28</v>
      </c>
      <c r="AI158" s="12"/>
    </row>
    <row r="159" spans="1:35" x14ac:dyDescent="0.2">
      <c r="A159" s="12" t="s">
        <v>1602</v>
      </c>
      <c r="B159" s="12">
        <v>2010</v>
      </c>
      <c r="C159" s="12" t="s">
        <v>164</v>
      </c>
      <c r="D159" s="12" t="s">
        <v>157</v>
      </c>
      <c r="E159" s="12">
        <v>60</v>
      </c>
      <c r="F159" s="12">
        <v>236</v>
      </c>
      <c r="G159" s="12">
        <v>32</v>
      </c>
      <c r="H159" s="12">
        <v>65</v>
      </c>
      <c r="I159" s="12">
        <v>7</v>
      </c>
      <c r="J159" s="12">
        <v>0</v>
      </c>
      <c r="K159" s="12">
        <v>4</v>
      </c>
      <c r="L159" s="12">
        <v>16</v>
      </c>
      <c r="M159" s="12">
        <v>1</v>
      </c>
      <c r="N159" s="12">
        <v>1</v>
      </c>
      <c r="O159" s="12">
        <v>19</v>
      </c>
      <c r="P159" s="12">
        <v>26</v>
      </c>
      <c r="AI159" s="12"/>
    </row>
    <row r="160" spans="1:35" x14ac:dyDescent="0.2">
      <c r="A160" s="12" t="s">
        <v>1496</v>
      </c>
      <c r="B160" s="12">
        <v>2010</v>
      </c>
      <c r="C160" s="12" t="s">
        <v>184</v>
      </c>
      <c r="D160" s="12" t="s">
        <v>157</v>
      </c>
      <c r="E160" s="12">
        <v>82</v>
      </c>
      <c r="F160" s="12">
        <v>237</v>
      </c>
      <c r="G160" s="12">
        <v>22</v>
      </c>
      <c r="H160" s="12">
        <v>50</v>
      </c>
      <c r="I160" s="12">
        <v>6</v>
      </c>
      <c r="J160" s="12">
        <v>1</v>
      </c>
      <c r="K160" s="12">
        <v>5</v>
      </c>
      <c r="L160" s="12">
        <v>27</v>
      </c>
      <c r="M160" s="12">
        <v>1</v>
      </c>
      <c r="N160" s="12">
        <v>2</v>
      </c>
      <c r="O160" s="12">
        <v>22</v>
      </c>
      <c r="P160" s="12">
        <v>43</v>
      </c>
      <c r="AI160" s="12"/>
    </row>
    <row r="161" spans="1:35" x14ac:dyDescent="0.2">
      <c r="A161" s="12" t="s">
        <v>1616</v>
      </c>
      <c r="B161" s="12">
        <v>2010</v>
      </c>
      <c r="C161" s="12" t="s">
        <v>182</v>
      </c>
      <c r="D161" s="12" t="s">
        <v>157</v>
      </c>
      <c r="E161" s="12">
        <v>119</v>
      </c>
      <c r="F161" s="12">
        <v>238</v>
      </c>
      <c r="G161" s="12">
        <v>30</v>
      </c>
      <c r="H161" s="12">
        <v>58</v>
      </c>
      <c r="I161" s="12">
        <v>4</v>
      </c>
      <c r="J161" s="12">
        <v>0</v>
      </c>
      <c r="K161" s="12">
        <v>9</v>
      </c>
      <c r="L161" s="12">
        <v>27</v>
      </c>
      <c r="M161" s="12">
        <v>3</v>
      </c>
      <c r="N161" s="12">
        <v>0</v>
      </c>
      <c r="O161" s="12">
        <v>8</v>
      </c>
      <c r="P161" s="12">
        <v>42</v>
      </c>
      <c r="AI161" s="12"/>
    </row>
    <row r="162" spans="1:35" x14ac:dyDescent="0.2">
      <c r="A162" s="12" t="s">
        <v>1712</v>
      </c>
      <c r="B162" s="12">
        <v>2010</v>
      </c>
      <c r="C162" s="12" t="s">
        <v>180</v>
      </c>
      <c r="D162" s="12" t="s">
        <v>161</v>
      </c>
      <c r="E162" s="12">
        <v>70</v>
      </c>
      <c r="F162" s="12">
        <v>240</v>
      </c>
      <c r="G162" s="12">
        <v>28</v>
      </c>
      <c r="H162" s="12">
        <v>71</v>
      </c>
      <c r="I162" s="12">
        <v>12</v>
      </c>
      <c r="J162" s="12">
        <v>1</v>
      </c>
      <c r="K162" s="12">
        <v>4</v>
      </c>
      <c r="L162" s="12">
        <v>36</v>
      </c>
      <c r="M162" s="12">
        <v>1</v>
      </c>
      <c r="N162" s="12">
        <v>1</v>
      </c>
      <c r="O162" s="12">
        <v>21</v>
      </c>
      <c r="P162" s="12">
        <v>59</v>
      </c>
      <c r="AI162" s="12"/>
    </row>
    <row r="163" spans="1:35" x14ac:dyDescent="0.2">
      <c r="A163" s="12" t="s">
        <v>1354</v>
      </c>
      <c r="B163" s="12">
        <v>2010</v>
      </c>
      <c r="C163" s="12" t="s">
        <v>165</v>
      </c>
      <c r="D163" s="12" t="s">
        <v>157</v>
      </c>
      <c r="E163" s="12">
        <v>93</v>
      </c>
      <c r="F163" s="12">
        <v>241</v>
      </c>
      <c r="G163" s="12">
        <v>26</v>
      </c>
      <c r="H163" s="12">
        <v>60</v>
      </c>
      <c r="I163" s="12">
        <v>4</v>
      </c>
      <c r="J163" s="12">
        <v>2</v>
      </c>
      <c r="K163" s="12">
        <v>0</v>
      </c>
      <c r="L163" s="12">
        <v>20</v>
      </c>
      <c r="M163" s="12">
        <v>5</v>
      </c>
      <c r="N163" s="12">
        <v>7</v>
      </c>
      <c r="O163" s="12">
        <v>15</v>
      </c>
      <c r="P163" s="12">
        <v>50</v>
      </c>
      <c r="AI163" s="12"/>
    </row>
    <row r="164" spans="1:35" x14ac:dyDescent="0.2">
      <c r="A164" s="12" t="s">
        <v>1609</v>
      </c>
      <c r="B164" s="12">
        <v>2010</v>
      </c>
      <c r="C164" s="12" t="s">
        <v>178</v>
      </c>
      <c r="D164" s="12" t="s">
        <v>157</v>
      </c>
      <c r="E164" s="12">
        <v>74</v>
      </c>
      <c r="F164" s="12">
        <v>242</v>
      </c>
      <c r="G164" s="12">
        <v>34</v>
      </c>
      <c r="H164" s="12">
        <v>52</v>
      </c>
      <c r="I164" s="12">
        <v>10</v>
      </c>
      <c r="J164" s="12">
        <v>0</v>
      </c>
      <c r="K164" s="12">
        <v>8</v>
      </c>
      <c r="L164" s="12">
        <v>20</v>
      </c>
      <c r="M164" s="12">
        <v>1</v>
      </c>
      <c r="N164" s="12">
        <v>5</v>
      </c>
      <c r="O164" s="12">
        <v>34</v>
      </c>
      <c r="P164" s="12">
        <v>62</v>
      </c>
      <c r="AI164" s="12"/>
    </row>
    <row r="165" spans="1:35" x14ac:dyDescent="0.2">
      <c r="A165" s="12" t="s">
        <v>1526</v>
      </c>
      <c r="B165" s="12">
        <v>2010</v>
      </c>
      <c r="C165" s="12" t="s">
        <v>160</v>
      </c>
      <c r="D165" s="12" t="s">
        <v>161</v>
      </c>
      <c r="E165" s="12">
        <v>85</v>
      </c>
      <c r="F165" s="12">
        <v>242</v>
      </c>
      <c r="G165" s="12">
        <v>30</v>
      </c>
      <c r="H165" s="12">
        <v>46</v>
      </c>
      <c r="I165" s="12">
        <v>12</v>
      </c>
      <c r="J165" s="12">
        <v>1</v>
      </c>
      <c r="K165" s="12">
        <v>6</v>
      </c>
      <c r="L165" s="12">
        <v>24</v>
      </c>
      <c r="M165" s="12">
        <v>7</v>
      </c>
      <c r="N165" s="12">
        <v>2</v>
      </c>
      <c r="O165" s="12">
        <v>33</v>
      </c>
      <c r="P165" s="12">
        <v>57</v>
      </c>
      <c r="AI165" s="12"/>
    </row>
    <row r="166" spans="1:35" x14ac:dyDescent="0.2">
      <c r="A166" s="12" t="s">
        <v>1369</v>
      </c>
      <c r="B166" s="12">
        <v>2010</v>
      </c>
      <c r="C166" s="12" t="s">
        <v>185</v>
      </c>
      <c r="D166" s="12" t="s">
        <v>161</v>
      </c>
      <c r="E166" s="12">
        <v>72</v>
      </c>
      <c r="F166" s="12">
        <v>243</v>
      </c>
      <c r="G166" s="12">
        <v>26</v>
      </c>
      <c r="H166" s="12">
        <v>67</v>
      </c>
      <c r="I166" s="12">
        <v>11</v>
      </c>
      <c r="J166" s="12">
        <v>2</v>
      </c>
      <c r="K166" s="12">
        <v>3</v>
      </c>
      <c r="L166" s="12">
        <v>22</v>
      </c>
      <c r="M166" s="12">
        <v>3</v>
      </c>
      <c r="N166" s="12">
        <v>0</v>
      </c>
      <c r="O166" s="12">
        <v>21</v>
      </c>
      <c r="P166" s="12">
        <v>43</v>
      </c>
      <c r="AI166" s="12"/>
    </row>
    <row r="167" spans="1:35" x14ac:dyDescent="0.2">
      <c r="A167" s="12" t="s">
        <v>1306</v>
      </c>
      <c r="B167" s="12">
        <v>2010</v>
      </c>
      <c r="C167" s="12" t="s">
        <v>159</v>
      </c>
      <c r="D167" s="12" t="s">
        <v>157</v>
      </c>
      <c r="E167" s="12">
        <v>73</v>
      </c>
      <c r="F167" s="12">
        <v>244</v>
      </c>
      <c r="G167" s="12">
        <v>28</v>
      </c>
      <c r="H167" s="12">
        <v>50</v>
      </c>
      <c r="I167" s="12">
        <v>9</v>
      </c>
      <c r="J167" s="12">
        <v>1</v>
      </c>
      <c r="K167" s="12">
        <v>8</v>
      </c>
      <c r="L167" s="12">
        <v>29</v>
      </c>
      <c r="M167" s="12">
        <v>8</v>
      </c>
      <c r="N167" s="12">
        <v>2</v>
      </c>
      <c r="O167" s="12">
        <v>28</v>
      </c>
      <c r="P167" s="12">
        <v>75</v>
      </c>
      <c r="AI167" s="12"/>
    </row>
    <row r="168" spans="1:35" x14ac:dyDescent="0.2">
      <c r="A168" s="12" t="s">
        <v>1786</v>
      </c>
      <c r="B168" s="12">
        <v>2010</v>
      </c>
      <c r="C168" s="12" t="s">
        <v>187</v>
      </c>
      <c r="D168" s="12" t="s">
        <v>161</v>
      </c>
      <c r="E168" s="12">
        <v>62</v>
      </c>
      <c r="F168" s="12">
        <v>244</v>
      </c>
      <c r="G168" s="12">
        <v>43</v>
      </c>
      <c r="H168" s="12">
        <v>69</v>
      </c>
      <c r="I168" s="12">
        <v>20</v>
      </c>
      <c r="J168" s="12">
        <v>7</v>
      </c>
      <c r="K168" s="12">
        <v>2</v>
      </c>
      <c r="L168" s="12">
        <v>18</v>
      </c>
      <c r="M168" s="12">
        <v>0</v>
      </c>
      <c r="N168" s="12">
        <v>1</v>
      </c>
      <c r="O168" s="12">
        <v>41</v>
      </c>
      <c r="P168" s="12">
        <v>51</v>
      </c>
      <c r="AI168" s="12"/>
    </row>
    <row r="169" spans="1:35" x14ac:dyDescent="0.2">
      <c r="A169" s="12" t="s">
        <v>1312</v>
      </c>
      <c r="B169" s="12">
        <v>2010</v>
      </c>
      <c r="C169" s="12" t="s">
        <v>173</v>
      </c>
      <c r="D169" s="12" t="s">
        <v>161</v>
      </c>
      <c r="E169" s="12">
        <v>86</v>
      </c>
      <c r="F169" s="12">
        <v>247</v>
      </c>
      <c r="G169" s="12">
        <v>28</v>
      </c>
      <c r="H169" s="12">
        <v>58</v>
      </c>
      <c r="I169" s="12">
        <v>4</v>
      </c>
      <c r="J169" s="12">
        <v>2</v>
      </c>
      <c r="K169" s="12">
        <v>0</v>
      </c>
      <c r="L169" s="12">
        <v>17</v>
      </c>
      <c r="M169" s="12">
        <v>8</v>
      </c>
      <c r="N169" s="12">
        <v>3</v>
      </c>
      <c r="O169" s="12">
        <v>39</v>
      </c>
      <c r="P169" s="12">
        <v>25</v>
      </c>
      <c r="AI169" s="12"/>
    </row>
    <row r="170" spans="1:35" x14ac:dyDescent="0.2">
      <c r="A170" s="12" t="s">
        <v>1617</v>
      </c>
      <c r="B170" s="12">
        <v>2010</v>
      </c>
      <c r="C170" s="12" t="s">
        <v>174</v>
      </c>
      <c r="D170" s="12" t="s">
        <v>161</v>
      </c>
      <c r="E170" s="12">
        <v>102</v>
      </c>
      <c r="F170" s="12">
        <v>247</v>
      </c>
      <c r="G170" s="12">
        <v>26</v>
      </c>
      <c r="H170" s="12">
        <v>51</v>
      </c>
      <c r="I170" s="12">
        <v>8</v>
      </c>
      <c r="J170" s="12">
        <v>0</v>
      </c>
      <c r="K170" s="12">
        <v>4</v>
      </c>
      <c r="L170" s="12">
        <v>16</v>
      </c>
      <c r="M170" s="12">
        <v>1</v>
      </c>
      <c r="N170" s="12">
        <v>1</v>
      </c>
      <c r="O170" s="12">
        <v>19</v>
      </c>
      <c r="P170" s="12">
        <v>43</v>
      </c>
      <c r="AI170" s="12"/>
    </row>
    <row r="171" spans="1:35" x14ac:dyDescent="0.2">
      <c r="A171" s="12" t="s">
        <v>1298</v>
      </c>
      <c r="B171" s="12">
        <v>2010</v>
      </c>
      <c r="C171" s="12" t="s">
        <v>173</v>
      </c>
      <c r="D171" s="12" t="s">
        <v>161</v>
      </c>
      <c r="E171" s="12">
        <v>74</v>
      </c>
      <c r="F171" s="12">
        <v>249</v>
      </c>
      <c r="G171" s="12">
        <v>30</v>
      </c>
      <c r="H171" s="12">
        <v>56</v>
      </c>
      <c r="I171" s="12">
        <v>11</v>
      </c>
      <c r="J171" s="12">
        <v>0</v>
      </c>
      <c r="K171" s="12">
        <v>12</v>
      </c>
      <c r="L171" s="12">
        <v>34</v>
      </c>
      <c r="M171" s="12">
        <v>0</v>
      </c>
      <c r="N171" s="12">
        <v>0</v>
      </c>
      <c r="O171" s="12">
        <v>8</v>
      </c>
      <c r="P171" s="12">
        <v>39</v>
      </c>
      <c r="AI171" s="12"/>
    </row>
    <row r="172" spans="1:35" x14ac:dyDescent="0.2">
      <c r="A172" s="12" t="s">
        <v>1583</v>
      </c>
      <c r="B172" s="12">
        <v>2010</v>
      </c>
      <c r="C172" s="12" t="s">
        <v>158</v>
      </c>
      <c r="D172" s="12" t="s">
        <v>161</v>
      </c>
      <c r="E172" s="12">
        <v>65</v>
      </c>
      <c r="F172" s="12">
        <v>250</v>
      </c>
      <c r="G172" s="12">
        <v>30</v>
      </c>
      <c r="H172" s="12">
        <v>70</v>
      </c>
      <c r="I172" s="12">
        <v>9</v>
      </c>
      <c r="J172" s="12">
        <v>4</v>
      </c>
      <c r="K172" s="12">
        <v>0</v>
      </c>
      <c r="L172" s="12">
        <v>25</v>
      </c>
      <c r="M172" s="12">
        <v>0</v>
      </c>
      <c r="N172" s="12">
        <v>1</v>
      </c>
      <c r="O172" s="12">
        <v>11</v>
      </c>
      <c r="P172" s="12">
        <v>45</v>
      </c>
      <c r="AI172" s="12"/>
    </row>
    <row r="173" spans="1:35" x14ac:dyDescent="0.2">
      <c r="A173" s="12" t="s">
        <v>1401</v>
      </c>
      <c r="B173" s="12">
        <v>2010</v>
      </c>
      <c r="C173" s="12" t="s">
        <v>175</v>
      </c>
      <c r="D173" s="12" t="s">
        <v>157</v>
      </c>
      <c r="E173" s="12">
        <v>88</v>
      </c>
      <c r="F173" s="12">
        <v>252</v>
      </c>
      <c r="G173" s="12">
        <v>24</v>
      </c>
      <c r="H173" s="12">
        <v>60</v>
      </c>
      <c r="I173" s="12">
        <v>11</v>
      </c>
      <c r="J173" s="12">
        <v>1</v>
      </c>
      <c r="K173" s="12">
        <v>1</v>
      </c>
      <c r="L173" s="12">
        <v>20</v>
      </c>
      <c r="M173" s="12">
        <v>6</v>
      </c>
      <c r="N173" s="12">
        <v>2</v>
      </c>
      <c r="O173" s="12">
        <v>28</v>
      </c>
      <c r="P173" s="12">
        <v>50</v>
      </c>
      <c r="AI173" s="12"/>
    </row>
    <row r="174" spans="1:35" x14ac:dyDescent="0.2">
      <c r="A174" s="12" t="s">
        <v>1332</v>
      </c>
      <c r="B174" s="12">
        <v>2010</v>
      </c>
      <c r="C174" s="12" t="s">
        <v>182</v>
      </c>
      <c r="D174" s="12" t="s">
        <v>157</v>
      </c>
      <c r="E174" s="12">
        <v>68</v>
      </c>
      <c r="F174" s="12">
        <v>253</v>
      </c>
      <c r="G174" s="12">
        <v>26</v>
      </c>
      <c r="H174" s="12">
        <v>69</v>
      </c>
      <c r="I174" s="12">
        <v>17</v>
      </c>
      <c r="J174" s="12">
        <v>1</v>
      </c>
      <c r="K174" s="12">
        <v>6</v>
      </c>
      <c r="L174" s="12">
        <v>34</v>
      </c>
      <c r="M174" s="12">
        <v>1</v>
      </c>
      <c r="N174" s="12">
        <v>2</v>
      </c>
      <c r="O174" s="12">
        <v>21</v>
      </c>
      <c r="P174" s="12">
        <v>41</v>
      </c>
      <c r="AI174" s="12"/>
    </row>
    <row r="175" spans="1:35" x14ac:dyDescent="0.2">
      <c r="A175" s="12" t="s">
        <v>1337</v>
      </c>
      <c r="B175" s="12">
        <v>2010</v>
      </c>
      <c r="C175" s="12" t="s">
        <v>187</v>
      </c>
      <c r="D175" s="12" t="s">
        <v>161</v>
      </c>
      <c r="E175" s="12">
        <v>127</v>
      </c>
      <c r="F175" s="12">
        <v>254</v>
      </c>
      <c r="G175" s="12">
        <v>25</v>
      </c>
      <c r="H175" s="12">
        <v>56</v>
      </c>
      <c r="I175" s="12">
        <v>12</v>
      </c>
      <c r="J175" s="12">
        <v>4</v>
      </c>
      <c r="K175" s="12">
        <v>4</v>
      </c>
      <c r="L175" s="12">
        <v>39</v>
      </c>
      <c r="M175" s="12">
        <v>0</v>
      </c>
      <c r="N175" s="12">
        <v>2</v>
      </c>
      <c r="O175" s="12">
        <v>26</v>
      </c>
      <c r="P175" s="12">
        <v>76</v>
      </c>
      <c r="AI175" s="12"/>
    </row>
    <row r="176" spans="1:35" x14ac:dyDescent="0.2">
      <c r="A176" s="12" t="s">
        <v>1683</v>
      </c>
      <c r="B176" s="12">
        <v>2010</v>
      </c>
      <c r="C176" s="12" t="s">
        <v>170</v>
      </c>
      <c r="D176" s="12" t="s">
        <v>157</v>
      </c>
      <c r="E176" s="12">
        <v>80</v>
      </c>
      <c r="F176" s="12">
        <v>255</v>
      </c>
      <c r="G176" s="12">
        <v>31</v>
      </c>
      <c r="H176" s="12">
        <v>69</v>
      </c>
      <c r="I176" s="12">
        <v>8</v>
      </c>
      <c r="J176" s="12">
        <v>2</v>
      </c>
      <c r="K176" s="12">
        <v>7</v>
      </c>
      <c r="L176" s="12">
        <v>31</v>
      </c>
      <c r="M176" s="12">
        <v>2</v>
      </c>
      <c r="N176" s="12">
        <v>2</v>
      </c>
      <c r="O176" s="12">
        <v>19</v>
      </c>
      <c r="P176" s="12">
        <v>65</v>
      </c>
      <c r="AI176" s="12"/>
    </row>
    <row r="177" spans="1:35" x14ac:dyDescent="0.2">
      <c r="A177" s="12" t="s">
        <v>1651</v>
      </c>
      <c r="B177" s="12">
        <v>2010</v>
      </c>
      <c r="C177" s="12" t="s">
        <v>177</v>
      </c>
      <c r="D177" s="12" t="s">
        <v>161</v>
      </c>
      <c r="E177" s="12">
        <v>82</v>
      </c>
      <c r="F177" s="12">
        <v>256</v>
      </c>
      <c r="G177" s="12">
        <v>29</v>
      </c>
      <c r="H177" s="12">
        <v>69</v>
      </c>
      <c r="I177" s="12">
        <v>15</v>
      </c>
      <c r="J177" s="12">
        <v>4</v>
      </c>
      <c r="K177" s="12">
        <v>1</v>
      </c>
      <c r="L177" s="12">
        <v>30</v>
      </c>
      <c r="M177" s="12">
        <v>2</v>
      </c>
      <c r="N177" s="12">
        <v>2</v>
      </c>
      <c r="O177" s="12">
        <v>30</v>
      </c>
      <c r="P177" s="12">
        <v>49</v>
      </c>
      <c r="AI177" s="12"/>
    </row>
    <row r="178" spans="1:35" x14ac:dyDescent="0.2">
      <c r="A178" s="12" t="s">
        <v>1721</v>
      </c>
      <c r="B178" s="12">
        <v>2010</v>
      </c>
      <c r="C178" s="12" t="s">
        <v>158</v>
      </c>
      <c r="D178" s="12" t="s">
        <v>161</v>
      </c>
      <c r="E178" s="12">
        <v>83</v>
      </c>
      <c r="F178" s="12">
        <v>258</v>
      </c>
      <c r="G178" s="12">
        <v>17</v>
      </c>
      <c r="H178" s="12">
        <v>58</v>
      </c>
      <c r="I178" s="12">
        <v>7</v>
      </c>
      <c r="J178" s="12">
        <v>0</v>
      </c>
      <c r="K178" s="12">
        <v>1</v>
      </c>
      <c r="L178" s="12">
        <v>21</v>
      </c>
      <c r="M178" s="12">
        <v>0</v>
      </c>
      <c r="N178" s="12">
        <v>1</v>
      </c>
      <c r="O178" s="12">
        <v>13</v>
      </c>
      <c r="P178" s="12">
        <v>71</v>
      </c>
      <c r="AI178" s="12"/>
    </row>
    <row r="179" spans="1:35" x14ac:dyDescent="0.2">
      <c r="A179" s="12" t="s">
        <v>1475</v>
      </c>
      <c r="B179" s="12">
        <v>2010</v>
      </c>
      <c r="C179" s="12" t="s">
        <v>188</v>
      </c>
      <c r="D179" s="12" t="s">
        <v>161</v>
      </c>
      <c r="E179" s="12">
        <v>88</v>
      </c>
      <c r="F179" s="12">
        <v>259</v>
      </c>
      <c r="G179" s="12">
        <v>24</v>
      </c>
      <c r="H179" s="12">
        <v>66</v>
      </c>
      <c r="I179" s="12">
        <v>21</v>
      </c>
      <c r="J179" s="12">
        <v>2</v>
      </c>
      <c r="K179" s="12">
        <v>7</v>
      </c>
      <c r="L179" s="12">
        <v>37</v>
      </c>
      <c r="M179" s="12">
        <v>2</v>
      </c>
      <c r="N179" s="12">
        <v>1</v>
      </c>
      <c r="O179" s="12">
        <v>36</v>
      </c>
      <c r="P179" s="12">
        <v>68</v>
      </c>
      <c r="AI179" s="12"/>
    </row>
    <row r="180" spans="1:35" x14ac:dyDescent="0.2">
      <c r="A180" s="12" t="s">
        <v>1602</v>
      </c>
      <c r="B180" s="12">
        <v>2010</v>
      </c>
      <c r="C180" s="12" t="s">
        <v>160</v>
      </c>
      <c r="D180" s="12" t="s">
        <v>161</v>
      </c>
      <c r="E180" s="12">
        <v>75</v>
      </c>
      <c r="F180" s="12">
        <v>261</v>
      </c>
      <c r="G180" s="12">
        <v>28</v>
      </c>
      <c r="H180" s="12">
        <v>62</v>
      </c>
      <c r="I180" s="12">
        <v>12</v>
      </c>
      <c r="J180" s="12">
        <v>0</v>
      </c>
      <c r="K180" s="12">
        <v>0</v>
      </c>
      <c r="L180" s="12">
        <v>19</v>
      </c>
      <c r="M180" s="12">
        <v>5</v>
      </c>
      <c r="N180" s="12">
        <v>1</v>
      </c>
      <c r="O180" s="12">
        <v>37</v>
      </c>
      <c r="P180" s="12">
        <v>31</v>
      </c>
      <c r="AI180" s="12"/>
    </row>
    <row r="181" spans="1:35" x14ac:dyDescent="0.2">
      <c r="A181" s="12" t="s">
        <v>1673</v>
      </c>
      <c r="B181" s="12">
        <v>2010</v>
      </c>
      <c r="C181" s="12" t="s">
        <v>176</v>
      </c>
      <c r="D181" s="12" t="s">
        <v>157</v>
      </c>
      <c r="E181" s="12">
        <v>87</v>
      </c>
      <c r="F181" s="12">
        <v>262</v>
      </c>
      <c r="G181" s="12">
        <v>29</v>
      </c>
      <c r="H181" s="12">
        <v>51</v>
      </c>
      <c r="I181" s="12">
        <v>15</v>
      </c>
      <c r="J181" s="12">
        <v>0</v>
      </c>
      <c r="K181" s="12">
        <v>3</v>
      </c>
      <c r="L181" s="12">
        <v>22</v>
      </c>
      <c r="M181" s="12">
        <v>8</v>
      </c>
      <c r="N181" s="12">
        <v>1</v>
      </c>
      <c r="O181" s="12">
        <v>26</v>
      </c>
      <c r="P181" s="12">
        <v>55</v>
      </c>
      <c r="AI181" s="12"/>
    </row>
    <row r="182" spans="1:35" x14ac:dyDescent="0.2">
      <c r="A182" s="12" t="s">
        <v>1456</v>
      </c>
      <c r="B182" s="12">
        <v>2010</v>
      </c>
      <c r="C182" s="12" t="s">
        <v>158</v>
      </c>
      <c r="D182" s="12" t="s">
        <v>161</v>
      </c>
      <c r="E182" s="12">
        <v>88</v>
      </c>
      <c r="F182" s="12">
        <v>265</v>
      </c>
      <c r="G182" s="12">
        <v>13</v>
      </c>
      <c r="H182" s="12">
        <v>62</v>
      </c>
      <c r="I182" s="12">
        <v>10</v>
      </c>
      <c r="J182" s="12">
        <v>0</v>
      </c>
      <c r="K182" s="12">
        <v>4</v>
      </c>
      <c r="L182" s="12">
        <v>20</v>
      </c>
      <c r="M182" s="12">
        <v>0</v>
      </c>
      <c r="N182" s="12">
        <v>0</v>
      </c>
      <c r="O182" s="12">
        <v>8</v>
      </c>
      <c r="P182" s="12">
        <v>59</v>
      </c>
      <c r="AI182" s="12"/>
    </row>
    <row r="183" spans="1:35" x14ac:dyDescent="0.2">
      <c r="A183" s="12" t="s">
        <v>1647</v>
      </c>
      <c r="B183" s="12">
        <v>2010</v>
      </c>
      <c r="C183" s="12" t="s">
        <v>171</v>
      </c>
      <c r="D183" s="12" t="s">
        <v>157</v>
      </c>
      <c r="E183" s="12">
        <v>93</v>
      </c>
      <c r="F183" s="12">
        <v>266</v>
      </c>
      <c r="G183" s="12">
        <v>27</v>
      </c>
      <c r="H183" s="12">
        <v>72</v>
      </c>
      <c r="I183" s="12">
        <v>11</v>
      </c>
      <c r="J183" s="12">
        <v>3</v>
      </c>
      <c r="K183" s="12">
        <v>0</v>
      </c>
      <c r="L183" s="12">
        <v>38</v>
      </c>
      <c r="M183" s="12">
        <v>1</v>
      </c>
      <c r="N183" s="12">
        <v>1</v>
      </c>
      <c r="O183" s="12">
        <v>33</v>
      </c>
      <c r="P183" s="12">
        <v>42</v>
      </c>
      <c r="AI183" s="12"/>
    </row>
    <row r="184" spans="1:35" x14ac:dyDescent="0.2">
      <c r="A184" s="12" t="s">
        <v>1527</v>
      </c>
      <c r="B184" s="12">
        <v>2010</v>
      </c>
      <c r="C184" s="12" t="s">
        <v>183</v>
      </c>
      <c r="D184" s="12" t="s">
        <v>161</v>
      </c>
      <c r="E184" s="12">
        <v>98</v>
      </c>
      <c r="F184" s="12">
        <v>266</v>
      </c>
      <c r="G184" s="12">
        <v>36</v>
      </c>
      <c r="H184" s="12">
        <v>77</v>
      </c>
      <c r="I184" s="12">
        <v>12</v>
      </c>
      <c r="J184" s="12">
        <v>2</v>
      </c>
      <c r="K184" s="12">
        <v>15</v>
      </c>
      <c r="L184" s="12">
        <v>41</v>
      </c>
      <c r="M184" s="12">
        <v>0</v>
      </c>
      <c r="N184" s="12">
        <v>1</v>
      </c>
      <c r="O184" s="12">
        <v>22</v>
      </c>
      <c r="P184" s="12">
        <v>64</v>
      </c>
      <c r="AI184" s="12"/>
    </row>
    <row r="185" spans="1:35" x14ac:dyDescent="0.2">
      <c r="A185" s="12" t="s">
        <v>1329</v>
      </c>
      <c r="B185" s="12">
        <v>2010</v>
      </c>
      <c r="C185" s="12" t="s">
        <v>160</v>
      </c>
      <c r="D185" s="12" t="s">
        <v>161</v>
      </c>
      <c r="E185" s="12">
        <v>72</v>
      </c>
      <c r="F185" s="12">
        <v>267</v>
      </c>
      <c r="G185" s="12">
        <v>27</v>
      </c>
      <c r="H185" s="12">
        <v>64</v>
      </c>
      <c r="I185" s="12">
        <v>17</v>
      </c>
      <c r="J185" s="12">
        <v>2</v>
      </c>
      <c r="K185" s="12">
        <v>6</v>
      </c>
      <c r="L185" s="12">
        <v>38</v>
      </c>
      <c r="M185" s="12">
        <v>0</v>
      </c>
      <c r="N185" s="12">
        <v>2</v>
      </c>
      <c r="O185" s="12">
        <v>14</v>
      </c>
      <c r="P185" s="12">
        <v>53</v>
      </c>
      <c r="AI185" s="12"/>
    </row>
    <row r="186" spans="1:35" x14ac:dyDescent="0.2">
      <c r="A186" s="12" t="s">
        <v>1504</v>
      </c>
      <c r="B186" s="12">
        <v>2010</v>
      </c>
      <c r="C186" s="12" t="s">
        <v>167</v>
      </c>
      <c r="D186" s="12" t="s">
        <v>157</v>
      </c>
      <c r="E186" s="12">
        <v>100</v>
      </c>
      <c r="F186" s="12">
        <v>270</v>
      </c>
      <c r="G186" s="12">
        <v>22</v>
      </c>
      <c r="H186" s="12">
        <v>62</v>
      </c>
      <c r="I186" s="12">
        <v>13</v>
      </c>
      <c r="J186" s="12">
        <v>0</v>
      </c>
      <c r="K186" s="12">
        <v>6</v>
      </c>
      <c r="L186" s="12">
        <v>43</v>
      </c>
      <c r="M186" s="12">
        <v>0</v>
      </c>
      <c r="N186" s="12">
        <v>0</v>
      </c>
      <c r="O186" s="12">
        <v>30</v>
      </c>
      <c r="P186" s="12">
        <v>61</v>
      </c>
      <c r="AI186" s="12"/>
    </row>
    <row r="187" spans="1:35" x14ac:dyDescent="0.2">
      <c r="A187" s="12" t="s">
        <v>1450</v>
      </c>
      <c r="B187" s="12">
        <v>2010</v>
      </c>
      <c r="C187" s="12" t="s">
        <v>182</v>
      </c>
      <c r="D187" s="12" t="s">
        <v>157</v>
      </c>
      <c r="E187" s="12">
        <v>89</v>
      </c>
      <c r="F187" s="12">
        <v>270</v>
      </c>
      <c r="G187" s="12">
        <v>22</v>
      </c>
      <c r="H187" s="12">
        <v>56</v>
      </c>
      <c r="I187" s="12">
        <v>11</v>
      </c>
      <c r="J187" s="12">
        <v>0</v>
      </c>
      <c r="K187" s="12">
        <v>5</v>
      </c>
      <c r="L187" s="12">
        <v>25</v>
      </c>
      <c r="M187" s="12">
        <v>3</v>
      </c>
      <c r="N187" s="12">
        <v>1</v>
      </c>
      <c r="O187" s="12">
        <v>18</v>
      </c>
      <c r="P187" s="12">
        <v>57</v>
      </c>
      <c r="AI187" s="12"/>
    </row>
    <row r="188" spans="1:35" x14ac:dyDescent="0.2">
      <c r="A188" s="12" t="s">
        <v>1662</v>
      </c>
      <c r="B188" s="12">
        <v>2010</v>
      </c>
      <c r="C188" s="12" t="s">
        <v>172</v>
      </c>
      <c r="D188" s="12" t="s">
        <v>161</v>
      </c>
      <c r="E188" s="12">
        <v>85</v>
      </c>
      <c r="F188" s="12">
        <v>273</v>
      </c>
      <c r="G188" s="12">
        <v>33</v>
      </c>
      <c r="H188" s="12">
        <v>68</v>
      </c>
      <c r="I188" s="12">
        <v>18</v>
      </c>
      <c r="J188" s="12">
        <v>2</v>
      </c>
      <c r="K188" s="12">
        <v>8</v>
      </c>
      <c r="L188" s="12">
        <v>43</v>
      </c>
      <c r="M188" s="12">
        <v>0</v>
      </c>
      <c r="N188" s="12">
        <v>5</v>
      </c>
      <c r="O188" s="12">
        <v>25</v>
      </c>
      <c r="P188" s="12">
        <v>66</v>
      </c>
      <c r="AI188" s="12"/>
    </row>
    <row r="189" spans="1:35" x14ac:dyDescent="0.2">
      <c r="A189" s="12" t="s">
        <v>1692</v>
      </c>
      <c r="B189" s="12">
        <v>2010</v>
      </c>
      <c r="C189" s="12" t="s">
        <v>176</v>
      </c>
      <c r="D189" s="12" t="s">
        <v>157</v>
      </c>
      <c r="E189" s="12">
        <v>91</v>
      </c>
      <c r="F189" s="12">
        <v>275</v>
      </c>
      <c r="G189" s="12">
        <v>22</v>
      </c>
      <c r="H189" s="12">
        <v>53</v>
      </c>
      <c r="I189" s="12">
        <v>12</v>
      </c>
      <c r="J189" s="12">
        <v>0</v>
      </c>
      <c r="K189" s="12">
        <v>2</v>
      </c>
      <c r="L189" s="12">
        <v>24</v>
      </c>
      <c r="M189" s="12">
        <v>1</v>
      </c>
      <c r="N189" s="12">
        <v>2</v>
      </c>
      <c r="O189" s="12">
        <v>28</v>
      </c>
      <c r="P189" s="12">
        <v>61</v>
      </c>
      <c r="AI189" s="12"/>
    </row>
    <row r="190" spans="1:35" x14ac:dyDescent="0.2">
      <c r="A190" s="12" t="s">
        <v>1386</v>
      </c>
      <c r="B190" s="12">
        <v>2010</v>
      </c>
      <c r="C190" s="12" t="s">
        <v>178</v>
      </c>
      <c r="D190" s="12" t="s">
        <v>157</v>
      </c>
      <c r="E190" s="12">
        <v>84</v>
      </c>
      <c r="F190" s="12">
        <v>276</v>
      </c>
      <c r="G190" s="12">
        <v>36</v>
      </c>
      <c r="H190" s="12">
        <v>82</v>
      </c>
      <c r="I190" s="12">
        <v>20</v>
      </c>
      <c r="J190" s="12">
        <v>0</v>
      </c>
      <c r="K190" s="12">
        <v>13</v>
      </c>
      <c r="L190" s="12">
        <v>43</v>
      </c>
      <c r="M190" s="12">
        <v>0</v>
      </c>
      <c r="N190" s="12">
        <v>0</v>
      </c>
      <c r="O190" s="12">
        <v>36</v>
      </c>
      <c r="P190" s="12">
        <v>74</v>
      </c>
      <c r="AI190" s="12"/>
    </row>
    <row r="191" spans="1:35" x14ac:dyDescent="0.2">
      <c r="A191" s="12" t="s">
        <v>1377</v>
      </c>
      <c r="B191" s="12">
        <v>2010</v>
      </c>
      <c r="C191" s="12" t="s">
        <v>175</v>
      </c>
      <c r="D191" s="12" t="s">
        <v>157</v>
      </c>
      <c r="E191" s="12">
        <v>108</v>
      </c>
      <c r="F191" s="12">
        <v>276</v>
      </c>
      <c r="G191" s="12">
        <v>48</v>
      </c>
      <c r="H191" s="12">
        <v>78</v>
      </c>
      <c r="I191" s="12">
        <v>16</v>
      </c>
      <c r="J191" s="12">
        <v>2</v>
      </c>
      <c r="K191" s="12">
        <v>25</v>
      </c>
      <c r="L191" s="12">
        <v>59</v>
      </c>
      <c r="M191" s="12">
        <v>0</v>
      </c>
      <c r="N191" s="12">
        <v>0</v>
      </c>
      <c r="O191" s="12">
        <v>60</v>
      </c>
      <c r="P191" s="12">
        <v>82</v>
      </c>
      <c r="AI191" s="12"/>
    </row>
    <row r="192" spans="1:35" x14ac:dyDescent="0.2">
      <c r="A192" s="12" t="s">
        <v>1782</v>
      </c>
      <c r="B192" s="12">
        <v>2010</v>
      </c>
      <c r="C192" s="12" t="s">
        <v>166</v>
      </c>
      <c r="D192" s="12" t="s">
        <v>161</v>
      </c>
      <c r="E192" s="12">
        <v>75</v>
      </c>
      <c r="F192" s="12">
        <v>277</v>
      </c>
      <c r="G192" s="12">
        <v>24</v>
      </c>
      <c r="H192" s="12">
        <v>70</v>
      </c>
      <c r="I192" s="12">
        <v>9</v>
      </c>
      <c r="J192" s="12">
        <v>0</v>
      </c>
      <c r="K192" s="12">
        <v>4</v>
      </c>
      <c r="L192" s="12">
        <v>26</v>
      </c>
      <c r="M192" s="12">
        <v>4</v>
      </c>
      <c r="N192" s="12">
        <v>2</v>
      </c>
      <c r="O192" s="12">
        <v>18</v>
      </c>
      <c r="P192" s="12">
        <v>44</v>
      </c>
      <c r="AI192" s="12"/>
    </row>
    <row r="193" spans="1:35" x14ac:dyDescent="0.2">
      <c r="A193" s="12" t="s">
        <v>1344</v>
      </c>
      <c r="B193" s="12">
        <v>2010</v>
      </c>
      <c r="C193" s="12" t="s">
        <v>156</v>
      </c>
      <c r="D193" s="12" t="s">
        <v>157</v>
      </c>
      <c r="E193" s="12">
        <v>107</v>
      </c>
      <c r="F193" s="12">
        <v>278</v>
      </c>
      <c r="G193" s="12">
        <v>41</v>
      </c>
      <c r="H193" s="12">
        <v>64</v>
      </c>
      <c r="I193" s="12">
        <v>12</v>
      </c>
      <c r="J193" s="12">
        <v>1</v>
      </c>
      <c r="K193" s="12">
        <v>19</v>
      </c>
      <c r="L193" s="12">
        <v>48</v>
      </c>
      <c r="M193" s="12">
        <v>9</v>
      </c>
      <c r="N193" s="12">
        <v>2</v>
      </c>
      <c r="O193" s="12">
        <v>45</v>
      </c>
      <c r="P193" s="12">
        <v>73</v>
      </c>
      <c r="AI193" s="12"/>
    </row>
    <row r="194" spans="1:35" x14ac:dyDescent="0.2">
      <c r="A194" s="12" t="s">
        <v>1421</v>
      </c>
      <c r="B194" s="12">
        <v>2010</v>
      </c>
      <c r="C194" s="12" t="s">
        <v>160</v>
      </c>
      <c r="D194" s="12" t="s">
        <v>161</v>
      </c>
      <c r="E194" s="12">
        <v>131</v>
      </c>
      <c r="F194" s="12">
        <v>281</v>
      </c>
      <c r="G194" s="12">
        <v>38</v>
      </c>
      <c r="H194" s="12">
        <v>72</v>
      </c>
      <c r="I194" s="12">
        <v>21</v>
      </c>
      <c r="J194" s="12">
        <v>1</v>
      </c>
      <c r="K194" s="12">
        <v>11</v>
      </c>
      <c r="L194" s="12">
        <v>51</v>
      </c>
      <c r="M194" s="12">
        <v>0</v>
      </c>
      <c r="N194" s="12">
        <v>0</v>
      </c>
      <c r="O194" s="12">
        <v>33</v>
      </c>
      <c r="P194" s="12">
        <v>75</v>
      </c>
      <c r="AI194" s="12"/>
    </row>
    <row r="195" spans="1:35" x14ac:dyDescent="0.2">
      <c r="A195" s="12" t="s">
        <v>1426</v>
      </c>
      <c r="B195" s="12">
        <v>2010</v>
      </c>
      <c r="C195" s="12" t="s">
        <v>180</v>
      </c>
      <c r="D195" s="12" t="s">
        <v>161</v>
      </c>
      <c r="E195" s="12">
        <v>77</v>
      </c>
      <c r="F195" s="12">
        <v>281</v>
      </c>
      <c r="G195" s="12">
        <v>44</v>
      </c>
      <c r="H195" s="12">
        <v>79</v>
      </c>
      <c r="I195" s="12">
        <v>20</v>
      </c>
      <c r="J195" s="12">
        <v>2</v>
      </c>
      <c r="K195" s="12">
        <v>11</v>
      </c>
      <c r="L195" s="12">
        <v>43</v>
      </c>
      <c r="M195" s="12">
        <v>0</v>
      </c>
      <c r="N195" s="12">
        <v>3</v>
      </c>
      <c r="O195" s="12">
        <v>24</v>
      </c>
      <c r="P195" s="12">
        <v>64</v>
      </c>
      <c r="AI195" s="12"/>
    </row>
    <row r="196" spans="1:35" x14ac:dyDescent="0.2">
      <c r="A196" s="12" t="s">
        <v>1678</v>
      </c>
      <c r="B196" s="12">
        <v>2010</v>
      </c>
      <c r="C196" s="12" t="s">
        <v>176</v>
      </c>
      <c r="D196" s="12" t="s">
        <v>157</v>
      </c>
      <c r="E196" s="12">
        <v>78</v>
      </c>
      <c r="F196" s="12">
        <v>282</v>
      </c>
      <c r="G196" s="12">
        <v>29</v>
      </c>
      <c r="H196" s="12">
        <v>66</v>
      </c>
      <c r="I196" s="12">
        <v>14</v>
      </c>
      <c r="J196" s="12">
        <v>0</v>
      </c>
      <c r="K196" s="12">
        <v>13</v>
      </c>
      <c r="L196" s="12">
        <v>29</v>
      </c>
      <c r="M196" s="12">
        <v>1</v>
      </c>
      <c r="N196" s="12">
        <v>2</v>
      </c>
      <c r="O196" s="12">
        <v>13</v>
      </c>
      <c r="P196" s="12">
        <v>75</v>
      </c>
      <c r="AI196" s="12"/>
    </row>
    <row r="197" spans="1:35" x14ac:dyDescent="0.2">
      <c r="A197" s="12" t="s">
        <v>1511</v>
      </c>
      <c r="B197" s="12">
        <v>2010</v>
      </c>
      <c r="C197" s="12" t="s">
        <v>172</v>
      </c>
      <c r="D197" s="12" t="s">
        <v>161</v>
      </c>
      <c r="E197" s="12">
        <v>99</v>
      </c>
      <c r="F197" s="12">
        <v>284</v>
      </c>
      <c r="G197" s="12">
        <v>41</v>
      </c>
      <c r="H197" s="12">
        <v>77</v>
      </c>
      <c r="I197" s="12">
        <v>15</v>
      </c>
      <c r="J197" s="12">
        <v>2</v>
      </c>
      <c r="K197" s="12">
        <v>9</v>
      </c>
      <c r="L197" s="12">
        <v>36</v>
      </c>
      <c r="M197" s="12">
        <v>8</v>
      </c>
      <c r="N197" s="12">
        <v>4</v>
      </c>
      <c r="O197" s="12">
        <v>27</v>
      </c>
      <c r="P197" s="12">
        <v>51</v>
      </c>
      <c r="AI197" s="12"/>
    </row>
    <row r="198" spans="1:35" x14ac:dyDescent="0.2">
      <c r="A198" s="12" t="s">
        <v>1778</v>
      </c>
      <c r="B198" s="12">
        <v>2010</v>
      </c>
      <c r="C198" s="12" t="s">
        <v>180</v>
      </c>
      <c r="D198" s="12" t="s">
        <v>161</v>
      </c>
      <c r="E198" s="12">
        <v>105</v>
      </c>
      <c r="F198" s="12">
        <v>287</v>
      </c>
      <c r="G198" s="12">
        <v>47</v>
      </c>
      <c r="H198" s="12">
        <v>86</v>
      </c>
      <c r="I198" s="12">
        <v>19</v>
      </c>
      <c r="J198" s="12">
        <v>2</v>
      </c>
      <c r="K198" s="12">
        <v>4</v>
      </c>
      <c r="L198" s="12">
        <v>27</v>
      </c>
      <c r="M198" s="12">
        <v>2</v>
      </c>
      <c r="N198" s="12">
        <v>4</v>
      </c>
      <c r="O198" s="12">
        <v>24</v>
      </c>
      <c r="P198" s="12">
        <v>50</v>
      </c>
      <c r="AI198" s="12"/>
    </row>
    <row r="199" spans="1:35" x14ac:dyDescent="0.2">
      <c r="A199" s="12" t="s">
        <v>1625</v>
      </c>
      <c r="B199" s="12">
        <v>2010</v>
      </c>
      <c r="C199" s="12" t="s">
        <v>165</v>
      </c>
      <c r="D199" s="12" t="s">
        <v>157</v>
      </c>
      <c r="E199" s="12">
        <v>82</v>
      </c>
      <c r="F199" s="12">
        <v>288</v>
      </c>
      <c r="G199" s="12">
        <v>39</v>
      </c>
      <c r="H199" s="12">
        <v>79</v>
      </c>
      <c r="I199" s="12">
        <v>15</v>
      </c>
      <c r="J199" s="12">
        <v>5</v>
      </c>
      <c r="K199" s="12">
        <v>5</v>
      </c>
      <c r="L199" s="12">
        <v>31</v>
      </c>
      <c r="M199" s="12">
        <v>5</v>
      </c>
      <c r="N199" s="12">
        <v>2</v>
      </c>
      <c r="O199" s="12">
        <v>13</v>
      </c>
      <c r="P199" s="12">
        <v>52</v>
      </c>
      <c r="AI199" s="12"/>
    </row>
    <row r="200" spans="1:35" x14ac:dyDescent="0.2">
      <c r="A200" s="12" t="s">
        <v>1308</v>
      </c>
      <c r="B200" s="12">
        <v>2010</v>
      </c>
      <c r="C200" s="12" t="s">
        <v>185</v>
      </c>
      <c r="D200" s="12" t="s">
        <v>161</v>
      </c>
      <c r="E200" s="12">
        <v>96</v>
      </c>
      <c r="F200" s="12">
        <v>289</v>
      </c>
      <c r="G200" s="12">
        <v>41</v>
      </c>
      <c r="H200" s="12">
        <v>77</v>
      </c>
      <c r="I200" s="12">
        <v>16</v>
      </c>
      <c r="J200" s="12">
        <v>0</v>
      </c>
      <c r="K200" s="12">
        <v>18</v>
      </c>
      <c r="L200" s="12">
        <v>51</v>
      </c>
      <c r="M200" s="12">
        <v>0</v>
      </c>
      <c r="N200" s="12">
        <v>2</v>
      </c>
      <c r="O200" s="12">
        <v>47</v>
      </c>
      <c r="P200" s="12">
        <v>77</v>
      </c>
      <c r="AI200" s="12"/>
    </row>
    <row r="201" spans="1:35" x14ac:dyDescent="0.2">
      <c r="A201" s="12" t="s">
        <v>1324</v>
      </c>
      <c r="B201" s="12">
        <v>2010</v>
      </c>
      <c r="C201" s="12" t="s">
        <v>158</v>
      </c>
      <c r="D201" s="12" t="s">
        <v>161</v>
      </c>
      <c r="E201" s="12">
        <v>97</v>
      </c>
      <c r="F201" s="12">
        <v>289</v>
      </c>
      <c r="G201" s="12">
        <v>22</v>
      </c>
      <c r="H201" s="12">
        <v>64</v>
      </c>
      <c r="I201" s="12">
        <v>12</v>
      </c>
      <c r="J201" s="12">
        <v>1</v>
      </c>
      <c r="K201" s="12">
        <v>4</v>
      </c>
      <c r="L201" s="12">
        <v>31</v>
      </c>
      <c r="M201" s="12">
        <v>1</v>
      </c>
      <c r="N201" s="12">
        <v>1</v>
      </c>
      <c r="O201" s="12">
        <v>9</v>
      </c>
      <c r="P201" s="12">
        <v>31</v>
      </c>
      <c r="AI201" s="12"/>
    </row>
    <row r="202" spans="1:35" x14ac:dyDescent="0.2">
      <c r="A202" s="12" t="s">
        <v>1335</v>
      </c>
      <c r="B202" s="12">
        <v>2010</v>
      </c>
      <c r="C202" s="12" t="s">
        <v>172</v>
      </c>
      <c r="D202" s="12" t="s">
        <v>161</v>
      </c>
      <c r="E202" s="12">
        <v>117</v>
      </c>
      <c r="F202" s="12">
        <v>289</v>
      </c>
      <c r="G202" s="12">
        <v>30</v>
      </c>
      <c r="H202" s="12">
        <v>59</v>
      </c>
      <c r="I202" s="12">
        <v>9</v>
      </c>
      <c r="J202" s="12">
        <v>3</v>
      </c>
      <c r="K202" s="12">
        <v>3</v>
      </c>
      <c r="L202" s="12">
        <v>20</v>
      </c>
      <c r="M202" s="12">
        <v>17</v>
      </c>
      <c r="N202" s="12">
        <v>4</v>
      </c>
      <c r="O202" s="12">
        <v>41</v>
      </c>
      <c r="P202" s="12">
        <v>50</v>
      </c>
      <c r="AI202" s="12"/>
    </row>
    <row r="203" spans="1:35" x14ac:dyDescent="0.2">
      <c r="A203" s="12" t="s">
        <v>1737</v>
      </c>
      <c r="B203" s="12">
        <v>2010</v>
      </c>
      <c r="C203" s="12" t="s">
        <v>159</v>
      </c>
      <c r="D203" s="12" t="s">
        <v>157</v>
      </c>
      <c r="E203" s="12">
        <v>100</v>
      </c>
      <c r="F203" s="12">
        <v>289</v>
      </c>
      <c r="G203" s="12">
        <v>29</v>
      </c>
      <c r="H203" s="12">
        <v>61</v>
      </c>
      <c r="I203" s="12">
        <v>11</v>
      </c>
      <c r="J203" s="12">
        <v>2</v>
      </c>
      <c r="K203" s="12">
        <v>10</v>
      </c>
      <c r="L203" s="12">
        <v>33</v>
      </c>
      <c r="M203" s="12">
        <v>6</v>
      </c>
      <c r="N203" s="12">
        <v>3</v>
      </c>
      <c r="O203" s="12">
        <v>35</v>
      </c>
      <c r="P203" s="12">
        <v>84</v>
      </c>
      <c r="AI203" s="12"/>
    </row>
    <row r="204" spans="1:35" x14ac:dyDescent="0.2">
      <c r="A204" s="12" t="s">
        <v>1416</v>
      </c>
      <c r="B204" s="12">
        <v>2010</v>
      </c>
      <c r="C204" s="12" t="s">
        <v>170</v>
      </c>
      <c r="D204" s="12" t="s">
        <v>157</v>
      </c>
      <c r="E204" s="12">
        <v>75</v>
      </c>
      <c r="F204" s="12">
        <v>290</v>
      </c>
      <c r="G204" s="12">
        <v>51</v>
      </c>
      <c r="H204" s="12">
        <v>81</v>
      </c>
      <c r="I204" s="12">
        <v>14</v>
      </c>
      <c r="J204" s="12">
        <v>4</v>
      </c>
      <c r="K204" s="12">
        <v>8</v>
      </c>
      <c r="L204" s="12">
        <v>38</v>
      </c>
      <c r="M204" s="12">
        <v>32</v>
      </c>
      <c r="N204" s="12">
        <v>3</v>
      </c>
      <c r="O204" s="12">
        <v>30</v>
      </c>
      <c r="P204" s="12">
        <v>49</v>
      </c>
      <c r="AI204" s="12"/>
    </row>
    <row r="205" spans="1:35" x14ac:dyDescent="0.2">
      <c r="A205" s="12" t="s">
        <v>1607</v>
      </c>
      <c r="B205" s="12">
        <v>2010</v>
      </c>
      <c r="C205" s="12" t="s">
        <v>166</v>
      </c>
      <c r="D205" s="12" t="s">
        <v>161</v>
      </c>
      <c r="E205" s="12">
        <v>97</v>
      </c>
      <c r="F205" s="12">
        <v>291</v>
      </c>
      <c r="G205" s="12">
        <v>38</v>
      </c>
      <c r="H205" s="12">
        <v>72</v>
      </c>
      <c r="I205" s="12">
        <v>11</v>
      </c>
      <c r="J205" s="12">
        <v>3</v>
      </c>
      <c r="K205" s="12">
        <v>5</v>
      </c>
      <c r="L205" s="12">
        <v>24</v>
      </c>
      <c r="M205" s="12">
        <v>18</v>
      </c>
      <c r="N205" s="12">
        <v>3</v>
      </c>
      <c r="O205" s="12">
        <v>17</v>
      </c>
      <c r="P205" s="12">
        <v>72</v>
      </c>
      <c r="AI205" s="12"/>
    </row>
    <row r="206" spans="1:35" x14ac:dyDescent="0.2">
      <c r="A206" s="12" t="s">
        <v>1619</v>
      </c>
      <c r="B206" s="12">
        <v>2010</v>
      </c>
      <c r="C206" s="12" t="s">
        <v>187</v>
      </c>
      <c r="D206" s="12" t="s">
        <v>161</v>
      </c>
      <c r="E206" s="12">
        <v>82</v>
      </c>
      <c r="F206" s="12">
        <v>291</v>
      </c>
      <c r="G206" s="12">
        <v>46</v>
      </c>
      <c r="H206" s="12">
        <v>68</v>
      </c>
      <c r="I206" s="12">
        <v>7</v>
      </c>
      <c r="J206" s="12">
        <v>3</v>
      </c>
      <c r="K206" s="12">
        <v>8</v>
      </c>
      <c r="L206" s="12">
        <v>28</v>
      </c>
      <c r="M206" s="12">
        <v>9</v>
      </c>
      <c r="N206" s="12">
        <v>2</v>
      </c>
      <c r="O206" s="12">
        <v>24</v>
      </c>
      <c r="P206" s="12">
        <v>92</v>
      </c>
      <c r="AI206" s="12"/>
    </row>
    <row r="207" spans="1:35" x14ac:dyDescent="0.2">
      <c r="A207" s="12" t="s">
        <v>1697</v>
      </c>
      <c r="B207" s="12">
        <v>2010</v>
      </c>
      <c r="C207" s="12" t="s">
        <v>182</v>
      </c>
      <c r="D207" s="12" t="s">
        <v>157</v>
      </c>
      <c r="E207" s="12">
        <v>104</v>
      </c>
      <c r="F207" s="12">
        <v>294</v>
      </c>
      <c r="G207" s="12">
        <v>28</v>
      </c>
      <c r="H207" s="12">
        <v>67</v>
      </c>
      <c r="I207" s="12">
        <v>12</v>
      </c>
      <c r="J207" s="12">
        <v>0</v>
      </c>
      <c r="K207" s="12">
        <v>7</v>
      </c>
      <c r="L207" s="12">
        <v>31</v>
      </c>
      <c r="M207" s="12">
        <v>2</v>
      </c>
      <c r="N207" s="12">
        <v>2</v>
      </c>
      <c r="O207" s="12">
        <v>36</v>
      </c>
      <c r="P207" s="12">
        <v>71</v>
      </c>
      <c r="AI207" s="12"/>
    </row>
    <row r="208" spans="1:35" x14ac:dyDescent="0.2">
      <c r="A208" s="12" t="s">
        <v>1472</v>
      </c>
      <c r="B208" s="12">
        <v>2010</v>
      </c>
      <c r="C208" s="12" t="s">
        <v>172</v>
      </c>
      <c r="D208" s="12" t="s">
        <v>161</v>
      </c>
      <c r="E208" s="12">
        <v>104</v>
      </c>
      <c r="F208" s="12">
        <v>295</v>
      </c>
      <c r="G208" s="12">
        <v>34</v>
      </c>
      <c r="H208" s="12">
        <v>62</v>
      </c>
      <c r="I208" s="12">
        <v>10</v>
      </c>
      <c r="J208" s="12">
        <v>0</v>
      </c>
      <c r="K208" s="12">
        <v>10</v>
      </c>
      <c r="L208" s="12">
        <v>36</v>
      </c>
      <c r="M208" s="12">
        <v>6</v>
      </c>
      <c r="N208" s="12">
        <v>1</v>
      </c>
      <c r="O208" s="12">
        <v>31</v>
      </c>
      <c r="P208" s="12">
        <v>69</v>
      </c>
      <c r="AI208" s="12"/>
    </row>
    <row r="209" spans="1:35" x14ac:dyDescent="0.2">
      <c r="A209" s="12" t="s">
        <v>1766</v>
      </c>
      <c r="B209" s="12">
        <v>2010</v>
      </c>
      <c r="C209" s="12" t="s">
        <v>176</v>
      </c>
      <c r="D209" s="12" t="s">
        <v>157</v>
      </c>
      <c r="E209" s="12">
        <v>88</v>
      </c>
      <c r="F209" s="12">
        <v>296</v>
      </c>
      <c r="G209" s="12">
        <v>39</v>
      </c>
      <c r="H209" s="12">
        <v>75</v>
      </c>
      <c r="I209" s="12">
        <v>19</v>
      </c>
      <c r="J209" s="12">
        <v>3</v>
      </c>
      <c r="K209" s="12">
        <v>4</v>
      </c>
      <c r="L209" s="12">
        <v>24</v>
      </c>
      <c r="M209" s="12">
        <v>5</v>
      </c>
      <c r="N209" s="12">
        <v>1</v>
      </c>
      <c r="O209" s="12">
        <v>22</v>
      </c>
      <c r="P209" s="12">
        <v>70</v>
      </c>
      <c r="AI209" s="12"/>
    </row>
    <row r="210" spans="1:35" x14ac:dyDescent="0.2">
      <c r="A210" s="12" t="s">
        <v>1453</v>
      </c>
      <c r="B210" s="12">
        <v>2010</v>
      </c>
      <c r="C210" s="12" t="s">
        <v>175</v>
      </c>
      <c r="D210" s="12" t="s">
        <v>157</v>
      </c>
      <c r="E210" s="12">
        <v>81</v>
      </c>
      <c r="F210" s="12">
        <v>296</v>
      </c>
      <c r="G210" s="12">
        <v>53</v>
      </c>
      <c r="H210" s="12">
        <v>102</v>
      </c>
      <c r="I210" s="12">
        <v>25</v>
      </c>
      <c r="J210" s="12">
        <v>1</v>
      </c>
      <c r="K210" s="12">
        <v>18</v>
      </c>
      <c r="L210" s="12">
        <v>56</v>
      </c>
      <c r="M210" s="12">
        <v>0</v>
      </c>
      <c r="N210" s="12">
        <v>0</v>
      </c>
      <c r="O210" s="12">
        <v>50</v>
      </c>
      <c r="P210" s="12">
        <v>62</v>
      </c>
      <c r="AI210" s="12"/>
    </row>
    <row r="211" spans="1:35" x14ac:dyDescent="0.2">
      <c r="A211" s="12" t="s">
        <v>1701</v>
      </c>
      <c r="B211" s="12">
        <v>2010</v>
      </c>
      <c r="C211" s="12" t="s">
        <v>176</v>
      </c>
      <c r="D211" s="12" t="s">
        <v>157</v>
      </c>
      <c r="E211" s="12">
        <v>72</v>
      </c>
      <c r="F211" s="12">
        <v>297</v>
      </c>
      <c r="G211" s="12">
        <v>38</v>
      </c>
      <c r="H211" s="12">
        <v>73</v>
      </c>
      <c r="I211" s="12">
        <v>9</v>
      </c>
      <c r="J211" s="12">
        <v>3</v>
      </c>
      <c r="K211" s="12">
        <v>3</v>
      </c>
      <c r="L211" s="12">
        <v>22</v>
      </c>
      <c r="M211" s="12">
        <v>10</v>
      </c>
      <c r="N211" s="12">
        <v>2</v>
      </c>
      <c r="O211" s="12">
        <v>22</v>
      </c>
      <c r="P211" s="12">
        <v>38</v>
      </c>
      <c r="AI211" s="12"/>
    </row>
    <row r="212" spans="1:35" x14ac:dyDescent="0.2">
      <c r="A212" s="12" t="s">
        <v>1571</v>
      </c>
      <c r="B212" s="12">
        <v>2010</v>
      </c>
      <c r="C212" s="12" t="s">
        <v>169</v>
      </c>
      <c r="D212" s="12" t="s">
        <v>161</v>
      </c>
      <c r="E212" s="12">
        <v>85</v>
      </c>
      <c r="F212" s="12">
        <v>297</v>
      </c>
      <c r="G212" s="12">
        <v>36</v>
      </c>
      <c r="H212" s="12">
        <v>79</v>
      </c>
      <c r="I212" s="12">
        <v>20</v>
      </c>
      <c r="J212" s="12">
        <v>2</v>
      </c>
      <c r="K212" s="12">
        <v>9</v>
      </c>
      <c r="L212" s="12">
        <v>43</v>
      </c>
      <c r="M212" s="12">
        <v>0</v>
      </c>
      <c r="N212" s="12">
        <v>1</v>
      </c>
      <c r="O212" s="12">
        <v>29</v>
      </c>
      <c r="P212" s="12">
        <v>71</v>
      </c>
      <c r="AI212" s="12"/>
    </row>
    <row r="213" spans="1:35" x14ac:dyDescent="0.2">
      <c r="A213" s="12" t="s">
        <v>1302</v>
      </c>
      <c r="B213" s="12">
        <v>2010</v>
      </c>
      <c r="C213" s="12" t="s">
        <v>158</v>
      </c>
      <c r="D213" s="12" t="s">
        <v>161</v>
      </c>
      <c r="E213" s="12">
        <v>85</v>
      </c>
      <c r="F213" s="12">
        <v>298</v>
      </c>
      <c r="G213" s="12">
        <v>39</v>
      </c>
      <c r="H213" s="12">
        <v>73</v>
      </c>
      <c r="I213" s="12">
        <v>16</v>
      </c>
      <c r="J213" s="12">
        <v>1</v>
      </c>
      <c r="K213" s="12">
        <v>13</v>
      </c>
      <c r="L213" s="12">
        <v>49</v>
      </c>
      <c r="M213" s="12">
        <v>3</v>
      </c>
      <c r="N213" s="12">
        <v>2</v>
      </c>
      <c r="O213" s="12">
        <v>60</v>
      </c>
      <c r="P213" s="12">
        <v>70</v>
      </c>
      <c r="AI213" s="12"/>
    </row>
    <row r="214" spans="1:35" x14ac:dyDescent="0.2">
      <c r="A214" s="12" t="s">
        <v>1686</v>
      </c>
      <c r="B214" s="12">
        <v>2010</v>
      </c>
      <c r="C214" s="12" t="s">
        <v>164</v>
      </c>
      <c r="D214" s="12" t="s">
        <v>157</v>
      </c>
      <c r="E214" s="12">
        <v>82</v>
      </c>
      <c r="F214" s="12">
        <v>298</v>
      </c>
      <c r="G214" s="12">
        <v>36</v>
      </c>
      <c r="H214" s="12">
        <v>76</v>
      </c>
      <c r="I214" s="12">
        <v>20</v>
      </c>
      <c r="J214" s="12">
        <v>0</v>
      </c>
      <c r="K214" s="12">
        <v>14</v>
      </c>
      <c r="L214" s="12">
        <v>32</v>
      </c>
      <c r="M214" s="12">
        <v>6</v>
      </c>
      <c r="N214" s="12">
        <v>3</v>
      </c>
      <c r="O214" s="12">
        <v>21</v>
      </c>
      <c r="P214" s="12">
        <v>79</v>
      </c>
      <c r="AI214" s="12"/>
    </row>
    <row r="215" spans="1:35" x14ac:dyDescent="0.2">
      <c r="A215" s="12" t="s">
        <v>1808</v>
      </c>
      <c r="B215" s="12">
        <v>2010</v>
      </c>
      <c r="C215" s="12" t="s">
        <v>175</v>
      </c>
      <c r="D215" s="12" t="s">
        <v>157</v>
      </c>
      <c r="E215" s="12">
        <v>85</v>
      </c>
      <c r="F215" s="12">
        <v>299</v>
      </c>
      <c r="G215" s="12">
        <v>30</v>
      </c>
      <c r="H215" s="12">
        <v>93</v>
      </c>
      <c r="I215" s="12">
        <v>18</v>
      </c>
      <c r="J215" s="12">
        <v>1</v>
      </c>
      <c r="K215" s="12">
        <v>7</v>
      </c>
      <c r="L215" s="12">
        <v>40</v>
      </c>
      <c r="M215" s="12">
        <v>2</v>
      </c>
      <c r="N215" s="12">
        <v>0</v>
      </c>
      <c r="O215" s="12">
        <v>20</v>
      </c>
      <c r="P215" s="12">
        <v>46</v>
      </c>
      <c r="AI215" s="12"/>
    </row>
    <row r="216" spans="1:35" x14ac:dyDescent="0.2">
      <c r="A216" s="12" t="s">
        <v>1643</v>
      </c>
      <c r="B216" s="12">
        <v>2010</v>
      </c>
      <c r="C216" s="12" t="s">
        <v>167</v>
      </c>
      <c r="D216" s="12" t="s">
        <v>157</v>
      </c>
      <c r="E216" s="12">
        <v>113</v>
      </c>
      <c r="F216" s="12">
        <v>301</v>
      </c>
      <c r="G216" s="12">
        <v>39</v>
      </c>
      <c r="H216" s="12">
        <v>77</v>
      </c>
      <c r="I216" s="12">
        <v>13</v>
      </c>
      <c r="J216" s="12">
        <v>1</v>
      </c>
      <c r="K216" s="12">
        <v>8</v>
      </c>
      <c r="L216" s="12">
        <v>45</v>
      </c>
      <c r="M216" s="12">
        <v>3</v>
      </c>
      <c r="N216" s="12">
        <v>3</v>
      </c>
      <c r="O216" s="12">
        <v>20</v>
      </c>
      <c r="P216" s="12">
        <v>77</v>
      </c>
      <c r="AI216" s="12"/>
    </row>
    <row r="217" spans="1:35" x14ac:dyDescent="0.2">
      <c r="A217" s="12" t="s">
        <v>1424</v>
      </c>
      <c r="B217" s="12">
        <v>2010</v>
      </c>
      <c r="C217" s="12" t="s">
        <v>176</v>
      </c>
      <c r="D217" s="12" t="s">
        <v>157</v>
      </c>
      <c r="E217" s="12">
        <v>84</v>
      </c>
      <c r="F217" s="12">
        <v>301</v>
      </c>
      <c r="G217" s="12">
        <v>42</v>
      </c>
      <c r="H217" s="12">
        <v>82</v>
      </c>
      <c r="I217" s="12">
        <v>18</v>
      </c>
      <c r="J217" s="12">
        <v>1</v>
      </c>
      <c r="K217" s="12">
        <v>8</v>
      </c>
      <c r="L217" s="12">
        <v>42</v>
      </c>
      <c r="M217" s="12">
        <v>4</v>
      </c>
      <c r="N217" s="12">
        <v>1</v>
      </c>
      <c r="O217" s="12">
        <v>34</v>
      </c>
      <c r="P217" s="12">
        <v>78</v>
      </c>
      <c r="AI217" s="12"/>
    </row>
    <row r="218" spans="1:35" x14ac:dyDescent="0.2">
      <c r="A218" s="12" t="s">
        <v>1577</v>
      </c>
      <c r="B218" s="12">
        <v>2010</v>
      </c>
      <c r="C218" s="12" t="s">
        <v>168</v>
      </c>
      <c r="D218" s="12" t="s">
        <v>157</v>
      </c>
      <c r="E218" s="12">
        <v>75</v>
      </c>
      <c r="F218" s="12">
        <v>302</v>
      </c>
      <c r="G218" s="12">
        <v>53</v>
      </c>
      <c r="H218" s="12">
        <v>87</v>
      </c>
      <c r="I218" s="12">
        <v>24</v>
      </c>
      <c r="J218" s="12">
        <v>1</v>
      </c>
      <c r="K218" s="12">
        <v>12</v>
      </c>
      <c r="L218" s="12">
        <v>41</v>
      </c>
      <c r="M218" s="12">
        <v>9</v>
      </c>
      <c r="N218" s="12">
        <v>1</v>
      </c>
      <c r="O218" s="12">
        <v>37</v>
      </c>
      <c r="P218" s="12">
        <v>38</v>
      </c>
      <c r="AI218" s="12"/>
    </row>
    <row r="219" spans="1:35" x14ac:dyDescent="0.2">
      <c r="A219" s="12" t="s">
        <v>1585</v>
      </c>
      <c r="B219" s="12">
        <v>2010</v>
      </c>
      <c r="C219" s="12" t="s">
        <v>170</v>
      </c>
      <c r="D219" s="12" t="s">
        <v>157</v>
      </c>
      <c r="E219" s="12">
        <v>82</v>
      </c>
      <c r="F219" s="12">
        <v>303</v>
      </c>
      <c r="G219" s="12">
        <v>41</v>
      </c>
      <c r="H219" s="12">
        <v>89</v>
      </c>
      <c r="I219" s="12">
        <v>20</v>
      </c>
      <c r="J219" s="12">
        <v>2</v>
      </c>
      <c r="K219" s="12">
        <v>1</v>
      </c>
      <c r="L219" s="12">
        <v>36</v>
      </c>
      <c r="M219" s="12">
        <v>1</v>
      </c>
      <c r="N219" s="12">
        <v>1</v>
      </c>
      <c r="O219" s="12">
        <v>24</v>
      </c>
      <c r="P219" s="12">
        <v>41</v>
      </c>
      <c r="AI219" s="12"/>
    </row>
    <row r="220" spans="1:35" x14ac:dyDescent="0.2">
      <c r="A220" s="12" t="s">
        <v>1361</v>
      </c>
      <c r="B220" s="12">
        <v>2010</v>
      </c>
      <c r="C220" s="12" t="s">
        <v>165</v>
      </c>
      <c r="D220" s="12" t="s">
        <v>157</v>
      </c>
      <c r="E220" s="12">
        <v>90</v>
      </c>
      <c r="F220" s="12">
        <v>308</v>
      </c>
      <c r="G220" s="12">
        <v>43</v>
      </c>
      <c r="H220" s="12">
        <v>83</v>
      </c>
      <c r="I220" s="12">
        <v>16</v>
      </c>
      <c r="J220" s="12">
        <v>1</v>
      </c>
      <c r="K220" s="12">
        <v>8</v>
      </c>
      <c r="L220" s="12">
        <v>32</v>
      </c>
      <c r="M220" s="12">
        <v>21</v>
      </c>
      <c r="N220" s="12">
        <v>4</v>
      </c>
      <c r="O220" s="12">
        <v>20</v>
      </c>
      <c r="P220" s="12">
        <v>75</v>
      </c>
      <c r="AI220" s="12"/>
    </row>
    <row r="221" spans="1:35" x14ac:dyDescent="0.2">
      <c r="A221" s="12" t="s">
        <v>1339</v>
      </c>
      <c r="B221" s="12">
        <v>2010</v>
      </c>
      <c r="C221" s="12" t="s">
        <v>179</v>
      </c>
      <c r="D221" s="12" t="s">
        <v>161</v>
      </c>
      <c r="E221" s="12">
        <v>97</v>
      </c>
      <c r="F221" s="12">
        <v>313</v>
      </c>
      <c r="G221" s="12">
        <v>30</v>
      </c>
      <c r="H221" s="12">
        <v>93</v>
      </c>
      <c r="I221" s="12">
        <v>18</v>
      </c>
      <c r="J221" s="12">
        <v>1</v>
      </c>
      <c r="K221" s="12">
        <v>7</v>
      </c>
      <c r="L221" s="12">
        <v>48</v>
      </c>
      <c r="M221" s="12">
        <v>0</v>
      </c>
      <c r="N221" s="12">
        <v>0</v>
      </c>
      <c r="O221" s="12">
        <v>29</v>
      </c>
      <c r="P221" s="12">
        <v>49</v>
      </c>
      <c r="AI221" s="12"/>
    </row>
    <row r="222" spans="1:35" x14ac:dyDescent="0.2">
      <c r="A222" s="12" t="s">
        <v>1357</v>
      </c>
      <c r="B222" s="12">
        <v>2010</v>
      </c>
      <c r="C222" s="12" t="s">
        <v>188</v>
      </c>
      <c r="D222" s="12" t="s">
        <v>161</v>
      </c>
      <c r="E222" s="12">
        <v>113</v>
      </c>
      <c r="F222" s="12">
        <v>316</v>
      </c>
      <c r="G222" s="12">
        <v>39</v>
      </c>
      <c r="H222" s="12">
        <v>90</v>
      </c>
      <c r="I222" s="12">
        <v>12</v>
      </c>
      <c r="J222" s="12">
        <v>5</v>
      </c>
      <c r="K222" s="12">
        <v>7</v>
      </c>
      <c r="L222" s="12">
        <v>45</v>
      </c>
      <c r="M222" s="12">
        <v>2</v>
      </c>
      <c r="N222" s="12">
        <v>1</v>
      </c>
      <c r="O222" s="12">
        <v>31</v>
      </c>
      <c r="P222" s="12">
        <v>53</v>
      </c>
      <c r="AI222" s="12"/>
    </row>
    <row r="223" spans="1:35" x14ac:dyDescent="0.2">
      <c r="A223" s="12" t="s">
        <v>1528</v>
      </c>
      <c r="B223" s="12">
        <v>2010</v>
      </c>
      <c r="C223" s="12" t="s">
        <v>187</v>
      </c>
      <c r="D223" s="12" t="s">
        <v>161</v>
      </c>
      <c r="E223" s="12">
        <v>91</v>
      </c>
      <c r="F223" s="12">
        <v>316</v>
      </c>
      <c r="G223" s="12">
        <v>31</v>
      </c>
      <c r="H223" s="12">
        <v>82</v>
      </c>
      <c r="I223" s="12">
        <v>18</v>
      </c>
      <c r="J223" s="12">
        <v>0</v>
      </c>
      <c r="K223" s="12">
        <v>4</v>
      </c>
      <c r="L223" s="12">
        <v>37</v>
      </c>
      <c r="M223" s="12">
        <v>1</v>
      </c>
      <c r="N223" s="12">
        <v>0</v>
      </c>
      <c r="O223" s="12">
        <v>25</v>
      </c>
      <c r="P223" s="12">
        <v>51</v>
      </c>
      <c r="AI223" s="12"/>
    </row>
    <row r="224" spans="1:35" x14ac:dyDescent="0.2">
      <c r="A224" s="12" t="s">
        <v>1345</v>
      </c>
      <c r="B224" s="12">
        <v>2010</v>
      </c>
      <c r="C224" s="12" t="s">
        <v>160</v>
      </c>
      <c r="D224" s="12" t="s">
        <v>161</v>
      </c>
      <c r="E224" s="12">
        <v>95</v>
      </c>
      <c r="F224" s="12">
        <v>317</v>
      </c>
      <c r="G224" s="12">
        <v>47</v>
      </c>
      <c r="H224" s="12">
        <v>84</v>
      </c>
      <c r="I224" s="12">
        <v>21</v>
      </c>
      <c r="J224" s="12">
        <v>0</v>
      </c>
      <c r="K224" s="12">
        <v>10</v>
      </c>
      <c r="L224" s="12">
        <v>46</v>
      </c>
      <c r="M224" s="12">
        <v>5</v>
      </c>
      <c r="N224" s="12">
        <v>0</v>
      </c>
      <c r="O224" s="12">
        <v>61</v>
      </c>
      <c r="P224" s="12">
        <v>47</v>
      </c>
      <c r="AI224" s="12"/>
    </row>
    <row r="225" spans="1:35" x14ac:dyDescent="0.2">
      <c r="A225" s="12" t="s">
        <v>1358</v>
      </c>
      <c r="B225" s="12">
        <v>2010</v>
      </c>
      <c r="C225" s="12" t="s">
        <v>162</v>
      </c>
      <c r="D225" s="12" t="s">
        <v>161</v>
      </c>
      <c r="E225" s="12">
        <v>119</v>
      </c>
      <c r="F225" s="12">
        <v>317</v>
      </c>
      <c r="G225" s="12">
        <v>33</v>
      </c>
      <c r="H225" s="12">
        <v>81</v>
      </c>
      <c r="I225" s="12">
        <v>13</v>
      </c>
      <c r="J225" s="12">
        <v>0</v>
      </c>
      <c r="K225" s="12">
        <v>6</v>
      </c>
      <c r="L225" s="12">
        <v>33</v>
      </c>
      <c r="M225" s="12">
        <v>0</v>
      </c>
      <c r="N225" s="12">
        <v>0</v>
      </c>
      <c r="O225" s="12">
        <v>17</v>
      </c>
      <c r="P225" s="12">
        <v>85</v>
      </c>
      <c r="AI225" s="12"/>
    </row>
    <row r="226" spans="1:35" x14ac:dyDescent="0.2">
      <c r="A226" s="12" t="s">
        <v>1334</v>
      </c>
      <c r="B226" s="12">
        <v>2010</v>
      </c>
      <c r="C226" s="12" t="s">
        <v>183</v>
      </c>
      <c r="D226" s="12" t="s">
        <v>161</v>
      </c>
      <c r="E226" s="12">
        <v>89</v>
      </c>
      <c r="F226" s="12">
        <v>319</v>
      </c>
      <c r="G226" s="12">
        <v>44</v>
      </c>
      <c r="H226" s="12">
        <v>90</v>
      </c>
      <c r="I226" s="12">
        <v>11</v>
      </c>
      <c r="J226" s="12">
        <v>4</v>
      </c>
      <c r="K226" s="12">
        <v>2</v>
      </c>
      <c r="L226" s="12">
        <v>25</v>
      </c>
      <c r="M226" s="12">
        <v>4</v>
      </c>
      <c r="N226" s="12">
        <v>2</v>
      </c>
      <c r="O226" s="12">
        <v>17</v>
      </c>
      <c r="P226" s="12">
        <v>53</v>
      </c>
      <c r="AI226" s="12"/>
    </row>
    <row r="227" spans="1:35" x14ac:dyDescent="0.2">
      <c r="A227" s="12" t="s">
        <v>1485</v>
      </c>
      <c r="B227" s="12">
        <v>2010</v>
      </c>
      <c r="C227" s="12" t="s">
        <v>168</v>
      </c>
      <c r="D227" s="12" t="s">
        <v>157</v>
      </c>
      <c r="E227" s="12">
        <v>117</v>
      </c>
      <c r="F227" s="12">
        <v>319</v>
      </c>
      <c r="G227" s="12">
        <v>40</v>
      </c>
      <c r="H227" s="12">
        <v>86</v>
      </c>
      <c r="I227" s="12">
        <v>18</v>
      </c>
      <c r="J227" s="12">
        <v>3</v>
      </c>
      <c r="K227" s="12">
        <v>9</v>
      </c>
      <c r="L227" s="12">
        <v>34</v>
      </c>
      <c r="M227" s="12">
        <v>9</v>
      </c>
      <c r="N227" s="12">
        <v>1</v>
      </c>
      <c r="O227" s="12">
        <v>30</v>
      </c>
      <c r="P227" s="12">
        <v>85</v>
      </c>
      <c r="AI227" s="12"/>
    </row>
    <row r="228" spans="1:35" x14ac:dyDescent="0.2">
      <c r="A228" s="12" t="s">
        <v>1434</v>
      </c>
      <c r="B228" s="12">
        <v>2010</v>
      </c>
      <c r="C228" s="12" t="s">
        <v>182</v>
      </c>
      <c r="D228" s="12" t="s">
        <v>157</v>
      </c>
      <c r="E228" s="12">
        <v>112</v>
      </c>
      <c r="F228" s="12">
        <v>320</v>
      </c>
      <c r="G228" s="12">
        <v>38</v>
      </c>
      <c r="H228" s="12">
        <v>84</v>
      </c>
      <c r="I228" s="12">
        <v>9</v>
      </c>
      <c r="J228" s="12">
        <v>1</v>
      </c>
      <c r="K228" s="12">
        <v>3</v>
      </c>
      <c r="L228" s="12">
        <v>22</v>
      </c>
      <c r="M228" s="12">
        <v>2</v>
      </c>
      <c r="N228" s="12">
        <v>2</v>
      </c>
      <c r="O228" s="12">
        <v>30</v>
      </c>
      <c r="P228" s="12">
        <v>56</v>
      </c>
      <c r="AI228" s="12"/>
    </row>
    <row r="229" spans="1:35" x14ac:dyDescent="0.2">
      <c r="A229" s="12" t="s">
        <v>1537</v>
      </c>
      <c r="B229" s="12">
        <v>2010</v>
      </c>
      <c r="C229" s="12" t="s">
        <v>162</v>
      </c>
      <c r="D229" s="12" t="s">
        <v>161</v>
      </c>
      <c r="E229" s="12">
        <v>105</v>
      </c>
      <c r="F229" s="12">
        <v>322</v>
      </c>
      <c r="G229" s="12">
        <v>47</v>
      </c>
      <c r="H229" s="12">
        <v>90</v>
      </c>
      <c r="I229" s="12">
        <v>19</v>
      </c>
      <c r="J229" s="12">
        <v>0</v>
      </c>
      <c r="K229" s="12">
        <v>17</v>
      </c>
      <c r="L229" s="12">
        <v>53</v>
      </c>
      <c r="M229" s="12">
        <v>0</v>
      </c>
      <c r="N229" s="12">
        <v>1</v>
      </c>
      <c r="O229" s="12">
        <v>62</v>
      </c>
      <c r="P229" s="12">
        <v>83</v>
      </c>
      <c r="AI229" s="12"/>
    </row>
    <row r="230" spans="1:35" x14ac:dyDescent="0.2">
      <c r="A230" s="12" t="s">
        <v>1359</v>
      </c>
      <c r="B230" s="12">
        <v>2010</v>
      </c>
      <c r="C230" s="12" t="s">
        <v>182</v>
      </c>
      <c r="D230" s="12" t="s">
        <v>157</v>
      </c>
      <c r="E230" s="12">
        <v>84</v>
      </c>
      <c r="F230" s="12">
        <v>323</v>
      </c>
      <c r="G230" s="12">
        <v>56</v>
      </c>
      <c r="H230" s="12">
        <v>98</v>
      </c>
      <c r="I230" s="12">
        <v>17</v>
      </c>
      <c r="J230" s="12">
        <v>1</v>
      </c>
      <c r="K230" s="12">
        <v>12</v>
      </c>
      <c r="L230" s="12">
        <v>59</v>
      </c>
      <c r="M230" s="12">
        <v>1</v>
      </c>
      <c r="N230" s="12">
        <v>0</v>
      </c>
      <c r="O230" s="12">
        <v>40</v>
      </c>
      <c r="P230" s="12">
        <v>38</v>
      </c>
      <c r="AI230" s="12"/>
    </row>
    <row r="231" spans="1:35" x14ac:dyDescent="0.2">
      <c r="A231" s="12" t="s">
        <v>1407</v>
      </c>
      <c r="B231" s="12">
        <v>2010</v>
      </c>
      <c r="C231" s="12" t="s">
        <v>172</v>
      </c>
      <c r="D231" s="12" t="s">
        <v>161</v>
      </c>
      <c r="E231" s="12">
        <v>95</v>
      </c>
      <c r="F231" s="12">
        <v>325</v>
      </c>
      <c r="G231" s="12">
        <v>31</v>
      </c>
      <c r="H231" s="12">
        <v>88</v>
      </c>
      <c r="I231" s="12">
        <v>14</v>
      </c>
      <c r="J231" s="12">
        <v>0</v>
      </c>
      <c r="K231" s="12">
        <v>7</v>
      </c>
      <c r="L231" s="12">
        <v>37</v>
      </c>
      <c r="M231" s="12">
        <v>7</v>
      </c>
      <c r="N231" s="12">
        <v>5</v>
      </c>
      <c r="O231" s="12">
        <v>33</v>
      </c>
      <c r="P231" s="12">
        <v>67</v>
      </c>
      <c r="AI231" s="12"/>
    </row>
    <row r="232" spans="1:35" x14ac:dyDescent="0.2">
      <c r="A232" s="12" t="s">
        <v>1350</v>
      </c>
      <c r="B232" s="12">
        <v>2010</v>
      </c>
      <c r="C232" s="12" t="s">
        <v>156</v>
      </c>
      <c r="D232" s="12" t="s">
        <v>157</v>
      </c>
      <c r="E232" s="12">
        <v>107</v>
      </c>
      <c r="F232" s="12">
        <v>327</v>
      </c>
      <c r="G232" s="12">
        <v>30</v>
      </c>
      <c r="H232" s="12">
        <v>78</v>
      </c>
      <c r="I232" s="12">
        <v>17</v>
      </c>
      <c r="J232" s="12">
        <v>2</v>
      </c>
      <c r="K232" s="12">
        <v>8</v>
      </c>
      <c r="L232" s="12">
        <v>31</v>
      </c>
      <c r="M232" s="12">
        <v>1</v>
      </c>
      <c r="N232" s="12">
        <v>3</v>
      </c>
      <c r="O232" s="12">
        <v>32</v>
      </c>
      <c r="P232" s="12">
        <v>36</v>
      </c>
      <c r="AI232" s="12"/>
    </row>
    <row r="233" spans="1:35" x14ac:dyDescent="0.2">
      <c r="A233" s="12" t="s">
        <v>1329</v>
      </c>
      <c r="B233" s="12">
        <v>2010</v>
      </c>
      <c r="C233" s="12" t="s">
        <v>164</v>
      </c>
      <c r="D233" s="12" t="s">
        <v>157</v>
      </c>
      <c r="E233" s="12">
        <v>85</v>
      </c>
      <c r="F233" s="12">
        <v>328</v>
      </c>
      <c r="G233" s="12">
        <v>47</v>
      </c>
      <c r="H233" s="12">
        <v>85</v>
      </c>
      <c r="I233" s="12">
        <v>25</v>
      </c>
      <c r="J233" s="12">
        <v>1</v>
      </c>
      <c r="K233" s="12">
        <v>17</v>
      </c>
      <c r="L233" s="12">
        <v>50</v>
      </c>
      <c r="M233" s="12">
        <v>1</v>
      </c>
      <c r="N233" s="12">
        <v>0</v>
      </c>
      <c r="O233" s="12">
        <v>17</v>
      </c>
      <c r="P233" s="12">
        <v>65</v>
      </c>
      <c r="AI233" s="12"/>
    </row>
    <row r="234" spans="1:35" x14ac:dyDescent="0.2">
      <c r="A234" s="12" t="s">
        <v>1569</v>
      </c>
      <c r="B234" s="12">
        <v>2010</v>
      </c>
      <c r="C234" s="12" t="s">
        <v>177</v>
      </c>
      <c r="D234" s="12" t="s">
        <v>161</v>
      </c>
      <c r="E234" s="12">
        <v>97</v>
      </c>
      <c r="F234" s="12">
        <v>331</v>
      </c>
      <c r="G234" s="12">
        <v>45</v>
      </c>
      <c r="H234" s="12">
        <v>82</v>
      </c>
      <c r="I234" s="12">
        <v>13</v>
      </c>
      <c r="J234" s="12">
        <v>0</v>
      </c>
      <c r="K234" s="12">
        <v>5</v>
      </c>
      <c r="L234" s="12">
        <v>26</v>
      </c>
      <c r="M234" s="12">
        <v>6</v>
      </c>
      <c r="N234" s="12">
        <v>2</v>
      </c>
      <c r="O234" s="12">
        <v>48</v>
      </c>
      <c r="P234" s="12">
        <v>61</v>
      </c>
      <c r="AI234" s="12"/>
    </row>
    <row r="235" spans="1:35" x14ac:dyDescent="0.2">
      <c r="A235" s="12" t="s">
        <v>1405</v>
      </c>
      <c r="B235" s="12">
        <v>2010</v>
      </c>
      <c r="C235" s="12" t="s">
        <v>185</v>
      </c>
      <c r="D235" s="12" t="s">
        <v>161</v>
      </c>
      <c r="E235" s="12">
        <v>105</v>
      </c>
      <c r="F235" s="12">
        <v>331</v>
      </c>
      <c r="G235" s="12">
        <v>42</v>
      </c>
      <c r="H235" s="12">
        <v>76</v>
      </c>
      <c r="I235" s="12">
        <v>12</v>
      </c>
      <c r="J235" s="12">
        <v>2</v>
      </c>
      <c r="K235" s="12">
        <v>11</v>
      </c>
      <c r="L235" s="12">
        <v>34</v>
      </c>
      <c r="M235" s="12">
        <v>5</v>
      </c>
      <c r="N235" s="12">
        <v>3</v>
      </c>
      <c r="O235" s="12">
        <v>16</v>
      </c>
      <c r="P235" s="12">
        <v>74</v>
      </c>
      <c r="AI235" s="12"/>
    </row>
    <row r="236" spans="1:35" x14ac:dyDescent="0.2">
      <c r="A236" s="12" t="s">
        <v>115</v>
      </c>
      <c r="B236" s="12">
        <v>2010</v>
      </c>
      <c r="C236" s="12" t="s">
        <v>164</v>
      </c>
      <c r="D236" s="12" t="s">
        <v>157</v>
      </c>
      <c r="E236" s="12">
        <v>96</v>
      </c>
      <c r="F236" s="12">
        <v>332</v>
      </c>
      <c r="G236" s="12">
        <v>47</v>
      </c>
      <c r="H236" s="12">
        <v>81</v>
      </c>
      <c r="I236" s="12">
        <v>16</v>
      </c>
      <c r="J236" s="12">
        <v>0</v>
      </c>
      <c r="K236" s="12">
        <v>21</v>
      </c>
      <c r="L236" s="12">
        <v>51</v>
      </c>
      <c r="M236" s="12">
        <v>1</v>
      </c>
      <c r="N236" s="12">
        <v>0</v>
      </c>
      <c r="O236" s="12">
        <v>29</v>
      </c>
      <c r="P236" s="12">
        <v>60</v>
      </c>
      <c r="AI236" s="12"/>
    </row>
    <row r="237" spans="1:35" x14ac:dyDescent="0.2">
      <c r="A237" s="12" t="s">
        <v>1498</v>
      </c>
      <c r="B237" s="12">
        <v>2010</v>
      </c>
      <c r="C237" s="12" t="s">
        <v>186</v>
      </c>
      <c r="D237" s="12" t="s">
        <v>161</v>
      </c>
      <c r="E237" s="12">
        <v>111</v>
      </c>
      <c r="F237" s="12">
        <v>333</v>
      </c>
      <c r="G237" s="12">
        <v>37</v>
      </c>
      <c r="H237" s="12">
        <v>86</v>
      </c>
      <c r="I237" s="12">
        <v>16</v>
      </c>
      <c r="J237" s="12">
        <v>3</v>
      </c>
      <c r="K237" s="12">
        <v>4</v>
      </c>
      <c r="L237" s="12">
        <v>35</v>
      </c>
      <c r="M237" s="12">
        <v>7</v>
      </c>
      <c r="N237" s="12">
        <v>0</v>
      </c>
      <c r="O237" s="12">
        <v>21</v>
      </c>
      <c r="P237" s="12">
        <v>43</v>
      </c>
      <c r="AI237" s="12"/>
    </row>
    <row r="238" spans="1:35" x14ac:dyDescent="0.2">
      <c r="A238" s="12" t="s">
        <v>1455</v>
      </c>
      <c r="B238" s="12">
        <v>2010</v>
      </c>
      <c r="C238" s="12" t="s">
        <v>176</v>
      </c>
      <c r="D238" s="12" t="s">
        <v>157</v>
      </c>
      <c r="E238" s="12">
        <v>91</v>
      </c>
      <c r="F238" s="12">
        <v>334</v>
      </c>
      <c r="G238" s="12">
        <v>37</v>
      </c>
      <c r="H238" s="12">
        <v>82</v>
      </c>
      <c r="I238" s="12">
        <v>23</v>
      </c>
      <c r="J238" s="12">
        <v>2</v>
      </c>
      <c r="K238" s="12">
        <v>7</v>
      </c>
      <c r="L238" s="12">
        <v>43</v>
      </c>
      <c r="M238" s="12">
        <v>1</v>
      </c>
      <c r="N238" s="12">
        <v>0</v>
      </c>
      <c r="O238" s="12">
        <v>32</v>
      </c>
      <c r="P238" s="12">
        <v>69</v>
      </c>
      <c r="AI238" s="12"/>
    </row>
    <row r="239" spans="1:35" x14ac:dyDescent="0.2">
      <c r="A239" s="12" t="s">
        <v>1664</v>
      </c>
      <c r="B239" s="12">
        <v>2010</v>
      </c>
      <c r="C239" s="12" t="s">
        <v>167</v>
      </c>
      <c r="D239" s="12" t="s">
        <v>157</v>
      </c>
      <c r="E239" s="12">
        <v>109</v>
      </c>
      <c r="F239" s="12">
        <v>339</v>
      </c>
      <c r="G239" s="12">
        <v>57</v>
      </c>
      <c r="H239" s="12">
        <v>89</v>
      </c>
      <c r="I239" s="12">
        <v>18</v>
      </c>
      <c r="J239" s="12">
        <v>3</v>
      </c>
      <c r="K239" s="12">
        <v>5</v>
      </c>
      <c r="L239" s="12">
        <v>44</v>
      </c>
      <c r="M239" s="12">
        <v>4</v>
      </c>
      <c r="N239" s="12">
        <v>0</v>
      </c>
      <c r="O239" s="12">
        <v>59</v>
      </c>
      <c r="P239" s="12">
        <v>39</v>
      </c>
      <c r="AI239" s="12"/>
    </row>
    <row r="240" spans="1:35" x14ac:dyDescent="0.2">
      <c r="A240" s="12" t="s">
        <v>1517</v>
      </c>
      <c r="B240" s="12">
        <v>2010</v>
      </c>
      <c r="C240" s="12" t="s">
        <v>175</v>
      </c>
      <c r="D240" s="12" t="s">
        <v>157</v>
      </c>
      <c r="E240" s="12">
        <v>101</v>
      </c>
      <c r="F240" s="12">
        <v>340</v>
      </c>
      <c r="G240" s="12">
        <v>44</v>
      </c>
      <c r="H240" s="12">
        <v>91</v>
      </c>
      <c r="I240" s="12">
        <v>19</v>
      </c>
      <c r="J240" s="12">
        <v>3</v>
      </c>
      <c r="K240" s="12">
        <v>6</v>
      </c>
      <c r="L240" s="12">
        <v>38</v>
      </c>
      <c r="M240" s="12">
        <v>1</v>
      </c>
      <c r="N240" s="12">
        <v>1</v>
      </c>
      <c r="O240" s="12">
        <v>28</v>
      </c>
      <c r="P240" s="12">
        <v>54</v>
      </c>
      <c r="AI240" s="12"/>
    </row>
    <row r="241" spans="1:35" x14ac:dyDescent="0.2">
      <c r="A241" s="12" t="s">
        <v>1718</v>
      </c>
      <c r="B241" s="12">
        <v>2010</v>
      </c>
      <c r="C241" s="12" t="s">
        <v>158</v>
      </c>
      <c r="D241" s="12" t="s">
        <v>161</v>
      </c>
      <c r="E241" s="12">
        <v>94</v>
      </c>
      <c r="F241" s="12">
        <v>341</v>
      </c>
      <c r="G241" s="12">
        <v>40</v>
      </c>
      <c r="H241" s="12">
        <v>105</v>
      </c>
      <c r="I241" s="12">
        <v>22</v>
      </c>
      <c r="J241" s="12">
        <v>2</v>
      </c>
      <c r="K241" s="12">
        <v>11</v>
      </c>
      <c r="L241" s="12">
        <v>52</v>
      </c>
      <c r="M241" s="12">
        <v>3</v>
      </c>
      <c r="N241" s="12">
        <v>0</v>
      </c>
      <c r="O241" s="12">
        <v>15</v>
      </c>
      <c r="P241" s="12">
        <v>91</v>
      </c>
      <c r="AI241" s="12"/>
    </row>
    <row r="242" spans="1:35" x14ac:dyDescent="0.2">
      <c r="A242" s="12" t="s">
        <v>1538</v>
      </c>
      <c r="B242" s="12">
        <v>2010</v>
      </c>
      <c r="C242" s="12" t="s">
        <v>188</v>
      </c>
      <c r="D242" s="12" t="s">
        <v>161</v>
      </c>
      <c r="E242" s="12">
        <v>134</v>
      </c>
      <c r="F242" s="12">
        <v>341</v>
      </c>
      <c r="G242" s="12">
        <v>41</v>
      </c>
      <c r="H242" s="12">
        <v>95</v>
      </c>
      <c r="I242" s="12">
        <v>20</v>
      </c>
      <c r="J242" s="12">
        <v>2</v>
      </c>
      <c r="K242" s="12">
        <v>10</v>
      </c>
      <c r="L242" s="12">
        <v>39</v>
      </c>
      <c r="M242" s="12">
        <v>4</v>
      </c>
      <c r="N242" s="12">
        <v>5</v>
      </c>
      <c r="O242" s="12">
        <v>39</v>
      </c>
      <c r="P242" s="12">
        <v>83</v>
      </c>
      <c r="AI242" s="12"/>
    </row>
    <row r="243" spans="1:35" x14ac:dyDescent="0.2">
      <c r="A243" s="12" t="s">
        <v>1348</v>
      </c>
      <c r="B243" s="12">
        <v>2010</v>
      </c>
      <c r="C243" s="12" t="s">
        <v>183</v>
      </c>
      <c r="D243" s="12" t="s">
        <v>161</v>
      </c>
      <c r="E243" s="12">
        <v>135</v>
      </c>
      <c r="F243" s="12">
        <v>342</v>
      </c>
      <c r="G243" s="12">
        <v>43</v>
      </c>
      <c r="H243" s="12">
        <v>85</v>
      </c>
      <c r="I243" s="12">
        <v>16</v>
      </c>
      <c r="J243" s="12">
        <v>1</v>
      </c>
      <c r="K243" s="12">
        <v>3</v>
      </c>
      <c r="L243" s="12">
        <v>31</v>
      </c>
      <c r="M243" s="12">
        <v>14</v>
      </c>
      <c r="N243" s="12">
        <v>2</v>
      </c>
      <c r="O243" s="12">
        <v>37</v>
      </c>
      <c r="P243" s="12">
        <v>44</v>
      </c>
      <c r="AI243" s="12"/>
    </row>
    <row r="244" spans="1:35" x14ac:dyDescent="0.2">
      <c r="A244" s="12" t="s">
        <v>1682</v>
      </c>
      <c r="B244" s="12">
        <v>2010</v>
      </c>
      <c r="C244" s="12" t="s">
        <v>167</v>
      </c>
      <c r="D244" s="12" t="s">
        <v>157</v>
      </c>
      <c r="E244" s="12">
        <v>118</v>
      </c>
      <c r="F244" s="12">
        <v>343</v>
      </c>
      <c r="G244" s="12">
        <v>53</v>
      </c>
      <c r="H244" s="12">
        <v>86</v>
      </c>
      <c r="I244" s="12">
        <v>19</v>
      </c>
      <c r="J244" s="12">
        <v>2</v>
      </c>
      <c r="K244" s="12">
        <v>9</v>
      </c>
      <c r="L244" s="12">
        <v>40</v>
      </c>
      <c r="M244" s="12">
        <v>13</v>
      </c>
      <c r="N244" s="12">
        <v>3</v>
      </c>
      <c r="O244" s="12">
        <v>21</v>
      </c>
      <c r="P244" s="12">
        <v>97</v>
      </c>
      <c r="AI244" s="12"/>
    </row>
    <row r="245" spans="1:35" x14ac:dyDescent="0.2">
      <c r="A245" s="12" t="s">
        <v>1420</v>
      </c>
      <c r="B245" s="12">
        <v>2010</v>
      </c>
      <c r="C245" s="12" t="s">
        <v>168</v>
      </c>
      <c r="D245" s="12" t="s">
        <v>157</v>
      </c>
      <c r="E245" s="12">
        <v>120</v>
      </c>
      <c r="F245" s="12">
        <v>344</v>
      </c>
      <c r="G245" s="12">
        <v>44</v>
      </c>
      <c r="H245" s="12">
        <v>85</v>
      </c>
      <c r="I245" s="12">
        <v>16</v>
      </c>
      <c r="J245" s="12">
        <v>1</v>
      </c>
      <c r="K245" s="12">
        <v>18</v>
      </c>
      <c r="L245" s="12">
        <v>46</v>
      </c>
      <c r="M245" s="12">
        <v>9</v>
      </c>
      <c r="N245" s="12">
        <v>1</v>
      </c>
      <c r="O245" s="12">
        <v>34</v>
      </c>
      <c r="P245" s="12">
        <v>104</v>
      </c>
      <c r="AI245" s="12"/>
    </row>
    <row r="246" spans="1:35" x14ac:dyDescent="0.2">
      <c r="A246" s="12" t="s">
        <v>1379</v>
      </c>
      <c r="B246" s="12">
        <v>2010</v>
      </c>
      <c r="C246" s="12" t="s">
        <v>156</v>
      </c>
      <c r="D246" s="12" t="s">
        <v>157</v>
      </c>
      <c r="E246" s="12">
        <v>108</v>
      </c>
      <c r="F246" s="12">
        <v>344</v>
      </c>
      <c r="G246" s="12">
        <v>36</v>
      </c>
      <c r="H246" s="12">
        <v>95</v>
      </c>
      <c r="I246" s="12">
        <v>11</v>
      </c>
      <c r="J246" s="12">
        <v>1</v>
      </c>
      <c r="K246" s="12">
        <v>2</v>
      </c>
      <c r="L246" s="12">
        <v>30</v>
      </c>
      <c r="M246" s="12">
        <v>11</v>
      </c>
      <c r="N246" s="12">
        <v>7</v>
      </c>
      <c r="O246" s="12">
        <v>34</v>
      </c>
      <c r="P246" s="12">
        <v>45</v>
      </c>
      <c r="AI246" s="12"/>
    </row>
    <row r="247" spans="1:35" x14ac:dyDescent="0.2">
      <c r="A247" s="12" t="s">
        <v>1746</v>
      </c>
      <c r="B247" s="12">
        <v>2010</v>
      </c>
      <c r="C247" s="12" t="s">
        <v>174</v>
      </c>
      <c r="D247" s="12" t="s">
        <v>161</v>
      </c>
      <c r="E247" s="12">
        <v>95</v>
      </c>
      <c r="F247" s="12">
        <v>347</v>
      </c>
      <c r="G247" s="12">
        <v>42</v>
      </c>
      <c r="H247" s="12">
        <v>89</v>
      </c>
      <c r="I247" s="12">
        <v>21</v>
      </c>
      <c r="J247" s="12">
        <v>1</v>
      </c>
      <c r="K247" s="12">
        <v>16</v>
      </c>
      <c r="L247" s="12">
        <v>64</v>
      </c>
      <c r="M247" s="12">
        <v>0</v>
      </c>
      <c r="N247" s="12">
        <v>0</v>
      </c>
      <c r="O247" s="12">
        <v>37</v>
      </c>
      <c r="P247" s="12">
        <v>119</v>
      </c>
      <c r="AI247" s="12"/>
    </row>
    <row r="248" spans="1:35" x14ac:dyDescent="0.2">
      <c r="A248" s="12" t="s">
        <v>1442</v>
      </c>
      <c r="B248" s="12">
        <v>2010</v>
      </c>
      <c r="C248" s="12" t="s">
        <v>173</v>
      </c>
      <c r="D248" s="12" t="s">
        <v>161</v>
      </c>
      <c r="E248" s="12">
        <v>95</v>
      </c>
      <c r="F248" s="12">
        <v>348</v>
      </c>
      <c r="G248" s="12">
        <v>48</v>
      </c>
      <c r="H248" s="12">
        <v>90</v>
      </c>
      <c r="I248" s="12">
        <v>20</v>
      </c>
      <c r="J248" s="12">
        <v>6</v>
      </c>
      <c r="K248" s="12">
        <v>6</v>
      </c>
      <c r="L248" s="12">
        <v>47</v>
      </c>
      <c r="M248" s="12">
        <v>10</v>
      </c>
      <c r="N248" s="12">
        <v>0</v>
      </c>
      <c r="O248" s="12">
        <v>44</v>
      </c>
      <c r="P248" s="12">
        <v>91</v>
      </c>
      <c r="AI248" s="12"/>
    </row>
    <row r="249" spans="1:35" x14ac:dyDescent="0.2">
      <c r="A249" s="12" t="s">
        <v>1549</v>
      </c>
      <c r="B249" s="12">
        <v>2010</v>
      </c>
      <c r="C249" s="12" t="s">
        <v>178</v>
      </c>
      <c r="D249" s="12" t="s">
        <v>157</v>
      </c>
      <c r="E249" s="12">
        <v>88</v>
      </c>
      <c r="F249" s="12">
        <v>349</v>
      </c>
      <c r="G249" s="12">
        <v>40</v>
      </c>
      <c r="H249" s="12">
        <v>96</v>
      </c>
      <c r="I249" s="12">
        <v>19</v>
      </c>
      <c r="J249" s="12">
        <v>2</v>
      </c>
      <c r="K249" s="12">
        <v>8</v>
      </c>
      <c r="L249" s="12">
        <v>43</v>
      </c>
      <c r="M249" s="12">
        <v>3</v>
      </c>
      <c r="N249" s="12">
        <v>1</v>
      </c>
      <c r="O249" s="12">
        <v>19</v>
      </c>
      <c r="P249" s="12">
        <v>29</v>
      </c>
      <c r="AI249" s="12"/>
    </row>
    <row r="250" spans="1:35" x14ac:dyDescent="0.2">
      <c r="A250" s="12" t="s">
        <v>1389</v>
      </c>
      <c r="B250" s="12">
        <v>2010</v>
      </c>
      <c r="C250" s="12" t="s">
        <v>170</v>
      </c>
      <c r="D250" s="12" t="s">
        <v>157</v>
      </c>
      <c r="E250" s="12">
        <v>112</v>
      </c>
      <c r="F250" s="12">
        <v>349</v>
      </c>
      <c r="G250" s="12">
        <v>50</v>
      </c>
      <c r="H250" s="12">
        <v>95</v>
      </c>
      <c r="I250" s="12">
        <v>19</v>
      </c>
      <c r="J250" s="12">
        <v>0</v>
      </c>
      <c r="K250" s="12">
        <v>13</v>
      </c>
      <c r="L250" s="12">
        <v>52</v>
      </c>
      <c r="M250" s="12">
        <v>2</v>
      </c>
      <c r="N250" s="12">
        <v>2</v>
      </c>
      <c r="O250" s="12">
        <v>68</v>
      </c>
      <c r="P250" s="12">
        <v>127</v>
      </c>
      <c r="AI250" s="12"/>
    </row>
    <row r="251" spans="1:35" x14ac:dyDescent="0.2">
      <c r="A251" s="12" t="s">
        <v>1373</v>
      </c>
      <c r="B251" s="12">
        <v>2010</v>
      </c>
      <c r="C251" s="12" t="s">
        <v>186</v>
      </c>
      <c r="D251" s="12" t="s">
        <v>161</v>
      </c>
      <c r="E251" s="12">
        <v>88</v>
      </c>
      <c r="F251" s="12">
        <v>350</v>
      </c>
      <c r="G251" s="12">
        <v>48</v>
      </c>
      <c r="H251" s="12">
        <v>85</v>
      </c>
      <c r="I251" s="12">
        <v>16</v>
      </c>
      <c r="J251" s="12">
        <v>3</v>
      </c>
      <c r="K251" s="12">
        <v>8</v>
      </c>
      <c r="L251" s="12">
        <v>41</v>
      </c>
      <c r="M251" s="12">
        <v>17</v>
      </c>
      <c r="N251" s="12">
        <v>1</v>
      </c>
      <c r="O251" s="12">
        <v>40</v>
      </c>
      <c r="P251" s="12">
        <v>32</v>
      </c>
      <c r="AI251" s="12"/>
    </row>
    <row r="252" spans="1:35" x14ac:dyDescent="0.2">
      <c r="A252" s="12" t="s">
        <v>1414</v>
      </c>
      <c r="B252" s="12">
        <v>2010</v>
      </c>
      <c r="C252" s="12" t="s">
        <v>177</v>
      </c>
      <c r="D252" s="12" t="s">
        <v>161</v>
      </c>
      <c r="E252" s="12">
        <v>133</v>
      </c>
      <c r="F252" s="12">
        <v>351</v>
      </c>
      <c r="G252" s="12">
        <v>48</v>
      </c>
      <c r="H252" s="12">
        <v>102</v>
      </c>
      <c r="I252" s="12">
        <v>15</v>
      </c>
      <c r="J252" s="12">
        <v>1</v>
      </c>
      <c r="K252" s="12">
        <v>0</v>
      </c>
      <c r="L252" s="12">
        <v>23</v>
      </c>
      <c r="M252" s="12">
        <v>12</v>
      </c>
      <c r="N252" s="12">
        <v>4</v>
      </c>
      <c r="O252" s="12">
        <v>51</v>
      </c>
      <c r="P252" s="12">
        <v>64</v>
      </c>
      <c r="AI252" s="12"/>
    </row>
    <row r="253" spans="1:35" x14ac:dyDescent="0.2">
      <c r="A253" s="12" t="s">
        <v>1445</v>
      </c>
      <c r="B253" s="12">
        <v>2010</v>
      </c>
      <c r="C253" s="12" t="s">
        <v>178</v>
      </c>
      <c r="D253" s="12" t="s">
        <v>157</v>
      </c>
      <c r="E253" s="12">
        <v>91</v>
      </c>
      <c r="F253" s="12">
        <v>352</v>
      </c>
      <c r="G253" s="12">
        <v>46</v>
      </c>
      <c r="H253" s="12">
        <v>112</v>
      </c>
      <c r="I253" s="12">
        <v>23</v>
      </c>
      <c r="J253" s="12">
        <v>3</v>
      </c>
      <c r="K253" s="12">
        <v>5</v>
      </c>
      <c r="L253" s="12">
        <v>37</v>
      </c>
      <c r="M253" s="12">
        <v>3</v>
      </c>
      <c r="N253" s="12">
        <v>3</v>
      </c>
      <c r="O253" s="12">
        <v>34</v>
      </c>
      <c r="P253" s="12">
        <v>47</v>
      </c>
      <c r="AI253" s="12"/>
    </row>
    <row r="254" spans="1:35" x14ac:dyDescent="0.2">
      <c r="A254" s="12" t="s">
        <v>1704</v>
      </c>
      <c r="B254" s="12">
        <v>2010</v>
      </c>
      <c r="C254" s="12" t="s">
        <v>187</v>
      </c>
      <c r="D254" s="12" t="s">
        <v>161</v>
      </c>
      <c r="E254" s="12">
        <v>91</v>
      </c>
      <c r="F254" s="12">
        <v>358</v>
      </c>
      <c r="G254" s="12">
        <v>60</v>
      </c>
      <c r="H254" s="12">
        <v>96</v>
      </c>
      <c r="I254" s="12">
        <v>20</v>
      </c>
      <c r="J254" s="12">
        <v>3</v>
      </c>
      <c r="K254" s="12">
        <v>5</v>
      </c>
      <c r="L254" s="12">
        <v>28</v>
      </c>
      <c r="M254" s="12">
        <v>10</v>
      </c>
      <c r="N254" s="12">
        <v>3</v>
      </c>
      <c r="O254" s="12">
        <v>33</v>
      </c>
      <c r="P254" s="12">
        <v>84</v>
      </c>
      <c r="AI254" s="12"/>
    </row>
    <row r="255" spans="1:35" x14ac:dyDescent="0.2">
      <c r="A255" s="12" t="s">
        <v>1705</v>
      </c>
      <c r="B255" s="12">
        <v>2010</v>
      </c>
      <c r="C255" s="12" t="s">
        <v>162</v>
      </c>
      <c r="D255" s="12" t="s">
        <v>161</v>
      </c>
      <c r="E255" s="12">
        <v>135</v>
      </c>
      <c r="F255" s="12">
        <v>358</v>
      </c>
      <c r="G255" s="12">
        <v>60</v>
      </c>
      <c r="H255" s="12">
        <v>91</v>
      </c>
      <c r="I255" s="12">
        <v>18</v>
      </c>
      <c r="J255" s="12">
        <v>5</v>
      </c>
      <c r="K255" s="12">
        <v>20</v>
      </c>
      <c r="L255" s="12">
        <v>56</v>
      </c>
      <c r="M255" s="12">
        <v>6</v>
      </c>
      <c r="N255" s="12">
        <v>1</v>
      </c>
      <c r="O255" s="12">
        <v>30</v>
      </c>
      <c r="P255" s="12">
        <v>100</v>
      </c>
      <c r="AI255" s="12"/>
    </row>
    <row r="256" spans="1:35" x14ac:dyDescent="0.2">
      <c r="A256" s="12" t="s">
        <v>1657</v>
      </c>
      <c r="B256" s="12">
        <v>2010</v>
      </c>
      <c r="C256" s="12" t="s">
        <v>162</v>
      </c>
      <c r="D256" s="12" t="s">
        <v>161</v>
      </c>
      <c r="E256" s="12">
        <v>130</v>
      </c>
      <c r="F256" s="12">
        <v>358</v>
      </c>
      <c r="G256" s="12">
        <v>45</v>
      </c>
      <c r="H256" s="12">
        <v>94</v>
      </c>
      <c r="I256" s="12">
        <v>20</v>
      </c>
      <c r="J256" s="12">
        <v>2</v>
      </c>
      <c r="K256" s="12">
        <v>13</v>
      </c>
      <c r="L256" s="12">
        <v>44</v>
      </c>
      <c r="M256" s="12">
        <v>7</v>
      </c>
      <c r="N256" s="12">
        <v>8</v>
      </c>
      <c r="O256" s="12">
        <v>64</v>
      </c>
      <c r="P256" s="12">
        <v>67</v>
      </c>
      <c r="AI256" s="12"/>
    </row>
    <row r="257" spans="1:35" x14ac:dyDescent="0.2">
      <c r="A257" s="12" t="s">
        <v>1631</v>
      </c>
      <c r="B257" s="12">
        <v>2010</v>
      </c>
      <c r="C257" s="12" t="s">
        <v>188</v>
      </c>
      <c r="D257" s="12" t="s">
        <v>161</v>
      </c>
      <c r="E257" s="12">
        <v>133</v>
      </c>
      <c r="F257" s="12">
        <v>358</v>
      </c>
      <c r="G257" s="12">
        <v>55</v>
      </c>
      <c r="H257" s="12">
        <v>88</v>
      </c>
      <c r="I257" s="12">
        <v>19</v>
      </c>
      <c r="J257" s="12">
        <v>5</v>
      </c>
      <c r="K257" s="12">
        <v>17</v>
      </c>
      <c r="L257" s="12">
        <v>52</v>
      </c>
      <c r="M257" s="12">
        <v>2</v>
      </c>
      <c r="N257" s="12">
        <v>1</v>
      </c>
      <c r="O257" s="12">
        <v>35</v>
      </c>
      <c r="P257" s="12">
        <v>67</v>
      </c>
      <c r="AI257" s="12"/>
    </row>
    <row r="258" spans="1:35" x14ac:dyDescent="0.2">
      <c r="A258" s="12" t="s">
        <v>1802</v>
      </c>
      <c r="B258" s="12">
        <v>2010</v>
      </c>
      <c r="C258" s="12" t="s">
        <v>187</v>
      </c>
      <c r="D258" s="12" t="s">
        <v>161</v>
      </c>
      <c r="E258" s="12">
        <v>100</v>
      </c>
      <c r="F258" s="12">
        <v>359</v>
      </c>
      <c r="G258" s="12">
        <v>45</v>
      </c>
      <c r="H258" s="12">
        <v>93</v>
      </c>
      <c r="I258" s="12">
        <v>21</v>
      </c>
      <c r="J258" s="12">
        <v>1</v>
      </c>
      <c r="K258" s="12">
        <v>22</v>
      </c>
      <c r="L258" s="12">
        <v>59</v>
      </c>
      <c r="M258" s="12">
        <v>5</v>
      </c>
      <c r="N258" s="12">
        <v>2</v>
      </c>
      <c r="O258" s="12">
        <v>34</v>
      </c>
      <c r="P258" s="12">
        <v>123</v>
      </c>
      <c r="AI258" s="12"/>
    </row>
    <row r="259" spans="1:35" x14ac:dyDescent="0.2">
      <c r="A259" s="12" t="s">
        <v>1542</v>
      </c>
      <c r="B259" s="12">
        <v>2010</v>
      </c>
      <c r="C259" s="12" t="s">
        <v>159</v>
      </c>
      <c r="D259" s="12" t="s">
        <v>157</v>
      </c>
      <c r="E259" s="12">
        <v>108</v>
      </c>
      <c r="F259" s="12">
        <v>361</v>
      </c>
      <c r="G259" s="12">
        <v>22</v>
      </c>
      <c r="H259" s="12">
        <v>82</v>
      </c>
      <c r="I259" s="12">
        <v>14</v>
      </c>
      <c r="J259" s="12">
        <v>2</v>
      </c>
      <c r="K259" s="12">
        <v>2</v>
      </c>
      <c r="L259" s="12">
        <v>25</v>
      </c>
      <c r="M259" s="12">
        <v>5</v>
      </c>
      <c r="N259" s="12">
        <v>0</v>
      </c>
      <c r="O259" s="12">
        <v>14</v>
      </c>
      <c r="P259" s="12">
        <v>74</v>
      </c>
      <c r="AI259" s="12"/>
    </row>
    <row r="260" spans="1:35" x14ac:dyDescent="0.2">
      <c r="A260" s="12" t="s">
        <v>1501</v>
      </c>
      <c r="B260" s="12">
        <v>2010</v>
      </c>
      <c r="C260" s="12" t="s">
        <v>168</v>
      </c>
      <c r="D260" s="12" t="s">
        <v>157</v>
      </c>
      <c r="E260" s="12">
        <v>102</v>
      </c>
      <c r="F260" s="12">
        <v>362</v>
      </c>
      <c r="G260" s="12">
        <v>77</v>
      </c>
      <c r="H260" s="12">
        <v>111</v>
      </c>
      <c r="I260" s="12">
        <v>26</v>
      </c>
      <c r="J260" s="12">
        <v>5</v>
      </c>
      <c r="K260" s="12">
        <v>19</v>
      </c>
      <c r="L260" s="12">
        <v>62</v>
      </c>
      <c r="M260" s="12">
        <v>4</v>
      </c>
      <c r="N260" s="12">
        <v>1</v>
      </c>
      <c r="O260" s="12">
        <v>58</v>
      </c>
      <c r="P260" s="12">
        <v>67</v>
      </c>
      <c r="AI260" s="12"/>
    </row>
    <row r="261" spans="1:35" x14ac:dyDescent="0.2">
      <c r="A261" s="12" t="s">
        <v>1727</v>
      </c>
      <c r="B261" s="12">
        <v>2010</v>
      </c>
      <c r="C261" s="12" t="s">
        <v>169</v>
      </c>
      <c r="D261" s="12" t="s">
        <v>161</v>
      </c>
      <c r="E261" s="12">
        <v>133</v>
      </c>
      <c r="F261" s="12">
        <v>364</v>
      </c>
      <c r="G261" s="12">
        <v>31</v>
      </c>
      <c r="H261" s="12">
        <v>95</v>
      </c>
      <c r="I261" s="12">
        <v>19</v>
      </c>
      <c r="J261" s="12">
        <v>6</v>
      </c>
      <c r="K261" s="12">
        <v>3</v>
      </c>
      <c r="L261" s="12">
        <v>30</v>
      </c>
      <c r="M261" s="12">
        <v>1</v>
      </c>
      <c r="N261" s="12">
        <v>0</v>
      </c>
      <c r="O261" s="12">
        <v>23</v>
      </c>
      <c r="P261" s="12">
        <v>76</v>
      </c>
      <c r="AI261" s="12"/>
    </row>
    <row r="262" spans="1:35" x14ac:dyDescent="0.2">
      <c r="A262" s="12" t="s">
        <v>1499</v>
      </c>
      <c r="B262" s="12">
        <v>2010</v>
      </c>
      <c r="C262" s="12" t="s">
        <v>183</v>
      </c>
      <c r="D262" s="12" t="s">
        <v>161</v>
      </c>
      <c r="E262" s="12">
        <v>114</v>
      </c>
      <c r="F262" s="12">
        <v>370</v>
      </c>
      <c r="G262" s="12">
        <v>54</v>
      </c>
      <c r="H262" s="12">
        <v>99</v>
      </c>
      <c r="I262" s="12">
        <v>19</v>
      </c>
      <c r="J262" s="12">
        <v>2</v>
      </c>
      <c r="K262" s="12">
        <v>16</v>
      </c>
      <c r="L262" s="12">
        <v>56</v>
      </c>
      <c r="M262" s="12">
        <v>8</v>
      </c>
      <c r="N262" s="12">
        <v>0</v>
      </c>
      <c r="O262" s="12">
        <v>67</v>
      </c>
      <c r="P262" s="12">
        <v>85</v>
      </c>
      <c r="AI262" s="12"/>
    </row>
    <row r="263" spans="1:35" x14ac:dyDescent="0.2">
      <c r="A263" s="12" t="s">
        <v>1489</v>
      </c>
      <c r="B263" s="12">
        <v>2010</v>
      </c>
      <c r="C263" s="12" t="s">
        <v>182</v>
      </c>
      <c r="D263" s="12" t="s">
        <v>157</v>
      </c>
      <c r="E263" s="12">
        <v>113</v>
      </c>
      <c r="F263" s="12">
        <v>371</v>
      </c>
      <c r="G263" s="12">
        <v>54</v>
      </c>
      <c r="H263" s="12">
        <v>104</v>
      </c>
      <c r="I263" s="12">
        <v>25</v>
      </c>
      <c r="J263" s="12">
        <v>1</v>
      </c>
      <c r="K263" s="12">
        <v>15</v>
      </c>
      <c r="L263" s="12">
        <v>62</v>
      </c>
      <c r="M263" s="12">
        <v>2</v>
      </c>
      <c r="N263" s="12">
        <v>2</v>
      </c>
      <c r="O263" s="12">
        <v>27</v>
      </c>
      <c r="P263" s="12">
        <v>92</v>
      </c>
      <c r="AI263" s="12"/>
    </row>
    <row r="264" spans="1:35" x14ac:dyDescent="0.2">
      <c r="A264" s="12" t="s">
        <v>1582</v>
      </c>
      <c r="B264" s="12">
        <v>2010</v>
      </c>
      <c r="C264" s="12" t="s">
        <v>186</v>
      </c>
      <c r="D264" s="12" t="s">
        <v>161</v>
      </c>
      <c r="E264" s="12">
        <v>121</v>
      </c>
      <c r="F264" s="12">
        <v>371</v>
      </c>
      <c r="G264" s="12">
        <v>43</v>
      </c>
      <c r="H264" s="12">
        <v>112</v>
      </c>
      <c r="I264" s="12">
        <v>28</v>
      </c>
      <c r="J264" s="12">
        <v>1</v>
      </c>
      <c r="K264" s="12">
        <v>8</v>
      </c>
      <c r="L264" s="12">
        <v>53</v>
      </c>
      <c r="M264" s="12">
        <v>0</v>
      </c>
      <c r="N264" s="12">
        <v>1</v>
      </c>
      <c r="O264" s="12">
        <v>55</v>
      </c>
      <c r="P264" s="12">
        <v>54</v>
      </c>
      <c r="AI264" s="12"/>
    </row>
    <row r="265" spans="1:35" x14ac:dyDescent="0.2">
      <c r="A265" s="12" t="s">
        <v>1567</v>
      </c>
      <c r="B265" s="12">
        <v>2010</v>
      </c>
      <c r="C265" s="12" t="s">
        <v>178</v>
      </c>
      <c r="D265" s="12" t="s">
        <v>157</v>
      </c>
      <c r="E265" s="12">
        <v>117</v>
      </c>
      <c r="F265" s="12">
        <v>373</v>
      </c>
      <c r="G265" s="12">
        <v>41</v>
      </c>
      <c r="H265" s="12">
        <v>98</v>
      </c>
      <c r="I265" s="12">
        <v>15</v>
      </c>
      <c r="J265" s="12">
        <v>6</v>
      </c>
      <c r="K265" s="12">
        <v>5</v>
      </c>
      <c r="L265" s="12">
        <v>39</v>
      </c>
      <c r="M265" s="12">
        <v>3</v>
      </c>
      <c r="N265" s="12">
        <v>2</v>
      </c>
      <c r="O265" s="12">
        <v>41</v>
      </c>
      <c r="P265" s="12">
        <v>68</v>
      </c>
      <c r="AI265" s="12"/>
    </row>
    <row r="266" spans="1:35" x14ac:dyDescent="0.2">
      <c r="A266" s="12" t="s">
        <v>1466</v>
      </c>
      <c r="B266" s="12">
        <v>2010</v>
      </c>
      <c r="C266" s="12" t="s">
        <v>187</v>
      </c>
      <c r="D266" s="12" t="s">
        <v>161</v>
      </c>
      <c r="E266" s="12">
        <v>97</v>
      </c>
      <c r="F266" s="12">
        <v>374</v>
      </c>
      <c r="G266" s="12">
        <v>41</v>
      </c>
      <c r="H266" s="12">
        <v>98</v>
      </c>
      <c r="I266" s="12">
        <v>25</v>
      </c>
      <c r="J266" s="12">
        <v>0</v>
      </c>
      <c r="K266" s="12">
        <v>10</v>
      </c>
      <c r="L266" s="12">
        <v>54</v>
      </c>
      <c r="M266" s="12">
        <v>0</v>
      </c>
      <c r="N266" s="12">
        <v>0</v>
      </c>
      <c r="O266" s="12">
        <v>23</v>
      </c>
      <c r="P266" s="12">
        <v>76</v>
      </c>
      <c r="AI266" s="12"/>
    </row>
    <row r="267" spans="1:35" x14ac:dyDescent="0.2">
      <c r="A267" s="12" t="s">
        <v>1719</v>
      </c>
      <c r="B267" s="12">
        <v>2010</v>
      </c>
      <c r="C267" s="12" t="s">
        <v>176</v>
      </c>
      <c r="D267" s="12" t="s">
        <v>157</v>
      </c>
      <c r="E267" s="12">
        <v>110</v>
      </c>
      <c r="F267" s="12">
        <v>376</v>
      </c>
      <c r="G267" s="12">
        <v>41</v>
      </c>
      <c r="H267" s="12">
        <v>83</v>
      </c>
      <c r="I267" s="12">
        <v>15</v>
      </c>
      <c r="J267" s="12">
        <v>1</v>
      </c>
      <c r="K267" s="12">
        <v>12</v>
      </c>
      <c r="L267" s="12">
        <v>41</v>
      </c>
      <c r="M267" s="12">
        <v>0</v>
      </c>
      <c r="N267" s="12">
        <v>0</v>
      </c>
      <c r="O267" s="12">
        <v>46</v>
      </c>
      <c r="P267" s="12">
        <v>82</v>
      </c>
      <c r="AI267" s="12"/>
    </row>
    <row r="268" spans="1:35" x14ac:dyDescent="0.2">
      <c r="A268" s="12" t="s">
        <v>1395</v>
      </c>
      <c r="B268" s="12">
        <v>2010</v>
      </c>
      <c r="C268" s="12" t="s">
        <v>180</v>
      </c>
      <c r="D268" s="12" t="s">
        <v>161</v>
      </c>
      <c r="E268" s="12">
        <v>109</v>
      </c>
      <c r="F268" s="12">
        <v>376</v>
      </c>
      <c r="G268" s="12">
        <v>50</v>
      </c>
      <c r="H268" s="12">
        <v>87</v>
      </c>
      <c r="I268" s="12">
        <v>18</v>
      </c>
      <c r="J268" s="12">
        <v>1</v>
      </c>
      <c r="K268" s="12">
        <v>7</v>
      </c>
      <c r="L268" s="12">
        <v>36</v>
      </c>
      <c r="M268" s="12">
        <v>8</v>
      </c>
      <c r="N268" s="12">
        <v>2</v>
      </c>
      <c r="O268" s="12">
        <v>43</v>
      </c>
      <c r="P268" s="12">
        <v>77</v>
      </c>
      <c r="AI268" s="12"/>
    </row>
    <row r="269" spans="1:35" x14ac:dyDescent="0.2">
      <c r="A269" s="12" t="s">
        <v>1570</v>
      </c>
      <c r="B269" s="12">
        <v>2010</v>
      </c>
      <c r="C269" s="12" t="s">
        <v>174</v>
      </c>
      <c r="D269" s="12" t="s">
        <v>161</v>
      </c>
      <c r="E269" s="12">
        <v>113</v>
      </c>
      <c r="F269" s="12">
        <v>379</v>
      </c>
      <c r="G269" s="12">
        <v>38</v>
      </c>
      <c r="H269" s="12">
        <v>105</v>
      </c>
      <c r="I269" s="12">
        <v>21</v>
      </c>
      <c r="J269" s="12">
        <v>3</v>
      </c>
      <c r="K269" s="12">
        <v>4</v>
      </c>
      <c r="L269" s="12">
        <v>34</v>
      </c>
      <c r="M269" s="12">
        <v>5</v>
      </c>
      <c r="N269" s="12">
        <v>3</v>
      </c>
      <c r="O269" s="12">
        <v>28</v>
      </c>
      <c r="P269" s="12">
        <v>62</v>
      </c>
      <c r="AI269" s="12"/>
    </row>
    <row r="270" spans="1:35" x14ac:dyDescent="0.2">
      <c r="A270" s="12" t="s">
        <v>1597</v>
      </c>
      <c r="B270" s="12">
        <v>2010</v>
      </c>
      <c r="C270" s="12" t="s">
        <v>176</v>
      </c>
      <c r="D270" s="12" t="s">
        <v>157</v>
      </c>
      <c r="E270" s="12">
        <v>97</v>
      </c>
      <c r="F270" s="12">
        <v>381</v>
      </c>
      <c r="G270" s="12">
        <v>39</v>
      </c>
      <c r="H270" s="12">
        <v>105</v>
      </c>
      <c r="I270" s="12">
        <v>16</v>
      </c>
      <c r="J270" s="12">
        <v>1</v>
      </c>
      <c r="K270" s="12">
        <v>3</v>
      </c>
      <c r="L270" s="12">
        <v>29</v>
      </c>
      <c r="M270" s="12">
        <v>6</v>
      </c>
      <c r="N270" s="12">
        <v>4</v>
      </c>
      <c r="O270" s="12">
        <v>25</v>
      </c>
      <c r="P270" s="12">
        <v>60</v>
      </c>
      <c r="AI270" s="12"/>
    </row>
    <row r="271" spans="1:35" x14ac:dyDescent="0.2">
      <c r="A271" s="12" t="s">
        <v>1325</v>
      </c>
      <c r="B271" s="12">
        <v>2010</v>
      </c>
      <c r="C271" s="12" t="s">
        <v>177</v>
      </c>
      <c r="D271" s="12" t="s">
        <v>161</v>
      </c>
      <c r="E271" s="12">
        <v>97</v>
      </c>
      <c r="F271" s="12">
        <v>383</v>
      </c>
      <c r="G271" s="12">
        <v>66</v>
      </c>
      <c r="H271" s="12">
        <v>115</v>
      </c>
      <c r="I271" s="12">
        <v>23</v>
      </c>
      <c r="J271" s="12">
        <v>7</v>
      </c>
      <c r="K271" s="12">
        <v>8</v>
      </c>
      <c r="L271" s="12">
        <v>43</v>
      </c>
      <c r="M271" s="12">
        <v>22</v>
      </c>
      <c r="N271" s="12">
        <v>4</v>
      </c>
      <c r="O271" s="12">
        <v>40</v>
      </c>
      <c r="P271" s="12">
        <v>60</v>
      </c>
      <c r="AI271" s="12"/>
    </row>
    <row r="272" spans="1:35" x14ac:dyDescent="0.2">
      <c r="A272" s="12" t="s">
        <v>1366</v>
      </c>
      <c r="B272" s="12">
        <v>2010</v>
      </c>
      <c r="C272" s="12" t="s">
        <v>171</v>
      </c>
      <c r="D272" s="12" t="s">
        <v>157</v>
      </c>
      <c r="E272" s="12">
        <v>120</v>
      </c>
      <c r="F272" s="12">
        <v>383</v>
      </c>
      <c r="G272" s="12">
        <v>49</v>
      </c>
      <c r="H272" s="12">
        <v>95</v>
      </c>
      <c r="I272" s="12">
        <v>23</v>
      </c>
      <c r="J272" s="12">
        <v>1</v>
      </c>
      <c r="K272" s="12">
        <v>18</v>
      </c>
      <c r="L272" s="12">
        <v>57</v>
      </c>
      <c r="M272" s="12">
        <v>3</v>
      </c>
      <c r="N272" s="12">
        <v>1</v>
      </c>
      <c r="O272" s="12">
        <v>59</v>
      </c>
      <c r="P272" s="12">
        <v>99</v>
      </c>
      <c r="AI272" s="12"/>
    </row>
    <row r="273" spans="1:35" x14ac:dyDescent="0.2">
      <c r="A273" s="12" t="s">
        <v>1632</v>
      </c>
      <c r="B273" s="12">
        <v>2010</v>
      </c>
      <c r="C273" s="12" t="s">
        <v>188</v>
      </c>
      <c r="D273" s="12" t="s">
        <v>161</v>
      </c>
      <c r="E273" s="12">
        <v>121</v>
      </c>
      <c r="F273" s="12">
        <v>386</v>
      </c>
      <c r="G273" s="12">
        <v>54</v>
      </c>
      <c r="H273" s="12">
        <v>99</v>
      </c>
      <c r="I273" s="12">
        <v>14</v>
      </c>
      <c r="J273" s="12">
        <v>2</v>
      </c>
      <c r="K273" s="12">
        <v>18</v>
      </c>
      <c r="L273" s="12">
        <v>61</v>
      </c>
      <c r="M273" s="12">
        <v>5</v>
      </c>
      <c r="N273" s="12">
        <v>2</v>
      </c>
      <c r="O273" s="12">
        <v>45</v>
      </c>
      <c r="P273" s="12">
        <v>110</v>
      </c>
      <c r="AI273" s="12"/>
    </row>
    <row r="274" spans="1:35" x14ac:dyDescent="0.2">
      <c r="A274" s="12" t="s">
        <v>1441</v>
      </c>
      <c r="B274" s="12">
        <v>2010</v>
      </c>
      <c r="C274" s="12" t="s">
        <v>188</v>
      </c>
      <c r="D274" s="12" t="s">
        <v>161</v>
      </c>
      <c r="E274" s="12">
        <v>133</v>
      </c>
      <c r="F274" s="12">
        <v>387</v>
      </c>
      <c r="G274" s="12">
        <v>43</v>
      </c>
      <c r="H274" s="12">
        <v>91</v>
      </c>
      <c r="I274" s="12">
        <v>21</v>
      </c>
      <c r="J274" s="12">
        <v>0</v>
      </c>
      <c r="K274" s="12">
        <v>8</v>
      </c>
      <c r="L274" s="12">
        <v>50</v>
      </c>
      <c r="M274" s="12">
        <v>3</v>
      </c>
      <c r="N274" s="12">
        <v>2</v>
      </c>
      <c r="O274" s="12">
        <v>35</v>
      </c>
      <c r="P274" s="12">
        <v>66</v>
      </c>
      <c r="AI274" s="12"/>
    </row>
    <row r="275" spans="1:35" x14ac:dyDescent="0.2">
      <c r="A275" s="12" t="s">
        <v>1540</v>
      </c>
      <c r="B275" s="12">
        <v>2010</v>
      </c>
      <c r="C275" s="12" t="s">
        <v>162</v>
      </c>
      <c r="D275" s="12" t="s">
        <v>161</v>
      </c>
      <c r="E275" s="12">
        <v>96</v>
      </c>
      <c r="F275" s="12">
        <v>388</v>
      </c>
      <c r="G275" s="12">
        <v>45</v>
      </c>
      <c r="H275" s="12">
        <v>110</v>
      </c>
      <c r="I275" s="12">
        <v>10</v>
      </c>
      <c r="J275" s="12">
        <v>2</v>
      </c>
      <c r="K275" s="12">
        <v>1</v>
      </c>
      <c r="L275" s="12">
        <v>21</v>
      </c>
      <c r="M275" s="12">
        <v>16</v>
      </c>
      <c r="N275" s="12">
        <v>6</v>
      </c>
      <c r="O275" s="12">
        <v>19</v>
      </c>
      <c r="P275" s="12">
        <v>46</v>
      </c>
      <c r="AI275" s="12"/>
    </row>
    <row r="276" spans="1:35" x14ac:dyDescent="0.2">
      <c r="A276" s="12" t="s">
        <v>1400</v>
      </c>
      <c r="B276" s="12">
        <v>2010</v>
      </c>
      <c r="C276" s="12" t="s">
        <v>178</v>
      </c>
      <c r="D276" s="12" t="s">
        <v>157</v>
      </c>
      <c r="E276" s="12">
        <v>95</v>
      </c>
      <c r="F276" s="12">
        <v>390</v>
      </c>
      <c r="G276" s="12">
        <v>46</v>
      </c>
      <c r="H276" s="12">
        <v>121</v>
      </c>
      <c r="I276" s="12">
        <v>8</v>
      </c>
      <c r="J276" s="12">
        <v>6</v>
      </c>
      <c r="K276" s="12">
        <v>5</v>
      </c>
      <c r="L276" s="12">
        <v>44</v>
      </c>
      <c r="M276" s="12">
        <v>30</v>
      </c>
      <c r="N276" s="12">
        <v>12</v>
      </c>
      <c r="O276" s="12">
        <v>29</v>
      </c>
      <c r="P276" s="12">
        <v>57</v>
      </c>
      <c r="AI276" s="12"/>
    </row>
    <row r="277" spans="1:35" x14ac:dyDescent="0.2">
      <c r="A277" s="12" t="s">
        <v>1562</v>
      </c>
      <c r="B277" s="12">
        <v>2010</v>
      </c>
      <c r="C277" s="12" t="s">
        <v>184</v>
      </c>
      <c r="D277" s="12" t="s">
        <v>157</v>
      </c>
      <c r="E277" s="12">
        <v>103</v>
      </c>
      <c r="F277" s="12">
        <v>391</v>
      </c>
      <c r="G277" s="12">
        <v>73</v>
      </c>
      <c r="H277" s="12">
        <v>112</v>
      </c>
      <c r="I277" s="12">
        <v>20</v>
      </c>
      <c r="J277" s="12">
        <v>1</v>
      </c>
      <c r="K277" s="12">
        <v>9</v>
      </c>
      <c r="L277" s="12">
        <v>45</v>
      </c>
      <c r="M277" s="12">
        <v>15</v>
      </c>
      <c r="N277" s="12">
        <v>5</v>
      </c>
      <c r="O277" s="12">
        <v>56</v>
      </c>
      <c r="P277" s="12">
        <v>57</v>
      </c>
      <c r="AI277" s="12"/>
    </row>
    <row r="278" spans="1:35" x14ac:dyDescent="0.2">
      <c r="A278" s="12" t="s">
        <v>1693</v>
      </c>
      <c r="B278" s="12">
        <v>2010</v>
      </c>
      <c r="C278" s="12" t="s">
        <v>172</v>
      </c>
      <c r="D278" s="12" t="s">
        <v>161</v>
      </c>
      <c r="E278" s="12">
        <v>131</v>
      </c>
      <c r="F278" s="12">
        <v>392</v>
      </c>
      <c r="G278" s="12">
        <v>60</v>
      </c>
      <c r="H278" s="12">
        <v>96</v>
      </c>
      <c r="I278" s="12">
        <v>11</v>
      </c>
      <c r="J278" s="12">
        <v>7</v>
      </c>
      <c r="K278" s="12">
        <v>13</v>
      </c>
      <c r="L278" s="12">
        <v>51</v>
      </c>
      <c r="M278" s="12">
        <v>29</v>
      </c>
      <c r="N278" s="12">
        <v>7</v>
      </c>
      <c r="O278" s="12">
        <v>45</v>
      </c>
      <c r="P278" s="12">
        <v>128</v>
      </c>
      <c r="AI278" s="12"/>
    </row>
    <row r="279" spans="1:35" x14ac:dyDescent="0.2">
      <c r="A279" s="12" t="s">
        <v>1429</v>
      </c>
      <c r="B279" s="12">
        <v>2010</v>
      </c>
      <c r="C279" s="12" t="s">
        <v>188</v>
      </c>
      <c r="D279" s="12" t="s">
        <v>161</v>
      </c>
      <c r="E279" s="12">
        <v>112</v>
      </c>
      <c r="F279" s="12">
        <v>394</v>
      </c>
      <c r="G279" s="12">
        <v>55</v>
      </c>
      <c r="H279" s="12">
        <v>106</v>
      </c>
      <c r="I279" s="12">
        <v>17</v>
      </c>
      <c r="J279" s="12">
        <v>6</v>
      </c>
      <c r="K279" s="12">
        <v>14</v>
      </c>
      <c r="L279" s="12">
        <v>58</v>
      </c>
      <c r="M279" s="12">
        <v>7</v>
      </c>
      <c r="N279" s="12">
        <v>4</v>
      </c>
      <c r="O279" s="12">
        <v>27</v>
      </c>
      <c r="P279" s="12">
        <v>117</v>
      </c>
      <c r="AI279" s="12"/>
    </row>
    <row r="280" spans="1:35" x14ac:dyDescent="0.2">
      <c r="A280" s="12" t="s">
        <v>1333</v>
      </c>
      <c r="B280" s="12">
        <v>2010</v>
      </c>
      <c r="C280" s="12" t="s">
        <v>178</v>
      </c>
      <c r="D280" s="12" t="s">
        <v>157</v>
      </c>
      <c r="E280" s="12">
        <v>106</v>
      </c>
      <c r="F280" s="12">
        <v>396</v>
      </c>
      <c r="G280" s="12">
        <v>46</v>
      </c>
      <c r="H280" s="12">
        <v>101</v>
      </c>
      <c r="I280" s="12">
        <v>17</v>
      </c>
      <c r="J280" s="12">
        <v>2</v>
      </c>
      <c r="K280" s="12">
        <v>16</v>
      </c>
      <c r="L280" s="12">
        <v>62</v>
      </c>
      <c r="M280" s="12">
        <v>1</v>
      </c>
      <c r="N280" s="12">
        <v>0</v>
      </c>
      <c r="O280" s="12">
        <v>27</v>
      </c>
      <c r="P280" s="12">
        <v>84</v>
      </c>
      <c r="AI280" s="12"/>
    </row>
    <row r="281" spans="1:35" x14ac:dyDescent="0.2">
      <c r="A281" s="12" t="s">
        <v>1419</v>
      </c>
      <c r="B281" s="12">
        <v>2010</v>
      </c>
      <c r="C281" s="12" t="s">
        <v>176</v>
      </c>
      <c r="D281" s="12" t="s">
        <v>157</v>
      </c>
      <c r="E281" s="12">
        <v>118</v>
      </c>
      <c r="F281" s="12">
        <v>396</v>
      </c>
      <c r="G281" s="12">
        <v>46</v>
      </c>
      <c r="H281" s="12">
        <v>110</v>
      </c>
      <c r="I281" s="12">
        <v>29</v>
      </c>
      <c r="J281" s="12">
        <v>0</v>
      </c>
      <c r="K281" s="12">
        <v>13</v>
      </c>
      <c r="L281" s="12">
        <v>50</v>
      </c>
      <c r="M281" s="12">
        <v>2</v>
      </c>
      <c r="N281" s="12">
        <v>1</v>
      </c>
      <c r="O281" s="12">
        <v>51</v>
      </c>
      <c r="P281" s="12">
        <v>94</v>
      </c>
      <c r="AI281" s="12"/>
    </row>
    <row r="282" spans="1:35" x14ac:dyDescent="0.2">
      <c r="A282" s="12" t="s">
        <v>1338</v>
      </c>
      <c r="B282" s="12">
        <v>2010</v>
      </c>
      <c r="C282" s="12" t="s">
        <v>188</v>
      </c>
      <c r="D282" s="12" t="s">
        <v>161</v>
      </c>
      <c r="E282" s="12">
        <v>118</v>
      </c>
      <c r="F282" s="12">
        <v>398</v>
      </c>
      <c r="G282" s="12">
        <v>48</v>
      </c>
      <c r="H282" s="12">
        <v>102</v>
      </c>
      <c r="I282" s="12">
        <v>18</v>
      </c>
      <c r="J282" s="12">
        <v>1</v>
      </c>
      <c r="K282" s="12">
        <v>8</v>
      </c>
      <c r="L282" s="12">
        <v>37</v>
      </c>
      <c r="M282" s="12">
        <v>0</v>
      </c>
      <c r="N282" s="12">
        <v>0</v>
      </c>
      <c r="O282" s="12">
        <v>67</v>
      </c>
      <c r="P282" s="12">
        <v>90</v>
      </c>
      <c r="AI282" s="12"/>
    </row>
    <row r="283" spans="1:35" x14ac:dyDescent="0.2">
      <c r="A283" s="12" t="s">
        <v>1371</v>
      </c>
      <c r="B283" s="12">
        <v>2010</v>
      </c>
      <c r="C283" s="12" t="s">
        <v>183</v>
      </c>
      <c r="D283" s="12" t="s">
        <v>161</v>
      </c>
      <c r="E283" s="12">
        <v>111</v>
      </c>
      <c r="F283" s="12">
        <v>398</v>
      </c>
      <c r="G283" s="12">
        <v>32</v>
      </c>
      <c r="H283" s="12">
        <v>106</v>
      </c>
      <c r="I283" s="12">
        <v>18</v>
      </c>
      <c r="J283" s="12">
        <v>1</v>
      </c>
      <c r="K283" s="12">
        <v>4</v>
      </c>
      <c r="L283" s="12">
        <v>49</v>
      </c>
      <c r="M283" s="12">
        <v>2</v>
      </c>
      <c r="N283" s="12">
        <v>3</v>
      </c>
      <c r="O283" s="12">
        <v>16</v>
      </c>
      <c r="P283" s="12">
        <v>66</v>
      </c>
      <c r="AI283" s="12"/>
    </row>
    <row r="284" spans="1:35" x14ac:dyDescent="0.2">
      <c r="A284" s="12" t="s">
        <v>107</v>
      </c>
      <c r="B284" s="12">
        <v>2010</v>
      </c>
      <c r="C284" s="12" t="s">
        <v>184</v>
      </c>
      <c r="D284" s="12" t="s">
        <v>157</v>
      </c>
      <c r="E284" s="12">
        <v>108</v>
      </c>
      <c r="F284" s="12">
        <v>399</v>
      </c>
      <c r="G284" s="12">
        <v>60</v>
      </c>
      <c r="H284" s="12">
        <v>127</v>
      </c>
      <c r="I284" s="12">
        <v>31</v>
      </c>
      <c r="J284" s="12">
        <v>3</v>
      </c>
      <c r="K284" s="12">
        <v>22</v>
      </c>
      <c r="L284" s="12">
        <v>78</v>
      </c>
      <c r="M284" s="12">
        <v>17</v>
      </c>
      <c r="N284" s="12">
        <v>4</v>
      </c>
      <c r="O284" s="12">
        <v>38</v>
      </c>
      <c r="P284" s="12">
        <v>81</v>
      </c>
      <c r="AI284" s="12"/>
    </row>
    <row r="285" spans="1:35" x14ac:dyDescent="0.2">
      <c r="A285" s="12" t="s">
        <v>1515</v>
      </c>
      <c r="B285" s="12">
        <v>2010</v>
      </c>
      <c r="C285" s="12" t="s">
        <v>173</v>
      </c>
      <c r="D285" s="12" t="s">
        <v>161</v>
      </c>
      <c r="E285" s="12">
        <v>124</v>
      </c>
      <c r="F285" s="12">
        <v>401</v>
      </c>
      <c r="G285" s="12">
        <v>43</v>
      </c>
      <c r="H285" s="12">
        <v>95</v>
      </c>
      <c r="I285" s="12">
        <v>16</v>
      </c>
      <c r="J285" s="12">
        <v>2</v>
      </c>
      <c r="K285" s="12">
        <v>11</v>
      </c>
      <c r="L285" s="12">
        <v>54</v>
      </c>
      <c r="M285" s="12">
        <v>8</v>
      </c>
      <c r="N285" s="12">
        <v>2</v>
      </c>
      <c r="O285" s="12">
        <v>29</v>
      </c>
      <c r="P285" s="12">
        <v>76</v>
      </c>
      <c r="AI285" s="12"/>
    </row>
    <row r="286" spans="1:35" x14ac:dyDescent="0.2">
      <c r="A286" s="12" t="s">
        <v>1376</v>
      </c>
      <c r="B286" s="12">
        <v>2010</v>
      </c>
      <c r="C286" s="12" t="s">
        <v>165</v>
      </c>
      <c r="D286" s="12" t="s">
        <v>157</v>
      </c>
      <c r="E286" s="12">
        <v>97</v>
      </c>
      <c r="F286" s="12">
        <v>401</v>
      </c>
      <c r="G286" s="12">
        <v>40</v>
      </c>
      <c r="H286" s="12">
        <v>108</v>
      </c>
      <c r="I286" s="12">
        <v>16</v>
      </c>
      <c r="J286" s="12">
        <v>0</v>
      </c>
      <c r="K286" s="12">
        <v>7</v>
      </c>
      <c r="L286" s="12">
        <v>39</v>
      </c>
      <c r="M286" s="12">
        <v>0</v>
      </c>
      <c r="N286" s="12">
        <v>0</v>
      </c>
      <c r="O286" s="12">
        <v>15</v>
      </c>
      <c r="P286" s="12">
        <v>39</v>
      </c>
      <c r="AI286" s="12"/>
    </row>
    <row r="287" spans="1:35" x14ac:dyDescent="0.2">
      <c r="A287" s="12" t="s">
        <v>1803</v>
      </c>
      <c r="B287" s="12">
        <v>2010</v>
      </c>
      <c r="C287" s="12" t="s">
        <v>174</v>
      </c>
      <c r="D287" s="12" t="s">
        <v>161</v>
      </c>
      <c r="E287" s="12">
        <v>102</v>
      </c>
      <c r="F287" s="12">
        <v>405</v>
      </c>
      <c r="G287" s="12">
        <v>61</v>
      </c>
      <c r="H287" s="12">
        <v>121</v>
      </c>
      <c r="I287" s="12">
        <v>21</v>
      </c>
      <c r="J287" s="12">
        <v>4</v>
      </c>
      <c r="K287" s="12">
        <v>4</v>
      </c>
      <c r="L287" s="12">
        <v>35</v>
      </c>
      <c r="M287" s="12">
        <v>19</v>
      </c>
      <c r="N287" s="12">
        <v>7</v>
      </c>
      <c r="O287" s="12">
        <v>28</v>
      </c>
      <c r="P287" s="12">
        <v>57</v>
      </c>
      <c r="AI287" s="12"/>
    </row>
    <row r="288" spans="1:35" x14ac:dyDescent="0.2">
      <c r="A288" s="12" t="s">
        <v>1512</v>
      </c>
      <c r="B288" s="12">
        <v>2010</v>
      </c>
      <c r="C288" s="12" t="s">
        <v>174</v>
      </c>
      <c r="D288" s="12" t="s">
        <v>161</v>
      </c>
      <c r="E288" s="12">
        <v>124</v>
      </c>
      <c r="F288" s="12">
        <v>406</v>
      </c>
      <c r="G288" s="12">
        <v>42</v>
      </c>
      <c r="H288" s="12">
        <v>102</v>
      </c>
      <c r="I288" s="12">
        <v>22</v>
      </c>
      <c r="J288" s="12">
        <v>1</v>
      </c>
      <c r="K288" s="12">
        <v>13</v>
      </c>
      <c r="L288" s="12">
        <v>45</v>
      </c>
      <c r="M288" s="12">
        <v>1</v>
      </c>
      <c r="N288" s="12">
        <v>0</v>
      </c>
      <c r="O288" s="12">
        <v>41</v>
      </c>
      <c r="P288" s="12">
        <v>87</v>
      </c>
      <c r="AI288" s="12"/>
    </row>
    <row r="289" spans="1:35" x14ac:dyDescent="0.2">
      <c r="A289" s="12" t="s">
        <v>1730</v>
      </c>
      <c r="B289" s="12">
        <v>2010</v>
      </c>
      <c r="C289" s="12" t="s">
        <v>185</v>
      </c>
      <c r="D289" s="12" t="s">
        <v>161</v>
      </c>
      <c r="E289" s="12">
        <v>108</v>
      </c>
      <c r="F289" s="12">
        <v>406</v>
      </c>
      <c r="G289" s="12">
        <v>58</v>
      </c>
      <c r="H289" s="12">
        <v>124</v>
      </c>
      <c r="I289" s="12">
        <v>23</v>
      </c>
      <c r="J289" s="12">
        <v>2</v>
      </c>
      <c r="K289" s="12">
        <v>18</v>
      </c>
      <c r="L289" s="12">
        <v>67</v>
      </c>
      <c r="M289" s="12">
        <v>0</v>
      </c>
      <c r="N289" s="12">
        <v>2</v>
      </c>
      <c r="O289" s="12">
        <v>30</v>
      </c>
      <c r="P289" s="12">
        <v>55</v>
      </c>
      <c r="AI289" s="12"/>
    </row>
    <row r="290" spans="1:35" x14ac:dyDescent="0.2">
      <c r="A290" s="12" t="s">
        <v>1465</v>
      </c>
      <c r="B290" s="12">
        <v>2010</v>
      </c>
      <c r="C290" s="12" t="s">
        <v>164</v>
      </c>
      <c r="D290" s="12" t="s">
        <v>157</v>
      </c>
      <c r="E290" s="12">
        <v>118</v>
      </c>
      <c r="F290" s="12">
        <v>409</v>
      </c>
      <c r="G290" s="12">
        <v>53</v>
      </c>
      <c r="H290" s="12">
        <v>115</v>
      </c>
      <c r="I290" s="12">
        <v>25</v>
      </c>
      <c r="J290" s="12">
        <v>0</v>
      </c>
      <c r="K290" s="12">
        <v>20</v>
      </c>
      <c r="L290" s="12">
        <v>66</v>
      </c>
      <c r="M290" s="12">
        <v>0</v>
      </c>
      <c r="N290" s="12">
        <v>0</v>
      </c>
      <c r="O290" s="12">
        <v>16</v>
      </c>
      <c r="P290" s="12">
        <v>111</v>
      </c>
      <c r="AI290" s="12"/>
    </row>
    <row r="291" spans="1:35" x14ac:dyDescent="0.2">
      <c r="A291" s="12" t="s">
        <v>1327</v>
      </c>
      <c r="B291" s="12">
        <v>2010</v>
      </c>
      <c r="C291" s="12" t="s">
        <v>160</v>
      </c>
      <c r="D291" s="12" t="s">
        <v>161</v>
      </c>
      <c r="E291" s="12">
        <v>128</v>
      </c>
      <c r="F291" s="12">
        <v>412</v>
      </c>
      <c r="G291" s="12">
        <v>52</v>
      </c>
      <c r="H291" s="12">
        <v>99</v>
      </c>
      <c r="I291" s="12">
        <v>18</v>
      </c>
      <c r="J291" s="12">
        <v>0</v>
      </c>
      <c r="K291" s="12">
        <v>16</v>
      </c>
      <c r="L291" s="12">
        <v>71</v>
      </c>
      <c r="M291" s="12">
        <v>0</v>
      </c>
      <c r="N291" s="12">
        <v>0</v>
      </c>
      <c r="O291" s="12">
        <v>63</v>
      </c>
      <c r="P291" s="12">
        <v>100</v>
      </c>
      <c r="AI291" s="12"/>
    </row>
    <row r="292" spans="1:35" x14ac:dyDescent="0.2">
      <c r="A292" s="12" t="s">
        <v>1640</v>
      </c>
      <c r="B292" s="12">
        <v>2010</v>
      </c>
      <c r="C292" s="12" t="s">
        <v>183</v>
      </c>
      <c r="D292" s="12" t="s">
        <v>161</v>
      </c>
      <c r="E292" s="12">
        <v>134</v>
      </c>
      <c r="F292" s="12">
        <v>414</v>
      </c>
      <c r="G292" s="12">
        <v>52</v>
      </c>
      <c r="H292" s="12">
        <v>102</v>
      </c>
      <c r="I292" s="12">
        <v>18</v>
      </c>
      <c r="J292" s="12">
        <v>3</v>
      </c>
      <c r="K292" s="12">
        <v>11</v>
      </c>
      <c r="L292" s="12">
        <v>47</v>
      </c>
      <c r="M292" s="12">
        <v>16</v>
      </c>
      <c r="N292" s="12">
        <v>2</v>
      </c>
      <c r="O292" s="12">
        <v>35</v>
      </c>
      <c r="P292" s="12">
        <v>93</v>
      </c>
      <c r="AI292" s="12"/>
    </row>
    <row r="293" spans="1:35" x14ac:dyDescent="0.2">
      <c r="A293" s="12" t="s">
        <v>1480</v>
      </c>
      <c r="B293" s="12">
        <v>2010</v>
      </c>
      <c r="C293" s="12" t="s">
        <v>159</v>
      </c>
      <c r="D293" s="12" t="s">
        <v>157</v>
      </c>
      <c r="E293" s="12">
        <v>125</v>
      </c>
      <c r="F293" s="12">
        <v>414</v>
      </c>
      <c r="G293" s="12">
        <v>37</v>
      </c>
      <c r="H293" s="12">
        <v>90</v>
      </c>
      <c r="I293" s="12">
        <v>20</v>
      </c>
      <c r="J293" s="12">
        <v>1</v>
      </c>
      <c r="K293" s="12">
        <v>9</v>
      </c>
      <c r="L293" s="12">
        <v>51</v>
      </c>
      <c r="M293" s="12">
        <v>0</v>
      </c>
      <c r="N293" s="12">
        <v>0</v>
      </c>
      <c r="O293" s="12">
        <v>35</v>
      </c>
      <c r="P293" s="12">
        <v>57</v>
      </c>
      <c r="AI293" s="12"/>
    </row>
    <row r="294" spans="1:35" x14ac:dyDescent="0.2">
      <c r="A294" s="12" t="s">
        <v>1403</v>
      </c>
      <c r="B294" s="12">
        <v>2010</v>
      </c>
      <c r="C294" s="12" t="s">
        <v>181</v>
      </c>
      <c r="D294" s="12" t="s">
        <v>157</v>
      </c>
      <c r="E294" s="12">
        <v>124</v>
      </c>
      <c r="F294" s="12">
        <v>416</v>
      </c>
      <c r="G294" s="12">
        <v>53</v>
      </c>
      <c r="H294" s="12">
        <v>105</v>
      </c>
      <c r="I294" s="12">
        <v>20</v>
      </c>
      <c r="J294" s="12">
        <v>0</v>
      </c>
      <c r="K294" s="12">
        <v>15</v>
      </c>
      <c r="L294" s="12">
        <v>52</v>
      </c>
      <c r="M294" s="12">
        <v>2</v>
      </c>
      <c r="N294" s="12">
        <v>2</v>
      </c>
      <c r="O294" s="12">
        <v>33</v>
      </c>
      <c r="P294" s="12">
        <v>58</v>
      </c>
      <c r="AI294" s="12"/>
    </row>
    <row r="295" spans="1:35" x14ac:dyDescent="0.2">
      <c r="A295" s="12" t="s">
        <v>1352</v>
      </c>
      <c r="B295" s="12">
        <v>2010</v>
      </c>
      <c r="C295" s="12" t="s">
        <v>162</v>
      </c>
      <c r="D295" s="12" t="s">
        <v>161</v>
      </c>
      <c r="E295" s="12">
        <v>109</v>
      </c>
      <c r="F295" s="12">
        <v>418</v>
      </c>
      <c r="G295" s="12">
        <v>63</v>
      </c>
      <c r="H295" s="12">
        <v>105</v>
      </c>
      <c r="I295" s="12">
        <v>21</v>
      </c>
      <c r="J295" s="12">
        <v>0</v>
      </c>
      <c r="K295" s="12">
        <v>16</v>
      </c>
      <c r="L295" s="12">
        <v>56</v>
      </c>
      <c r="M295" s="12">
        <v>1</v>
      </c>
      <c r="N295" s="12">
        <v>3</v>
      </c>
      <c r="O295" s="12">
        <v>52</v>
      </c>
      <c r="P295" s="12">
        <v>101</v>
      </c>
      <c r="AI295" s="12"/>
    </row>
    <row r="296" spans="1:35" x14ac:dyDescent="0.2">
      <c r="A296" s="12" t="s">
        <v>1574</v>
      </c>
      <c r="B296" s="12">
        <v>2010</v>
      </c>
      <c r="C296" s="12" t="s">
        <v>184</v>
      </c>
      <c r="D296" s="12" t="s">
        <v>157</v>
      </c>
      <c r="E296" s="12">
        <v>138</v>
      </c>
      <c r="F296" s="12">
        <v>419</v>
      </c>
      <c r="G296" s="12">
        <v>54</v>
      </c>
      <c r="H296" s="12">
        <v>122</v>
      </c>
      <c r="I296" s="12">
        <v>26</v>
      </c>
      <c r="J296" s="12">
        <v>2</v>
      </c>
      <c r="K296" s="12">
        <v>12</v>
      </c>
      <c r="L296" s="12">
        <v>65</v>
      </c>
      <c r="M296" s="12">
        <v>14</v>
      </c>
      <c r="N296" s="12">
        <v>2</v>
      </c>
      <c r="O296" s="12">
        <v>45</v>
      </c>
      <c r="P296" s="12">
        <v>71</v>
      </c>
      <c r="AI296" s="12"/>
    </row>
    <row r="297" spans="1:35" x14ac:dyDescent="0.2">
      <c r="A297" s="12" t="s">
        <v>1638</v>
      </c>
      <c r="B297" s="12">
        <v>2010</v>
      </c>
      <c r="C297" s="12" t="s">
        <v>178</v>
      </c>
      <c r="D297" s="12" t="s">
        <v>157</v>
      </c>
      <c r="E297" s="12">
        <v>110</v>
      </c>
      <c r="F297" s="12">
        <v>424</v>
      </c>
      <c r="G297" s="12">
        <v>63</v>
      </c>
      <c r="H297" s="12">
        <v>129</v>
      </c>
      <c r="I297" s="12">
        <v>16</v>
      </c>
      <c r="J297" s="12">
        <v>3</v>
      </c>
      <c r="K297" s="12">
        <v>8</v>
      </c>
      <c r="L297" s="12">
        <v>32</v>
      </c>
      <c r="M297" s="12">
        <v>14</v>
      </c>
      <c r="N297" s="12">
        <v>5</v>
      </c>
      <c r="O297" s="12">
        <v>20</v>
      </c>
      <c r="P297" s="12">
        <v>49</v>
      </c>
      <c r="AI297" s="12"/>
    </row>
    <row r="298" spans="1:35" x14ac:dyDescent="0.2">
      <c r="A298" s="12" t="s">
        <v>1460</v>
      </c>
      <c r="B298" s="12">
        <v>2010</v>
      </c>
      <c r="C298" s="12" t="s">
        <v>186</v>
      </c>
      <c r="D298" s="12" t="s">
        <v>161</v>
      </c>
      <c r="E298" s="12">
        <v>115</v>
      </c>
      <c r="F298" s="12">
        <v>425</v>
      </c>
      <c r="G298" s="12">
        <v>75</v>
      </c>
      <c r="H298" s="12">
        <v>117</v>
      </c>
      <c r="I298" s="12">
        <v>20</v>
      </c>
      <c r="J298" s="12">
        <v>2</v>
      </c>
      <c r="K298" s="12">
        <v>16</v>
      </c>
      <c r="L298" s="12">
        <v>65</v>
      </c>
      <c r="M298" s="12">
        <v>13</v>
      </c>
      <c r="N298" s="12">
        <v>2</v>
      </c>
      <c r="O298" s="12">
        <v>63</v>
      </c>
      <c r="P298" s="12">
        <v>63</v>
      </c>
      <c r="AI298" s="12"/>
    </row>
    <row r="299" spans="1:35" x14ac:dyDescent="0.2">
      <c r="A299" s="12" t="s">
        <v>1743</v>
      </c>
      <c r="B299" s="12">
        <v>2010</v>
      </c>
      <c r="C299" s="12" t="s">
        <v>174</v>
      </c>
      <c r="D299" s="12" t="s">
        <v>161</v>
      </c>
      <c r="E299" s="12">
        <v>110</v>
      </c>
      <c r="F299" s="12">
        <v>426</v>
      </c>
      <c r="G299" s="12">
        <v>57</v>
      </c>
      <c r="H299" s="12">
        <v>126</v>
      </c>
      <c r="I299" s="12">
        <v>29</v>
      </c>
      <c r="J299" s="12">
        <v>3</v>
      </c>
      <c r="K299" s="12">
        <v>12</v>
      </c>
      <c r="L299" s="12">
        <v>66</v>
      </c>
      <c r="M299" s="12">
        <v>2</v>
      </c>
      <c r="N299" s="12">
        <v>3</v>
      </c>
      <c r="O299" s="12">
        <v>34</v>
      </c>
      <c r="P299" s="12">
        <v>83</v>
      </c>
      <c r="AI299" s="12"/>
    </row>
    <row r="300" spans="1:35" x14ac:dyDescent="0.2">
      <c r="A300" s="12" t="s">
        <v>1564</v>
      </c>
      <c r="B300" s="12">
        <v>2010</v>
      </c>
      <c r="C300" s="12" t="s">
        <v>164</v>
      </c>
      <c r="D300" s="12" t="s">
        <v>157</v>
      </c>
      <c r="E300" s="12">
        <v>110</v>
      </c>
      <c r="F300" s="12">
        <v>428</v>
      </c>
      <c r="G300" s="12">
        <v>70</v>
      </c>
      <c r="H300" s="12">
        <v>112</v>
      </c>
      <c r="I300" s="12">
        <v>31</v>
      </c>
      <c r="J300" s="12">
        <v>5</v>
      </c>
      <c r="K300" s="12">
        <v>8</v>
      </c>
      <c r="L300" s="12">
        <v>36</v>
      </c>
      <c r="M300" s="12">
        <v>17</v>
      </c>
      <c r="N300" s="12">
        <v>6</v>
      </c>
      <c r="O300" s="12">
        <v>38</v>
      </c>
      <c r="P300" s="12">
        <v>104</v>
      </c>
      <c r="AI300" s="12"/>
    </row>
    <row r="301" spans="1:35" x14ac:dyDescent="0.2">
      <c r="A301" s="12" t="s">
        <v>1336</v>
      </c>
      <c r="B301" s="12">
        <v>2010</v>
      </c>
      <c r="C301" s="12" t="s">
        <v>172</v>
      </c>
      <c r="D301" s="12" t="s">
        <v>161</v>
      </c>
      <c r="E301" s="12">
        <v>119</v>
      </c>
      <c r="F301" s="12">
        <v>430</v>
      </c>
      <c r="G301" s="12">
        <v>53</v>
      </c>
      <c r="H301" s="12">
        <v>105</v>
      </c>
      <c r="I301" s="12">
        <v>13</v>
      </c>
      <c r="J301" s="12">
        <v>2</v>
      </c>
      <c r="K301" s="12">
        <v>10</v>
      </c>
      <c r="L301" s="12">
        <v>50</v>
      </c>
      <c r="M301" s="12">
        <v>9</v>
      </c>
      <c r="N301" s="12">
        <v>6</v>
      </c>
      <c r="O301" s="12">
        <v>31</v>
      </c>
      <c r="P301" s="12">
        <v>54</v>
      </c>
      <c r="AI301" s="12"/>
    </row>
    <row r="302" spans="1:35" x14ac:dyDescent="0.2">
      <c r="A302" s="12" t="s">
        <v>1433</v>
      </c>
      <c r="B302" s="12">
        <v>2010</v>
      </c>
      <c r="C302" s="12" t="s">
        <v>185</v>
      </c>
      <c r="D302" s="12" t="s">
        <v>161</v>
      </c>
      <c r="E302" s="12">
        <v>111</v>
      </c>
      <c r="F302" s="12">
        <v>431</v>
      </c>
      <c r="G302" s="12">
        <v>55</v>
      </c>
      <c r="H302" s="12">
        <v>126</v>
      </c>
      <c r="I302" s="12">
        <v>22</v>
      </c>
      <c r="J302" s="12">
        <v>1</v>
      </c>
      <c r="K302" s="12">
        <v>7</v>
      </c>
      <c r="L302" s="12">
        <v>47</v>
      </c>
      <c r="M302" s="12">
        <v>3</v>
      </c>
      <c r="N302" s="12">
        <v>1</v>
      </c>
      <c r="O302" s="12">
        <v>32</v>
      </c>
      <c r="P302" s="12">
        <v>68</v>
      </c>
      <c r="AI302" s="12"/>
    </row>
    <row r="303" spans="1:35" x14ac:dyDescent="0.2">
      <c r="A303" s="12" t="s">
        <v>1347</v>
      </c>
      <c r="B303" s="12">
        <v>2010</v>
      </c>
      <c r="C303" s="12" t="s">
        <v>178</v>
      </c>
      <c r="D303" s="12" t="s">
        <v>157</v>
      </c>
      <c r="E303" s="12">
        <v>118</v>
      </c>
      <c r="F303" s="12">
        <v>434</v>
      </c>
      <c r="G303" s="12">
        <v>39</v>
      </c>
      <c r="H303" s="12">
        <v>111</v>
      </c>
      <c r="I303" s="12">
        <v>18</v>
      </c>
      <c r="J303" s="12">
        <v>0</v>
      </c>
      <c r="K303" s="12">
        <v>0</v>
      </c>
      <c r="L303" s="12">
        <v>37</v>
      </c>
      <c r="M303" s="12">
        <v>12</v>
      </c>
      <c r="N303" s="12">
        <v>7</v>
      </c>
      <c r="O303" s="12">
        <v>37</v>
      </c>
      <c r="P303" s="12">
        <v>45</v>
      </c>
      <c r="AI303" s="12"/>
    </row>
    <row r="304" spans="1:35" x14ac:dyDescent="0.2">
      <c r="A304" s="12" t="s">
        <v>1417</v>
      </c>
      <c r="B304" s="12">
        <v>2010</v>
      </c>
      <c r="C304" s="12" t="s">
        <v>170</v>
      </c>
      <c r="D304" s="12" t="s">
        <v>157</v>
      </c>
      <c r="E304" s="12">
        <v>124</v>
      </c>
      <c r="F304" s="12">
        <v>436</v>
      </c>
      <c r="G304" s="12">
        <v>45</v>
      </c>
      <c r="H304" s="12">
        <v>127</v>
      </c>
      <c r="I304" s="12">
        <v>24</v>
      </c>
      <c r="J304" s="12">
        <v>0</v>
      </c>
      <c r="K304" s="12">
        <v>5</v>
      </c>
      <c r="L304" s="12">
        <v>49</v>
      </c>
      <c r="M304" s="12">
        <v>7</v>
      </c>
      <c r="N304" s="12">
        <v>6</v>
      </c>
      <c r="O304" s="12">
        <v>40</v>
      </c>
      <c r="P304" s="12">
        <v>56</v>
      </c>
      <c r="AI304" s="12"/>
    </row>
    <row r="305" spans="1:35" x14ac:dyDescent="0.2">
      <c r="A305" s="12" t="s">
        <v>1700</v>
      </c>
      <c r="B305" s="12">
        <v>2010</v>
      </c>
      <c r="C305" s="12" t="s">
        <v>184</v>
      </c>
      <c r="D305" s="12" t="s">
        <v>157</v>
      </c>
      <c r="E305" s="12">
        <v>137</v>
      </c>
      <c r="F305" s="12">
        <v>438</v>
      </c>
      <c r="G305" s="12">
        <v>60</v>
      </c>
      <c r="H305" s="12">
        <v>121</v>
      </c>
      <c r="I305" s="12">
        <v>11</v>
      </c>
      <c r="J305" s="12">
        <v>4</v>
      </c>
      <c r="K305" s="12">
        <v>3</v>
      </c>
      <c r="L305" s="12">
        <v>42</v>
      </c>
      <c r="M305" s="12">
        <v>15</v>
      </c>
      <c r="N305" s="12">
        <v>7</v>
      </c>
      <c r="O305" s="12">
        <v>19</v>
      </c>
      <c r="P305" s="12">
        <v>59</v>
      </c>
      <c r="AI305" s="12"/>
    </row>
    <row r="306" spans="1:35" x14ac:dyDescent="0.2">
      <c r="A306" s="12" t="s">
        <v>1656</v>
      </c>
      <c r="B306" s="12">
        <v>2010</v>
      </c>
      <c r="C306" s="12" t="s">
        <v>188</v>
      </c>
      <c r="D306" s="12" t="s">
        <v>161</v>
      </c>
      <c r="E306" s="12">
        <v>132</v>
      </c>
      <c r="F306" s="12">
        <v>439</v>
      </c>
      <c r="G306" s="12">
        <v>73</v>
      </c>
      <c r="H306" s="12">
        <v>114</v>
      </c>
      <c r="I306" s="12">
        <v>20</v>
      </c>
      <c r="J306" s="12">
        <v>14</v>
      </c>
      <c r="K306" s="12">
        <v>6</v>
      </c>
      <c r="L306" s="12">
        <v>36</v>
      </c>
      <c r="M306" s="12">
        <v>13</v>
      </c>
      <c r="N306" s="12">
        <v>7</v>
      </c>
      <c r="O306" s="12">
        <v>57</v>
      </c>
      <c r="P306" s="12">
        <v>104</v>
      </c>
      <c r="AI306" s="12"/>
    </row>
    <row r="307" spans="1:35" x14ac:dyDescent="0.2">
      <c r="A307" s="12" t="s">
        <v>1628</v>
      </c>
      <c r="B307" s="12">
        <v>2010</v>
      </c>
      <c r="C307" s="12" t="s">
        <v>180</v>
      </c>
      <c r="D307" s="12" t="s">
        <v>161</v>
      </c>
      <c r="E307" s="12">
        <v>139</v>
      </c>
      <c r="F307" s="12">
        <v>439</v>
      </c>
      <c r="G307" s="12">
        <v>50</v>
      </c>
      <c r="H307" s="12">
        <v>98</v>
      </c>
      <c r="I307" s="12">
        <v>19</v>
      </c>
      <c r="J307" s="12">
        <v>3</v>
      </c>
      <c r="K307" s="12">
        <v>2</v>
      </c>
      <c r="L307" s="12">
        <v>36</v>
      </c>
      <c r="M307" s="12">
        <v>11</v>
      </c>
      <c r="N307" s="12">
        <v>4</v>
      </c>
      <c r="O307" s="12">
        <v>33</v>
      </c>
      <c r="P307" s="12">
        <v>60</v>
      </c>
      <c r="AI307" s="12"/>
    </row>
    <row r="308" spans="1:35" x14ac:dyDescent="0.2">
      <c r="A308" s="12" t="s">
        <v>1707</v>
      </c>
      <c r="B308" s="12">
        <v>2010</v>
      </c>
      <c r="C308" s="12" t="s">
        <v>176</v>
      </c>
      <c r="D308" s="12" t="s">
        <v>157</v>
      </c>
      <c r="E308" s="12">
        <v>122</v>
      </c>
      <c r="F308" s="12">
        <v>442</v>
      </c>
      <c r="G308" s="12">
        <v>48</v>
      </c>
      <c r="H308" s="12">
        <v>111</v>
      </c>
      <c r="I308" s="12">
        <v>24</v>
      </c>
      <c r="J308" s="12">
        <v>3</v>
      </c>
      <c r="K308" s="12">
        <v>2</v>
      </c>
      <c r="L308" s="12">
        <v>36</v>
      </c>
      <c r="M308" s="12">
        <v>20</v>
      </c>
      <c r="N308" s="12">
        <v>7</v>
      </c>
      <c r="O308" s="12">
        <v>29</v>
      </c>
      <c r="P308" s="12">
        <v>73</v>
      </c>
      <c r="AI308" s="12"/>
    </row>
    <row r="309" spans="1:35" x14ac:dyDescent="0.2">
      <c r="A309" s="12" t="s">
        <v>1391</v>
      </c>
      <c r="B309" s="12">
        <v>2010</v>
      </c>
      <c r="C309" s="12" t="s">
        <v>172</v>
      </c>
      <c r="D309" s="12" t="s">
        <v>161</v>
      </c>
      <c r="E309" s="12">
        <v>116</v>
      </c>
      <c r="F309" s="12">
        <v>442</v>
      </c>
      <c r="G309" s="12">
        <v>49</v>
      </c>
      <c r="H309" s="12">
        <v>118</v>
      </c>
      <c r="I309" s="12">
        <v>23</v>
      </c>
      <c r="J309" s="12">
        <v>0</v>
      </c>
      <c r="K309" s="12">
        <v>1</v>
      </c>
      <c r="L309" s="12">
        <v>29</v>
      </c>
      <c r="M309" s="12">
        <v>8</v>
      </c>
      <c r="N309" s="12">
        <v>1</v>
      </c>
      <c r="O309" s="12">
        <v>27</v>
      </c>
      <c r="P309" s="12">
        <v>35</v>
      </c>
      <c r="AI309" s="12"/>
    </row>
    <row r="310" spans="1:35" x14ac:dyDescent="0.2">
      <c r="A310" s="12" t="s">
        <v>1698</v>
      </c>
      <c r="B310" s="12">
        <v>2010</v>
      </c>
      <c r="C310" s="12" t="s">
        <v>156</v>
      </c>
      <c r="D310" s="12" t="s">
        <v>157</v>
      </c>
      <c r="E310" s="12">
        <v>131</v>
      </c>
      <c r="F310" s="12">
        <v>444</v>
      </c>
      <c r="G310" s="12">
        <v>58</v>
      </c>
      <c r="H310" s="12">
        <v>112</v>
      </c>
      <c r="I310" s="12">
        <v>25</v>
      </c>
      <c r="J310" s="12">
        <v>2</v>
      </c>
      <c r="K310" s="12">
        <v>9</v>
      </c>
      <c r="L310" s="12">
        <v>49</v>
      </c>
      <c r="M310" s="12">
        <v>4</v>
      </c>
      <c r="N310" s="12">
        <v>6</v>
      </c>
      <c r="O310" s="12">
        <v>37</v>
      </c>
      <c r="P310" s="12">
        <v>92</v>
      </c>
      <c r="AI310" s="12"/>
    </row>
    <row r="311" spans="1:35" x14ac:dyDescent="0.2">
      <c r="A311" s="12" t="s">
        <v>1744</v>
      </c>
      <c r="B311" s="12">
        <v>2010</v>
      </c>
      <c r="C311" s="12" t="s">
        <v>165</v>
      </c>
      <c r="D311" s="12" t="s">
        <v>157</v>
      </c>
      <c r="E311" s="12">
        <v>130</v>
      </c>
      <c r="F311" s="12">
        <v>446</v>
      </c>
      <c r="G311" s="12">
        <v>37</v>
      </c>
      <c r="H311" s="12">
        <v>111</v>
      </c>
      <c r="I311" s="12">
        <v>22</v>
      </c>
      <c r="J311" s="12">
        <v>1</v>
      </c>
      <c r="K311" s="12">
        <v>11</v>
      </c>
      <c r="L311" s="12">
        <v>55</v>
      </c>
      <c r="M311" s="12">
        <v>0</v>
      </c>
      <c r="N311" s="12">
        <v>1</v>
      </c>
      <c r="O311" s="12">
        <v>47</v>
      </c>
      <c r="P311" s="12">
        <v>94</v>
      </c>
      <c r="AI311" s="12"/>
    </row>
    <row r="312" spans="1:35" x14ac:dyDescent="0.2">
      <c r="A312" s="12" t="s">
        <v>1535</v>
      </c>
      <c r="B312" s="12">
        <v>2010</v>
      </c>
      <c r="C312" s="12" t="s">
        <v>165</v>
      </c>
      <c r="D312" s="12" t="s">
        <v>157</v>
      </c>
      <c r="E312" s="12">
        <v>131</v>
      </c>
      <c r="F312" s="12">
        <v>447</v>
      </c>
      <c r="G312" s="12">
        <v>70</v>
      </c>
      <c r="H312" s="12">
        <v>127</v>
      </c>
      <c r="I312" s="12">
        <v>29</v>
      </c>
      <c r="J312" s="12">
        <v>1</v>
      </c>
      <c r="K312" s="12">
        <v>27</v>
      </c>
      <c r="L312" s="12">
        <v>72</v>
      </c>
      <c r="M312" s="12">
        <v>2</v>
      </c>
      <c r="N312" s="12">
        <v>0</v>
      </c>
      <c r="O312" s="12">
        <v>59</v>
      </c>
      <c r="P312" s="12">
        <v>98</v>
      </c>
      <c r="AI312" s="12"/>
    </row>
    <row r="313" spans="1:35" x14ac:dyDescent="0.2">
      <c r="A313" s="12" t="s">
        <v>1458</v>
      </c>
      <c r="B313" s="12">
        <v>2010</v>
      </c>
      <c r="C313" s="12" t="s">
        <v>187</v>
      </c>
      <c r="D313" s="12" t="s">
        <v>161</v>
      </c>
      <c r="E313" s="12">
        <v>120</v>
      </c>
      <c r="F313" s="12">
        <v>452</v>
      </c>
      <c r="G313" s="12">
        <v>60</v>
      </c>
      <c r="H313" s="12">
        <v>120</v>
      </c>
      <c r="I313" s="12">
        <v>24</v>
      </c>
      <c r="J313" s="12">
        <v>3</v>
      </c>
      <c r="K313" s="12">
        <v>11</v>
      </c>
      <c r="L313" s="12">
        <v>58</v>
      </c>
      <c r="M313" s="12">
        <v>9</v>
      </c>
      <c r="N313" s="12">
        <v>1</v>
      </c>
      <c r="O313" s="12">
        <v>30</v>
      </c>
      <c r="P313" s="12">
        <v>100</v>
      </c>
      <c r="AI313" s="12"/>
    </row>
    <row r="314" spans="1:35" x14ac:dyDescent="0.2">
      <c r="A314" s="12" t="s">
        <v>1575</v>
      </c>
      <c r="B314" s="12">
        <v>2010</v>
      </c>
      <c r="C314" s="12" t="s">
        <v>181</v>
      </c>
      <c r="D314" s="12" t="s">
        <v>157</v>
      </c>
      <c r="E314" s="12">
        <v>140</v>
      </c>
      <c r="F314" s="12">
        <v>453</v>
      </c>
      <c r="G314" s="12">
        <v>60</v>
      </c>
      <c r="H314" s="12">
        <v>108</v>
      </c>
      <c r="I314" s="12">
        <v>24</v>
      </c>
      <c r="J314" s="12">
        <v>1</v>
      </c>
      <c r="K314" s="12">
        <v>26</v>
      </c>
      <c r="L314" s="12">
        <v>68</v>
      </c>
      <c r="M314" s="12">
        <v>4</v>
      </c>
      <c r="N314" s="12">
        <v>2</v>
      </c>
      <c r="O314" s="12">
        <v>42</v>
      </c>
      <c r="P314" s="12">
        <v>137</v>
      </c>
      <c r="AI314" s="12"/>
    </row>
    <row r="315" spans="1:35" x14ac:dyDescent="0.2">
      <c r="A315" s="12" t="s">
        <v>1580</v>
      </c>
      <c r="B315" s="12">
        <v>2010</v>
      </c>
      <c r="C315" s="12" t="s">
        <v>156</v>
      </c>
      <c r="D315" s="12" t="s">
        <v>157</v>
      </c>
      <c r="E315" s="12">
        <v>131</v>
      </c>
      <c r="F315" s="12">
        <v>453</v>
      </c>
      <c r="G315" s="12">
        <v>73</v>
      </c>
      <c r="H315" s="12">
        <v>110</v>
      </c>
      <c r="I315" s="12">
        <v>25</v>
      </c>
      <c r="J315" s="12">
        <v>2</v>
      </c>
      <c r="K315" s="12">
        <v>26</v>
      </c>
      <c r="L315" s="12">
        <v>87</v>
      </c>
      <c r="M315" s="12">
        <v>2</v>
      </c>
      <c r="N315" s="12">
        <v>2</v>
      </c>
      <c r="O315" s="12">
        <v>50</v>
      </c>
      <c r="P315" s="12">
        <v>83</v>
      </c>
      <c r="AI315" s="12"/>
    </row>
    <row r="316" spans="1:35" x14ac:dyDescent="0.2">
      <c r="A316" s="12" t="s">
        <v>1507</v>
      </c>
      <c r="B316" s="12">
        <v>2010</v>
      </c>
      <c r="C316" s="12" t="s">
        <v>160</v>
      </c>
      <c r="D316" s="12" t="s">
        <v>161</v>
      </c>
      <c r="E316" s="12">
        <v>147</v>
      </c>
      <c r="F316" s="12">
        <v>458</v>
      </c>
      <c r="G316" s="12">
        <v>50</v>
      </c>
      <c r="H316" s="12">
        <v>117</v>
      </c>
      <c r="I316" s="12">
        <v>27</v>
      </c>
      <c r="J316" s="12">
        <v>3</v>
      </c>
      <c r="K316" s="12">
        <v>4</v>
      </c>
      <c r="L316" s="12">
        <v>42</v>
      </c>
      <c r="M316" s="12">
        <v>7</v>
      </c>
      <c r="N316" s="12">
        <v>1</v>
      </c>
      <c r="O316" s="12">
        <v>42</v>
      </c>
      <c r="P316" s="12">
        <v>64</v>
      </c>
      <c r="AI316" s="12"/>
    </row>
    <row r="317" spans="1:35" x14ac:dyDescent="0.2">
      <c r="A317" s="12" t="s">
        <v>1759</v>
      </c>
      <c r="B317" s="12">
        <v>2010</v>
      </c>
      <c r="C317" s="12" t="s">
        <v>162</v>
      </c>
      <c r="D317" s="12" t="s">
        <v>161</v>
      </c>
      <c r="E317" s="12">
        <v>125</v>
      </c>
      <c r="F317" s="12">
        <v>463</v>
      </c>
      <c r="G317" s="12">
        <v>53</v>
      </c>
      <c r="H317" s="12">
        <v>139</v>
      </c>
      <c r="I317" s="12">
        <v>31</v>
      </c>
      <c r="J317" s="12">
        <v>5</v>
      </c>
      <c r="K317" s="12">
        <v>3</v>
      </c>
      <c r="L317" s="12">
        <v>41</v>
      </c>
      <c r="M317" s="12">
        <v>10</v>
      </c>
      <c r="N317" s="12">
        <v>8</v>
      </c>
      <c r="O317" s="12">
        <v>29</v>
      </c>
      <c r="P317" s="12">
        <v>71</v>
      </c>
      <c r="AI317" s="12"/>
    </row>
    <row r="318" spans="1:35" x14ac:dyDescent="0.2">
      <c r="A318" s="12" t="s">
        <v>1751</v>
      </c>
      <c r="B318" s="12">
        <v>2010</v>
      </c>
      <c r="C318" s="12" t="s">
        <v>182</v>
      </c>
      <c r="D318" s="12" t="s">
        <v>157</v>
      </c>
      <c r="E318" s="12">
        <v>133</v>
      </c>
      <c r="F318" s="12">
        <v>464</v>
      </c>
      <c r="G318" s="12">
        <v>49</v>
      </c>
      <c r="H318" s="12">
        <v>119</v>
      </c>
      <c r="I318" s="12">
        <v>26</v>
      </c>
      <c r="J318" s="12">
        <v>3</v>
      </c>
      <c r="K318" s="12">
        <v>14</v>
      </c>
      <c r="L318" s="12">
        <v>67</v>
      </c>
      <c r="M318" s="12">
        <v>7</v>
      </c>
      <c r="N318" s="12">
        <v>1</v>
      </c>
      <c r="O318" s="12">
        <v>40</v>
      </c>
      <c r="P318" s="12">
        <v>99</v>
      </c>
      <c r="AI318" s="12"/>
    </row>
    <row r="319" spans="1:35" x14ac:dyDescent="0.2">
      <c r="A319" s="12" t="s">
        <v>1732</v>
      </c>
      <c r="B319" s="12">
        <v>2010</v>
      </c>
      <c r="C319" s="12" t="s">
        <v>180</v>
      </c>
      <c r="D319" s="12" t="s">
        <v>161</v>
      </c>
      <c r="E319" s="12">
        <v>144</v>
      </c>
      <c r="F319" s="12">
        <v>464</v>
      </c>
      <c r="G319" s="12">
        <v>85</v>
      </c>
      <c r="H319" s="12">
        <v>128</v>
      </c>
      <c r="I319" s="12">
        <v>28</v>
      </c>
      <c r="J319" s="12">
        <v>3</v>
      </c>
      <c r="K319" s="12">
        <v>23</v>
      </c>
      <c r="L319" s="12">
        <v>66</v>
      </c>
      <c r="M319" s="12">
        <v>12</v>
      </c>
      <c r="N319" s="12">
        <v>8</v>
      </c>
      <c r="O319" s="12">
        <v>63</v>
      </c>
      <c r="P319" s="12">
        <v>148</v>
      </c>
      <c r="AI319" s="12"/>
    </row>
    <row r="320" spans="1:35" x14ac:dyDescent="0.2">
      <c r="A320" s="12" t="s">
        <v>1486</v>
      </c>
      <c r="B320" s="12">
        <v>2010</v>
      </c>
      <c r="C320" s="12" t="s">
        <v>180</v>
      </c>
      <c r="D320" s="12" t="s">
        <v>161</v>
      </c>
      <c r="E320" s="12">
        <v>136</v>
      </c>
      <c r="F320" s="12">
        <v>465</v>
      </c>
      <c r="G320" s="12">
        <v>34</v>
      </c>
      <c r="H320" s="12">
        <v>122</v>
      </c>
      <c r="I320" s="12">
        <v>19</v>
      </c>
      <c r="J320" s="12">
        <v>0</v>
      </c>
      <c r="K320" s="12">
        <v>6</v>
      </c>
      <c r="L320" s="12">
        <v>62</v>
      </c>
      <c r="M320" s="12">
        <v>8</v>
      </c>
      <c r="N320" s="12">
        <v>4</v>
      </c>
      <c r="O320" s="12">
        <v>42</v>
      </c>
      <c r="P320" s="12">
        <v>51</v>
      </c>
      <c r="AI320" s="12"/>
    </row>
    <row r="321" spans="1:35" x14ac:dyDescent="0.2">
      <c r="A321" s="12" t="s">
        <v>1367</v>
      </c>
      <c r="B321" s="12">
        <v>2010</v>
      </c>
      <c r="C321" s="12" t="s">
        <v>162</v>
      </c>
      <c r="D321" s="12" t="s">
        <v>161</v>
      </c>
      <c r="E321" s="12">
        <v>124</v>
      </c>
      <c r="F321" s="12">
        <v>465</v>
      </c>
      <c r="G321" s="12">
        <v>61</v>
      </c>
      <c r="H321" s="12">
        <v>112</v>
      </c>
      <c r="I321" s="12">
        <v>21</v>
      </c>
      <c r="J321" s="12">
        <v>1</v>
      </c>
      <c r="K321" s="12">
        <v>25</v>
      </c>
      <c r="L321" s="12">
        <v>83</v>
      </c>
      <c r="M321" s="12">
        <v>0</v>
      </c>
      <c r="N321" s="12">
        <v>0</v>
      </c>
      <c r="O321" s="12">
        <v>34</v>
      </c>
      <c r="P321" s="12">
        <v>90</v>
      </c>
      <c r="AI321" s="12"/>
    </row>
    <row r="322" spans="1:35" x14ac:dyDescent="0.2">
      <c r="A322" s="12" t="s">
        <v>1470</v>
      </c>
      <c r="B322" s="12">
        <v>2010</v>
      </c>
      <c r="C322" s="12" t="s">
        <v>171</v>
      </c>
      <c r="D322" s="12" t="s">
        <v>157</v>
      </c>
      <c r="E322" s="12">
        <v>136</v>
      </c>
      <c r="F322" s="12">
        <v>466</v>
      </c>
      <c r="G322" s="12">
        <v>76</v>
      </c>
      <c r="H322" s="12">
        <v>115</v>
      </c>
      <c r="I322" s="12">
        <v>17</v>
      </c>
      <c r="J322" s="12">
        <v>7</v>
      </c>
      <c r="K322" s="12">
        <v>24</v>
      </c>
      <c r="L322" s="12">
        <v>67</v>
      </c>
      <c r="M322" s="12">
        <v>12</v>
      </c>
      <c r="N322" s="12">
        <v>2</v>
      </c>
      <c r="O322" s="12">
        <v>53</v>
      </c>
      <c r="P322" s="12">
        <v>116</v>
      </c>
      <c r="AI322" s="12"/>
    </row>
    <row r="323" spans="1:35" x14ac:dyDescent="0.2">
      <c r="A323" s="12" t="s">
        <v>1463</v>
      </c>
      <c r="B323" s="12">
        <v>2010</v>
      </c>
      <c r="C323" s="12" t="s">
        <v>167</v>
      </c>
      <c r="D323" s="12" t="s">
        <v>157</v>
      </c>
      <c r="E323" s="12">
        <v>135</v>
      </c>
      <c r="F323" s="12">
        <v>468</v>
      </c>
      <c r="G323" s="12">
        <v>71</v>
      </c>
      <c r="H323" s="12">
        <v>119</v>
      </c>
      <c r="I323" s="12">
        <v>27</v>
      </c>
      <c r="J323" s="12">
        <v>3</v>
      </c>
      <c r="K323" s="12">
        <v>4</v>
      </c>
      <c r="L323" s="12">
        <v>47</v>
      </c>
      <c r="M323" s="12">
        <v>11</v>
      </c>
      <c r="N323" s="12">
        <v>6</v>
      </c>
      <c r="O323" s="12">
        <v>45</v>
      </c>
      <c r="P323" s="12">
        <v>83</v>
      </c>
      <c r="AI323" s="12"/>
    </row>
    <row r="324" spans="1:35" x14ac:dyDescent="0.2">
      <c r="A324" s="12" t="s">
        <v>1509</v>
      </c>
      <c r="B324" s="12">
        <v>2010</v>
      </c>
      <c r="C324" s="12" t="s">
        <v>174</v>
      </c>
      <c r="D324" s="12" t="s">
        <v>161</v>
      </c>
      <c r="E324" s="12">
        <v>139</v>
      </c>
      <c r="F324" s="12">
        <v>468</v>
      </c>
      <c r="G324" s="12">
        <v>42</v>
      </c>
      <c r="H324" s="12">
        <v>120</v>
      </c>
      <c r="I324" s="12">
        <v>29</v>
      </c>
      <c r="J324" s="12">
        <v>3</v>
      </c>
      <c r="K324" s="12">
        <v>8</v>
      </c>
      <c r="L324" s="12">
        <v>38</v>
      </c>
      <c r="M324" s="12">
        <v>12</v>
      </c>
      <c r="N324" s="12">
        <v>3</v>
      </c>
      <c r="O324" s="12">
        <v>23</v>
      </c>
      <c r="P324" s="12">
        <v>106</v>
      </c>
      <c r="AI324" s="12"/>
    </row>
    <row r="325" spans="1:35" x14ac:dyDescent="0.2">
      <c r="A325" s="12" t="s">
        <v>1586</v>
      </c>
      <c r="B325" s="12">
        <v>2010</v>
      </c>
      <c r="C325" s="12" t="s">
        <v>188</v>
      </c>
      <c r="D325" s="12" t="s">
        <v>161</v>
      </c>
      <c r="E325" s="12">
        <v>122</v>
      </c>
      <c r="F325" s="12">
        <v>470</v>
      </c>
      <c r="G325" s="12">
        <v>89</v>
      </c>
      <c r="H325" s="12">
        <v>148</v>
      </c>
      <c r="I325" s="12">
        <v>32</v>
      </c>
      <c r="J325" s="12">
        <v>3</v>
      </c>
      <c r="K325" s="12">
        <v>27</v>
      </c>
      <c r="L325" s="12">
        <v>95</v>
      </c>
      <c r="M325" s="12">
        <v>11</v>
      </c>
      <c r="N325" s="12">
        <v>2</v>
      </c>
      <c r="O325" s="12">
        <v>48</v>
      </c>
      <c r="P325" s="12">
        <v>78</v>
      </c>
      <c r="AI325" s="12"/>
    </row>
    <row r="326" spans="1:35" x14ac:dyDescent="0.2">
      <c r="A326" s="12" t="s">
        <v>1423</v>
      </c>
      <c r="B326" s="12">
        <v>2010</v>
      </c>
      <c r="C326" s="12" t="s">
        <v>160</v>
      </c>
      <c r="D326" s="12" t="s">
        <v>161</v>
      </c>
      <c r="E326" s="12">
        <v>134</v>
      </c>
      <c r="F326" s="12">
        <v>471</v>
      </c>
      <c r="G326" s="12">
        <v>65</v>
      </c>
      <c r="H326" s="12">
        <v>151</v>
      </c>
      <c r="I326" s="12">
        <v>15</v>
      </c>
      <c r="J326" s="12">
        <v>3</v>
      </c>
      <c r="K326" s="12">
        <v>8</v>
      </c>
      <c r="L326" s="12">
        <v>47</v>
      </c>
      <c r="M326" s="12">
        <v>7</v>
      </c>
      <c r="N326" s="12">
        <v>6</v>
      </c>
      <c r="O326" s="12">
        <v>29</v>
      </c>
      <c r="P326" s="12">
        <v>62</v>
      </c>
      <c r="AI326" s="12"/>
    </row>
    <row r="327" spans="1:35" x14ac:dyDescent="0.2">
      <c r="A327" s="12" t="s">
        <v>1372</v>
      </c>
      <c r="B327" s="12">
        <v>2010</v>
      </c>
      <c r="C327" s="12" t="s">
        <v>179</v>
      </c>
      <c r="D327" s="12" t="s">
        <v>161</v>
      </c>
      <c r="E327" s="12">
        <v>133</v>
      </c>
      <c r="F327" s="12">
        <v>471</v>
      </c>
      <c r="G327" s="12">
        <v>66</v>
      </c>
      <c r="H327" s="12">
        <v>134</v>
      </c>
      <c r="I327" s="12">
        <v>34</v>
      </c>
      <c r="J327" s="12">
        <v>3</v>
      </c>
      <c r="K327" s="12">
        <v>20</v>
      </c>
      <c r="L327" s="12">
        <v>83</v>
      </c>
      <c r="M327" s="12">
        <v>1</v>
      </c>
      <c r="N327" s="12">
        <v>2</v>
      </c>
      <c r="O327" s="12">
        <v>50</v>
      </c>
      <c r="P327" s="12">
        <v>82</v>
      </c>
      <c r="AI327" s="12"/>
    </row>
    <row r="328" spans="1:35" x14ac:dyDescent="0.2">
      <c r="A328" s="12" t="s">
        <v>1394</v>
      </c>
      <c r="B328" s="12">
        <v>2010</v>
      </c>
      <c r="C328" s="12" t="s">
        <v>165</v>
      </c>
      <c r="D328" s="12" t="s">
        <v>157</v>
      </c>
      <c r="E328" s="12">
        <v>150</v>
      </c>
      <c r="F328" s="12">
        <v>473</v>
      </c>
      <c r="G328" s="12">
        <v>42</v>
      </c>
      <c r="H328" s="12">
        <v>109</v>
      </c>
      <c r="I328" s="12">
        <v>13</v>
      </c>
      <c r="J328" s="12">
        <v>1</v>
      </c>
      <c r="K328" s="12">
        <v>1</v>
      </c>
      <c r="L328" s="12">
        <v>28</v>
      </c>
      <c r="M328" s="12">
        <v>11</v>
      </c>
      <c r="N328" s="12">
        <v>5</v>
      </c>
      <c r="O328" s="12">
        <v>25</v>
      </c>
      <c r="P328" s="12">
        <v>53</v>
      </c>
      <c r="AI328" s="12"/>
    </row>
    <row r="329" spans="1:35" x14ac:dyDescent="0.2">
      <c r="A329" s="12" t="s">
        <v>1364</v>
      </c>
      <c r="B329" s="12">
        <v>2010</v>
      </c>
      <c r="C329" s="12" t="s">
        <v>156</v>
      </c>
      <c r="D329" s="12" t="s">
        <v>157</v>
      </c>
      <c r="E329" s="12">
        <v>128</v>
      </c>
      <c r="F329" s="12">
        <v>474</v>
      </c>
      <c r="G329" s="12">
        <v>43</v>
      </c>
      <c r="H329" s="12">
        <v>128</v>
      </c>
      <c r="I329" s="12">
        <v>29</v>
      </c>
      <c r="J329" s="12">
        <v>0</v>
      </c>
      <c r="K329" s="12">
        <v>9</v>
      </c>
      <c r="L329" s="12">
        <v>56</v>
      </c>
      <c r="M329" s="12">
        <v>3</v>
      </c>
      <c r="N329" s="12">
        <v>4</v>
      </c>
      <c r="O329" s="12">
        <v>15</v>
      </c>
      <c r="P329" s="12">
        <v>39</v>
      </c>
      <c r="AI329" s="12"/>
    </row>
    <row r="330" spans="1:35" x14ac:dyDescent="0.2">
      <c r="A330" s="12" t="s">
        <v>1534</v>
      </c>
      <c r="B330" s="12">
        <v>2010</v>
      </c>
      <c r="C330" s="12" t="s">
        <v>180</v>
      </c>
      <c r="D330" s="12" t="s">
        <v>161</v>
      </c>
      <c r="E330" s="12">
        <v>137</v>
      </c>
      <c r="F330" s="12">
        <v>476</v>
      </c>
      <c r="G330" s="12">
        <v>66</v>
      </c>
      <c r="H330" s="12">
        <v>126</v>
      </c>
      <c r="I330" s="12">
        <v>18</v>
      </c>
      <c r="J330" s="12">
        <v>1</v>
      </c>
      <c r="K330" s="12">
        <v>5</v>
      </c>
      <c r="L330" s="12">
        <v>42</v>
      </c>
      <c r="M330" s="12">
        <v>5</v>
      </c>
      <c r="N330" s="12">
        <v>3</v>
      </c>
      <c r="O330" s="12">
        <v>43</v>
      </c>
      <c r="P330" s="12">
        <v>64</v>
      </c>
      <c r="AI330" s="12"/>
    </row>
    <row r="331" spans="1:35" x14ac:dyDescent="0.2">
      <c r="A331" s="12" t="s">
        <v>1658</v>
      </c>
      <c r="B331" s="12">
        <v>2010</v>
      </c>
      <c r="C331" s="12" t="s">
        <v>171</v>
      </c>
      <c r="D331" s="12" t="s">
        <v>157</v>
      </c>
      <c r="E331" s="12">
        <v>150</v>
      </c>
      <c r="F331" s="12">
        <v>477</v>
      </c>
      <c r="G331" s="12">
        <v>97</v>
      </c>
      <c r="H331" s="12">
        <v>132</v>
      </c>
      <c r="I331" s="12">
        <v>20</v>
      </c>
      <c r="J331" s="12">
        <v>7</v>
      </c>
      <c r="K331" s="12">
        <v>5</v>
      </c>
      <c r="L331" s="12">
        <v>47</v>
      </c>
      <c r="M331" s="12">
        <v>47</v>
      </c>
      <c r="N331" s="12">
        <v>9</v>
      </c>
      <c r="O331" s="12">
        <v>79</v>
      </c>
      <c r="P331" s="12">
        <v>101</v>
      </c>
      <c r="AI331" s="12"/>
    </row>
    <row r="332" spans="1:35" x14ac:dyDescent="0.2">
      <c r="A332" s="12" t="s">
        <v>1321</v>
      </c>
      <c r="B332" s="12">
        <v>2010</v>
      </c>
      <c r="C332" s="12" t="s">
        <v>168</v>
      </c>
      <c r="D332" s="12" t="s">
        <v>157</v>
      </c>
      <c r="E332" s="12">
        <v>139</v>
      </c>
      <c r="F332" s="12">
        <v>478</v>
      </c>
      <c r="G332" s="12">
        <v>69</v>
      </c>
      <c r="H332" s="12">
        <v>122</v>
      </c>
      <c r="I332" s="12">
        <v>24</v>
      </c>
      <c r="J332" s="12">
        <v>2</v>
      </c>
      <c r="K332" s="12">
        <v>22</v>
      </c>
      <c r="L332" s="12">
        <v>68</v>
      </c>
      <c r="M332" s="12">
        <v>3</v>
      </c>
      <c r="N332" s="12">
        <v>1</v>
      </c>
      <c r="O332" s="12">
        <v>60</v>
      </c>
      <c r="P332" s="12">
        <v>105</v>
      </c>
      <c r="AI332" s="12"/>
    </row>
    <row r="333" spans="1:35" x14ac:dyDescent="0.2">
      <c r="A333" s="12" t="s">
        <v>1525</v>
      </c>
      <c r="B333" s="12">
        <v>2010</v>
      </c>
      <c r="C333" s="12" t="s">
        <v>160</v>
      </c>
      <c r="D333" s="12" t="s">
        <v>161</v>
      </c>
      <c r="E333" s="12">
        <v>143</v>
      </c>
      <c r="F333" s="12">
        <v>479</v>
      </c>
      <c r="G333" s="12">
        <v>63</v>
      </c>
      <c r="H333" s="12">
        <v>129</v>
      </c>
      <c r="I333" s="12">
        <v>25</v>
      </c>
      <c r="J333" s="12">
        <v>0</v>
      </c>
      <c r="K333" s="12">
        <v>21</v>
      </c>
      <c r="L333" s="12">
        <v>77</v>
      </c>
      <c r="M333" s="12">
        <v>5</v>
      </c>
      <c r="N333" s="12">
        <v>2</v>
      </c>
      <c r="O333" s="12">
        <v>74</v>
      </c>
      <c r="P333" s="12">
        <v>98</v>
      </c>
      <c r="AI333" s="12"/>
    </row>
    <row r="334" spans="1:35" x14ac:dyDescent="0.2">
      <c r="A334" s="12" t="s">
        <v>1451</v>
      </c>
      <c r="B334" s="12">
        <v>2010</v>
      </c>
      <c r="C334" s="12" t="s">
        <v>181</v>
      </c>
      <c r="D334" s="12" t="s">
        <v>157</v>
      </c>
      <c r="E334" s="12">
        <v>145</v>
      </c>
      <c r="F334" s="12">
        <v>482</v>
      </c>
      <c r="G334" s="12">
        <v>55</v>
      </c>
      <c r="H334" s="12">
        <v>132</v>
      </c>
      <c r="I334" s="12">
        <v>24</v>
      </c>
      <c r="J334" s="12">
        <v>1</v>
      </c>
      <c r="K334" s="12">
        <v>21</v>
      </c>
      <c r="L334" s="12">
        <v>84</v>
      </c>
      <c r="M334" s="12">
        <v>0</v>
      </c>
      <c r="N334" s="12">
        <v>1</v>
      </c>
      <c r="O334" s="12">
        <v>67</v>
      </c>
      <c r="P334" s="12">
        <v>98</v>
      </c>
      <c r="AI334" s="12"/>
    </row>
    <row r="335" spans="1:35" x14ac:dyDescent="0.2">
      <c r="A335" s="12" t="s">
        <v>1399</v>
      </c>
      <c r="B335" s="12">
        <v>2010</v>
      </c>
      <c r="C335" s="12" t="s">
        <v>167</v>
      </c>
      <c r="D335" s="12" t="s">
        <v>157</v>
      </c>
      <c r="E335" s="12">
        <v>144</v>
      </c>
      <c r="F335" s="12">
        <v>484</v>
      </c>
      <c r="G335" s="12">
        <v>64</v>
      </c>
      <c r="H335" s="12">
        <v>95</v>
      </c>
      <c r="I335" s="12">
        <v>18</v>
      </c>
      <c r="J335" s="12">
        <v>0</v>
      </c>
      <c r="K335" s="12">
        <v>28</v>
      </c>
      <c r="L335" s="12">
        <v>84</v>
      </c>
      <c r="M335" s="12">
        <v>5</v>
      </c>
      <c r="N335" s="12">
        <v>1</v>
      </c>
      <c r="O335" s="12">
        <v>87</v>
      </c>
      <c r="P335" s="12">
        <v>158</v>
      </c>
      <c r="AI335" s="12"/>
    </row>
    <row r="336" spans="1:35" x14ac:dyDescent="0.2">
      <c r="A336" s="12" t="s">
        <v>1427</v>
      </c>
      <c r="B336" s="12">
        <v>2010</v>
      </c>
      <c r="C336" s="12" t="s">
        <v>168</v>
      </c>
      <c r="D336" s="12" t="s">
        <v>157</v>
      </c>
      <c r="E336" s="12">
        <v>127</v>
      </c>
      <c r="F336" s="12">
        <v>493</v>
      </c>
      <c r="G336" s="12">
        <v>64</v>
      </c>
      <c r="H336" s="12">
        <v>149</v>
      </c>
      <c r="I336" s="12">
        <v>32</v>
      </c>
      <c r="J336" s="12">
        <v>1</v>
      </c>
      <c r="K336" s="12">
        <v>20</v>
      </c>
      <c r="L336" s="12">
        <v>79</v>
      </c>
      <c r="M336" s="12">
        <v>1</v>
      </c>
      <c r="N336" s="12">
        <v>0</v>
      </c>
      <c r="O336" s="12">
        <v>40</v>
      </c>
      <c r="P336" s="12">
        <v>52</v>
      </c>
      <c r="AI336" s="12"/>
    </row>
    <row r="337" spans="1:35" x14ac:dyDescent="0.2">
      <c r="A337" s="12" t="s">
        <v>1309</v>
      </c>
      <c r="B337" s="12">
        <v>2010</v>
      </c>
      <c r="C337" s="12" t="s">
        <v>179</v>
      </c>
      <c r="D337" s="12" t="s">
        <v>161</v>
      </c>
      <c r="E337" s="12">
        <v>123</v>
      </c>
      <c r="F337" s="12">
        <v>494</v>
      </c>
      <c r="G337" s="12">
        <v>64</v>
      </c>
      <c r="H337" s="12">
        <v>130</v>
      </c>
      <c r="I337" s="12">
        <v>33</v>
      </c>
      <c r="J337" s="12">
        <v>0</v>
      </c>
      <c r="K337" s="12">
        <v>4</v>
      </c>
      <c r="L337" s="12">
        <v>42</v>
      </c>
      <c r="M337" s="12">
        <v>11</v>
      </c>
      <c r="N337" s="12">
        <v>4</v>
      </c>
      <c r="O337" s="12">
        <v>28</v>
      </c>
      <c r="P337" s="12">
        <v>53</v>
      </c>
      <c r="AI337" s="12"/>
    </row>
    <row r="338" spans="1:35" x14ac:dyDescent="0.2">
      <c r="A338" s="12" t="s">
        <v>1633</v>
      </c>
      <c r="B338" s="12">
        <v>2010</v>
      </c>
      <c r="C338" s="12" t="s">
        <v>170</v>
      </c>
      <c r="D338" s="12" t="s">
        <v>157</v>
      </c>
      <c r="E338" s="12">
        <v>131</v>
      </c>
      <c r="F338" s="12">
        <v>495</v>
      </c>
      <c r="G338" s="12">
        <v>55</v>
      </c>
      <c r="H338" s="12">
        <v>120</v>
      </c>
      <c r="I338" s="12">
        <v>18</v>
      </c>
      <c r="J338" s="12">
        <v>2</v>
      </c>
      <c r="K338" s="12">
        <v>13</v>
      </c>
      <c r="L338" s="12">
        <v>71</v>
      </c>
      <c r="M338" s="12">
        <v>3</v>
      </c>
      <c r="N338" s="12">
        <v>2</v>
      </c>
      <c r="O338" s="12">
        <v>33</v>
      </c>
      <c r="P338" s="12">
        <v>49</v>
      </c>
      <c r="AI338" s="12"/>
    </row>
    <row r="339" spans="1:35" x14ac:dyDescent="0.2">
      <c r="A339" s="12" t="s">
        <v>1635</v>
      </c>
      <c r="B339" s="12">
        <v>2010</v>
      </c>
      <c r="C339" s="12" t="s">
        <v>169</v>
      </c>
      <c r="D339" s="12" t="s">
        <v>161</v>
      </c>
      <c r="E339" s="12">
        <v>133</v>
      </c>
      <c r="F339" s="12">
        <v>495</v>
      </c>
      <c r="G339" s="12">
        <v>73</v>
      </c>
      <c r="H339" s="12">
        <v>135</v>
      </c>
      <c r="I339" s="12">
        <v>27</v>
      </c>
      <c r="J339" s="12">
        <v>3</v>
      </c>
      <c r="K339" s="12">
        <v>17</v>
      </c>
      <c r="L339" s="12">
        <v>69</v>
      </c>
      <c r="M339" s="12">
        <v>18</v>
      </c>
      <c r="N339" s="12">
        <v>8</v>
      </c>
      <c r="O339" s="12">
        <v>64</v>
      </c>
      <c r="P339" s="12">
        <v>152</v>
      </c>
      <c r="AI339" s="12"/>
    </row>
    <row r="340" spans="1:35" x14ac:dyDescent="0.2">
      <c r="A340" s="12" t="s">
        <v>1375</v>
      </c>
      <c r="B340" s="12">
        <v>2010</v>
      </c>
      <c r="C340" s="12" t="s">
        <v>162</v>
      </c>
      <c r="D340" s="12" t="s">
        <v>161</v>
      </c>
      <c r="E340" s="12">
        <v>147</v>
      </c>
      <c r="F340" s="12">
        <v>496</v>
      </c>
      <c r="G340" s="12">
        <v>67</v>
      </c>
      <c r="H340" s="12">
        <v>128</v>
      </c>
      <c r="I340" s="12">
        <v>40</v>
      </c>
      <c r="J340" s="12">
        <v>3</v>
      </c>
      <c r="K340" s="12">
        <v>24</v>
      </c>
      <c r="L340" s="12">
        <v>79</v>
      </c>
      <c r="M340" s="12">
        <v>5</v>
      </c>
      <c r="N340" s="12">
        <v>1</v>
      </c>
      <c r="O340" s="12">
        <v>45</v>
      </c>
      <c r="P340" s="12">
        <v>123</v>
      </c>
      <c r="AI340" s="12"/>
    </row>
    <row r="341" spans="1:35" x14ac:dyDescent="0.2">
      <c r="A341" s="12" t="s">
        <v>1422</v>
      </c>
      <c r="B341" s="12">
        <v>2010</v>
      </c>
      <c r="C341" s="12" t="s">
        <v>175</v>
      </c>
      <c r="D341" s="12" t="s">
        <v>157</v>
      </c>
      <c r="E341" s="12">
        <v>126</v>
      </c>
      <c r="F341" s="12">
        <v>497</v>
      </c>
      <c r="G341" s="12">
        <v>80</v>
      </c>
      <c r="H341" s="12">
        <v>133</v>
      </c>
      <c r="I341" s="12">
        <v>24</v>
      </c>
      <c r="J341" s="12">
        <v>5</v>
      </c>
      <c r="K341" s="12">
        <v>6</v>
      </c>
      <c r="L341" s="12">
        <v>37</v>
      </c>
      <c r="M341" s="12">
        <v>10</v>
      </c>
      <c r="N341" s="12">
        <v>3</v>
      </c>
      <c r="O341" s="12">
        <v>50</v>
      </c>
      <c r="P341" s="12">
        <v>87</v>
      </c>
      <c r="AI341" s="12"/>
    </row>
    <row r="342" spans="1:35" x14ac:dyDescent="0.2">
      <c r="A342" s="12" t="s">
        <v>1626</v>
      </c>
      <c r="B342" s="12">
        <v>2010</v>
      </c>
      <c r="C342" s="12" t="s">
        <v>169</v>
      </c>
      <c r="D342" s="12" t="s">
        <v>161</v>
      </c>
      <c r="E342" s="12">
        <v>145</v>
      </c>
      <c r="F342" s="12">
        <v>499</v>
      </c>
      <c r="G342" s="12">
        <v>79</v>
      </c>
      <c r="H342" s="12">
        <v>99</v>
      </c>
      <c r="I342" s="12">
        <v>17</v>
      </c>
      <c r="J342" s="12">
        <v>2</v>
      </c>
      <c r="K342" s="12">
        <v>32</v>
      </c>
      <c r="L342" s="12">
        <v>85</v>
      </c>
      <c r="M342" s="12">
        <v>7</v>
      </c>
      <c r="N342" s="12">
        <v>4</v>
      </c>
      <c r="O342" s="12">
        <v>83</v>
      </c>
      <c r="P342" s="12">
        <v>211</v>
      </c>
      <c r="AI342" s="12"/>
    </row>
    <row r="343" spans="1:35" x14ac:dyDescent="0.2">
      <c r="A343" s="12" t="s">
        <v>1654</v>
      </c>
      <c r="B343" s="12">
        <v>2010</v>
      </c>
      <c r="C343" s="12" t="s">
        <v>166</v>
      </c>
      <c r="D343" s="12" t="s">
        <v>161</v>
      </c>
      <c r="E343" s="12">
        <v>145</v>
      </c>
      <c r="F343" s="12">
        <v>506</v>
      </c>
      <c r="G343" s="12">
        <v>57</v>
      </c>
      <c r="H343" s="12">
        <v>119</v>
      </c>
      <c r="I343" s="12">
        <v>14</v>
      </c>
      <c r="J343" s="12">
        <v>10</v>
      </c>
      <c r="K343" s="12">
        <v>4</v>
      </c>
      <c r="L343" s="12">
        <v>41</v>
      </c>
      <c r="M343" s="12">
        <v>10</v>
      </c>
      <c r="N343" s="12">
        <v>4</v>
      </c>
      <c r="O343" s="12">
        <v>36</v>
      </c>
      <c r="P343" s="12">
        <v>70</v>
      </c>
      <c r="AI343" s="12"/>
    </row>
    <row r="344" spans="1:35" x14ac:dyDescent="0.2">
      <c r="A344" s="12" t="s">
        <v>1437</v>
      </c>
      <c r="B344" s="12">
        <v>2010</v>
      </c>
      <c r="C344" s="12" t="s">
        <v>185</v>
      </c>
      <c r="D344" s="12" t="s">
        <v>161</v>
      </c>
      <c r="E344" s="12">
        <v>139</v>
      </c>
      <c r="F344" s="12">
        <v>507</v>
      </c>
      <c r="G344" s="12">
        <v>84</v>
      </c>
      <c r="H344" s="12">
        <v>136</v>
      </c>
      <c r="I344" s="12">
        <v>43</v>
      </c>
      <c r="J344" s="12">
        <v>8</v>
      </c>
      <c r="K344" s="12">
        <v>16</v>
      </c>
      <c r="L344" s="12">
        <v>63</v>
      </c>
      <c r="M344" s="12">
        <v>26</v>
      </c>
      <c r="N344" s="12">
        <v>7</v>
      </c>
      <c r="O344" s="12">
        <v>56</v>
      </c>
      <c r="P344" s="12">
        <v>128</v>
      </c>
      <c r="AI344" s="12"/>
    </row>
    <row r="345" spans="1:35" x14ac:dyDescent="0.2">
      <c r="A345" s="12" t="s">
        <v>1679</v>
      </c>
      <c r="B345" s="12">
        <v>2010</v>
      </c>
      <c r="C345" s="12" t="s">
        <v>170</v>
      </c>
      <c r="D345" s="12" t="s">
        <v>157</v>
      </c>
      <c r="E345" s="12">
        <v>156</v>
      </c>
      <c r="F345" s="12">
        <v>508</v>
      </c>
      <c r="G345" s="12">
        <v>64</v>
      </c>
      <c r="H345" s="12">
        <v>127</v>
      </c>
      <c r="I345" s="12">
        <v>26</v>
      </c>
      <c r="J345" s="12">
        <v>8</v>
      </c>
      <c r="K345" s="12">
        <v>6</v>
      </c>
      <c r="L345" s="12">
        <v>46</v>
      </c>
      <c r="M345" s="12">
        <v>29</v>
      </c>
      <c r="N345" s="12">
        <v>5</v>
      </c>
      <c r="O345" s="12">
        <v>50</v>
      </c>
      <c r="P345" s="12">
        <v>96</v>
      </c>
      <c r="AI345" s="12"/>
    </row>
    <row r="346" spans="1:35" x14ac:dyDescent="0.2">
      <c r="A346" s="12" t="s">
        <v>1303</v>
      </c>
      <c r="B346" s="12">
        <v>2010</v>
      </c>
      <c r="C346" s="12" t="s">
        <v>177</v>
      </c>
      <c r="D346" s="12" t="s">
        <v>161</v>
      </c>
      <c r="E346" s="12">
        <v>146</v>
      </c>
      <c r="F346" s="12">
        <v>509</v>
      </c>
      <c r="G346" s="12">
        <v>56</v>
      </c>
      <c r="H346" s="12">
        <v>126</v>
      </c>
      <c r="I346" s="12">
        <v>28</v>
      </c>
      <c r="J346" s="12">
        <v>1</v>
      </c>
      <c r="K346" s="12">
        <v>17</v>
      </c>
      <c r="L346" s="12">
        <v>64</v>
      </c>
      <c r="M346" s="12">
        <v>0</v>
      </c>
      <c r="N346" s="12">
        <v>4</v>
      </c>
      <c r="O346" s="12">
        <v>48</v>
      </c>
      <c r="P346" s="12">
        <v>138</v>
      </c>
      <c r="AI346" s="12"/>
    </row>
    <row r="347" spans="1:35" x14ac:dyDescent="0.2">
      <c r="A347" s="12" t="s">
        <v>1644</v>
      </c>
      <c r="B347" s="12">
        <v>2010</v>
      </c>
      <c r="C347" s="12" t="s">
        <v>179</v>
      </c>
      <c r="D347" s="12" t="s">
        <v>161</v>
      </c>
      <c r="E347" s="12">
        <v>148</v>
      </c>
      <c r="F347" s="12">
        <v>509</v>
      </c>
      <c r="G347" s="12">
        <v>80</v>
      </c>
      <c r="H347" s="12">
        <v>143</v>
      </c>
      <c r="I347" s="12">
        <v>23</v>
      </c>
      <c r="J347" s="12">
        <v>5</v>
      </c>
      <c r="K347" s="12">
        <v>25</v>
      </c>
      <c r="L347" s="12">
        <v>70</v>
      </c>
      <c r="M347" s="12">
        <v>5</v>
      </c>
      <c r="N347" s="12">
        <v>4</v>
      </c>
      <c r="O347" s="12">
        <v>58</v>
      </c>
      <c r="P347" s="12">
        <v>136</v>
      </c>
      <c r="AI347" s="12"/>
    </row>
    <row r="348" spans="1:35" x14ac:dyDescent="0.2">
      <c r="A348" s="12" t="s">
        <v>1620</v>
      </c>
      <c r="B348" s="12">
        <v>2010</v>
      </c>
      <c r="C348" s="12" t="s">
        <v>183</v>
      </c>
      <c r="D348" s="12" t="s">
        <v>161</v>
      </c>
      <c r="E348" s="12">
        <v>136</v>
      </c>
      <c r="F348" s="12">
        <v>509</v>
      </c>
      <c r="G348" s="12">
        <v>60</v>
      </c>
      <c r="H348" s="12">
        <v>129</v>
      </c>
      <c r="I348" s="12">
        <v>17</v>
      </c>
      <c r="J348" s="12">
        <v>7</v>
      </c>
      <c r="K348" s="12">
        <v>0</v>
      </c>
      <c r="L348" s="12">
        <v>24</v>
      </c>
      <c r="M348" s="12">
        <v>34</v>
      </c>
      <c r="N348" s="12">
        <v>17</v>
      </c>
      <c r="O348" s="12">
        <v>40</v>
      </c>
      <c r="P348" s="12">
        <v>88</v>
      </c>
      <c r="AI348" s="12"/>
    </row>
    <row r="349" spans="1:35" x14ac:dyDescent="0.2">
      <c r="A349" s="12" t="s">
        <v>1484</v>
      </c>
      <c r="B349" s="12">
        <v>2010</v>
      </c>
      <c r="C349" s="12" t="s">
        <v>175</v>
      </c>
      <c r="D349" s="12" t="s">
        <v>157</v>
      </c>
      <c r="E349" s="12">
        <v>137</v>
      </c>
      <c r="F349" s="12">
        <v>510</v>
      </c>
      <c r="G349" s="12">
        <v>88</v>
      </c>
      <c r="H349" s="12">
        <v>167</v>
      </c>
      <c r="I349" s="12">
        <v>43</v>
      </c>
      <c r="J349" s="12">
        <v>1</v>
      </c>
      <c r="K349" s="12">
        <v>9</v>
      </c>
      <c r="L349" s="12">
        <v>75</v>
      </c>
      <c r="M349" s="12">
        <v>1</v>
      </c>
      <c r="N349" s="12">
        <v>4</v>
      </c>
      <c r="O349" s="12">
        <v>65</v>
      </c>
      <c r="P349" s="12">
        <v>53</v>
      </c>
      <c r="AI349" s="12"/>
    </row>
    <row r="350" spans="1:35" x14ac:dyDescent="0.2">
      <c r="A350" s="12" t="s">
        <v>1447</v>
      </c>
      <c r="B350" s="12">
        <v>2010</v>
      </c>
      <c r="C350" s="12" t="s">
        <v>179</v>
      </c>
      <c r="D350" s="12" t="s">
        <v>161</v>
      </c>
      <c r="E350" s="12">
        <v>148</v>
      </c>
      <c r="F350" s="12">
        <v>511</v>
      </c>
      <c r="G350" s="12">
        <v>77</v>
      </c>
      <c r="H350" s="12">
        <v>136</v>
      </c>
      <c r="I350" s="12">
        <v>24</v>
      </c>
      <c r="J350" s="12">
        <v>3</v>
      </c>
      <c r="K350" s="12">
        <v>18</v>
      </c>
      <c r="L350" s="12">
        <v>86</v>
      </c>
      <c r="M350" s="12">
        <v>5</v>
      </c>
      <c r="N350" s="12">
        <v>3</v>
      </c>
      <c r="O350" s="12">
        <v>39</v>
      </c>
      <c r="P350" s="12">
        <v>123</v>
      </c>
      <c r="AI350" s="12"/>
    </row>
    <row r="351" spans="1:35" x14ac:dyDescent="0.2">
      <c r="A351" s="12" t="s">
        <v>1393</v>
      </c>
      <c r="B351" s="12">
        <v>2010</v>
      </c>
      <c r="C351" s="12" t="s">
        <v>182</v>
      </c>
      <c r="D351" s="12" t="s">
        <v>157</v>
      </c>
      <c r="E351" s="12">
        <v>144</v>
      </c>
      <c r="F351" s="12">
        <v>514</v>
      </c>
      <c r="G351" s="12">
        <v>47</v>
      </c>
      <c r="H351" s="12">
        <v>127</v>
      </c>
      <c r="I351" s="12">
        <v>28</v>
      </c>
      <c r="J351" s="12">
        <v>5</v>
      </c>
      <c r="K351" s="12">
        <v>13</v>
      </c>
      <c r="L351" s="12">
        <v>70</v>
      </c>
      <c r="M351" s="12">
        <v>4</v>
      </c>
      <c r="N351" s="12">
        <v>3</v>
      </c>
      <c r="O351" s="12">
        <v>54</v>
      </c>
      <c r="P351" s="12">
        <v>134</v>
      </c>
      <c r="AI351" s="12"/>
    </row>
    <row r="352" spans="1:35" x14ac:dyDescent="0.2">
      <c r="A352" s="12" t="s">
        <v>1479</v>
      </c>
      <c r="B352" s="12">
        <v>2010</v>
      </c>
      <c r="C352" s="12" t="s">
        <v>158</v>
      </c>
      <c r="D352" s="12" t="s">
        <v>161</v>
      </c>
      <c r="E352" s="12">
        <v>137</v>
      </c>
      <c r="F352" s="12">
        <v>514</v>
      </c>
      <c r="G352" s="12">
        <v>62</v>
      </c>
      <c r="H352" s="12">
        <v>148</v>
      </c>
      <c r="I352" s="12">
        <v>34</v>
      </c>
      <c r="J352" s="12">
        <v>1</v>
      </c>
      <c r="K352" s="12">
        <v>6</v>
      </c>
      <c r="L352" s="12">
        <v>59</v>
      </c>
      <c r="M352" s="12">
        <v>4</v>
      </c>
      <c r="N352" s="12">
        <v>1</v>
      </c>
      <c r="O352" s="12">
        <v>51</v>
      </c>
      <c r="P352" s="12">
        <v>36</v>
      </c>
      <c r="AI352" s="12"/>
    </row>
    <row r="353" spans="1:35" x14ac:dyDescent="0.2">
      <c r="A353" s="12" t="s">
        <v>1739</v>
      </c>
      <c r="B353" s="12">
        <v>2010</v>
      </c>
      <c r="C353" s="12" t="s">
        <v>179</v>
      </c>
      <c r="D353" s="12" t="s">
        <v>161</v>
      </c>
      <c r="E353" s="12">
        <v>150</v>
      </c>
      <c r="F353" s="12">
        <v>514</v>
      </c>
      <c r="G353" s="12">
        <v>91</v>
      </c>
      <c r="H353" s="12">
        <v>131</v>
      </c>
      <c r="I353" s="12">
        <v>19</v>
      </c>
      <c r="J353" s="12">
        <v>6</v>
      </c>
      <c r="K353" s="12">
        <v>22</v>
      </c>
      <c r="L353" s="12">
        <v>77</v>
      </c>
      <c r="M353" s="12">
        <v>30</v>
      </c>
      <c r="N353" s="12">
        <v>6</v>
      </c>
      <c r="O353" s="12">
        <v>55</v>
      </c>
      <c r="P353" s="12">
        <v>168</v>
      </c>
      <c r="AI353" s="12"/>
    </row>
    <row r="354" spans="1:35" x14ac:dyDescent="0.2">
      <c r="A354" s="12" t="s">
        <v>1553</v>
      </c>
      <c r="B354" s="12">
        <v>2010</v>
      </c>
      <c r="C354" s="12" t="s">
        <v>177</v>
      </c>
      <c r="D354" s="12" t="s">
        <v>161</v>
      </c>
      <c r="E354" s="12">
        <v>139</v>
      </c>
      <c r="F354" s="12">
        <v>517</v>
      </c>
      <c r="G354" s="12">
        <v>71</v>
      </c>
      <c r="H354" s="12">
        <v>151</v>
      </c>
      <c r="I354" s="12">
        <v>33</v>
      </c>
      <c r="J354" s="12">
        <v>1</v>
      </c>
      <c r="K354" s="12">
        <v>23</v>
      </c>
      <c r="L354" s="12">
        <v>82</v>
      </c>
      <c r="M354" s="12">
        <v>2</v>
      </c>
      <c r="N354" s="12">
        <v>1</v>
      </c>
      <c r="O354" s="12">
        <v>59</v>
      </c>
      <c r="P354" s="12">
        <v>102</v>
      </c>
      <c r="AI354" s="12"/>
    </row>
    <row r="355" spans="1:35" x14ac:dyDescent="0.2">
      <c r="A355" s="12" t="s">
        <v>1610</v>
      </c>
      <c r="B355" s="12">
        <v>2010</v>
      </c>
      <c r="C355" s="12" t="s">
        <v>184</v>
      </c>
      <c r="D355" s="12" t="s">
        <v>157</v>
      </c>
      <c r="E355" s="12">
        <v>133</v>
      </c>
      <c r="F355" s="12">
        <v>518</v>
      </c>
      <c r="G355" s="12">
        <v>95</v>
      </c>
      <c r="H355" s="12">
        <v>186</v>
      </c>
      <c r="I355" s="12">
        <v>40</v>
      </c>
      <c r="J355" s="12">
        <v>3</v>
      </c>
      <c r="K355" s="12">
        <v>32</v>
      </c>
      <c r="L355" s="12">
        <v>100</v>
      </c>
      <c r="M355" s="12">
        <v>8</v>
      </c>
      <c r="N355" s="12">
        <v>1</v>
      </c>
      <c r="O355" s="12">
        <v>43</v>
      </c>
      <c r="P355" s="12">
        <v>95</v>
      </c>
      <c r="AI355" s="12"/>
    </row>
    <row r="356" spans="1:35" x14ac:dyDescent="0.2">
      <c r="A356" s="12" t="s">
        <v>1481</v>
      </c>
      <c r="B356" s="12">
        <v>2010</v>
      </c>
      <c r="C356" s="12" t="s">
        <v>175</v>
      </c>
      <c r="D356" s="12" t="s">
        <v>157</v>
      </c>
      <c r="E356" s="12">
        <v>143</v>
      </c>
      <c r="F356" s="12">
        <v>518</v>
      </c>
      <c r="G356" s="12">
        <v>68</v>
      </c>
      <c r="H356" s="12">
        <v>129</v>
      </c>
      <c r="I356" s="12">
        <v>23</v>
      </c>
      <c r="J356" s="12">
        <v>3</v>
      </c>
      <c r="K356" s="12">
        <v>21</v>
      </c>
      <c r="L356" s="12">
        <v>92</v>
      </c>
      <c r="M356" s="12">
        <v>0</v>
      </c>
      <c r="N356" s="12">
        <v>1</v>
      </c>
      <c r="O356" s="12">
        <v>56</v>
      </c>
      <c r="P356" s="12">
        <v>116</v>
      </c>
      <c r="AI356" s="12"/>
    </row>
    <row r="357" spans="1:35" x14ac:dyDescent="0.2">
      <c r="A357" s="12" t="s">
        <v>1360</v>
      </c>
      <c r="B357" s="12">
        <v>2010</v>
      </c>
      <c r="C357" s="12" t="s">
        <v>168</v>
      </c>
      <c r="D357" s="12" t="s">
        <v>157</v>
      </c>
      <c r="E357" s="12">
        <v>145</v>
      </c>
      <c r="F357" s="12">
        <v>518</v>
      </c>
      <c r="G357" s="12">
        <v>86</v>
      </c>
      <c r="H357" s="12">
        <v>140</v>
      </c>
      <c r="I357" s="12">
        <v>36</v>
      </c>
      <c r="J357" s="12">
        <v>1</v>
      </c>
      <c r="K357" s="12">
        <v>32</v>
      </c>
      <c r="L357" s="12">
        <v>102</v>
      </c>
      <c r="M357" s="12">
        <v>0</v>
      </c>
      <c r="N357" s="12">
        <v>1</v>
      </c>
      <c r="O357" s="12">
        <v>82</v>
      </c>
      <c r="P357" s="12">
        <v>145</v>
      </c>
      <c r="AI357" s="12"/>
    </row>
    <row r="358" spans="1:35" x14ac:dyDescent="0.2">
      <c r="A358" s="12" t="s">
        <v>1774</v>
      </c>
      <c r="B358" s="12">
        <v>2010</v>
      </c>
      <c r="C358" s="12" t="s">
        <v>160</v>
      </c>
      <c r="D358" s="12" t="s">
        <v>161</v>
      </c>
      <c r="E358" s="12">
        <v>142</v>
      </c>
      <c r="F358" s="12">
        <v>520</v>
      </c>
      <c r="G358" s="12">
        <v>83</v>
      </c>
      <c r="H358" s="12">
        <v>144</v>
      </c>
      <c r="I358" s="12">
        <v>29</v>
      </c>
      <c r="J358" s="12">
        <v>5</v>
      </c>
      <c r="K358" s="12">
        <v>18</v>
      </c>
      <c r="L358" s="12">
        <v>72</v>
      </c>
      <c r="M358" s="12">
        <v>11</v>
      </c>
      <c r="N358" s="12">
        <v>6</v>
      </c>
      <c r="O358" s="12">
        <v>91</v>
      </c>
      <c r="P358" s="12">
        <v>128</v>
      </c>
      <c r="AI358" s="12"/>
    </row>
    <row r="359" spans="1:35" x14ac:dyDescent="0.2">
      <c r="A359" s="12" t="s">
        <v>1408</v>
      </c>
      <c r="B359" s="12">
        <v>2010</v>
      </c>
      <c r="C359" s="12" t="s">
        <v>185</v>
      </c>
      <c r="D359" s="12" t="s">
        <v>161</v>
      </c>
      <c r="E359" s="12">
        <v>148</v>
      </c>
      <c r="F359" s="12">
        <v>521</v>
      </c>
      <c r="G359" s="12">
        <v>64</v>
      </c>
      <c r="H359" s="12">
        <v>129</v>
      </c>
      <c r="I359" s="12">
        <v>24</v>
      </c>
      <c r="J359" s="12">
        <v>2</v>
      </c>
      <c r="K359" s="12">
        <v>24</v>
      </c>
      <c r="L359" s="12">
        <v>85</v>
      </c>
      <c r="M359" s="12">
        <v>1</v>
      </c>
      <c r="N359" s="12">
        <v>2</v>
      </c>
      <c r="O359" s="12">
        <v>45</v>
      </c>
      <c r="P359" s="12">
        <v>92</v>
      </c>
      <c r="AI359" s="12"/>
    </row>
    <row r="360" spans="1:35" x14ac:dyDescent="0.2">
      <c r="A360" s="12" t="s">
        <v>1370</v>
      </c>
      <c r="B360" s="12">
        <v>2010</v>
      </c>
      <c r="C360" s="12" t="s">
        <v>171</v>
      </c>
      <c r="D360" s="12" t="s">
        <v>157</v>
      </c>
      <c r="E360" s="12">
        <v>137</v>
      </c>
      <c r="F360" s="12">
        <v>522</v>
      </c>
      <c r="G360" s="12">
        <v>74</v>
      </c>
      <c r="H360" s="12">
        <v>141</v>
      </c>
      <c r="I360" s="12">
        <v>29</v>
      </c>
      <c r="J360" s="12">
        <v>2</v>
      </c>
      <c r="K360" s="12">
        <v>30</v>
      </c>
      <c r="L360" s="12">
        <v>125</v>
      </c>
      <c r="M360" s="12">
        <v>4</v>
      </c>
      <c r="N360" s="12">
        <v>3</v>
      </c>
      <c r="O360" s="12">
        <v>59</v>
      </c>
      <c r="P360" s="12">
        <v>98</v>
      </c>
      <c r="AI360" s="12"/>
    </row>
    <row r="361" spans="1:35" x14ac:dyDescent="0.2">
      <c r="A361" s="12" t="s">
        <v>1764</v>
      </c>
      <c r="B361" s="12">
        <v>2010</v>
      </c>
      <c r="C361" s="12" t="s">
        <v>173</v>
      </c>
      <c r="D361" s="12" t="s">
        <v>161</v>
      </c>
      <c r="E361" s="12">
        <v>147</v>
      </c>
      <c r="F361" s="12">
        <v>523</v>
      </c>
      <c r="G361" s="12">
        <v>73</v>
      </c>
      <c r="H361" s="12">
        <v>138</v>
      </c>
      <c r="I361" s="12">
        <v>33</v>
      </c>
      <c r="J361" s="12">
        <v>1</v>
      </c>
      <c r="K361" s="12">
        <v>19</v>
      </c>
      <c r="L361" s="12">
        <v>71</v>
      </c>
      <c r="M361" s="12">
        <v>3</v>
      </c>
      <c r="N361" s="12">
        <v>2</v>
      </c>
      <c r="O361" s="12">
        <v>72</v>
      </c>
      <c r="P361" s="12">
        <v>138</v>
      </c>
      <c r="AI361" s="12"/>
    </row>
    <row r="362" spans="1:35" x14ac:dyDescent="0.2">
      <c r="A362" s="12" t="s">
        <v>1551</v>
      </c>
      <c r="B362" s="12">
        <v>2010</v>
      </c>
      <c r="C362" s="12" t="s">
        <v>170</v>
      </c>
      <c r="D362" s="12" t="s">
        <v>157</v>
      </c>
      <c r="E362" s="12">
        <v>143</v>
      </c>
      <c r="F362" s="12">
        <v>525</v>
      </c>
      <c r="G362" s="12">
        <v>66</v>
      </c>
      <c r="H362" s="12">
        <v>149</v>
      </c>
      <c r="I362" s="12">
        <v>28</v>
      </c>
      <c r="J362" s="12">
        <v>3</v>
      </c>
      <c r="K362" s="12">
        <v>5</v>
      </c>
      <c r="L362" s="12">
        <v>52</v>
      </c>
      <c r="M362" s="12">
        <v>50</v>
      </c>
      <c r="N362" s="12">
        <v>11</v>
      </c>
      <c r="O362" s="12">
        <v>26</v>
      </c>
      <c r="P362" s="12">
        <v>78</v>
      </c>
      <c r="AI362" s="12"/>
    </row>
    <row r="363" spans="1:35" x14ac:dyDescent="0.2">
      <c r="A363" s="12" t="s">
        <v>1708</v>
      </c>
      <c r="B363" s="12">
        <v>2010</v>
      </c>
      <c r="C363" s="12" t="s">
        <v>183</v>
      </c>
      <c r="D363" s="12" t="s">
        <v>161</v>
      </c>
      <c r="E363" s="12">
        <v>154</v>
      </c>
      <c r="F363" s="12">
        <v>525</v>
      </c>
      <c r="G363" s="12">
        <v>59</v>
      </c>
      <c r="H363" s="12">
        <v>141</v>
      </c>
      <c r="I363" s="12">
        <v>27</v>
      </c>
      <c r="J363" s="12">
        <v>4</v>
      </c>
      <c r="K363" s="12">
        <v>10</v>
      </c>
      <c r="L363" s="12">
        <v>65</v>
      </c>
      <c r="M363" s="12">
        <v>17</v>
      </c>
      <c r="N363" s="12">
        <v>5</v>
      </c>
      <c r="O363" s="12">
        <v>28</v>
      </c>
      <c r="P363" s="12">
        <v>109</v>
      </c>
      <c r="AI363" s="12"/>
    </row>
    <row r="364" spans="1:35" x14ac:dyDescent="0.2">
      <c r="A364" s="12" t="s">
        <v>1543</v>
      </c>
      <c r="B364" s="12">
        <v>2010</v>
      </c>
      <c r="C364" s="12" t="s">
        <v>183</v>
      </c>
      <c r="D364" s="12" t="s">
        <v>161</v>
      </c>
      <c r="E364" s="12">
        <v>142</v>
      </c>
      <c r="F364" s="12">
        <v>525</v>
      </c>
      <c r="G364" s="12">
        <v>85</v>
      </c>
      <c r="H364" s="12">
        <v>161</v>
      </c>
      <c r="I364" s="12">
        <v>32</v>
      </c>
      <c r="J364" s="12">
        <v>0</v>
      </c>
      <c r="K364" s="12">
        <v>25</v>
      </c>
      <c r="L364" s="12">
        <v>85</v>
      </c>
      <c r="M364" s="12">
        <v>4</v>
      </c>
      <c r="N364" s="12">
        <v>1</v>
      </c>
      <c r="O364" s="12">
        <v>69</v>
      </c>
      <c r="P364" s="12">
        <v>98</v>
      </c>
      <c r="AI364" s="12"/>
    </row>
    <row r="365" spans="1:35" x14ac:dyDescent="0.2">
      <c r="A365" s="12" t="s">
        <v>1519</v>
      </c>
      <c r="B365" s="12">
        <v>2010</v>
      </c>
      <c r="C365" s="12" t="s">
        <v>164</v>
      </c>
      <c r="D365" s="12" t="s">
        <v>157</v>
      </c>
      <c r="E365" s="12">
        <v>138</v>
      </c>
      <c r="F365" s="12">
        <v>528</v>
      </c>
      <c r="G365" s="12">
        <v>70</v>
      </c>
      <c r="H365" s="12">
        <v>108</v>
      </c>
      <c r="I365" s="12">
        <v>22</v>
      </c>
      <c r="J365" s="12">
        <v>0</v>
      </c>
      <c r="K365" s="12">
        <v>26</v>
      </c>
      <c r="L365" s="12">
        <v>68</v>
      </c>
      <c r="M365" s="12">
        <v>2</v>
      </c>
      <c r="N365" s="12">
        <v>2</v>
      </c>
      <c r="O365" s="12">
        <v>41</v>
      </c>
      <c r="P365" s="12">
        <v>85</v>
      </c>
      <c r="AI365" s="12"/>
    </row>
    <row r="366" spans="1:35" x14ac:dyDescent="0.2">
      <c r="A366" s="12" t="s">
        <v>1545</v>
      </c>
      <c r="B366" s="12">
        <v>2010</v>
      </c>
      <c r="C366" s="12" t="s">
        <v>181</v>
      </c>
      <c r="D366" s="12" t="s">
        <v>157</v>
      </c>
      <c r="E366" s="12">
        <v>138</v>
      </c>
      <c r="F366" s="12">
        <v>534</v>
      </c>
      <c r="G366" s="12">
        <v>69</v>
      </c>
      <c r="H366" s="12">
        <v>135</v>
      </c>
      <c r="I366" s="12">
        <v>18</v>
      </c>
      <c r="J366" s="12">
        <v>4</v>
      </c>
      <c r="K366" s="12">
        <v>5</v>
      </c>
      <c r="L366" s="12">
        <v>29</v>
      </c>
      <c r="M366" s="12">
        <v>22</v>
      </c>
      <c r="N366" s="12">
        <v>8</v>
      </c>
      <c r="O366" s="12">
        <v>35</v>
      </c>
      <c r="P366" s="12">
        <v>81</v>
      </c>
      <c r="AI366" s="12"/>
    </row>
    <row r="367" spans="1:35" x14ac:dyDescent="0.2">
      <c r="A367" s="12" t="s">
        <v>1398</v>
      </c>
      <c r="B367" s="12">
        <v>2010</v>
      </c>
      <c r="C367" s="12" t="s">
        <v>164</v>
      </c>
      <c r="D367" s="12" t="s">
        <v>157</v>
      </c>
      <c r="E367" s="12">
        <v>154</v>
      </c>
      <c r="F367" s="12">
        <v>534</v>
      </c>
      <c r="G367" s="12">
        <v>75</v>
      </c>
      <c r="H367" s="12">
        <v>130</v>
      </c>
      <c r="I367" s="12">
        <v>37</v>
      </c>
      <c r="J367" s="12">
        <v>2</v>
      </c>
      <c r="K367" s="12">
        <v>20</v>
      </c>
      <c r="L367" s="12">
        <v>67</v>
      </c>
      <c r="M367" s="12">
        <v>1</v>
      </c>
      <c r="N367" s="12">
        <v>0</v>
      </c>
      <c r="O367" s="12">
        <v>67</v>
      </c>
      <c r="P367" s="12">
        <v>131</v>
      </c>
      <c r="AI367" s="12"/>
    </row>
    <row r="368" spans="1:35" x14ac:dyDescent="0.2">
      <c r="A368" s="12" t="s">
        <v>1546</v>
      </c>
      <c r="B368" s="12">
        <v>2010</v>
      </c>
      <c r="C368" s="12" t="s">
        <v>158</v>
      </c>
      <c r="D368" s="12" t="s">
        <v>161</v>
      </c>
      <c r="E368" s="12">
        <v>141</v>
      </c>
      <c r="F368" s="12">
        <v>535</v>
      </c>
      <c r="G368" s="12">
        <v>84</v>
      </c>
      <c r="H368" s="12">
        <v>142</v>
      </c>
      <c r="I368" s="12">
        <v>25</v>
      </c>
      <c r="J368" s="12">
        <v>6</v>
      </c>
      <c r="K368" s="12">
        <v>2</v>
      </c>
      <c r="L368" s="12">
        <v>38</v>
      </c>
      <c r="M368" s="12">
        <v>52</v>
      </c>
      <c r="N368" s="12">
        <v>12</v>
      </c>
      <c r="O368" s="12">
        <v>59</v>
      </c>
      <c r="P368" s="12">
        <v>109</v>
      </c>
      <c r="AI368" s="12"/>
    </row>
    <row r="369" spans="1:35" x14ac:dyDescent="0.2">
      <c r="A369" s="12" t="s">
        <v>1497</v>
      </c>
      <c r="B369" s="12">
        <v>2010</v>
      </c>
      <c r="C369" s="12" t="s">
        <v>167</v>
      </c>
      <c r="D369" s="12" t="s">
        <v>157</v>
      </c>
      <c r="E369" s="12">
        <v>154</v>
      </c>
      <c r="F369" s="12">
        <v>536</v>
      </c>
      <c r="G369" s="12">
        <v>89</v>
      </c>
      <c r="H369" s="12">
        <v>127</v>
      </c>
      <c r="I369" s="12">
        <v>38</v>
      </c>
      <c r="J369" s="12">
        <v>4</v>
      </c>
      <c r="K369" s="12">
        <v>18</v>
      </c>
      <c r="L369" s="12">
        <v>62</v>
      </c>
      <c r="M369" s="12">
        <v>42</v>
      </c>
      <c r="N369" s="12">
        <v>9</v>
      </c>
      <c r="O369" s="12">
        <v>67</v>
      </c>
      <c r="P369" s="12">
        <v>164</v>
      </c>
      <c r="AI369" s="12"/>
    </row>
    <row r="370" spans="1:35" x14ac:dyDescent="0.2">
      <c r="A370" s="12" t="s">
        <v>1318</v>
      </c>
      <c r="B370" s="12">
        <v>2010</v>
      </c>
      <c r="C370" s="12" t="s">
        <v>182</v>
      </c>
      <c r="D370" s="12" t="s">
        <v>157</v>
      </c>
      <c r="E370" s="12">
        <v>145</v>
      </c>
      <c r="F370" s="12">
        <v>539</v>
      </c>
      <c r="G370" s="12">
        <v>81</v>
      </c>
      <c r="H370" s="12">
        <v>146</v>
      </c>
      <c r="I370" s="12">
        <v>36</v>
      </c>
      <c r="J370" s="12">
        <v>5</v>
      </c>
      <c r="K370" s="12">
        <v>8</v>
      </c>
      <c r="L370" s="12">
        <v>51</v>
      </c>
      <c r="M370" s="12">
        <v>11</v>
      </c>
      <c r="N370" s="12">
        <v>1</v>
      </c>
      <c r="O370" s="12">
        <v>69</v>
      </c>
      <c r="P370" s="12">
        <v>90</v>
      </c>
      <c r="AI370" s="12"/>
    </row>
    <row r="371" spans="1:35" x14ac:dyDescent="0.2">
      <c r="A371" s="12" t="s">
        <v>1591</v>
      </c>
      <c r="B371" s="12">
        <v>2010</v>
      </c>
      <c r="C371" s="12" t="s">
        <v>167</v>
      </c>
      <c r="D371" s="12" t="s">
        <v>157</v>
      </c>
      <c r="E371" s="12">
        <v>151</v>
      </c>
      <c r="F371" s="12">
        <v>541</v>
      </c>
      <c r="G371" s="12">
        <v>77</v>
      </c>
      <c r="H371" s="12">
        <v>129</v>
      </c>
      <c r="I371" s="12">
        <v>28</v>
      </c>
      <c r="J371" s="12">
        <v>2</v>
      </c>
      <c r="K371" s="12">
        <v>10</v>
      </c>
      <c r="L371" s="12">
        <v>75</v>
      </c>
      <c r="M371" s="12">
        <v>24</v>
      </c>
      <c r="N371" s="12">
        <v>3</v>
      </c>
      <c r="O371" s="12">
        <v>92</v>
      </c>
      <c r="P371" s="12">
        <v>107</v>
      </c>
      <c r="AI371" s="12"/>
    </row>
    <row r="372" spans="1:35" x14ac:dyDescent="0.2">
      <c r="A372" s="12" t="s">
        <v>1531</v>
      </c>
      <c r="B372" s="12">
        <v>2010</v>
      </c>
      <c r="C372" s="12" t="s">
        <v>187</v>
      </c>
      <c r="D372" s="12" t="s">
        <v>161</v>
      </c>
      <c r="E372" s="12">
        <v>142</v>
      </c>
      <c r="F372" s="12">
        <v>543</v>
      </c>
      <c r="G372" s="12">
        <v>92</v>
      </c>
      <c r="H372" s="12">
        <v>163</v>
      </c>
      <c r="I372" s="12">
        <v>28</v>
      </c>
      <c r="J372" s="12">
        <v>2</v>
      </c>
      <c r="K372" s="12">
        <v>21</v>
      </c>
      <c r="L372" s="12">
        <v>76</v>
      </c>
      <c r="M372" s="12">
        <v>32</v>
      </c>
      <c r="N372" s="12">
        <v>10</v>
      </c>
      <c r="O372" s="12">
        <v>64</v>
      </c>
      <c r="P372" s="12">
        <v>93</v>
      </c>
      <c r="AI372" s="12"/>
    </row>
    <row r="373" spans="1:35" x14ac:dyDescent="0.2">
      <c r="A373" s="12" t="s">
        <v>1636</v>
      </c>
      <c r="B373" s="12">
        <v>2010</v>
      </c>
      <c r="C373" s="12" t="s">
        <v>179</v>
      </c>
      <c r="D373" s="12" t="s">
        <v>161</v>
      </c>
      <c r="E373" s="12">
        <v>150</v>
      </c>
      <c r="F373" s="12">
        <v>547</v>
      </c>
      <c r="G373" s="12">
        <v>106</v>
      </c>
      <c r="H373" s="12">
        <v>177</v>
      </c>
      <c r="I373" s="12">
        <v>36</v>
      </c>
      <c r="J373" s="12">
        <v>2</v>
      </c>
      <c r="K373" s="12">
        <v>37</v>
      </c>
      <c r="L373" s="12">
        <v>113</v>
      </c>
      <c r="M373" s="12">
        <v>16</v>
      </c>
      <c r="N373" s="12">
        <v>5</v>
      </c>
      <c r="O373" s="12">
        <v>91</v>
      </c>
      <c r="P373" s="12">
        <v>125</v>
      </c>
      <c r="AI373" s="12"/>
    </row>
    <row r="374" spans="1:35" x14ac:dyDescent="0.2">
      <c r="A374" s="12" t="s">
        <v>1443</v>
      </c>
      <c r="B374" s="12">
        <v>2010</v>
      </c>
      <c r="C374" s="12" t="s">
        <v>182</v>
      </c>
      <c r="D374" s="12" t="s">
        <v>157</v>
      </c>
      <c r="E374" s="12">
        <v>150</v>
      </c>
      <c r="F374" s="12">
        <v>548</v>
      </c>
      <c r="G374" s="12">
        <v>111</v>
      </c>
      <c r="H374" s="12">
        <v>180</v>
      </c>
      <c r="I374" s="12">
        <v>45</v>
      </c>
      <c r="J374" s="12">
        <v>1</v>
      </c>
      <c r="K374" s="12">
        <v>38</v>
      </c>
      <c r="L374" s="12">
        <v>126</v>
      </c>
      <c r="M374" s="12">
        <v>3</v>
      </c>
      <c r="N374" s="12">
        <v>3</v>
      </c>
      <c r="O374" s="12">
        <v>89</v>
      </c>
      <c r="P374" s="12">
        <v>95</v>
      </c>
      <c r="AI374" s="12"/>
    </row>
    <row r="375" spans="1:35" x14ac:dyDescent="0.2">
      <c r="A375" s="12" t="s">
        <v>1349</v>
      </c>
      <c r="B375" s="12">
        <v>2010</v>
      </c>
      <c r="C375" s="12" t="s">
        <v>156</v>
      </c>
      <c r="D375" s="12" t="s">
        <v>157</v>
      </c>
      <c r="E375" s="12">
        <v>149</v>
      </c>
      <c r="F375" s="12">
        <v>548</v>
      </c>
      <c r="G375" s="12">
        <v>89</v>
      </c>
      <c r="H375" s="12">
        <v>171</v>
      </c>
      <c r="I375" s="12">
        <v>30</v>
      </c>
      <c r="J375" s="12">
        <v>1</v>
      </c>
      <c r="K375" s="12">
        <v>39</v>
      </c>
      <c r="L375" s="12">
        <v>111</v>
      </c>
      <c r="M375" s="12">
        <v>0</v>
      </c>
      <c r="N375" s="12">
        <v>1</v>
      </c>
      <c r="O375" s="12">
        <v>72</v>
      </c>
      <c r="P375" s="12">
        <v>110</v>
      </c>
      <c r="AI375" s="12"/>
    </row>
    <row r="376" spans="1:35" x14ac:dyDescent="0.2">
      <c r="A376" s="12" t="s">
        <v>1510</v>
      </c>
      <c r="B376" s="12">
        <v>2010</v>
      </c>
      <c r="C376" s="12" t="s">
        <v>176</v>
      </c>
      <c r="D376" s="12" t="s">
        <v>157</v>
      </c>
      <c r="E376" s="12">
        <v>144</v>
      </c>
      <c r="F376" s="12">
        <v>550</v>
      </c>
      <c r="G376" s="12">
        <v>81</v>
      </c>
      <c r="H376" s="12">
        <v>165</v>
      </c>
      <c r="I376" s="12">
        <v>31</v>
      </c>
      <c r="J376" s="12">
        <v>2</v>
      </c>
      <c r="K376" s="12">
        <v>22</v>
      </c>
      <c r="L376" s="12">
        <v>90</v>
      </c>
      <c r="M376" s="12">
        <v>22</v>
      </c>
      <c r="N376" s="12">
        <v>7</v>
      </c>
      <c r="O376" s="12">
        <v>83</v>
      </c>
      <c r="P376" s="12">
        <v>118</v>
      </c>
      <c r="AI376" s="12"/>
    </row>
    <row r="377" spans="1:35" x14ac:dyDescent="0.2">
      <c r="A377" s="12" t="s">
        <v>1477</v>
      </c>
      <c r="B377" s="12">
        <v>2010</v>
      </c>
      <c r="C377" s="12" t="s">
        <v>186</v>
      </c>
      <c r="D377" s="12" t="s">
        <v>161</v>
      </c>
      <c r="E377" s="12">
        <v>143</v>
      </c>
      <c r="F377" s="12">
        <v>550</v>
      </c>
      <c r="G377" s="12">
        <v>87</v>
      </c>
      <c r="H377" s="12">
        <v>152</v>
      </c>
      <c r="I377" s="12">
        <v>23</v>
      </c>
      <c r="J377" s="12">
        <v>5</v>
      </c>
      <c r="K377" s="12">
        <v>31</v>
      </c>
      <c r="L377" s="12">
        <v>108</v>
      </c>
      <c r="M377" s="12">
        <v>1</v>
      </c>
      <c r="N377" s="12">
        <v>1</v>
      </c>
      <c r="O377" s="12">
        <v>59</v>
      </c>
      <c r="P377" s="12">
        <v>157</v>
      </c>
      <c r="AI377" s="12"/>
    </row>
    <row r="378" spans="1:35" x14ac:dyDescent="0.2">
      <c r="A378" s="12" t="s">
        <v>1563</v>
      </c>
      <c r="B378" s="12">
        <v>2010</v>
      </c>
      <c r="C378" s="12" t="s">
        <v>170</v>
      </c>
      <c r="D378" s="12" t="s">
        <v>157</v>
      </c>
      <c r="E378" s="12">
        <v>143</v>
      </c>
      <c r="F378" s="12">
        <v>551</v>
      </c>
      <c r="G378" s="12">
        <v>59</v>
      </c>
      <c r="H378" s="12">
        <v>136</v>
      </c>
      <c r="I378" s="12">
        <v>32</v>
      </c>
      <c r="J378" s="12">
        <v>1</v>
      </c>
      <c r="K378" s="12">
        <v>16</v>
      </c>
      <c r="L378" s="12">
        <v>71</v>
      </c>
      <c r="M378" s="12">
        <v>2</v>
      </c>
      <c r="N378" s="12">
        <v>1</v>
      </c>
      <c r="O378" s="12">
        <v>24</v>
      </c>
      <c r="P378" s="12">
        <v>96</v>
      </c>
      <c r="AI378" s="12"/>
    </row>
    <row r="379" spans="1:35" x14ac:dyDescent="0.2">
      <c r="A379" s="12" t="s">
        <v>1365</v>
      </c>
      <c r="B379" s="12">
        <v>2010</v>
      </c>
      <c r="C379" s="12" t="s">
        <v>186</v>
      </c>
      <c r="D379" s="12" t="s">
        <v>161</v>
      </c>
      <c r="E379" s="12">
        <v>132</v>
      </c>
      <c r="F379" s="12">
        <v>554</v>
      </c>
      <c r="G379" s="12">
        <v>76</v>
      </c>
      <c r="H379" s="12">
        <v>165</v>
      </c>
      <c r="I379" s="12">
        <v>27</v>
      </c>
      <c r="J379" s="12">
        <v>2</v>
      </c>
      <c r="K379" s="12">
        <v>6</v>
      </c>
      <c r="L379" s="12">
        <v>52</v>
      </c>
      <c r="M379" s="12">
        <v>5</v>
      </c>
      <c r="N379" s="12">
        <v>0</v>
      </c>
      <c r="O379" s="12">
        <v>32</v>
      </c>
      <c r="P379" s="12">
        <v>47</v>
      </c>
      <c r="AI379" s="12"/>
    </row>
    <row r="380" spans="1:35" x14ac:dyDescent="0.2">
      <c r="A380" s="12" t="s">
        <v>1438</v>
      </c>
      <c r="B380" s="12">
        <v>2010</v>
      </c>
      <c r="C380" s="12" t="s">
        <v>186</v>
      </c>
      <c r="D380" s="12" t="s">
        <v>161</v>
      </c>
      <c r="E380" s="12">
        <v>156</v>
      </c>
      <c r="F380" s="12">
        <v>554</v>
      </c>
      <c r="G380" s="12">
        <v>106</v>
      </c>
      <c r="H380" s="12">
        <v>164</v>
      </c>
      <c r="I380" s="12">
        <v>46</v>
      </c>
      <c r="J380" s="12">
        <v>2</v>
      </c>
      <c r="K380" s="12">
        <v>27</v>
      </c>
      <c r="L380" s="12">
        <v>85</v>
      </c>
      <c r="M380" s="12">
        <v>13</v>
      </c>
      <c r="N380" s="12">
        <v>3</v>
      </c>
      <c r="O380" s="12">
        <v>82</v>
      </c>
      <c r="P380" s="12">
        <v>147</v>
      </c>
      <c r="AI380" s="12"/>
    </row>
    <row r="381" spans="1:35" x14ac:dyDescent="0.2">
      <c r="A381" s="12" t="s">
        <v>1593</v>
      </c>
      <c r="B381" s="12">
        <v>2010</v>
      </c>
      <c r="C381" s="12" t="s">
        <v>170</v>
      </c>
      <c r="D381" s="12" t="s">
        <v>157</v>
      </c>
      <c r="E381" s="12">
        <v>159</v>
      </c>
      <c r="F381" s="12">
        <v>556</v>
      </c>
      <c r="G381" s="12">
        <v>79</v>
      </c>
      <c r="H381" s="12">
        <v>152</v>
      </c>
      <c r="I381" s="12">
        <v>33</v>
      </c>
      <c r="J381" s="12">
        <v>5</v>
      </c>
      <c r="K381" s="12">
        <v>10</v>
      </c>
      <c r="L381" s="12">
        <v>57</v>
      </c>
      <c r="M381" s="12">
        <v>7</v>
      </c>
      <c r="N381" s="12">
        <v>3</v>
      </c>
      <c r="O381" s="12">
        <v>110</v>
      </c>
      <c r="P381" s="12">
        <v>102</v>
      </c>
      <c r="AI381" s="12"/>
    </row>
    <row r="382" spans="1:35" x14ac:dyDescent="0.2">
      <c r="A382" s="12" t="s">
        <v>1506</v>
      </c>
      <c r="B382" s="12">
        <v>2010</v>
      </c>
      <c r="C382" s="12" t="s">
        <v>178</v>
      </c>
      <c r="D382" s="12" t="s">
        <v>157</v>
      </c>
      <c r="E382" s="12">
        <v>151</v>
      </c>
      <c r="F382" s="12">
        <v>556</v>
      </c>
      <c r="G382" s="12">
        <v>60</v>
      </c>
      <c r="H382" s="12">
        <v>144</v>
      </c>
      <c r="I382" s="12">
        <v>29</v>
      </c>
      <c r="J382" s="12">
        <v>2</v>
      </c>
      <c r="K382" s="12">
        <v>16</v>
      </c>
      <c r="L382" s="12">
        <v>78</v>
      </c>
      <c r="M382" s="12">
        <v>2</v>
      </c>
      <c r="N382" s="12">
        <v>3</v>
      </c>
      <c r="O382" s="12">
        <v>23</v>
      </c>
      <c r="P382" s="12">
        <v>64</v>
      </c>
      <c r="AI382" s="12"/>
    </row>
    <row r="383" spans="1:35" x14ac:dyDescent="0.2">
      <c r="A383" s="12" t="s">
        <v>1390</v>
      </c>
      <c r="B383" s="12">
        <v>2010</v>
      </c>
      <c r="C383" s="12" t="s">
        <v>183</v>
      </c>
      <c r="D383" s="12" t="s">
        <v>161</v>
      </c>
      <c r="E383" s="12">
        <v>158</v>
      </c>
      <c r="F383" s="12">
        <v>558</v>
      </c>
      <c r="G383" s="12">
        <v>85</v>
      </c>
      <c r="H383" s="12">
        <v>145</v>
      </c>
      <c r="I383" s="12">
        <v>36</v>
      </c>
      <c r="J383" s="12">
        <v>2</v>
      </c>
      <c r="K383" s="12">
        <v>38</v>
      </c>
      <c r="L383" s="12">
        <v>103</v>
      </c>
      <c r="M383" s="12">
        <v>0</v>
      </c>
      <c r="N383" s="12">
        <v>1</v>
      </c>
      <c r="O383" s="12">
        <v>77</v>
      </c>
      <c r="P383" s="12">
        <v>199</v>
      </c>
      <c r="AI383" s="12"/>
    </row>
    <row r="384" spans="1:35" x14ac:dyDescent="0.2">
      <c r="A384" s="12" t="s">
        <v>1474</v>
      </c>
      <c r="B384" s="12">
        <v>2010</v>
      </c>
      <c r="C384" s="12" t="s">
        <v>166</v>
      </c>
      <c r="D384" s="12" t="s">
        <v>161</v>
      </c>
      <c r="E384" s="12">
        <v>145</v>
      </c>
      <c r="F384" s="12">
        <v>558</v>
      </c>
      <c r="G384" s="12">
        <v>91</v>
      </c>
      <c r="H384" s="12">
        <v>158</v>
      </c>
      <c r="I384" s="12">
        <v>34</v>
      </c>
      <c r="J384" s="12">
        <v>4</v>
      </c>
      <c r="K384" s="12">
        <v>31</v>
      </c>
      <c r="L384" s="12">
        <v>102</v>
      </c>
      <c r="M384" s="12">
        <v>7</v>
      </c>
      <c r="N384" s="12">
        <v>6</v>
      </c>
      <c r="O384" s="12">
        <v>45</v>
      </c>
      <c r="P384" s="12">
        <v>140</v>
      </c>
      <c r="AI384" s="12"/>
    </row>
    <row r="385" spans="1:35" x14ac:dyDescent="0.2">
      <c r="A385" s="12" t="s">
        <v>1482</v>
      </c>
      <c r="B385" s="12">
        <v>2010</v>
      </c>
      <c r="C385" s="12" t="s">
        <v>169</v>
      </c>
      <c r="D385" s="12" t="s">
        <v>161</v>
      </c>
      <c r="E385" s="12">
        <v>151</v>
      </c>
      <c r="F385" s="12">
        <v>560</v>
      </c>
      <c r="G385" s="12">
        <v>75</v>
      </c>
      <c r="H385" s="12">
        <v>146</v>
      </c>
      <c r="I385" s="12">
        <v>37</v>
      </c>
      <c r="J385" s="12">
        <v>2</v>
      </c>
      <c r="K385" s="12">
        <v>25</v>
      </c>
      <c r="L385" s="12">
        <v>100</v>
      </c>
      <c r="M385" s="12">
        <v>0</v>
      </c>
      <c r="N385" s="12">
        <v>1</v>
      </c>
      <c r="O385" s="12">
        <v>48</v>
      </c>
      <c r="P385" s="12">
        <v>172</v>
      </c>
      <c r="AI385" s="12"/>
    </row>
    <row r="386" spans="1:35" x14ac:dyDescent="0.2">
      <c r="A386" s="12" t="s">
        <v>1342</v>
      </c>
      <c r="B386" s="12">
        <v>2010</v>
      </c>
      <c r="C386" s="12" t="s">
        <v>186</v>
      </c>
      <c r="D386" s="12" t="s">
        <v>161</v>
      </c>
      <c r="E386" s="12">
        <v>155</v>
      </c>
      <c r="F386" s="12">
        <v>561</v>
      </c>
      <c r="G386" s="12">
        <v>75</v>
      </c>
      <c r="H386" s="12">
        <v>154</v>
      </c>
      <c r="I386" s="12">
        <v>37</v>
      </c>
      <c r="J386" s="12">
        <v>5</v>
      </c>
      <c r="K386" s="12">
        <v>16</v>
      </c>
      <c r="L386" s="12">
        <v>83</v>
      </c>
      <c r="M386" s="12">
        <v>4</v>
      </c>
      <c r="N386" s="12">
        <v>3</v>
      </c>
      <c r="O386" s="12">
        <v>68</v>
      </c>
      <c r="P386" s="12">
        <v>108</v>
      </c>
      <c r="AI386" s="12"/>
    </row>
    <row r="387" spans="1:35" x14ac:dyDescent="0.2">
      <c r="A387" s="12" t="s">
        <v>1457</v>
      </c>
      <c r="B387" s="12">
        <v>2010</v>
      </c>
      <c r="C387" s="12" t="s">
        <v>173</v>
      </c>
      <c r="D387" s="12" t="s">
        <v>161</v>
      </c>
      <c r="E387" s="12">
        <v>133</v>
      </c>
      <c r="F387" s="12">
        <v>563</v>
      </c>
      <c r="G387" s="12">
        <v>83</v>
      </c>
      <c r="H387" s="12">
        <v>159</v>
      </c>
      <c r="I387" s="12">
        <v>29</v>
      </c>
      <c r="J387" s="12">
        <v>10</v>
      </c>
      <c r="K387" s="12">
        <v>11</v>
      </c>
      <c r="L387" s="12">
        <v>54</v>
      </c>
      <c r="M387" s="12">
        <v>30</v>
      </c>
      <c r="N387" s="12">
        <v>10</v>
      </c>
      <c r="O387" s="12">
        <v>31</v>
      </c>
      <c r="P387" s="12">
        <v>63</v>
      </c>
      <c r="AI387" s="12"/>
    </row>
    <row r="388" spans="1:35" x14ac:dyDescent="0.2">
      <c r="A388" s="12" t="s">
        <v>1685</v>
      </c>
      <c r="B388" s="12">
        <v>2010</v>
      </c>
      <c r="C388" s="12" t="s">
        <v>185</v>
      </c>
      <c r="D388" s="12" t="s">
        <v>161</v>
      </c>
      <c r="E388" s="12">
        <v>152</v>
      </c>
      <c r="F388" s="12">
        <v>563</v>
      </c>
      <c r="G388" s="12">
        <v>61</v>
      </c>
      <c r="H388" s="12">
        <v>151</v>
      </c>
      <c r="I388" s="12">
        <v>34</v>
      </c>
      <c r="J388" s="12">
        <v>3</v>
      </c>
      <c r="K388" s="12">
        <v>13</v>
      </c>
      <c r="L388" s="12">
        <v>63</v>
      </c>
      <c r="M388" s="12">
        <v>3</v>
      </c>
      <c r="N388" s="12">
        <v>2</v>
      </c>
      <c r="O388" s="12">
        <v>47</v>
      </c>
      <c r="P388" s="12">
        <v>81</v>
      </c>
      <c r="AI388" s="12"/>
    </row>
    <row r="389" spans="1:35" x14ac:dyDescent="0.2">
      <c r="A389" s="12" t="s">
        <v>1552</v>
      </c>
      <c r="B389" s="12">
        <v>2010</v>
      </c>
      <c r="C389" s="12" t="s">
        <v>169</v>
      </c>
      <c r="D389" s="12" t="s">
        <v>161</v>
      </c>
      <c r="E389" s="12">
        <v>151</v>
      </c>
      <c r="F389" s="12">
        <v>565</v>
      </c>
      <c r="G389" s="12">
        <v>83</v>
      </c>
      <c r="H389" s="12">
        <v>157</v>
      </c>
      <c r="I389" s="12">
        <v>33</v>
      </c>
      <c r="J389" s="12">
        <v>12</v>
      </c>
      <c r="K389" s="12">
        <v>15</v>
      </c>
      <c r="L389" s="12">
        <v>61</v>
      </c>
      <c r="M389" s="12">
        <v>10</v>
      </c>
      <c r="N389" s="12">
        <v>5</v>
      </c>
      <c r="O389" s="12">
        <v>62</v>
      </c>
      <c r="P389" s="12">
        <v>108</v>
      </c>
      <c r="AI389" s="12"/>
    </row>
    <row r="390" spans="1:35" x14ac:dyDescent="0.2">
      <c r="A390" s="12" t="s">
        <v>1494</v>
      </c>
      <c r="B390" s="12">
        <v>2010</v>
      </c>
      <c r="C390" s="12" t="s">
        <v>171</v>
      </c>
      <c r="D390" s="12" t="s">
        <v>157</v>
      </c>
      <c r="E390" s="12">
        <v>150</v>
      </c>
      <c r="F390" s="12">
        <v>566</v>
      </c>
      <c r="G390" s="12">
        <v>91</v>
      </c>
      <c r="H390" s="12">
        <v>163</v>
      </c>
      <c r="I390" s="12">
        <v>33</v>
      </c>
      <c r="J390" s="12">
        <v>3</v>
      </c>
      <c r="K390" s="12">
        <v>29</v>
      </c>
      <c r="L390" s="12">
        <v>89</v>
      </c>
      <c r="M390" s="12">
        <v>1</v>
      </c>
      <c r="N390" s="12">
        <v>2</v>
      </c>
      <c r="O390" s="12">
        <v>58</v>
      </c>
      <c r="P390" s="12">
        <v>139</v>
      </c>
      <c r="AI390" s="12"/>
    </row>
    <row r="391" spans="1:35" x14ac:dyDescent="0.2">
      <c r="A391" s="12" t="s">
        <v>1490</v>
      </c>
      <c r="B391" s="12">
        <v>2010</v>
      </c>
      <c r="C391" s="12" t="s">
        <v>156</v>
      </c>
      <c r="D391" s="12" t="s">
        <v>157</v>
      </c>
      <c r="E391" s="12">
        <v>147</v>
      </c>
      <c r="F391" s="12">
        <v>567</v>
      </c>
      <c r="G391" s="12">
        <v>89</v>
      </c>
      <c r="H391" s="12">
        <v>161</v>
      </c>
      <c r="I391" s="12">
        <v>29</v>
      </c>
      <c r="J391" s="12">
        <v>3</v>
      </c>
      <c r="K391" s="12">
        <v>21</v>
      </c>
      <c r="L391" s="12">
        <v>88</v>
      </c>
      <c r="M391" s="12">
        <v>34</v>
      </c>
      <c r="N391" s="12">
        <v>14</v>
      </c>
      <c r="O391" s="12">
        <v>38</v>
      </c>
      <c r="P391" s="12">
        <v>93</v>
      </c>
      <c r="AI391" s="12"/>
    </row>
    <row r="392" spans="1:35" x14ac:dyDescent="0.2">
      <c r="A392" s="12" t="s">
        <v>1516</v>
      </c>
      <c r="B392" s="12">
        <v>2010</v>
      </c>
      <c r="C392" s="12" t="s">
        <v>159</v>
      </c>
      <c r="D392" s="12" t="s">
        <v>157</v>
      </c>
      <c r="E392" s="12">
        <v>152</v>
      </c>
      <c r="F392" s="12">
        <v>568</v>
      </c>
      <c r="G392" s="12">
        <v>61</v>
      </c>
      <c r="H392" s="12">
        <v>139</v>
      </c>
      <c r="I392" s="12">
        <v>25</v>
      </c>
      <c r="J392" s="12">
        <v>3</v>
      </c>
      <c r="K392" s="12">
        <v>12</v>
      </c>
      <c r="L392" s="12">
        <v>64</v>
      </c>
      <c r="M392" s="12">
        <v>25</v>
      </c>
      <c r="N392" s="12">
        <v>3</v>
      </c>
      <c r="O392" s="12">
        <v>50</v>
      </c>
      <c r="P392" s="12">
        <v>137</v>
      </c>
      <c r="AI392" s="12"/>
    </row>
    <row r="393" spans="1:35" x14ac:dyDescent="0.2">
      <c r="A393" s="12" t="s">
        <v>112</v>
      </c>
      <c r="B393" s="12">
        <v>2010</v>
      </c>
      <c r="C393" s="12" t="s">
        <v>164</v>
      </c>
      <c r="D393" s="12" t="s">
        <v>157</v>
      </c>
      <c r="E393" s="12">
        <v>161</v>
      </c>
      <c r="F393" s="12">
        <v>569</v>
      </c>
      <c r="G393" s="12">
        <v>109</v>
      </c>
      <c r="H393" s="12">
        <v>148</v>
      </c>
      <c r="I393" s="12">
        <v>35</v>
      </c>
      <c r="J393" s="12">
        <v>3</v>
      </c>
      <c r="K393" s="12">
        <v>54</v>
      </c>
      <c r="L393" s="12">
        <v>124</v>
      </c>
      <c r="M393" s="12">
        <v>9</v>
      </c>
      <c r="N393" s="12">
        <v>2</v>
      </c>
      <c r="O393" s="12">
        <v>100</v>
      </c>
      <c r="P393" s="12">
        <v>116</v>
      </c>
      <c r="AI393" s="12"/>
    </row>
    <row r="394" spans="1:35" x14ac:dyDescent="0.2">
      <c r="A394" s="12" t="s">
        <v>1340</v>
      </c>
      <c r="B394" s="12">
        <v>2010</v>
      </c>
      <c r="C394" s="12" t="s">
        <v>185</v>
      </c>
      <c r="D394" s="12" t="s">
        <v>161</v>
      </c>
      <c r="E394" s="12">
        <v>157</v>
      </c>
      <c r="F394" s="12">
        <v>569</v>
      </c>
      <c r="G394" s="12">
        <v>100</v>
      </c>
      <c r="H394" s="12">
        <v>165</v>
      </c>
      <c r="I394" s="12">
        <v>35</v>
      </c>
      <c r="J394" s="12">
        <v>5</v>
      </c>
      <c r="K394" s="12">
        <v>26</v>
      </c>
      <c r="L394" s="12">
        <v>86</v>
      </c>
      <c r="M394" s="12">
        <v>7</v>
      </c>
      <c r="N394" s="12">
        <v>0</v>
      </c>
      <c r="O394" s="12">
        <v>83</v>
      </c>
      <c r="P394" s="12">
        <v>91</v>
      </c>
      <c r="AI394" s="12"/>
    </row>
    <row r="395" spans="1:35" x14ac:dyDescent="0.2">
      <c r="A395" s="12" t="s">
        <v>1565</v>
      </c>
      <c r="B395" s="12">
        <v>2010</v>
      </c>
      <c r="C395" s="12" t="s">
        <v>164</v>
      </c>
      <c r="D395" s="12" t="s">
        <v>157</v>
      </c>
      <c r="E395" s="12">
        <v>150</v>
      </c>
      <c r="F395" s="12">
        <v>569</v>
      </c>
      <c r="G395" s="12">
        <v>57</v>
      </c>
      <c r="H395" s="12">
        <v>135</v>
      </c>
      <c r="I395" s="12">
        <v>32</v>
      </c>
      <c r="J395" s="12">
        <v>3</v>
      </c>
      <c r="K395" s="12">
        <v>23</v>
      </c>
      <c r="L395" s="12">
        <v>72</v>
      </c>
      <c r="M395" s="12">
        <v>0</v>
      </c>
      <c r="N395" s="12">
        <v>0</v>
      </c>
      <c r="O395" s="12">
        <v>38</v>
      </c>
      <c r="P395" s="12">
        <v>144</v>
      </c>
      <c r="AI395" s="12"/>
    </row>
    <row r="396" spans="1:35" x14ac:dyDescent="0.2">
      <c r="A396" s="12" t="s">
        <v>1725</v>
      </c>
      <c r="B396" s="12">
        <v>2010</v>
      </c>
      <c r="C396" s="12" t="s">
        <v>174</v>
      </c>
      <c r="D396" s="12" t="s">
        <v>161</v>
      </c>
      <c r="E396" s="12">
        <v>154</v>
      </c>
      <c r="F396" s="12">
        <v>570</v>
      </c>
      <c r="G396" s="12">
        <v>94</v>
      </c>
      <c r="H396" s="12">
        <v>163</v>
      </c>
      <c r="I396" s="12">
        <v>35</v>
      </c>
      <c r="J396" s="12">
        <v>5</v>
      </c>
      <c r="K396" s="12">
        <v>16</v>
      </c>
      <c r="L396" s="12">
        <v>56</v>
      </c>
      <c r="M396" s="12">
        <v>33</v>
      </c>
      <c r="N396" s="12">
        <v>10</v>
      </c>
      <c r="O396" s="12">
        <v>70</v>
      </c>
      <c r="P396" s="12">
        <v>89</v>
      </c>
      <c r="AI396" s="12"/>
    </row>
    <row r="397" spans="1:35" x14ac:dyDescent="0.2">
      <c r="A397" s="12" t="s">
        <v>1589</v>
      </c>
      <c r="B397" s="12">
        <v>2010</v>
      </c>
      <c r="C397" s="12" t="s">
        <v>175</v>
      </c>
      <c r="D397" s="12" t="s">
        <v>157</v>
      </c>
      <c r="E397" s="12">
        <v>153</v>
      </c>
      <c r="F397" s="12">
        <v>570</v>
      </c>
      <c r="G397" s="12">
        <v>77</v>
      </c>
      <c r="H397" s="12">
        <v>170</v>
      </c>
      <c r="I397" s="12">
        <v>46</v>
      </c>
      <c r="J397" s="12">
        <v>1</v>
      </c>
      <c r="K397" s="12">
        <v>21</v>
      </c>
      <c r="L397" s="12">
        <v>112</v>
      </c>
      <c r="M397" s="12">
        <v>5</v>
      </c>
      <c r="N397" s="12">
        <v>4</v>
      </c>
      <c r="O397" s="12">
        <v>28</v>
      </c>
      <c r="P397" s="12">
        <v>81</v>
      </c>
      <c r="AI397" s="12"/>
    </row>
    <row r="398" spans="1:35" x14ac:dyDescent="0.2">
      <c r="A398" s="12" t="s">
        <v>1684</v>
      </c>
      <c r="B398" s="12">
        <v>2010</v>
      </c>
      <c r="C398" s="12" t="s">
        <v>187</v>
      </c>
      <c r="D398" s="12" t="s">
        <v>161</v>
      </c>
      <c r="E398" s="12">
        <v>151</v>
      </c>
      <c r="F398" s="12">
        <v>572</v>
      </c>
      <c r="G398" s="12">
        <v>72</v>
      </c>
      <c r="H398" s="12">
        <v>156</v>
      </c>
      <c r="I398" s="12">
        <v>37</v>
      </c>
      <c r="J398" s="12">
        <v>3</v>
      </c>
      <c r="K398" s="12">
        <v>19</v>
      </c>
      <c r="L398" s="12">
        <v>85</v>
      </c>
      <c r="M398" s="12">
        <v>5</v>
      </c>
      <c r="N398" s="12">
        <v>0</v>
      </c>
      <c r="O398" s="12">
        <v>57</v>
      </c>
      <c r="P398" s="12">
        <v>101</v>
      </c>
      <c r="AI398" s="12"/>
    </row>
    <row r="399" spans="1:35" x14ac:dyDescent="0.2">
      <c r="A399" s="12" t="s">
        <v>1295</v>
      </c>
      <c r="B399" s="12">
        <v>2010</v>
      </c>
      <c r="C399" s="12" t="s">
        <v>181</v>
      </c>
      <c r="D399" s="12" t="s">
        <v>157</v>
      </c>
      <c r="E399" s="12">
        <v>154</v>
      </c>
      <c r="F399" s="12">
        <v>573</v>
      </c>
      <c r="G399" s="12">
        <v>88</v>
      </c>
      <c r="H399" s="12">
        <v>146</v>
      </c>
      <c r="I399" s="12">
        <v>41</v>
      </c>
      <c r="J399" s="12">
        <v>1</v>
      </c>
      <c r="K399" s="12">
        <v>20</v>
      </c>
      <c r="L399" s="12">
        <v>78</v>
      </c>
      <c r="M399" s="12">
        <v>24</v>
      </c>
      <c r="N399" s="12">
        <v>10</v>
      </c>
      <c r="O399" s="12">
        <v>87</v>
      </c>
      <c r="P399" s="12">
        <v>132</v>
      </c>
      <c r="AI399" s="12"/>
    </row>
    <row r="400" spans="1:35" x14ac:dyDescent="0.2">
      <c r="A400" s="12" t="s">
        <v>1341</v>
      </c>
      <c r="B400" s="12">
        <v>2010</v>
      </c>
      <c r="C400" s="12" t="s">
        <v>181</v>
      </c>
      <c r="D400" s="12" t="s">
        <v>157</v>
      </c>
      <c r="E400" s="12">
        <v>152</v>
      </c>
      <c r="F400" s="12">
        <v>573</v>
      </c>
      <c r="G400" s="12">
        <v>76</v>
      </c>
      <c r="H400" s="12">
        <v>161</v>
      </c>
      <c r="I400" s="12">
        <v>36</v>
      </c>
      <c r="J400" s="12">
        <v>0</v>
      </c>
      <c r="K400" s="12">
        <v>23</v>
      </c>
      <c r="L400" s="12">
        <v>90</v>
      </c>
      <c r="M400" s="12">
        <v>9</v>
      </c>
      <c r="N400" s="12">
        <v>12</v>
      </c>
      <c r="O400" s="12">
        <v>61</v>
      </c>
      <c r="P400" s="12">
        <v>106</v>
      </c>
      <c r="AI400" s="12"/>
    </row>
    <row r="401" spans="1:35" x14ac:dyDescent="0.2">
      <c r="A401" s="12" t="s">
        <v>1671</v>
      </c>
      <c r="B401" s="12">
        <v>2010</v>
      </c>
      <c r="C401" s="12" t="s">
        <v>167</v>
      </c>
      <c r="D401" s="12" t="s">
        <v>157</v>
      </c>
      <c r="E401" s="12">
        <v>151</v>
      </c>
      <c r="F401" s="12">
        <v>574</v>
      </c>
      <c r="G401" s="12">
        <v>96</v>
      </c>
      <c r="H401" s="12">
        <v>169</v>
      </c>
      <c r="I401" s="12">
        <v>46</v>
      </c>
      <c r="J401" s="12">
        <v>5</v>
      </c>
      <c r="K401" s="12">
        <v>22</v>
      </c>
      <c r="L401" s="12">
        <v>104</v>
      </c>
      <c r="M401" s="12">
        <v>15</v>
      </c>
      <c r="N401" s="12">
        <v>5</v>
      </c>
      <c r="O401" s="12">
        <v>72</v>
      </c>
      <c r="P401" s="12">
        <v>124</v>
      </c>
      <c r="AI401" s="12"/>
    </row>
    <row r="402" spans="1:35" x14ac:dyDescent="0.2">
      <c r="A402" s="12" t="s">
        <v>1513</v>
      </c>
      <c r="B402" s="12">
        <v>2010</v>
      </c>
      <c r="C402" s="12" t="s">
        <v>166</v>
      </c>
      <c r="D402" s="12" t="s">
        <v>161</v>
      </c>
      <c r="E402" s="12">
        <v>161</v>
      </c>
      <c r="F402" s="12">
        <v>578</v>
      </c>
      <c r="G402" s="12">
        <v>94</v>
      </c>
      <c r="H402" s="12">
        <v>151</v>
      </c>
      <c r="I402" s="12">
        <v>25</v>
      </c>
      <c r="J402" s="12">
        <v>0</v>
      </c>
      <c r="K402" s="12">
        <v>32</v>
      </c>
      <c r="L402" s="12">
        <v>83</v>
      </c>
      <c r="M402" s="12">
        <v>1</v>
      </c>
      <c r="N402" s="12">
        <v>0</v>
      </c>
      <c r="O402" s="12">
        <v>114</v>
      </c>
      <c r="P402" s="12">
        <v>138</v>
      </c>
      <c r="AI402" s="12"/>
    </row>
    <row r="403" spans="1:35" x14ac:dyDescent="0.2">
      <c r="A403" s="12" t="s">
        <v>1576</v>
      </c>
      <c r="B403" s="12">
        <v>2010</v>
      </c>
      <c r="C403" s="12" t="s">
        <v>173</v>
      </c>
      <c r="D403" s="12" t="s">
        <v>161</v>
      </c>
      <c r="E403" s="12">
        <v>151</v>
      </c>
      <c r="F403" s="12">
        <v>579</v>
      </c>
      <c r="G403" s="12">
        <v>80</v>
      </c>
      <c r="H403" s="12">
        <v>168</v>
      </c>
      <c r="I403" s="12">
        <v>31</v>
      </c>
      <c r="J403" s="12">
        <v>7</v>
      </c>
      <c r="K403" s="12">
        <v>11</v>
      </c>
      <c r="L403" s="12">
        <v>69</v>
      </c>
      <c r="M403" s="12">
        <v>37</v>
      </c>
      <c r="N403" s="12">
        <v>9</v>
      </c>
      <c r="O403" s="12">
        <v>44</v>
      </c>
      <c r="P403" s="12">
        <v>97</v>
      </c>
      <c r="AI403" s="12"/>
    </row>
    <row r="404" spans="1:35" x14ac:dyDescent="0.2">
      <c r="A404" s="12" t="s">
        <v>1413</v>
      </c>
      <c r="B404" s="12">
        <v>2010</v>
      </c>
      <c r="C404" s="12" t="s">
        <v>162</v>
      </c>
      <c r="D404" s="12" t="s">
        <v>161</v>
      </c>
      <c r="E404" s="12">
        <v>152</v>
      </c>
      <c r="F404" s="12">
        <v>580</v>
      </c>
      <c r="G404" s="12">
        <v>84</v>
      </c>
      <c r="H404" s="12">
        <v>170</v>
      </c>
      <c r="I404" s="12">
        <v>39</v>
      </c>
      <c r="J404" s="12">
        <v>2</v>
      </c>
      <c r="K404" s="12">
        <v>12</v>
      </c>
      <c r="L404" s="12">
        <v>66</v>
      </c>
      <c r="M404" s="12">
        <v>5</v>
      </c>
      <c r="N404" s="12">
        <v>1</v>
      </c>
      <c r="O404" s="12">
        <v>31</v>
      </c>
      <c r="P404" s="12">
        <v>98</v>
      </c>
      <c r="AI404" s="12"/>
    </row>
    <row r="405" spans="1:35" x14ac:dyDescent="0.2">
      <c r="A405" s="12" t="s">
        <v>1559</v>
      </c>
      <c r="B405" s="12">
        <v>2010</v>
      </c>
      <c r="C405" s="12" t="s">
        <v>165</v>
      </c>
      <c r="D405" s="12" t="s">
        <v>157</v>
      </c>
      <c r="E405" s="12">
        <v>149</v>
      </c>
      <c r="F405" s="12">
        <v>581</v>
      </c>
      <c r="G405" s="12">
        <v>76</v>
      </c>
      <c r="H405" s="12">
        <v>165</v>
      </c>
      <c r="I405" s="12">
        <v>25</v>
      </c>
      <c r="J405" s="12">
        <v>5</v>
      </c>
      <c r="K405" s="12">
        <v>19</v>
      </c>
      <c r="L405" s="12">
        <v>69</v>
      </c>
      <c r="M405" s="12">
        <v>7</v>
      </c>
      <c r="N405" s="12">
        <v>7</v>
      </c>
      <c r="O405" s="12">
        <v>23</v>
      </c>
      <c r="P405" s="12">
        <v>119</v>
      </c>
      <c r="AI405" s="12"/>
    </row>
    <row r="406" spans="1:35" x14ac:dyDescent="0.2">
      <c r="A406" s="12" t="s">
        <v>1439</v>
      </c>
      <c r="B406" s="12">
        <v>2010</v>
      </c>
      <c r="C406" s="12" t="s">
        <v>165</v>
      </c>
      <c r="D406" s="12" t="s">
        <v>157</v>
      </c>
      <c r="E406" s="12">
        <v>154</v>
      </c>
      <c r="F406" s="12">
        <v>581</v>
      </c>
      <c r="G406" s="12">
        <v>63</v>
      </c>
      <c r="H406" s="12">
        <v>144</v>
      </c>
      <c r="I406" s="12">
        <v>29</v>
      </c>
      <c r="J406" s="12">
        <v>1</v>
      </c>
      <c r="K406" s="12">
        <v>22</v>
      </c>
      <c r="L406" s="12">
        <v>76</v>
      </c>
      <c r="M406" s="12">
        <v>0</v>
      </c>
      <c r="N406" s="12">
        <v>1</v>
      </c>
      <c r="O406" s="12">
        <v>50</v>
      </c>
      <c r="P406" s="12">
        <v>116</v>
      </c>
      <c r="AI406" s="12"/>
    </row>
    <row r="407" spans="1:35" x14ac:dyDescent="0.2">
      <c r="A407" s="12" t="s">
        <v>1502</v>
      </c>
      <c r="B407" s="12">
        <v>2010</v>
      </c>
      <c r="C407" s="12" t="s">
        <v>169</v>
      </c>
      <c r="D407" s="12" t="s">
        <v>161</v>
      </c>
      <c r="E407" s="12">
        <v>156</v>
      </c>
      <c r="F407" s="12">
        <v>584</v>
      </c>
      <c r="G407" s="12">
        <v>94</v>
      </c>
      <c r="H407" s="12">
        <v>150</v>
      </c>
      <c r="I407" s="12">
        <v>33</v>
      </c>
      <c r="J407" s="12">
        <v>0</v>
      </c>
      <c r="K407" s="12">
        <v>27</v>
      </c>
      <c r="L407" s="12">
        <v>91</v>
      </c>
      <c r="M407" s="12">
        <v>28</v>
      </c>
      <c r="N407" s="12">
        <v>7</v>
      </c>
      <c r="O407" s="12">
        <v>74</v>
      </c>
      <c r="P407" s="12">
        <v>145</v>
      </c>
      <c r="AI407" s="12"/>
    </row>
    <row r="408" spans="1:35" x14ac:dyDescent="0.2">
      <c r="A408" s="12" t="s">
        <v>1522</v>
      </c>
      <c r="B408" s="12">
        <v>2010</v>
      </c>
      <c r="C408" s="12" t="s">
        <v>169</v>
      </c>
      <c r="D408" s="12" t="s">
        <v>161</v>
      </c>
      <c r="E408" s="12">
        <v>154</v>
      </c>
      <c r="F408" s="12">
        <v>585</v>
      </c>
      <c r="G408" s="12">
        <v>93</v>
      </c>
      <c r="H408" s="12">
        <v>166</v>
      </c>
      <c r="I408" s="12">
        <v>36</v>
      </c>
      <c r="J408" s="12">
        <v>5</v>
      </c>
      <c r="K408" s="12">
        <v>26</v>
      </c>
      <c r="L408" s="12">
        <v>71</v>
      </c>
      <c r="M408" s="12">
        <v>13</v>
      </c>
      <c r="N408" s="12">
        <v>7</v>
      </c>
      <c r="O408" s="12">
        <v>79</v>
      </c>
      <c r="P408" s="12">
        <v>148</v>
      </c>
      <c r="AI408" s="12"/>
    </row>
    <row r="409" spans="1:35" x14ac:dyDescent="0.2">
      <c r="A409" s="12" t="s">
        <v>1681</v>
      </c>
      <c r="B409" s="12">
        <v>2010</v>
      </c>
      <c r="C409" s="12" t="s">
        <v>156</v>
      </c>
      <c r="D409" s="12" t="s">
        <v>157</v>
      </c>
      <c r="E409" s="12">
        <v>156</v>
      </c>
      <c r="F409" s="12">
        <v>585</v>
      </c>
      <c r="G409" s="12">
        <v>83</v>
      </c>
      <c r="H409" s="12">
        <v>165</v>
      </c>
      <c r="I409" s="12">
        <v>29</v>
      </c>
      <c r="J409" s="12">
        <v>2</v>
      </c>
      <c r="K409" s="12">
        <v>18</v>
      </c>
      <c r="L409" s="12">
        <v>70</v>
      </c>
      <c r="M409" s="12">
        <v>13</v>
      </c>
      <c r="N409" s="12">
        <v>8</v>
      </c>
      <c r="O409" s="12">
        <v>27</v>
      </c>
      <c r="P409" s="12">
        <v>82</v>
      </c>
      <c r="AI409" s="12"/>
    </row>
    <row r="410" spans="1:35" x14ac:dyDescent="0.2">
      <c r="A410" s="12" t="s">
        <v>114</v>
      </c>
      <c r="B410" s="12">
        <v>2010</v>
      </c>
      <c r="C410" s="12" t="s">
        <v>188</v>
      </c>
      <c r="D410" s="12" t="s">
        <v>161</v>
      </c>
      <c r="E410" s="12">
        <v>145</v>
      </c>
      <c r="F410" s="12">
        <v>587</v>
      </c>
      <c r="G410" s="12">
        <v>111</v>
      </c>
      <c r="H410" s="12">
        <v>197</v>
      </c>
      <c r="I410" s="12">
        <v>34</v>
      </c>
      <c r="J410" s="12">
        <v>9</v>
      </c>
      <c r="K410" s="12">
        <v>34</v>
      </c>
      <c r="L410" s="12">
        <v>117</v>
      </c>
      <c r="M410" s="12">
        <v>26</v>
      </c>
      <c r="N410" s="12">
        <v>8</v>
      </c>
      <c r="O410" s="12">
        <v>40</v>
      </c>
      <c r="P410" s="12">
        <v>135</v>
      </c>
      <c r="AI410" s="12"/>
    </row>
    <row r="411" spans="1:35" x14ac:dyDescent="0.2">
      <c r="A411" s="12" t="s">
        <v>113</v>
      </c>
      <c r="B411" s="12">
        <v>2010</v>
      </c>
      <c r="C411" s="12" t="s">
        <v>180</v>
      </c>
      <c r="D411" s="12" t="s">
        <v>161</v>
      </c>
      <c r="E411" s="12">
        <v>159</v>
      </c>
      <c r="F411" s="12">
        <v>587</v>
      </c>
      <c r="G411" s="12">
        <v>115</v>
      </c>
      <c r="H411" s="12">
        <v>183</v>
      </c>
      <c r="I411" s="12">
        <v>39</v>
      </c>
      <c r="J411" s="12">
        <v>1</v>
      </c>
      <c r="K411" s="12">
        <v>42</v>
      </c>
      <c r="L411" s="12">
        <v>118</v>
      </c>
      <c r="M411" s="12">
        <v>14</v>
      </c>
      <c r="N411" s="12">
        <v>4</v>
      </c>
      <c r="O411" s="12">
        <v>103</v>
      </c>
      <c r="P411" s="12">
        <v>76</v>
      </c>
      <c r="AI411" s="12"/>
    </row>
    <row r="412" spans="1:35" x14ac:dyDescent="0.2">
      <c r="A412" s="12" t="s">
        <v>1461</v>
      </c>
      <c r="B412" s="12">
        <v>2010</v>
      </c>
      <c r="C412" s="12" t="s">
        <v>186</v>
      </c>
      <c r="D412" s="12" t="s">
        <v>161</v>
      </c>
      <c r="E412" s="12">
        <v>147</v>
      </c>
      <c r="F412" s="12">
        <v>587</v>
      </c>
      <c r="G412" s="12">
        <v>84</v>
      </c>
      <c r="H412" s="12">
        <v>152</v>
      </c>
      <c r="I412" s="12">
        <v>26</v>
      </c>
      <c r="J412" s="12">
        <v>10</v>
      </c>
      <c r="K412" s="12">
        <v>18</v>
      </c>
      <c r="L412" s="12">
        <v>69</v>
      </c>
      <c r="M412" s="12">
        <v>34</v>
      </c>
      <c r="N412" s="12">
        <v>6</v>
      </c>
      <c r="O412" s="12">
        <v>53</v>
      </c>
      <c r="P412" s="12">
        <v>79</v>
      </c>
      <c r="AI412" s="12"/>
    </row>
    <row r="413" spans="1:35" x14ac:dyDescent="0.2">
      <c r="A413" s="12" t="s">
        <v>1500</v>
      </c>
      <c r="B413" s="12">
        <v>2010</v>
      </c>
      <c r="C413" s="12" t="s">
        <v>173</v>
      </c>
      <c r="D413" s="12" t="s">
        <v>161</v>
      </c>
      <c r="E413" s="12">
        <v>157</v>
      </c>
      <c r="F413" s="12">
        <v>587</v>
      </c>
      <c r="G413" s="12">
        <v>87</v>
      </c>
      <c r="H413" s="12">
        <v>166</v>
      </c>
      <c r="I413" s="12">
        <v>36</v>
      </c>
      <c r="J413" s="12">
        <v>3</v>
      </c>
      <c r="K413" s="12">
        <v>29</v>
      </c>
      <c r="L413" s="12">
        <v>103</v>
      </c>
      <c r="M413" s="12">
        <v>19</v>
      </c>
      <c r="N413" s="12">
        <v>11</v>
      </c>
      <c r="O413" s="12">
        <v>69</v>
      </c>
      <c r="P413" s="12">
        <v>161</v>
      </c>
      <c r="AI413" s="12"/>
    </row>
    <row r="414" spans="1:35" x14ac:dyDescent="0.2">
      <c r="A414" s="12" t="s">
        <v>1696</v>
      </c>
      <c r="B414" s="12">
        <v>2010</v>
      </c>
      <c r="C414" s="12" t="s">
        <v>184</v>
      </c>
      <c r="D414" s="12" t="s">
        <v>157</v>
      </c>
      <c r="E414" s="12">
        <v>148</v>
      </c>
      <c r="F414" s="12">
        <v>588</v>
      </c>
      <c r="G414" s="12">
        <v>88</v>
      </c>
      <c r="H414" s="12">
        <v>156</v>
      </c>
      <c r="I414" s="12">
        <v>15</v>
      </c>
      <c r="J414" s="12">
        <v>3</v>
      </c>
      <c r="K414" s="12">
        <v>0</v>
      </c>
      <c r="L414" s="12">
        <v>35</v>
      </c>
      <c r="M414" s="12">
        <v>32</v>
      </c>
      <c r="N414" s="12">
        <v>15</v>
      </c>
      <c r="O414" s="12">
        <v>64</v>
      </c>
      <c r="P414" s="12">
        <v>96</v>
      </c>
      <c r="AI414" s="12"/>
    </row>
    <row r="415" spans="1:35" x14ac:dyDescent="0.2">
      <c r="A415" s="12" t="s">
        <v>1566</v>
      </c>
      <c r="B415" s="12">
        <v>2010</v>
      </c>
      <c r="C415" s="12" t="s">
        <v>177</v>
      </c>
      <c r="D415" s="12" t="s">
        <v>161</v>
      </c>
      <c r="E415" s="12">
        <v>161</v>
      </c>
      <c r="F415" s="12">
        <v>588</v>
      </c>
      <c r="G415" s="12">
        <v>67</v>
      </c>
      <c r="H415" s="12">
        <v>157</v>
      </c>
      <c r="I415" s="12">
        <v>41</v>
      </c>
      <c r="J415" s="12">
        <v>2</v>
      </c>
      <c r="K415" s="12">
        <v>10</v>
      </c>
      <c r="L415" s="12">
        <v>88</v>
      </c>
      <c r="M415" s="12">
        <v>10</v>
      </c>
      <c r="N415" s="12">
        <v>5</v>
      </c>
      <c r="O415" s="12">
        <v>52</v>
      </c>
      <c r="P415" s="12">
        <v>95</v>
      </c>
      <c r="AI415" s="12"/>
    </row>
    <row r="416" spans="1:35" x14ac:dyDescent="0.2">
      <c r="A416" s="12" t="s">
        <v>1300</v>
      </c>
      <c r="B416" s="12">
        <v>2010</v>
      </c>
      <c r="C416" s="12" t="s">
        <v>168</v>
      </c>
      <c r="D416" s="12" t="s">
        <v>157</v>
      </c>
      <c r="E416" s="12">
        <v>154</v>
      </c>
      <c r="F416" s="12">
        <v>589</v>
      </c>
      <c r="G416" s="12">
        <v>84</v>
      </c>
      <c r="H416" s="12">
        <v>189</v>
      </c>
      <c r="I416" s="12">
        <v>49</v>
      </c>
      <c r="J416" s="12">
        <v>2</v>
      </c>
      <c r="K416" s="12">
        <v>28</v>
      </c>
      <c r="L416" s="12">
        <v>102</v>
      </c>
      <c r="M416" s="12">
        <v>2</v>
      </c>
      <c r="N416" s="12">
        <v>1</v>
      </c>
      <c r="O416" s="12">
        <v>40</v>
      </c>
      <c r="P416" s="12">
        <v>82</v>
      </c>
      <c r="AI416" s="12"/>
    </row>
    <row r="417" spans="1:35" x14ac:dyDescent="0.2">
      <c r="A417" s="12" t="s">
        <v>1587</v>
      </c>
      <c r="B417" s="12">
        <v>2010</v>
      </c>
      <c r="C417" s="12" t="s">
        <v>187</v>
      </c>
      <c r="D417" s="12" t="s">
        <v>161</v>
      </c>
      <c r="E417" s="12">
        <v>159</v>
      </c>
      <c r="F417" s="12">
        <v>589</v>
      </c>
      <c r="G417" s="12">
        <v>100</v>
      </c>
      <c r="H417" s="12">
        <v>169</v>
      </c>
      <c r="I417" s="12">
        <v>31</v>
      </c>
      <c r="J417" s="12">
        <v>0</v>
      </c>
      <c r="K417" s="12">
        <v>33</v>
      </c>
      <c r="L417" s="12">
        <v>105</v>
      </c>
      <c r="M417" s="12">
        <v>4</v>
      </c>
      <c r="N417" s="12">
        <v>1</v>
      </c>
      <c r="O417" s="12">
        <v>78</v>
      </c>
      <c r="P417" s="12">
        <v>149</v>
      </c>
      <c r="AI417" s="12"/>
    </row>
    <row r="418" spans="1:35" x14ac:dyDescent="0.2">
      <c r="A418" s="12" t="s">
        <v>1380</v>
      </c>
      <c r="B418" s="12">
        <v>2010</v>
      </c>
      <c r="C418" s="12" t="s">
        <v>164</v>
      </c>
      <c r="D418" s="12" t="s">
        <v>157</v>
      </c>
      <c r="E418" s="12">
        <v>157</v>
      </c>
      <c r="F418" s="12">
        <v>590</v>
      </c>
      <c r="G418" s="12">
        <v>79</v>
      </c>
      <c r="H418" s="12">
        <v>161</v>
      </c>
      <c r="I418" s="12">
        <v>44</v>
      </c>
      <c r="J418" s="12">
        <v>3</v>
      </c>
      <c r="K418" s="12">
        <v>31</v>
      </c>
      <c r="L418" s="12">
        <v>88</v>
      </c>
      <c r="M418" s="12">
        <v>6</v>
      </c>
      <c r="N418" s="12">
        <v>4</v>
      </c>
      <c r="O418" s="12">
        <v>50</v>
      </c>
      <c r="P418" s="12">
        <v>84</v>
      </c>
      <c r="AI418" s="12"/>
    </row>
    <row r="419" spans="1:35" x14ac:dyDescent="0.2">
      <c r="A419" s="12" t="s">
        <v>1469</v>
      </c>
      <c r="B419" s="12">
        <v>2010</v>
      </c>
      <c r="C419" s="12" t="s">
        <v>172</v>
      </c>
      <c r="D419" s="12" t="s">
        <v>161</v>
      </c>
      <c r="E419" s="12">
        <v>160</v>
      </c>
      <c r="F419" s="12">
        <v>591</v>
      </c>
      <c r="G419" s="12">
        <v>87</v>
      </c>
      <c r="H419" s="12">
        <v>176</v>
      </c>
      <c r="I419" s="12">
        <v>33</v>
      </c>
      <c r="J419" s="12">
        <v>0</v>
      </c>
      <c r="K419" s="12">
        <v>31</v>
      </c>
      <c r="L419" s="12">
        <v>101</v>
      </c>
      <c r="M419" s="12">
        <v>0</v>
      </c>
      <c r="N419" s="12">
        <v>0</v>
      </c>
      <c r="O419" s="12">
        <v>93</v>
      </c>
      <c r="P419" s="12">
        <v>114</v>
      </c>
      <c r="AI419" s="12"/>
    </row>
    <row r="420" spans="1:35" x14ac:dyDescent="0.2">
      <c r="A420" s="12" t="s">
        <v>1615</v>
      </c>
      <c r="B420" s="12">
        <v>2010</v>
      </c>
      <c r="C420" s="12" t="s">
        <v>174</v>
      </c>
      <c r="D420" s="12" t="s">
        <v>161</v>
      </c>
      <c r="E420" s="12">
        <v>158</v>
      </c>
      <c r="F420" s="12">
        <v>592</v>
      </c>
      <c r="G420" s="12">
        <v>64</v>
      </c>
      <c r="H420" s="12">
        <v>146</v>
      </c>
      <c r="I420" s="12">
        <v>34</v>
      </c>
      <c r="J420" s="12">
        <v>1</v>
      </c>
      <c r="K420" s="12">
        <v>21</v>
      </c>
      <c r="L420" s="12">
        <v>86</v>
      </c>
      <c r="M420" s="12">
        <v>7</v>
      </c>
      <c r="N420" s="12">
        <v>3</v>
      </c>
      <c r="O420" s="12">
        <v>53</v>
      </c>
      <c r="P420" s="12">
        <v>123</v>
      </c>
      <c r="AI420" s="12"/>
    </row>
    <row r="421" spans="1:35" x14ac:dyDescent="0.2">
      <c r="A421" s="12" t="s">
        <v>1331</v>
      </c>
      <c r="B421" s="12">
        <v>2010</v>
      </c>
      <c r="C421" s="12" t="s">
        <v>184</v>
      </c>
      <c r="D421" s="12" t="s">
        <v>157</v>
      </c>
      <c r="E421" s="12">
        <v>152</v>
      </c>
      <c r="F421" s="12">
        <v>593</v>
      </c>
      <c r="G421" s="12">
        <v>83</v>
      </c>
      <c r="H421" s="12">
        <v>178</v>
      </c>
      <c r="I421" s="12">
        <v>27</v>
      </c>
      <c r="J421" s="12">
        <v>1</v>
      </c>
      <c r="K421" s="12">
        <v>29</v>
      </c>
      <c r="L421" s="12">
        <v>115</v>
      </c>
      <c r="M421" s="12">
        <v>4</v>
      </c>
      <c r="N421" s="12">
        <v>5</v>
      </c>
      <c r="O421" s="12">
        <v>35</v>
      </c>
      <c r="P421" s="12">
        <v>60</v>
      </c>
      <c r="AI421" s="12"/>
    </row>
    <row r="422" spans="1:35" x14ac:dyDescent="0.2">
      <c r="A422" s="12" t="s">
        <v>1483</v>
      </c>
      <c r="B422" s="12">
        <v>2010</v>
      </c>
      <c r="C422" s="12" t="s">
        <v>159</v>
      </c>
      <c r="D422" s="12" t="s">
        <v>157</v>
      </c>
      <c r="E422" s="12">
        <v>150</v>
      </c>
      <c r="F422" s="12">
        <v>593</v>
      </c>
      <c r="G422" s="12">
        <v>49</v>
      </c>
      <c r="H422" s="12">
        <v>142</v>
      </c>
      <c r="I422" s="12">
        <v>29</v>
      </c>
      <c r="J422" s="12">
        <v>0</v>
      </c>
      <c r="K422" s="12">
        <v>10</v>
      </c>
      <c r="L422" s="12">
        <v>58</v>
      </c>
      <c r="M422" s="12">
        <v>3</v>
      </c>
      <c r="N422" s="12">
        <v>2</v>
      </c>
      <c r="O422" s="12">
        <v>23</v>
      </c>
      <c r="P422" s="12">
        <v>66</v>
      </c>
      <c r="AI422" s="12"/>
    </row>
    <row r="423" spans="1:35" x14ac:dyDescent="0.2">
      <c r="A423" s="12" t="s">
        <v>1596</v>
      </c>
      <c r="B423" s="12">
        <v>2010</v>
      </c>
      <c r="C423" s="12" t="s">
        <v>178</v>
      </c>
      <c r="D423" s="12" t="s">
        <v>157</v>
      </c>
      <c r="E423" s="12">
        <v>158</v>
      </c>
      <c r="F423" s="12">
        <v>595</v>
      </c>
      <c r="G423" s="12">
        <v>77</v>
      </c>
      <c r="H423" s="12">
        <v>189</v>
      </c>
      <c r="I423" s="12">
        <v>45</v>
      </c>
      <c r="J423" s="12">
        <v>0</v>
      </c>
      <c r="K423" s="12">
        <v>15</v>
      </c>
      <c r="L423" s="12">
        <v>78</v>
      </c>
      <c r="M423" s="12">
        <v>0</v>
      </c>
      <c r="N423" s="12">
        <v>0</v>
      </c>
      <c r="O423" s="12">
        <v>69</v>
      </c>
      <c r="P423" s="12">
        <v>78</v>
      </c>
      <c r="AI423" s="12"/>
    </row>
    <row r="424" spans="1:35" x14ac:dyDescent="0.2">
      <c r="A424" s="12" t="s">
        <v>1476</v>
      </c>
      <c r="B424" s="12">
        <v>2010</v>
      </c>
      <c r="C424" s="12" t="s">
        <v>180</v>
      </c>
      <c r="D424" s="12" t="s">
        <v>161</v>
      </c>
      <c r="E424" s="12">
        <v>158</v>
      </c>
      <c r="F424" s="12">
        <v>596</v>
      </c>
      <c r="G424" s="12">
        <v>95</v>
      </c>
      <c r="H424" s="12">
        <v>186</v>
      </c>
      <c r="I424" s="12">
        <v>45</v>
      </c>
      <c r="J424" s="12">
        <v>1</v>
      </c>
      <c r="K424" s="12">
        <v>28</v>
      </c>
      <c r="L424" s="12">
        <v>103</v>
      </c>
      <c r="M424" s="12">
        <v>9</v>
      </c>
      <c r="N424" s="12">
        <v>5</v>
      </c>
      <c r="O424" s="12">
        <v>69</v>
      </c>
      <c r="P424" s="12">
        <v>93</v>
      </c>
      <c r="AI424" s="12"/>
    </row>
    <row r="425" spans="1:35" x14ac:dyDescent="0.2">
      <c r="A425" s="12" t="s">
        <v>1579</v>
      </c>
      <c r="B425" s="12">
        <v>2010</v>
      </c>
      <c r="C425" s="12" t="s">
        <v>160</v>
      </c>
      <c r="D425" s="12" t="s">
        <v>161</v>
      </c>
      <c r="E425" s="12">
        <v>140</v>
      </c>
      <c r="F425" s="12">
        <v>599</v>
      </c>
      <c r="G425" s="12">
        <v>100</v>
      </c>
      <c r="H425" s="12">
        <v>184</v>
      </c>
      <c r="I425" s="12">
        <v>40</v>
      </c>
      <c r="J425" s="12">
        <v>3</v>
      </c>
      <c r="K425" s="12">
        <v>15</v>
      </c>
      <c r="L425" s="12">
        <v>66</v>
      </c>
      <c r="M425" s="12">
        <v>5</v>
      </c>
      <c r="N425" s="12">
        <v>3</v>
      </c>
      <c r="O425" s="12">
        <v>40</v>
      </c>
      <c r="P425" s="12">
        <v>86</v>
      </c>
      <c r="AI425" s="12"/>
    </row>
    <row r="426" spans="1:35" x14ac:dyDescent="0.2">
      <c r="A426" s="12" t="s">
        <v>1415</v>
      </c>
      <c r="B426" s="12">
        <v>2010</v>
      </c>
      <c r="C426" s="12" t="s">
        <v>167</v>
      </c>
      <c r="D426" s="12" t="s">
        <v>157</v>
      </c>
      <c r="E426" s="12">
        <v>154</v>
      </c>
      <c r="F426" s="12">
        <v>600</v>
      </c>
      <c r="G426" s="12">
        <v>110</v>
      </c>
      <c r="H426" s="12">
        <v>184</v>
      </c>
      <c r="I426" s="12">
        <v>30</v>
      </c>
      <c r="J426" s="12">
        <v>13</v>
      </c>
      <c r="K426" s="12">
        <v>19</v>
      </c>
      <c r="L426" s="12">
        <v>90</v>
      </c>
      <c r="M426" s="12">
        <v>47</v>
      </c>
      <c r="N426" s="12">
        <v>10</v>
      </c>
      <c r="O426" s="12">
        <v>46</v>
      </c>
      <c r="P426" s="12">
        <v>104</v>
      </c>
      <c r="AI426" s="12"/>
    </row>
    <row r="427" spans="1:35" x14ac:dyDescent="0.2">
      <c r="A427" s="12" t="s">
        <v>1459</v>
      </c>
      <c r="B427" s="12">
        <v>2010</v>
      </c>
      <c r="C427" s="12" t="s">
        <v>171</v>
      </c>
      <c r="D427" s="12" t="s">
        <v>157</v>
      </c>
      <c r="E427" s="12">
        <v>158</v>
      </c>
      <c r="F427" s="12">
        <v>601</v>
      </c>
      <c r="G427" s="12">
        <v>113</v>
      </c>
      <c r="H427" s="12">
        <v>154</v>
      </c>
      <c r="I427" s="12">
        <v>36</v>
      </c>
      <c r="J427" s="12">
        <v>0</v>
      </c>
      <c r="K427" s="12">
        <v>33</v>
      </c>
      <c r="L427" s="12">
        <v>108</v>
      </c>
      <c r="M427" s="12">
        <v>0</v>
      </c>
      <c r="N427" s="12">
        <v>1</v>
      </c>
      <c r="O427" s="12">
        <v>93</v>
      </c>
      <c r="P427" s="12">
        <v>122</v>
      </c>
      <c r="AI427" s="12"/>
    </row>
    <row r="428" spans="1:35" x14ac:dyDescent="0.2">
      <c r="A428" s="12" t="s">
        <v>1418</v>
      </c>
      <c r="B428" s="12">
        <v>2010</v>
      </c>
      <c r="C428" s="12" t="s">
        <v>159</v>
      </c>
      <c r="D428" s="12" t="s">
        <v>157</v>
      </c>
      <c r="E428" s="12">
        <v>161</v>
      </c>
      <c r="F428" s="12">
        <v>602</v>
      </c>
      <c r="G428" s="12">
        <v>62</v>
      </c>
      <c r="H428" s="12">
        <v>156</v>
      </c>
      <c r="I428" s="12">
        <v>21</v>
      </c>
      <c r="J428" s="12">
        <v>2</v>
      </c>
      <c r="K428" s="12">
        <v>1</v>
      </c>
      <c r="L428" s="12">
        <v>35</v>
      </c>
      <c r="M428" s="12">
        <v>42</v>
      </c>
      <c r="N428" s="12">
        <v>15</v>
      </c>
      <c r="O428" s="12">
        <v>74</v>
      </c>
      <c r="P428" s="12">
        <v>114</v>
      </c>
      <c r="AI428" s="12"/>
    </row>
    <row r="429" spans="1:35" x14ac:dyDescent="0.2">
      <c r="A429" s="12" t="s">
        <v>1560</v>
      </c>
      <c r="B429" s="12">
        <v>2010</v>
      </c>
      <c r="C429" s="12" t="s">
        <v>177</v>
      </c>
      <c r="D429" s="12" t="s">
        <v>161</v>
      </c>
      <c r="E429" s="12">
        <v>162</v>
      </c>
      <c r="F429" s="12">
        <v>602</v>
      </c>
      <c r="G429" s="12">
        <v>82</v>
      </c>
      <c r="H429" s="12">
        <v>150</v>
      </c>
      <c r="I429" s="12">
        <v>25</v>
      </c>
      <c r="J429" s="12">
        <v>6</v>
      </c>
      <c r="K429" s="12">
        <v>28</v>
      </c>
      <c r="L429" s="12">
        <v>89</v>
      </c>
      <c r="M429" s="12">
        <v>19</v>
      </c>
      <c r="N429" s="12">
        <v>15</v>
      </c>
      <c r="O429" s="12">
        <v>53</v>
      </c>
      <c r="P429" s="12">
        <v>170</v>
      </c>
      <c r="AI429" s="12"/>
    </row>
    <row r="430" spans="1:35" x14ac:dyDescent="0.2">
      <c r="A430" s="12" t="s">
        <v>1351</v>
      </c>
      <c r="B430" s="12">
        <v>2010</v>
      </c>
      <c r="C430" s="12" t="s">
        <v>158</v>
      </c>
      <c r="D430" s="12" t="s">
        <v>161</v>
      </c>
      <c r="E430" s="12">
        <v>157</v>
      </c>
      <c r="F430" s="12">
        <v>605</v>
      </c>
      <c r="G430" s="12">
        <v>67</v>
      </c>
      <c r="H430" s="12">
        <v>149</v>
      </c>
      <c r="I430" s="12">
        <v>29</v>
      </c>
      <c r="J430" s="12">
        <v>1</v>
      </c>
      <c r="K430" s="12">
        <v>24</v>
      </c>
      <c r="L430" s="12">
        <v>89</v>
      </c>
      <c r="M430" s="12">
        <v>3</v>
      </c>
      <c r="N430" s="12">
        <v>3</v>
      </c>
      <c r="O430" s="12">
        <v>37</v>
      </c>
      <c r="P430" s="12">
        <v>59</v>
      </c>
      <c r="AI430" s="12"/>
    </row>
    <row r="431" spans="1:35" x14ac:dyDescent="0.2">
      <c r="A431" s="12" t="s">
        <v>1388</v>
      </c>
      <c r="B431" s="12">
        <v>2010</v>
      </c>
      <c r="C431" s="12" t="s">
        <v>175</v>
      </c>
      <c r="D431" s="12" t="s">
        <v>157</v>
      </c>
      <c r="E431" s="12">
        <v>157</v>
      </c>
      <c r="F431" s="12">
        <v>609</v>
      </c>
      <c r="G431" s="12">
        <v>93</v>
      </c>
      <c r="H431" s="12">
        <v>165</v>
      </c>
      <c r="I431" s="12">
        <v>37</v>
      </c>
      <c r="J431" s="12">
        <v>5</v>
      </c>
      <c r="K431" s="12">
        <v>14</v>
      </c>
      <c r="L431" s="12">
        <v>81</v>
      </c>
      <c r="M431" s="12">
        <v>7</v>
      </c>
      <c r="N431" s="12">
        <v>3</v>
      </c>
      <c r="O431" s="12">
        <v>58</v>
      </c>
      <c r="P431" s="12">
        <v>93</v>
      </c>
      <c r="AI431" s="12"/>
    </row>
    <row r="432" spans="1:35" x14ac:dyDescent="0.2">
      <c r="A432" s="12" t="s">
        <v>1612</v>
      </c>
      <c r="B432" s="12">
        <v>2010</v>
      </c>
      <c r="C432" s="12" t="s">
        <v>172</v>
      </c>
      <c r="D432" s="12" t="s">
        <v>161</v>
      </c>
      <c r="E432" s="12">
        <v>161</v>
      </c>
      <c r="F432" s="12">
        <v>610</v>
      </c>
      <c r="G432" s="12">
        <v>77</v>
      </c>
      <c r="H432" s="12">
        <v>161</v>
      </c>
      <c r="I432" s="12">
        <v>29</v>
      </c>
      <c r="J432" s="12">
        <v>3</v>
      </c>
      <c r="K432" s="12">
        <v>11</v>
      </c>
      <c r="L432" s="12">
        <v>58</v>
      </c>
      <c r="M432" s="12">
        <v>17</v>
      </c>
      <c r="N432" s="12">
        <v>5</v>
      </c>
      <c r="O432" s="12">
        <v>56</v>
      </c>
      <c r="P432" s="12">
        <v>139</v>
      </c>
      <c r="AI432" s="12"/>
    </row>
    <row r="433" spans="1:35" x14ac:dyDescent="0.2">
      <c r="A433" s="12" t="s">
        <v>1675</v>
      </c>
      <c r="B433" s="12">
        <v>2010</v>
      </c>
      <c r="C433" s="12" t="s">
        <v>166</v>
      </c>
      <c r="D433" s="12" t="s">
        <v>161</v>
      </c>
      <c r="E433" s="12">
        <v>157</v>
      </c>
      <c r="F433" s="12">
        <v>610</v>
      </c>
      <c r="G433" s="12">
        <v>70</v>
      </c>
      <c r="H433" s="12">
        <v>174</v>
      </c>
      <c r="I433" s="12">
        <v>38</v>
      </c>
      <c r="J433" s="12">
        <v>1</v>
      </c>
      <c r="K433" s="12">
        <v>23</v>
      </c>
      <c r="L433" s="12">
        <v>104</v>
      </c>
      <c r="M433" s="12">
        <v>1</v>
      </c>
      <c r="N433" s="12">
        <v>1</v>
      </c>
      <c r="O433" s="12">
        <v>50</v>
      </c>
      <c r="P433" s="12">
        <v>102</v>
      </c>
      <c r="AI433" s="12"/>
    </row>
    <row r="434" spans="1:35" x14ac:dyDescent="0.2">
      <c r="A434" s="12" t="s">
        <v>1624</v>
      </c>
      <c r="B434" s="12">
        <v>2010</v>
      </c>
      <c r="C434" s="12" t="s">
        <v>158</v>
      </c>
      <c r="D434" s="12" t="s">
        <v>161</v>
      </c>
      <c r="E434" s="12">
        <v>156</v>
      </c>
      <c r="F434" s="12">
        <v>614</v>
      </c>
      <c r="G434" s="12">
        <v>93</v>
      </c>
      <c r="H434" s="12">
        <v>173</v>
      </c>
      <c r="I434" s="12">
        <v>29</v>
      </c>
      <c r="J434" s="12">
        <v>3</v>
      </c>
      <c r="K434" s="12">
        <v>25</v>
      </c>
      <c r="L434" s="12">
        <v>91</v>
      </c>
      <c r="M434" s="12">
        <v>18</v>
      </c>
      <c r="N434" s="12">
        <v>9</v>
      </c>
      <c r="O434" s="12">
        <v>41</v>
      </c>
      <c r="P434" s="12">
        <v>105</v>
      </c>
      <c r="AI434" s="12"/>
    </row>
    <row r="435" spans="1:35" x14ac:dyDescent="0.2">
      <c r="A435" s="12" t="s">
        <v>1561</v>
      </c>
      <c r="B435" s="12">
        <v>2010</v>
      </c>
      <c r="C435" s="12" t="s">
        <v>181</v>
      </c>
      <c r="D435" s="12" t="s">
        <v>157</v>
      </c>
      <c r="E435" s="12">
        <v>158</v>
      </c>
      <c r="F435" s="12">
        <v>616</v>
      </c>
      <c r="G435" s="12">
        <v>67</v>
      </c>
      <c r="H435" s="12">
        <v>172</v>
      </c>
      <c r="I435" s="12">
        <v>41</v>
      </c>
      <c r="J435" s="12">
        <v>4</v>
      </c>
      <c r="K435" s="12">
        <v>10</v>
      </c>
      <c r="L435" s="12">
        <v>75</v>
      </c>
      <c r="M435" s="12">
        <v>14</v>
      </c>
      <c r="N435" s="12">
        <v>4</v>
      </c>
      <c r="O435" s="12">
        <v>28</v>
      </c>
      <c r="P435" s="12">
        <v>94</v>
      </c>
      <c r="AI435" s="12"/>
    </row>
    <row r="436" spans="1:35" x14ac:dyDescent="0.2">
      <c r="A436" s="12" t="s">
        <v>1777</v>
      </c>
      <c r="B436" s="12">
        <v>2010</v>
      </c>
      <c r="C436" s="12" t="s">
        <v>182</v>
      </c>
      <c r="D436" s="12" t="s">
        <v>157</v>
      </c>
      <c r="E436" s="12">
        <v>151</v>
      </c>
      <c r="F436" s="12">
        <v>618</v>
      </c>
      <c r="G436" s="12">
        <v>103</v>
      </c>
      <c r="H436" s="12">
        <v>181</v>
      </c>
      <c r="I436" s="12">
        <v>34</v>
      </c>
      <c r="J436" s="12">
        <v>10</v>
      </c>
      <c r="K436" s="12">
        <v>4</v>
      </c>
      <c r="L436" s="12">
        <v>41</v>
      </c>
      <c r="M436" s="12">
        <v>27</v>
      </c>
      <c r="N436" s="12">
        <v>6</v>
      </c>
      <c r="O436" s="12">
        <v>47</v>
      </c>
      <c r="P436" s="12">
        <v>170</v>
      </c>
      <c r="AI436" s="12"/>
    </row>
    <row r="437" spans="1:35" x14ac:dyDescent="0.2">
      <c r="A437" s="12" t="s">
        <v>1547</v>
      </c>
      <c r="B437" s="12">
        <v>2010</v>
      </c>
      <c r="C437" s="12" t="s">
        <v>166</v>
      </c>
      <c r="D437" s="12" t="s">
        <v>161</v>
      </c>
      <c r="E437" s="12">
        <v>157</v>
      </c>
      <c r="F437" s="12">
        <v>619</v>
      </c>
      <c r="G437" s="12">
        <v>101</v>
      </c>
      <c r="H437" s="12">
        <v>188</v>
      </c>
      <c r="I437" s="12">
        <v>45</v>
      </c>
      <c r="J437" s="12">
        <v>1</v>
      </c>
      <c r="K437" s="12">
        <v>25</v>
      </c>
      <c r="L437" s="12">
        <v>103</v>
      </c>
      <c r="M437" s="12">
        <v>14</v>
      </c>
      <c r="N437" s="12">
        <v>3</v>
      </c>
      <c r="O437" s="12">
        <v>56</v>
      </c>
      <c r="P437" s="12">
        <v>105</v>
      </c>
      <c r="AI437" s="12"/>
    </row>
    <row r="438" spans="1:35" x14ac:dyDescent="0.2">
      <c r="A438" s="12" t="s">
        <v>1508</v>
      </c>
      <c r="B438" s="12">
        <v>2010</v>
      </c>
      <c r="C438" s="12" t="s">
        <v>171</v>
      </c>
      <c r="D438" s="12" t="s">
        <v>157</v>
      </c>
      <c r="E438" s="12">
        <v>160</v>
      </c>
      <c r="F438" s="12">
        <v>626</v>
      </c>
      <c r="G438" s="12">
        <v>103</v>
      </c>
      <c r="H438" s="12">
        <v>200</v>
      </c>
      <c r="I438" s="12">
        <v>41</v>
      </c>
      <c r="J438" s="12">
        <v>3</v>
      </c>
      <c r="K438" s="12">
        <v>29</v>
      </c>
      <c r="L438" s="12">
        <v>109</v>
      </c>
      <c r="M438" s="12">
        <v>3</v>
      </c>
      <c r="N438" s="12">
        <v>2</v>
      </c>
      <c r="O438" s="12">
        <v>57</v>
      </c>
      <c r="P438" s="12">
        <v>77</v>
      </c>
      <c r="AI438" s="12"/>
    </row>
    <row r="439" spans="1:35" x14ac:dyDescent="0.2">
      <c r="A439" s="12" t="s">
        <v>1430</v>
      </c>
      <c r="B439" s="12">
        <v>2010</v>
      </c>
      <c r="C439" s="12" t="s">
        <v>179</v>
      </c>
      <c r="D439" s="12" t="s">
        <v>161</v>
      </c>
      <c r="E439" s="12">
        <v>155</v>
      </c>
      <c r="F439" s="12">
        <v>626</v>
      </c>
      <c r="G439" s="12">
        <v>100</v>
      </c>
      <c r="H439" s="12">
        <v>172</v>
      </c>
      <c r="I439" s="12">
        <v>33</v>
      </c>
      <c r="J439" s="12">
        <v>5</v>
      </c>
      <c r="K439" s="12">
        <v>18</v>
      </c>
      <c r="L439" s="12">
        <v>59</v>
      </c>
      <c r="M439" s="12">
        <v>16</v>
      </c>
      <c r="N439" s="12">
        <v>12</v>
      </c>
      <c r="O439" s="12">
        <v>46</v>
      </c>
      <c r="P439" s="12">
        <v>83</v>
      </c>
      <c r="AI439" s="12"/>
    </row>
    <row r="440" spans="1:35" x14ac:dyDescent="0.2">
      <c r="A440" s="12" t="s">
        <v>1568</v>
      </c>
      <c r="B440" s="12">
        <v>2010</v>
      </c>
      <c r="C440" s="12" t="s">
        <v>165</v>
      </c>
      <c r="D440" s="12" t="s">
        <v>157</v>
      </c>
      <c r="E440" s="12">
        <v>160</v>
      </c>
      <c r="F440" s="12">
        <v>629</v>
      </c>
      <c r="G440" s="12">
        <v>79</v>
      </c>
      <c r="H440" s="12">
        <v>187</v>
      </c>
      <c r="I440" s="12">
        <v>45</v>
      </c>
      <c r="J440" s="12">
        <v>3</v>
      </c>
      <c r="K440" s="12">
        <v>12</v>
      </c>
      <c r="L440" s="12">
        <v>60</v>
      </c>
      <c r="M440" s="12">
        <v>7</v>
      </c>
      <c r="N440" s="12">
        <v>2</v>
      </c>
      <c r="O440" s="12">
        <v>73</v>
      </c>
      <c r="P440" s="12">
        <v>93</v>
      </c>
      <c r="AI440" s="12"/>
    </row>
    <row r="441" spans="1:35" x14ac:dyDescent="0.2">
      <c r="A441" s="12" t="s">
        <v>1687</v>
      </c>
      <c r="B441" s="12">
        <v>2010</v>
      </c>
      <c r="C441" s="12" t="s">
        <v>175</v>
      </c>
      <c r="D441" s="12" t="s">
        <v>157</v>
      </c>
      <c r="E441" s="12">
        <v>153</v>
      </c>
      <c r="F441" s="12">
        <v>629</v>
      </c>
      <c r="G441" s="12">
        <v>85</v>
      </c>
      <c r="H441" s="12">
        <v>166</v>
      </c>
      <c r="I441" s="12">
        <v>24</v>
      </c>
      <c r="J441" s="12">
        <v>10</v>
      </c>
      <c r="K441" s="12">
        <v>3</v>
      </c>
      <c r="L441" s="12">
        <v>58</v>
      </c>
      <c r="M441" s="12">
        <v>26</v>
      </c>
      <c r="N441" s="12">
        <v>4</v>
      </c>
      <c r="O441" s="12">
        <v>60</v>
      </c>
      <c r="P441" s="12">
        <v>74</v>
      </c>
      <c r="AI441" s="12"/>
    </row>
    <row r="442" spans="1:35" x14ac:dyDescent="0.2">
      <c r="A442" s="12" t="s">
        <v>1435</v>
      </c>
      <c r="B442" s="12">
        <v>2010</v>
      </c>
      <c r="C442" s="12" t="s">
        <v>168</v>
      </c>
      <c r="D442" s="12" t="s">
        <v>157</v>
      </c>
      <c r="E442" s="12">
        <v>150</v>
      </c>
      <c r="F442" s="12">
        <v>632</v>
      </c>
      <c r="G442" s="12">
        <v>92</v>
      </c>
      <c r="H442" s="12">
        <v>174</v>
      </c>
      <c r="I442" s="12">
        <v>38</v>
      </c>
      <c r="J442" s="12">
        <v>0</v>
      </c>
      <c r="K442" s="12">
        <v>11</v>
      </c>
      <c r="L442" s="12">
        <v>56</v>
      </c>
      <c r="M442" s="12">
        <v>5</v>
      </c>
      <c r="N442" s="12">
        <v>4</v>
      </c>
      <c r="O442" s="12">
        <v>53</v>
      </c>
      <c r="P442" s="12">
        <v>71</v>
      </c>
      <c r="AI442" s="12"/>
    </row>
    <row r="443" spans="1:35" x14ac:dyDescent="0.2">
      <c r="A443" s="12" t="s">
        <v>1363</v>
      </c>
      <c r="B443" s="12">
        <v>2010</v>
      </c>
      <c r="C443" s="12" t="s">
        <v>156</v>
      </c>
      <c r="D443" s="12" t="s">
        <v>157</v>
      </c>
      <c r="E443" s="12">
        <v>160</v>
      </c>
      <c r="F443" s="12">
        <v>651</v>
      </c>
      <c r="G443" s="12">
        <v>96</v>
      </c>
      <c r="H443" s="12">
        <v>179</v>
      </c>
      <c r="I443" s="12">
        <v>18</v>
      </c>
      <c r="J443" s="12">
        <v>3</v>
      </c>
      <c r="K443" s="12">
        <v>1</v>
      </c>
      <c r="L443" s="12">
        <v>47</v>
      </c>
      <c r="M443" s="12">
        <v>68</v>
      </c>
      <c r="N443" s="12">
        <v>18</v>
      </c>
      <c r="O443" s="12">
        <v>45</v>
      </c>
      <c r="P443" s="12">
        <v>47</v>
      </c>
      <c r="AI443" s="12"/>
    </row>
    <row r="444" spans="1:35" x14ac:dyDescent="0.2">
      <c r="A444" s="12" t="s">
        <v>1462</v>
      </c>
      <c r="B444" s="12">
        <v>2010</v>
      </c>
      <c r="C444" s="12" t="s">
        <v>166</v>
      </c>
      <c r="D444" s="12" t="s">
        <v>161</v>
      </c>
      <c r="E444" s="12">
        <v>160</v>
      </c>
      <c r="F444" s="12">
        <v>651</v>
      </c>
      <c r="G444" s="12">
        <v>112</v>
      </c>
      <c r="H444" s="12">
        <v>175</v>
      </c>
      <c r="I444" s="12">
        <v>32</v>
      </c>
      <c r="J444" s="12">
        <v>4</v>
      </c>
      <c r="K444" s="12">
        <v>29</v>
      </c>
      <c r="L444" s="12">
        <v>83</v>
      </c>
      <c r="M444" s="12">
        <v>11</v>
      </c>
      <c r="N444" s="12">
        <v>4</v>
      </c>
      <c r="O444" s="12">
        <v>76</v>
      </c>
      <c r="P444" s="12">
        <v>184</v>
      </c>
      <c r="AI444" s="12"/>
    </row>
    <row r="445" spans="1:35" x14ac:dyDescent="0.2">
      <c r="A445" s="12" t="s">
        <v>1384</v>
      </c>
      <c r="B445" s="12">
        <v>2010</v>
      </c>
      <c r="C445" s="12" t="s">
        <v>184</v>
      </c>
      <c r="D445" s="12" t="s">
        <v>157</v>
      </c>
      <c r="E445" s="12">
        <v>157</v>
      </c>
      <c r="F445" s="12">
        <v>656</v>
      </c>
      <c r="G445" s="12">
        <v>99</v>
      </c>
      <c r="H445" s="12">
        <v>186</v>
      </c>
      <c r="I445" s="12">
        <v>36</v>
      </c>
      <c r="J445" s="12">
        <v>3</v>
      </c>
      <c r="K445" s="12">
        <v>21</v>
      </c>
      <c r="L445" s="12">
        <v>91</v>
      </c>
      <c r="M445" s="12">
        <v>4</v>
      </c>
      <c r="N445" s="12">
        <v>2</v>
      </c>
      <c r="O445" s="12">
        <v>50</v>
      </c>
      <c r="P445" s="12">
        <v>115</v>
      </c>
      <c r="AI445" s="12"/>
    </row>
    <row r="446" spans="1:35" x14ac:dyDescent="0.2">
      <c r="A446" s="12" t="s">
        <v>1343</v>
      </c>
      <c r="B446" s="12">
        <v>2010</v>
      </c>
      <c r="C446" s="12" t="s">
        <v>171</v>
      </c>
      <c r="D446" s="12" t="s">
        <v>157</v>
      </c>
      <c r="E446" s="12">
        <v>157</v>
      </c>
      <c r="F446" s="12">
        <v>663</v>
      </c>
      <c r="G446" s="12">
        <v>111</v>
      </c>
      <c r="H446" s="12">
        <v>179</v>
      </c>
      <c r="I446" s="12">
        <v>30</v>
      </c>
      <c r="J446" s="12">
        <v>3</v>
      </c>
      <c r="K446" s="12">
        <v>10</v>
      </c>
      <c r="L446" s="12">
        <v>67</v>
      </c>
      <c r="M446" s="12">
        <v>18</v>
      </c>
      <c r="N446" s="12">
        <v>5</v>
      </c>
      <c r="O446" s="12">
        <v>63</v>
      </c>
      <c r="P446" s="12">
        <v>106</v>
      </c>
      <c r="AI446" s="12"/>
    </row>
    <row r="447" spans="1:35" x14ac:dyDescent="0.2">
      <c r="A447" s="12" t="s">
        <v>1406</v>
      </c>
      <c r="B447" s="12">
        <v>2010</v>
      </c>
      <c r="C447" s="12" t="s">
        <v>159</v>
      </c>
      <c r="D447" s="12" t="s">
        <v>157</v>
      </c>
      <c r="E447" s="12">
        <v>162</v>
      </c>
      <c r="F447" s="12">
        <v>680</v>
      </c>
      <c r="G447" s="12">
        <v>74</v>
      </c>
      <c r="H447" s="12">
        <v>214</v>
      </c>
      <c r="I447" s="12">
        <v>30</v>
      </c>
      <c r="J447" s="12">
        <v>3</v>
      </c>
      <c r="K447" s="12">
        <v>6</v>
      </c>
      <c r="L447" s="12">
        <v>43</v>
      </c>
      <c r="M447" s="12">
        <v>42</v>
      </c>
      <c r="N447" s="12">
        <v>9</v>
      </c>
      <c r="O447" s="12">
        <v>45</v>
      </c>
      <c r="P447" s="12">
        <v>86</v>
      </c>
      <c r="AI447" s="12"/>
    </row>
    <row r="448" spans="1:35" x14ac:dyDescent="0.2">
      <c r="A448" s="12" t="s">
        <v>1304</v>
      </c>
      <c r="B448" s="12">
        <v>2011</v>
      </c>
      <c r="C448" s="12" t="s">
        <v>169</v>
      </c>
      <c r="D448" s="12" t="s">
        <v>161</v>
      </c>
      <c r="E448" s="12">
        <v>37</v>
      </c>
      <c r="F448" s="12">
        <v>100</v>
      </c>
      <c r="G448" s="12">
        <v>12</v>
      </c>
      <c r="H448" s="12">
        <v>25</v>
      </c>
      <c r="I448" s="12">
        <v>3</v>
      </c>
      <c r="J448" s="12">
        <v>1</v>
      </c>
      <c r="K448" s="12">
        <v>8</v>
      </c>
      <c r="L448" s="12">
        <v>12</v>
      </c>
      <c r="M448" s="12">
        <v>0</v>
      </c>
      <c r="N448" s="12">
        <v>1</v>
      </c>
      <c r="O448" s="12">
        <v>12</v>
      </c>
      <c r="P448" s="12">
        <v>21</v>
      </c>
      <c r="AI448" s="12"/>
    </row>
    <row r="449" spans="1:35" x14ac:dyDescent="0.2">
      <c r="A449" s="12" t="s">
        <v>1638</v>
      </c>
      <c r="B449" s="12">
        <v>2011</v>
      </c>
      <c r="C449" s="12" t="s">
        <v>168</v>
      </c>
      <c r="D449" s="12" t="s">
        <v>157</v>
      </c>
      <c r="E449" s="12">
        <v>38</v>
      </c>
      <c r="F449" s="12">
        <v>101</v>
      </c>
      <c r="G449" s="12">
        <v>17</v>
      </c>
      <c r="H449" s="12">
        <v>32</v>
      </c>
      <c r="I449" s="12">
        <v>6</v>
      </c>
      <c r="J449" s="12">
        <v>0</v>
      </c>
      <c r="K449" s="12">
        <v>2</v>
      </c>
      <c r="L449" s="12">
        <v>8</v>
      </c>
      <c r="M449" s="12">
        <v>4</v>
      </c>
      <c r="N449" s="12">
        <v>2</v>
      </c>
      <c r="O449" s="12">
        <v>4</v>
      </c>
      <c r="P449" s="12">
        <v>17</v>
      </c>
      <c r="AI449" s="12"/>
    </row>
    <row r="450" spans="1:35" x14ac:dyDescent="0.2">
      <c r="A450" s="12" t="s">
        <v>1306</v>
      </c>
      <c r="B450" s="12">
        <v>2011</v>
      </c>
      <c r="C450" s="12" t="s">
        <v>159</v>
      </c>
      <c r="D450" s="12" t="s">
        <v>157</v>
      </c>
      <c r="E450" s="12">
        <v>28</v>
      </c>
      <c r="F450" s="12">
        <v>101</v>
      </c>
      <c r="G450" s="12">
        <v>12</v>
      </c>
      <c r="H450" s="12">
        <v>22</v>
      </c>
      <c r="I450" s="12">
        <v>6</v>
      </c>
      <c r="J450" s="12">
        <v>1</v>
      </c>
      <c r="K450" s="12">
        <v>2</v>
      </c>
      <c r="L450" s="12">
        <v>13</v>
      </c>
      <c r="M450" s="12">
        <v>4</v>
      </c>
      <c r="N450" s="12">
        <v>0</v>
      </c>
      <c r="O450" s="12">
        <v>13</v>
      </c>
      <c r="P450" s="12">
        <v>31</v>
      </c>
      <c r="AI450" s="12"/>
    </row>
    <row r="451" spans="1:35" x14ac:dyDescent="0.2">
      <c r="A451" s="12" t="s">
        <v>1352</v>
      </c>
      <c r="B451" s="12">
        <v>2011</v>
      </c>
      <c r="C451" s="12" t="s">
        <v>174</v>
      </c>
      <c r="D451" s="12" t="s">
        <v>161</v>
      </c>
      <c r="E451" s="12">
        <v>28</v>
      </c>
      <c r="F451" s="12">
        <v>101</v>
      </c>
      <c r="G451" s="12">
        <v>16</v>
      </c>
      <c r="H451" s="12">
        <v>34</v>
      </c>
      <c r="I451" s="12">
        <v>2</v>
      </c>
      <c r="J451" s="12">
        <v>1</v>
      </c>
      <c r="K451" s="12">
        <v>7</v>
      </c>
      <c r="L451" s="12">
        <v>18</v>
      </c>
      <c r="M451" s="12">
        <v>0</v>
      </c>
      <c r="N451" s="12">
        <v>0</v>
      </c>
      <c r="O451" s="12">
        <v>8</v>
      </c>
      <c r="P451" s="12">
        <v>27</v>
      </c>
      <c r="AI451" s="12"/>
    </row>
    <row r="452" spans="1:35" x14ac:dyDescent="0.2">
      <c r="A452" s="12" t="s">
        <v>1809</v>
      </c>
      <c r="B452" s="12">
        <v>2011</v>
      </c>
      <c r="C452" s="12" t="s">
        <v>156</v>
      </c>
      <c r="D452" s="12" t="s">
        <v>157</v>
      </c>
      <c r="E452" s="12">
        <v>29</v>
      </c>
      <c r="F452" s="12">
        <v>102</v>
      </c>
      <c r="G452" s="12">
        <v>11</v>
      </c>
      <c r="H452" s="12">
        <v>26</v>
      </c>
      <c r="I452" s="12">
        <v>3</v>
      </c>
      <c r="J452" s="12">
        <v>0</v>
      </c>
      <c r="K452" s="12">
        <v>1</v>
      </c>
      <c r="L452" s="12">
        <v>6</v>
      </c>
      <c r="M452" s="12">
        <v>1</v>
      </c>
      <c r="N452" s="12">
        <v>0</v>
      </c>
      <c r="O452" s="12">
        <v>9</v>
      </c>
      <c r="P452" s="12">
        <v>23</v>
      </c>
      <c r="AI452" s="12"/>
    </row>
    <row r="453" spans="1:35" x14ac:dyDescent="0.2">
      <c r="A453" s="12" t="s">
        <v>1811</v>
      </c>
      <c r="B453" s="12">
        <v>2011</v>
      </c>
      <c r="C453" s="12" t="s">
        <v>159</v>
      </c>
      <c r="D453" s="12" t="s">
        <v>157</v>
      </c>
      <c r="E453" s="12">
        <v>31</v>
      </c>
      <c r="F453" s="12">
        <v>102</v>
      </c>
      <c r="G453" s="12">
        <v>14</v>
      </c>
      <c r="H453" s="12">
        <v>22</v>
      </c>
      <c r="I453" s="12">
        <v>1</v>
      </c>
      <c r="J453" s="12">
        <v>0</v>
      </c>
      <c r="K453" s="12">
        <v>7</v>
      </c>
      <c r="L453" s="12">
        <v>15</v>
      </c>
      <c r="M453" s="12">
        <v>2</v>
      </c>
      <c r="N453" s="12">
        <v>2</v>
      </c>
      <c r="O453" s="12">
        <v>9</v>
      </c>
      <c r="P453" s="12">
        <v>42</v>
      </c>
      <c r="AI453" s="12"/>
    </row>
    <row r="454" spans="1:35" x14ac:dyDescent="0.2">
      <c r="A454" s="12" t="s">
        <v>1648</v>
      </c>
      <c r="B454" s="12">
        <v>2011</v>
      </c>
      <c r="C454" s="12" t="s">
        <v>160</v>
      </c>
      <c r="D454" s="12" t="s">
        <v>161</v>
      </c>
      <c r="E454" s="12">
        <v>92</v>
      </c>
      <c r="F454" s="12">
        <v>103</v>
      </c>
      <c r="G454" s="12">
        <v>11</v>
      </c>
      <c r="H454" s="12">
        <v>23</v>
      </c>
      <c r="I454" s="12">
        <v>5</v>
      </c>
      <c r="J454" s="12">
        <v>0</v>
      </c>
      <c r="K454" s="12">
        <v>4</v>
      </c>
      <c r="L454" s="12">
        <v>13</v>
      </c>
      <c r="M454" s="12">
        <v>2</v>
      </c>
      <c r="N454" s="12">
        <v>0</v>
      </c>
      <c r="O454" s="12">
        <v>15</v>
      </c>
      <c r="P454" s="12">
        <v>41</v>
      </c>
      <c r="AI454" s="12"/>
    </row>
    <row r="455" spans="1:35" x14ac:dyDescent="0.2">
      <c r="A455" s="12" t="s">
        <v>1715</v>
      </c>
      <c r="B455" s="12">
        <v>2011</v>
      </c>
      <c r="C455" s="12" t="s">
        <v>180</v>
      </c>
      <c r="D455" s="12" t="s">
        <v>161</v>
      </c>
      <c r="E455" s="12">
        <v>58</v>
      </c>
      <c r="F455" s="12">
        <v>104</v>
      </c>
      <c r="G455" s="12">
        <v>22</v>
      </c>
      <c r="H455" s="12">
        <v>22</v>
      </c>
      <c r="I455" s="12">
        <v>5</v>
      </c>
      <c r="J455" s="12">
        <v>0</v>
      </c>
      <c r="K455" s="12">
        <v>1</v>
      </c>
      <c r="L455" s="12">
        <v>11</v>
      </c>
      <c r="M455" s="12">
        <v>11</v>
      </c>
      <c r="N455" s="12">
        <v>0</v>
      </c>
      <c r="O455" s="12">
        <v>13</v>
      </c>
      <c r="P455" s="12">
        <v>31</v>
      </c>
      <c r="AI455" s="12"/>
    </row>
    <row r="456" spans="1:35" x14ac:dyDescent="0.2">
      <c r="A456" s="12" t="s">
        <v>1491</v>
      </c>
      <c r="B456" s="12">
        <v>2011</v>
      </c>
      <c r="C456" s="12" t="s">
        <v>175</v>
      </c>
      <c r="D456" s="12" t="s">
        <v>157</v>
      </c>
      <c r="E456" s="12">
        <v>45</v>
      </c>
      <c r="F456" s="12">
        <v>104</v>
      </c>
      <c r="G456" s="12">
        <v>9</v>
      </c>
      <c r="H456" s="12">
        <v>15</v>
      </c>
      <c r="I456" s="12">
        <v>3</v>
      </c>
      <c r="J456" s="12">
        <v>0</v>
      </c>
      <c r="K456" s="12">
        <v>1</v>
      </c>
      <c r="L456" s="12">
        <v>5</v>
      </c>
      <c r="M456" s="12">
        <v>0</v>
      </c>
      <c r="N456" s="12">
        <v>0</v>
      </c>
      <c r="O456" s="12">
        <v>8</v>
      </c>
      <c r="P456" s="12">
        <v>32</v>
      </c>
      <c r="AI456" s="12"/>
    </row>
    <row r="457" spans="1:35" x14ac:dyDescent="0.2">
      <c r="A457" s="12" t="s">
        <v>1627</v>
      </c>
      <c r="B457" s="12">
        <v>2011</v>
      </c>
      <c r="C457" s="12" t="s">
        <v>167</v>
      </c>
      <c r="D457" s="12" t="s">
        <v>157</v>
      </c>
      <c r="E457" s="12">
        <v>46</v>
      </c>
      <c r="F457" s="12">
        <v>105</v>
      </c>
      <c r="G457" s="12">
        <v>11</v>
      </c>
      <c r="H457" s="12">
        <v>26</v>
      </c>
      <c r="I457" s="12">
        <v>4</v>
      </c>
      <c r="J457" s="12">
        <v>0</v>
      </c>
      <c r="K457" s="12">
        <v>4</v>
      </c>
      <c r="L457" s="12">
        <v>13</v>
      </c>
      <c r="M457" s="12">
        <v>1</v>
      </c>
      <c r="N457" s="12">
        <v>1</v>
      </c>
      <c r="O457" s="12">
        <v>4</v>
      </c>
      <c r="P457" s="12">
        <v>26</v>
      </c>
      <c r="AI457" s="12"/>
    </row>
    <row r="458" spans="1:35" x14ac:dyDescent="0.2">
      <c r="A458" s="12" t="s">
        <v>1483</v>
      </c>
      <c r="B458" s="12">
        <v>2011</v>
      </c>
      <c r="C458" s="12" t="s">
        <v>187</v>
      </c>
      <c r="D458" s="12" t="s">
        <v>161</v>
      </c>
      <c r="E458" s="12">
        <v>44</v>
      </c>
      <c r="F458" s="12">
        <v>106</v>
      </c>
      <c r="G458" s="12">
        <v>13</v>
      </c>
      <c r="H458" s="12">
        <v>24</v>
      </c>
      <c r="I458" s="12">
        <v>8</v>
      </c>
      <c r="J458" s="12">
        <v>0</v>
      </c>
      <c r="K458" s="12">
        <v>6</v>
      </c>
      <c r="L458" s="12">
        <v>13</v>
      </c>
      <c r="M458" s="12">
        <v>0</v>
      </c>
      <c r="N458" s="12">
        <v>0</v>
      </c>
      <c r="O458" s="12">
        <v>4</v>
      </c>
      <c r="P458" s="12">
        <v>13</v>
      </c>
      <c r="AI458" s="12"/>
    </row>
    <row r="459" spans="1:35" x14ac:dyDescent="0.2">
      <c r="A459" s="12" t="s">
        <v>1738</v>
      </c>
      <c r="B459" s="12">
        <v>2011</v>
      </c>
      <c r="C459" s="12" t="s">
        <v>158</v>
      </c>
      <c r="D459" s="12" t="s">
        <v>161</v>
      </c>
      <c r="E459" s="12">
        <v>30</v>
      </c>
      <c r="F459" s="12">
        <v>106</v>
      </c>
      <c r="G459" s="12">
        <v>14</v>
      </c>
      <c r="H459" s="12">
        <v>26</v>
      </c>
      <c r="I459" s="12">
        <v>4</v>
      </c>
      <c r="J459" s="12">
        <v>0</v>
      </c>
      <c r="K459" s="12">
        <v>1</v>
      </c>
      <c r="L459" s="12">
        <v>6</v>
      </c>
      <c r="M459" s="12">
        <v>7</v>
      </c>
      <c r="N459" s="12">
        <v>0</v>
      </c>
      <c r="O459" s="12">
        <v>10</v>
      </c>
      <c r="P459" s="12">
        <v>28</v>
      </c>
      <c r="AI459" s="12"/>
    </row>
    <row r="460" spans="1:35" x14ac:dyDescent="0.2">
      <c r="A460" s="12" t="s">
        <v>1880</v>
      </c>
      <c r="B460" s="12">
        <v>2011</v>
      </c>
      <c r="C460" s="12" t="s">
        <v>179</v>
      </c>
      <c r="D460" s="12" t="s">
        <v>161</v>
      </c>
      <c r="E460" s="12">
        <v>38</v>
      </c>
      <c r="F460" s="12">
        <v>107</v>
      </c>
      <c r="G460" s="12">
        <v>14</v>
      </c>
      <c r="H460" s="12">
        <v>26</v>
      </c>
      <c r="I460" s="12">
        <v>8</v>
      </c>
      <c r="J460" s="12">
        <v>0</v>
      </c>
      <c r="K460" s="12">
        <v>0</v>
      </c>
      <c r="L460" s="12">
        <v>5</v>
      </c>
      <c r="M460" s="12">
        <v>1</v>
      </c>
      <c r="N460" s="12">
        <v>1</v>
      </c>
      <c r="O460" s="12">
        <v>7</v>
      </c>
      <c r="P460" s="12">
        <v>17</v>
      </c>
      <c r="AI460" s="12"/>
    </row>
    <row r="461" spans="1:35" x14ac:dyDescent="0.2">
      <c r="A461" s="12" t="s">
        <v>1824</v>
      </c>
      <c r="B461" s="12">
        <v>2011</v>
      </c>
      <c r="C461" s="12" t="s">
        <v>160</v>
      </c>
      <c r="D461" s="12" t="s">
        <v>161</v>
      </c>
      <c r="E461" s="12">
        <v>42</v>
      </c>
      <c r="F461" s="12">
        <v>109</v>
      </c>
      <c r="G461" s="12">
        <v>21</v>
      </c>
      <c r="H461" s="12">
        <v>33</v>
      </c>
      <c r="I461" s="12">
        <v>1</v>
      </c>
      <c r="J461" s="12">
        <v>1</v>
      </c>
      <c r="K461" s="12">
        <v>2</v>
      </c>
      <c r="L461" s="12">
        <v>10</v>
      </c>
      <c r="M461" s="12">
        <v>7</v>
      </c>
      <c r="N461" s="12">
        <v>4</v>
      </c>
      <c r="O461" s="12">
        <v>6</v>
      </c>
      <c r="P461" s="12">
        <v>14</v>
      </c>
      <c r="AI461" s="12"/>
    </row>
    <row r="462" spans="1:35" x14ac:dyDescent="0.2">
      <c r="A462" s="12" t="s">
        <v>1856</v>
      </c>
      <c r="B462" s="12">
        <v>2011</v>
      </c>
      <c r="C462" s="12" t="s">
        <v>183</v>
      </c>
      <c r="D462" s="12" t="s">
        <v>161</v>
      </c>
      <c r="E462" s="12">
        <v>31</v>
      </c>
      <c r="F462" s="12">
        <v>109</v>
      </c>
      <c r="G462" s="12">
        <v>6</v>
      </c>
      <c r="H462" s="12">
        <v>27</v>
      </c>
      <c r="I462" s="12">
        <v>5</v>
      </c>
      <c r="J462" s="12">
        <v>0</v>
      </c>
      <c r="K462" s="12">
        <v>0</v>
      </c>
      <c r="L462" s="12">
        <v>10</v>
      </c>
      <c r="M462" s="12">
        <v>0</v>
      </c>
      <c r="N462" s="12">
        <v>0</v>
      </c>
      <c r="O462" s="12">
        <v>4</v>
      </c>
      <c r="P462" s="12">
        <v>27</v>
      </c>
      <c r="AI462" s="12"/>
    </row>
    <row r="463" spans="1:35" x14ac:dyDescent="0.2">
      <c r="A463" s="12" t="s">
        <v>1412</v>
      </c>
      <c r="B463" s="12">
        <v>2011</v>
      </c>
      <c r="C463" s="12" t="s">
        <v>169</v>
      </c>
      <c r="D463" s="12" t="s">
        <v>161</v>
      </c>
      <c r="E463" s="12">
        <v>78</v>
      </c>
      <c r="F463" s="12">
        <v>110</v>
      </c>
      <c r="G463" s="12">
        <v>8</v>
      </c>
      <c r="H463" s="12">
        <v>30</v>
      </c>
      <c r="I463" s="12">
        <v>4</v>
      </c>
      <c r="J463" s="12">
        <v>0</v>
      </c>
      <c r="K463" s="12">
        <v>1</v>
      </c>
      <c r="L463" s="12">
        <v>8</v>
      </c>
      <c r="M463" s="12">
        <v>1</v>
      </c>
      <c r="N463" s="12">
        <v>0</v>
      </c>
      <c r="O463" s="12">
        <v>3</v>
      </c>
      <c r="P463" s="12">
        <v>15</v>
      </c>
      <c r="AI463" s="12"/>
    </row>
    <row r="464" spans="1:35" x14ac:dyDescent="0.2">
      <c r="A464" s="12" t="s">
        <v>1710</v>
      </c>
      <c r="B464" s="12">
        <v>2011</v>
      </c>
      <c r="C464" s="12" t="s">
        <v>156</v>
      </c>
      <c r="D464" s="12" t="s">
        <v>157</v>
      </c>
      <c r="E464" s="12">
        <v>38</v>
      </c>
      <c r="F464" s="12">
        <v>110</v>
      </c>
      <c r="G464" s="12">
        <v>13</v>
      </c>
      <c r="H464" s="12">
        <v>23</v>
      </c>
      <c r="I464" s="12">
        <v>5</v>
      </c>
      <c r="J464" s="12">
        <v>1</v>
      </c>
      <c r="K464" s="12">
        <v>5</v>
      </c>
      <c r="L464" s="12">
        <v>16</v>
      </c>
      <c r="M464" s="12">
        <v>0</v>
      </c>
      <c r="N464" s="12">
        <v>1</v>
      </c>
      <c r="O464" s="12">
        <v>14</v>
      </c>
      <c r="P464" s="12">
        <v>38</v>
      </c>
      <c r="AI464" s="12"/>
    </row>
    <row r="465" spans="1:35" x14ac:dyDescent="0.2">
      <c r="A465" s="12" t="s">
        <v>1337</v>
      </c>
      <c r="B465" s="12">
        <v>2011</v>
      </c>
      <c r="C465" s="12" t="s">
        <v>187</v>
      </c>
      <c r="D465" s="12" t="s">
        <v>161</v>
      </c>
      <c r="E465" s="12">
        <v>69</v>
      </c>
      <c r="F465" s="12">
        <v>110</v>
      </c>
      <c r="G465" s="12">
        <v>10</v>
      </c>
      <c r="H465" s="12">
        <v>21</v>
      </c>
      <c r="I465" s="12">
        <v>5</v>
      </c>
      <c r="J465" s="12">
        <v>0</v>
      </c>
      <c r="K465" s="12">
        <v>0</v>
      </c>
      <c r="L465" s="12">
        <v>6</v>
      </c>
      <c r="M465" s="12">
        <v>0</v>
      </c>
      <c r="N465" s="12">
        <v>0</v>
      </c>
      <c r="O465" s="12">
        <v>11</v>
      </c>
      <c r="P465" s="12">
        <v>35</v>
      </c>
      <c r="AI465" s="12"/>
    </row>
    <row r="466" spans="1:35" x14ac:dyDescent="0.2">
      <c r="A466" s="12" t="s">
        <v>1668</v>
      </c>
      <c r="B466" s="12">
        <v>2011</v>
      </c>
      <c r="C466" s="12" t="s">
        <v>166</v>
      </c>
      <c r="D466" s="12" t="s">
        <v>161</v>
      </c>
      <c r="E466" s="12">
        <v>49</v>
      </c>
      <c r="F466" s="12">
        <v>111</v>
      </c>
      <c r="G466" s="12">
        <v>15</v>
      </c>
      <c r="H466" s="12">
        <v>28</v>
      </c>
      <c r="I466" s="12">
        <v>6</v>
      </c>
      <c r="J466" s="12">
        <v>1</v>
      </c>
      <c r="K466" s="12">
        <v>5</v>
      </c>
      <c r="L466" s="12">
        <v>17</v>
      </c>
      <c r="M466" s="12">
        <v>0</v>
      </c>
      <c r="N466" s="12">
        <v>1</v>
      </c>
      <c r="O466" s="12">
        <v>10</v>
      </c>
      <c r="P466" s="12">
        <v>26</v>
      </c>
      <c r="AI466" s="12"/>
    </row>
    <row r="467" spans="1:35" x14ac:dyDescent="0.2">
      <c r="A467" s="12" t="s">
        <v>1731</v>
      </c>
      <c r="B467" s="12">
        <v>2011</v>
      </c>
      <c r="C467" s="12" t="s">
        <v>170</v>
      </c>
      <c r="D467" s="12" t="s">
        <v>157</v>
      </c>
      <c r="E467" s="12">
        <v>36</v>
      </c>
      <c r="F467" s="12">
        <v>111</v>
      </c>
      <c r="G467" s="12">
        <v>10</v>
      </c>
      <c r="H467" s="12">
        <v>19</v>
      </c>
      <c r="I467" s="12">
        <v>3</v>
      </c>
      <c r="J467" s="12">
        <v>0</v>
      </c>
      <c r="K467" s="12">
        <v>1</v>
      </c>
      <c r="L467" s="12">
        <v>4</v>
      </c>
      <c r="M467" s="12">
        <v>0</v>
      </c>
      <c r="N467" s="12">
        <v>0</v>
      </c>
      <c r="O467" s="12">
        <v>11</v>
      </c>
      <c r="P467" s="12">
        <v>32</v>
      </c>
      <c r="AI467" s="12"/>
    </row>
    <row r="468" spans="1:35" x14ac:dyDescent="0.2">
      <c r="A468" s="12" t="s">
        <v>1694</v>
      </c>
      <c r="B468" s="12">
        <v>2011</v>
      </c>
      <c r="C468" s="12" t="s">
        <v>181</v>
      </c>
      <c r="D468" s="12" t="s">
        <v>157</v>
      </c>
      <c r="E468" s="12">
        <v>57</v>
      </c>
      <c r="F468" s="12">
        <v>111</v>
      </c>
      <c r="G468" s="12">
        <v>5</v>
      </c>
      <c r="H468" s="12">
        <v>21</v>
      </c>
      <c r="I468" s="12">
        <v>8</v>
      </c>
      <c r="J468" s="12">
        <v>0</v>
      </c>
      <c r="K468" s="12">
        <v>1</v>
      </c>
      <c r="L468" s="12">
        <v>8</v>
      </c>
      <c r="M468" s="12">
        <v>0</v>
      </c>
      <c r="N468" s="12">
        <v>2</v>
      </c>
      <c r="O468" s="12">
        <v>10</v>
      </c>
      <c r="P468" s="12">
        <v>16</v>
      </c>
      <c r="AI468" s="12"/>
    </row>
    <row r="469" spans="1:35" x14ac:dyDescent="0.2">
      <c r="A469" s="12" t="s">
        <v>1838</v>
      </c>
      <c r="B469" s="12">
        <v>2011</v>
      </c>
      <c r="C469" s="12" t="s">
        <v>179</v>
      </c>
      <c r="D469" s="12" t="s">
        <v>161</v>
      </c>
      <c r="E469" s="12">
        <v>41</v>
      </c>
      <c r="F469" s="12">
        <v>112</v>
      </c>
      <c r="G469" s="12">
        <v>17</v>
      </c>
      <c r="H469" s="12">
        <v>26</v>
      </c>
      <c r="I469" s="12">
        <v>5</v>
      </c>
      <c r="J469" s="12">
        <v>0</v>
      </c>
      <c r="K469" s="12">
        <v>6</v>
      </c>
      <c r="L469" s="12">
        <v>15</v>
      </c>
      <c r="M469" s="12">
        <v>1</v>
      </c>
      <c r="N469" s="12">
        <v>0</v>
      </c>
      <c r="O469" s="12">
        <v>7</v>
      </c>
      <c r="P469" s="12">
        <v>27</v>
      </c>
      <c r="AI469" s="12"/>
    </row>
    <row r="470" spans="1:35" x14ac:dyDescent="0.2">
      <c r="A470" s="12" t="s">
        <v>1426</v>
      </c>
      <c r="B470" s="12">
        <v>2011</v>
      </c>
      <c r="C470" s="12" t="s">
        <v>174</v>
      </c>
      <c r="D470" s="12" t="s">
        <v>161</v>
      </c>
      <c r="E470" s="12">
        <v>38</v>
      </c>
      <c r="F470" s="12">
        <v>112</v>
      </c>
      <c r="G470" s="12">
        <v>14</v>
      </c>
      <c r="H470" s="12">
        <v>26</v>
      </c>
      <c r="I470" s="12">
        <v>5</v>
      </c>
      <c r="J470" s="12">
        <v>0</v>
      </c>
      <c r="K470" s="12">
        <v>2</v>
      </c>
      <c r="L470" s="12">
        <v>11</v>
      </c>
      <c r="M470" s="12">
        <v>0</v>
      </c>
      <c r="N470" s="12">
        <v>0</v>
      </c>
      <c r="O470" s="12">
        <v>19</v>
      </c>
      <c r="P470" s="12">
        <v>37</v>
      </c>
      <c r="AI470" s="12"/>
    </row>
    <row r="471" spans="1:35" x14ac:dyDescent="0.2">
      <c r="A471" s="12" t="s">
        <v>1328</v>
      </c>
      <c r="B471" s="12">
        <v>2011</v>
      </c>
      <c r="C471" s="12" t="s">
        <v>186</v>
      </c>
      <c r="D471" s="12" t="s">
        <v>161</v>
      </c>
      <c r="E471" s="12">
        <v>93</v>
      </c>
      <c r="F471" s="12">
        <v>113</v>
      </c>
      <c r="G471" s="12">
        <v>3</v>
      </c>
      <c r="H471" s="12">
        <v>29</v>
      </c>
      <c r="I471" s="12">
        <v>8</v>
      </c>
      <c r="J471" s="12">
        <v>0</v>
      </c>
      <c r="K471" s="12">
        <v>0</v>
      </c>
      <c r="L471" s="12">
        <v>8</v>
      </c>
      <c r="M471" s="12">
        <v>0</v>
      </c>
      <c r="N471" s="12">
        <v>0</v>
      </c>
      <c r="O471" s="12">
        <v>3</v>
      </c>
      <c r="P471" s="12">
        <v>23</v>
      </c>
      <c r="AI471" s="12"/>
    </row>
    <row r="472" spans="1:35" x14ac:dyDescent="0.2">
      <c r="A472" s="12" t="s">
        <v>1811</v>
      </c>
      <c r="B472" s="12">
        <v>2011</v>
      </c>
      <c r="C472" s="12" t="s">
        <v>182</v>
      </c>
      <c r="D472" s="12" t="s">
        <v>157</v>
      </c>
      <c r="E472" s="12">
        <v>64</v>
      </c>
      <c r="F472" s="12">
        <v>113</v>
      </c>
      <c r="G472" s="12">
        <v>16</v>
      </c>
      <c r="H472" s="12">
        <v>29</v>
      </c>
      <c r="I472" s="12">
        <v>10</v>
      </c>
      <c r="J472" s="12">
        <v>0</v>
      </c>
      <c r="K472" s="12">
        <v>4</v>
      </c>
      <c r="L472" s="12">
        <v>12</v>
      </c>
      <c r="M472" s="12">
        <v>1</v>
      </c>
      <c r="N472" s="12">
        <v>0</v>
      </c>
      <c r="O472" s="12">
        <v>9</v>
      </c>
      <c r="P472" s="12">
        <v>29</v>
      </c>
      <c r="AI472" s="12"/>
    </row>
    <row r="473" spans="1:35" x14ac:dyDescent="0.2">
      <c r="A473" s="12" t="s">
        <v>1522</v>
      </c>
      <c r="B473" s="12">
        <v>2011</v>
      </c>
      <c r="C473" s="12" t="s">
        <v>164</v>
      </c>
      <c r="D473" s="12" t="s">
        <v>157</v>
      </c>
      <c r="E473" s="12">
        <v>33</v>
      </c>
      <c r="F473" s="12">
        <v>115</v>
      </c>
      <c r="G473" s="12">
        <v>16</v>
      </c>
      <c r="H473" s="12">
        <v>31</v>
      </c>
      <c r="I473" s="12">
        <v>4</v>
      </c>
      <c r="J473" s="12">
        <v>2</v>
      </c>
      <c r="K473" s="12">
        <v>3</v>
      </c>
      <c r="L473" s="12">
        <v>9</v>
      </c>
      <c r="M473" s="12">
        <v>3</v>
      </c>
      <c r="N473" s="12">
        <v>3</v>
      </c>
      <c r="O473" s="12">
        <v>16</v>
      </c>
      <c r="P473" s="12">
        <v>31</v>
      </c>
      <c r="AI473" s="12"/>
    </row>
    <row r="474" spans="1:35" x14ac:dyDescent="0.2">
      <c r="A474" s="12" t="s">
        <v>1533</v>
      </c>
      <c r="B474" s="12">
        <v>2011</v>
      </c>
      <c r="C474" s="12" t="s">
        <v>159</v>
      </c>
      <c r="D474" s="12" t="s">
        <v>157</v>
      </c>
      <c r="E474" s="12">
        <v>44</v>
      </c>
      <c r="F474" s="12">
        <v>117</v>
      </c>
      <c r="G474" s="12">
        <v>10</v>
      </c>
      <c r="H474" s="12">
        <v>23</v>
      </c>
      <c r="I474" s="12">
        <v>10</v>
      </c>
      <c r="J474" s="12">
        <v>0</v>
      </c>
      <c r="K474" s="12">
        <v>2</v>
      </c>
      <c r="L474" s="12">
        <v>14</v>
      </c>
      <c r="M474" s="12">
        <v>1</v>
      </c>
      <c r="N474" s="12">
        <v>2</v>
      </c>
      <c r="O474" s="12">
        <v>16</v>
      </c>
      <c r="P474" s="12">
        <v>21</v>
      </c>
      <c r="AI474" s="12"/>
    </row>
    <row r="475" spans="1:35" x14ac:dyDescent="0.2">
      <c r="A475" s="12" t="s">
        <v>1539</v>
      </c>
      <c r="B475" s="12">
        <v>2011</v>
      </c>
      <c r="C475" s="12" t="s">
        <v>156</v>
      </c>
      <c r="D475" s="12" t="s">
        <v>157</v>
      </c>
      <c r="E475" s="12">
        <v>51</v>
      </c>
      <c r="F475" s="12">
        <v>118</v>
      </c>
      <c r="G475" s="12">
        <v>11</v>
      </c>
      <c r="H475" s="12">
        <v>24</v>
      </c>
      <c r="I475" s="12">
        <v>3</v>
      </c>
      <c r="J475" s="12">
        <v>0</v>
      </c>
      <c r="K475" s="12">
        <v>3</v>
      </c>
      <c r="L475" s="12">
        <v>11</v>
      </c>
      <c r="M475" s="12">
        <v>0</v>
      </c>
      <c r="N475" s="12">
        <v>1</v>
      </c>
      <c r="O475" s="12">
        <v>12</v>
      </c>
      <c r="P475" s="12">
        <v>28</v>
      </c>
      <c r="AI475" s="12"/>
    </row>
    <row r="476" spans="1:35" x14ac:dyDescent="0.2">
      <c r="A476" s="12" t="s">
        <v>1386</v>
      </c>
      <c r="B476" s="12">
        <v>2011</v>
      </c>
      <c r="C476" s="12" t="s">
        <v>182</v>
      </c>
      <c r="D476" s="12" t="s">
        <v>157</v>
      </c>
      <c r="E476" s="12">
        <v>40</v>
      </c>
      <c r="F476" s="12">
        <v>120</v>
      </c>
      <c r="G476" s="12">
        <v>11</v>
      </c>
      <c r="H476" s="12">
        <v>35</v>
      </c>
      <c r="I476" s="12">
        <v>7</v>
      </c>
      <c r="J476" s="12">
        <v>3</v>
      </c>
      <c r="K476" s="12">
        <v>5</v>
      </c>
      <c r="L476" s="12">
        <v>19</v>
      </c>
      <c r="M476" s="12">
        <v>1</v>
      </c>
      <c r="N476" s="12">
        <v>0</v>
      </c>
      <c r="O476" s="12">
        <v>11</v>
      </c>
      <c r="P476" s="12">
        <v>47</v>
      </c>
      <c r="AI476" s="12"/>
    </row>
    <row r="477" spans="1:35" x14ac:dyDescent="0.2">
      <c r="A477" s="12" t="s">
        <v>1632</v>
      </c>
      <c r="B477" s="12">
        <v>2011</v>
      </c>
      <c r="C477" s="12" t="s">
        <v>188</v>
      </c>
      <c r="D477" s="12" t="s">
        <v>161</v>
      </c>
      <c r="E477" s="12">
        <v>48</v>
      </c>
      <c r="F477" s="12">
        <v>122</v>
      </c>
      <c r="G477" s="12">
        <v>14</v>
      </c>
      <c r="H477" s="12">
        <v>19</v>
      </c>
      <c r="I477" s="12">
        <v>6</v>
      </c>
      <c r="J477" s="12">
        <v>1</v>
      </c>
      <c r="K477" s="12">
        <v>0</v>
      </c>
      <c r="L477" s="12">
        <v>6</v>
      </c>
      <c r="M477" s="12">
        <v>3</v>
      </c>
      <c r="N477" s="12">
        <v>2</v>
      </c>
      <c r="O477" s="12">
        <v>14</v>
      </c>
      <c r="P477" s="12">
        <v>37</v>
      </c>
      <c r="AI477" s="12"/>
    </row>
    <row r="478" spans="1:35" x14ac:dyDescent="0.2">
      <c r="A478" s="12" t="s">
        <v>106</v>
      </c>
      <c r="B478" s="12">
        <v>2011</v>
      </c>
      <c r="C478" s="12" t="s">
        <v>165</v>
      </c>
      <c r="D478" s="12" t="s">
        <v>157</v>
      </c>
      <c r="E478" s="12">
        <v>31</v>
      </c>
      <c r="F478" s="12">
        <v>123</v>
      </c>
      <c r="G478" s="12">
        <v>16</v>
      </c>
      <c r="H478" s="12">
        <v>34</v>
      </c>
      <c r="I478" s="12">
        <v>9</v>
      </c>
      <c r="J478" s="12">
        <v>0</v>
      </c>
      <c r="K478" s="12">
        <v>2</v>
      </c>
      <c r="L478" s="12">
        <v>13</v>
      </c>
      <c r="M478" s="12">
        <v>1</v>
      </c>
      <c r="N478" s="12">
        <v>0</v>
      </c>
      <c r="O478" s="12">
        <v>6</v>
      </c>
      <c r="P478" s="12">
        <v>39</v>
      </c>
      <c r="AI478" s="12"/>
    </row>
    <row r="479" spans="1:35" x14ac:dyDescent="0.2">
      <c r="A479" s="12" t="s">
        <v>1884</v>
      </c>
      <c r="B479" s="12">
        <v>2011</v>
      </c>
      <c r="C479" s="12" t="s">
        <v>177</v>
      </c>
      <c r="D479" s="12" t="s">
        <v>161</v>
      </c>
      <c r="E479" s="12">
        <v>36</v>
      </c>
      <c r="F479" s="12">
        <v>123</v>
      </c>
      <c r="G479" s="12">
        <v>20</v>
      </c>
      <c r="H479" s="12">
        <v>25</v>
      </c>
      <c r="I479" s="12">
        <v>9</v>
      </c>
      <c r="J479" s="12">
        <v>0</v>
      </c>
      <c r="K479" s="12">
        <v>1</v>
      </c>
      <c r="L479" s="12">
        <v>13</v>
      </c>
      <c r="M479" s="12">
        <v>1</v>
      </c>
      <c r="N479" s="12">
        <v>0</v>
      </c>
      <c r="O479" s="12">
        <v>12</v>
      </c>
      <c r="P479" s="12">
        <v>21</v>
      </c>
      <c r="AI479" s="12"/>
    </row>
    <row r="480" spans="1:35" x14ac:dyDescent="0.2">
      <c r="A480" s="12" t="s">
        <v>111</v>
      </c>
      <c r="B480" s="12">
        <v>2011</v>
      </c>
      <c r="C480" s="12" t="s">
        <v>181</v>
      </c>
      <c r="D480" s="12" t="s">
        <v>157</v>
      </c>
      <c r="E480" s="12">
        <v>40</v>
      </c>
      <c r="F480" s="12">
        <v>123</v>
      </c>
      <c r="G480" s="12">
        <v>20</v>
      </c>
      <c r="H480" s="12">
        <v>27</v>
      </c>
      <c r="I480" s="12">
        <v>6</v>
      </c>
      <c r="J480" s="12">
        <v>0</v>
      </c>
      <c r="K480" s="12">
        <v>5</v>
      </c>
      <c r="L480" s="12">
        <v>16</v>
      </c>
      <c r="M480" s="12">
        <v>4</v>
      </c>
      <c r="N480" s="12">
        <v>0</v>
      </c>
      <c r="O480" s="12">
        <v>9</v>
      </c>
      <c r="P480" s="12">
        <v>30</v>
      </c>
      <c r="AI480" s="12"/>
    </row>
    <row r="481" spans="1:35" x14ac:dyDescent="0.2">
      <c r="A481" s="12" t="s">
        <v>1647</v>
      </c>
      <c r="B481" s="12">
        <v>2011</v>
      </c>
      <c r="C481" s="12" t="s">
        <v>171</v>
      </c>
      <c r="D481" s="12" t="s">
        <v>157</v>
      </c>
      <c r="E481" s="12">
        <v>43</v>
      </c>
      <c r="F481" s="12">
        <v>124</v>
      </c>
      <c r="G481" s="12">
        <v>17</v>
      </c>
      <c r="H481" s="12">
        <v>33</v>
      </c>
      <c r="I481" s="12">
        <v>4</v>
      </c>
      <c r="J481" s="12">
        <v>0</v>
      </c>
      <c r="K481" s="12">
        <v>4</v>
      </c>
      <c r="L481" s="12">
        <v>22</v>
      </c>
      <c r="M481" s="12">
        <v>4</v>
      </c>
      <c r="N481" s="12">
        <v>1</v>
      </c>
      <c r="O481" s="12">
        <v>9</v>
      </c>
      <c r="P481" s="12">
        <v>29</v>
      </c>
      <c r="AI481" s="12"/>
    </row>
    <row r="482" spans="1:35" x14ac:dyDescent="0.2">
      <c r="A482" s="12" t="s">
        <v>1336</v>
      </c>
      <c r="B482" s="12">
        <v>2011</v>
      </c>
      <c r="C482" s="12" t="s">
        <v>166</v>
      </c>
      <c r="D482" s="12" t="s">
        <v>161</v>
      </c>
      <c r="E482" s="12">
        <v>45</v>
      </c>
      <c r="F482" s="12">
        <v>124</v>
      </c>
      <c r="G482" s="12">
        <v>18</v>
      </c>
      <c r="H482" s="12">
        <v>34</v>
      </c>
      <c r="I482" s="12">
        <v>10</v>
      </c>
      <c r="J482" s="12">
        <v>0</v>
      </c>
      <c r="K482" s="12">
        <v>1</v>
      </c>
      <c r="L482" s="12">
        <v>7</v>
      </c>
      <c r="M482" s="12">
        <v>1</v>
      </c>
      <c r="N482" s="12">
        <v>0</v>
      </c>
      <c r="O482" s="12">
        <v>11</v>
      </c>
      <c r="P482" s="12">
        <v>16</v>
      </c>
      <c r="AI482" s="12"/>
    </row>
    <row r="483" spans="1:35" x14ac:dyDescent="0.2">
      <c r="A483" s="12" t="s">
        <v>1519</v>
      </c>
      <c r="B483" s="12">
        <v>2011</v>
      </c>
      <c r="C483" s="12" t="s">
        <v>169</v>
      </c>
      <c r="D483" s="12" t="s">
        <v>161</v>
      </c>
      <c r="E483" s="12">
        <v>33</v>
      </c>
      <c r="F483" s="12">
        <v>124</v>
      </c>
      <c r="G483" s="12">
        <v>23</v>
      </c>
      <c r="H483" s="12">
        <v>39</v>
      </c>
      <c r="I483" s="12">
        <v>12</v>
      </c>
      <c r="J483" s="12">
        <v>2</v>
      </c>
      <c r="K483" s="12">
        <v>2</v>
      </c>
      <c r="L483" s="12">
        <v>16</v>
      </c>
      <c r="M483" s="12">
        <v>5</v>
      </c>
      <c r="N483" s="12">
        <v>4</v>
      </c>
      <c r="O483" s="12">
        <v>12</v>
      </c>
      <c r="P483" s="12">
        <v>19</v>
      </c>
      <c r="AI483" s="12"/>
    </row>
    <row r="484" spans="1:35" x14ac:dyDescent="0.2">
      <c r="A484" s="12" t="s">
        <v>1371</v>
      </c>
      <c r="B484" s="12">
        <v>2011</v>
      </c>
      <c r="C484" s="12" t="s">
        <v>183</v>
      </c>
      <c r="D484" s="12" t="s">
        <v>161</v>
      </c>
      <c r="E484" s="12">
        <v>44</v>
      </c>
      <c r="F484" s="12">
        <v>124</v>
      </c>
      <c r="G484" s="12">
        <v>14</v>
      </c>
      <c r="H484" s="12">
        <v>27</v>
      </c>
      <c r="I484" s="12">
        <v>7</v>
      </c>
      <c r="J484" s="12">
        <v>0</v>
      </c>
      <c r="K484" s="12">
        <v>2</v>
      </c>
      <c r="L484" s="12">
        <v>19</v>
      </c>
      <c r="M484" s="12">
        <v>0</v>
      </c>
      <c r="N484" s="12">
        <v>0</v>
      </c>
      <c r="O484" s="12">
        <v>10</v>
      </c>
      <c r="P484" s="12">
        <v>28</v>
      </c>
      <c r="AI484" s="12"/>
    </row>
    <row r="485" spans="1:35" x14ac:dyDescent="0.2">
      <c r="A485" s="12" t="s">
        <v>1483</v>
      </c>
      <c r="B485" s="12">
        <v>2011</v>
      </c>
      <c r="C485" s="12" t="s">
        <v>188</v>
      </c>
      <c r="D485" s="12" t="s">
        <v>161</v>
      </c>
      <c r="E485" s="12">
        <v>38</v>
      </c>
      <c r="F485" s="12">
        <v>125</v>
      </c>
      <c r="G485" s="12">
        <v>10</v>
      </c>
      <c r="H485" s="12">
        <v>26</v>
      </c>
      <c r="I485" s="12">
        <v>4</v>
      </c>
      <c r="J485" s="12">
        <v>0</v>
      </c>
      <c r="K485" s="12">
        <v>2</v>
      </c>
      <c r="L485" s="12">
        <v>8</v>
      </c>
      <c r="M485" s="12">
        <v>2</v>
      </c>
      <c r="N485" s="12">
        <v>0</v>
      </c>
      <c r="O485" s="12">
        <v>3</v>
      </c>
      <c r="P485" s="12">
        <v>15</v>
      </c>
      <c r="AI485" s="12"/>
    </row>
    <row r="486" spans="1:35" x14ac:dyDescent="0.2">
      <c r="A486" s="12" t="s">
        <v>1374</v>
      </c>
      <c r="B486" s="12">
        <v>2011</v>
      </c>
      <c r="C486" s="12" t="s">
        <v>186</v>
      </c>
      <c r="D486" s="12" t="s">
        <v>161</v>
      </c>
      <c r="E486" s="12">
        <v>41</v>
      </c>
      <c r="F486" s="12">
        <v>125</v>
      </c>
      <c r="G486" s="12">
        <v>11</v>
      </c>
      <c r="H486" s="12">
        <v>22</v>
      </c>
      <c r="I486" s="12">
        <v>4</v>
      </c>
      <c r="J486" s="12">
        <v>0</v>
      </c>
      <c r="K486" s="12">
        <v>2</v>
      </c>
      <c r="L486" s="12">
        <v>9</v>
      </c>
      <c r="M486" s="12">
        <v>0</v>
      </c>
      <c r="N486" s="12">
        <v>0</v>
      </c>
      <c r="O486" s="12">
        <v>11</v>
      </c>
      <c r="P486" s="12">
        <v>35</v>
      </c>
      <c r="AI486" s="12"/>
    </row>
    <row r="487" spans="1:35" x14ac:dyDescent="0.2">
      <c r="A487" s="12" t="s">
        <v>1309</v>
      </c>
      <c r="B487" s="12">
        <v>2011</v>
      </c>
      <c r="C487" s="12" t="s">
        <v>185</v>
      </c>
      <c r="D487" s="12" t="s">
        <v>161</v>
      </c>
      <c r="E487" s="12">
        <v>39</v>
      </c>
      <c r="F487" s="12">
        <v>126</v>
      </c>
      <c r="G487" s="12">
        <v>4</v>
      </c>
      <c r="H487" s="12">
        <v>28</v>
      </c>
      <c r="I487" s="12">
        <v>3</v>
      </c>
      <c r="J487" s="12">
        <v>0</v>
      </c>
      <c r="K487" s="12">
        <v>1</v>
      </c>
      <c r="L487" s="12">
        <v>13</v>
      </c>
      <c r="M487" s="12">
        <v>2</v>
      </c>
      <c r="N487" s="12">
        <v>2</v>
      </c>
      <c r="O487" s="12">
        <v>4</v>
      </c>
      <c r="P487" s="12">
        <v>17</v>
      </c>
      <c r="AI487" s="12"/>
    </row>
    <row r="488" spans="1:35" x14ac:dyDescent="0.2">
      <c r="A488" s="12" t="s">
        <v>1357</v>
      </c>
      <c r="B488" s="12">
        <v>2011</v>
      </c>
      <c r="C488" s="12" t="s">
        <v>169</v>
      </c>
      <c r="D488" s="12" t="s">
        <v>161</v>
      </c>
      <c r="E488" s="12">
        <v>42</v>
      </c>
      <c r="F488" s="12">
        <v>127</v>
      </c>
      <c r="G488" s="12">
        <v>5</v>
      </c>
      <c r="H488" s="12">
        <v>29</v>
      </c>
      <c r="I488" s="12">
        <v>6</v>
      </c>
      <c r="J488" s="12">
        <v>0</v>
      </c>
      <c r="K488" s="12">
        <v>0</v>
      </c>
      <c r="L488" s="12">
        <v>16</v>
      </c>
      <c r="M488" s="12">
        <v>0</v>
      </c>
      <c r="N488" s="12">
        <v>1</v>
      </c>
      <c r="O488" s="12">
        <v>2</v>
      </c>
      <c r="P488" s="12">
        <v>24</v>
      </c>
      <c r="AI488" s="12"/>
    </row>
    <row r="489" spans="1:35" x14ac:dyDescent="0.2">
      <c r="A489" s="12" t="s">
        <v>1874</v>
      </c>
      <c r="B489" s="12">
        <v>2011</v>
      </c>
      <c r="C489" s="12" t="s">
        <v>172</v>
      </c>
      <c r="D489" s="12" t="s">
        <v>161</v>
      </c>
      <c r="E489" s="12">
        <v>49</v>
      </c>
      <c r="F489" s="12">
        <v>128</v>
      </c>
      <c r="G489" s="12">
        <v>9</v>
      </c>
      <c r="H489" s="12">
        <v>18</v>
      </c>
      <c r="I489" s="12">
        <v>8</v>
      </c>
      <c r="J489" s="12">
        <v>1</v>
      </c>
      <c r="K489" s="12">
        <v>1</v>
      </c>
      <c r="L489" s="12">
        <v>9</v>
      </c>
      <c r="M489" s="12">
        <v>2</v>
      </c>
      <c r="N489" s="12">
        <v>1</v>
      </c>
      <c r="O489" s="12">
        <v>21</v>
      </c>
      <c r="P489" s="12">
        <v>46</v>
      </c>
      <c r="AI489" s="12"/>
    </row>
    <row r="490" spans="1:35" x14ac:dyDescent="0.2">
      <c r="A490" s="12" t="s">
        <v>1764</v>
      </c>
      <c r="B490" s="12">
        <v>2011</v>
      </c>
      <c r="C490" s="12" t="s">
        <v>173</v>
      </c>
      <c r="D490" s="12" t="s">
        <v>161</v>
      </c>
      <c r="E490" s="12">
        <v>36</v>
      </c>
      <c r="F490" s="12">
        <v>129</v>
      </c>
      <c r="G490" s="12">
        <v>20</v>
      </c>
      <c r="H490" s="12">
        <v>39</v>
      </c>
      <c r="I490" s="12">
        <v>8</v>
      </c>
      <c r="J490" s="12">
        <v>1</v>
      </c>
      <c r="K490" s="12">
        <v>7</v>
      </c>
      <c r="L490" s="12">
        <v>25</v>
      </c>
      <c r="M490" s="12">
        <v>0</v>
      </c>
      <c r="N490" s="12">
        <v>0</v>
      </c>
      <c r="O490" s="12">
        <v>17</v>
      </c>
      <c r="P490" s="12">
        <v>31</v>
      </c>
      <c r="AI490" s="12"/>
    </row>
    <row r="491" spans="1:35" x14ac:dyDescent="0.2">
      <c r="A491" s="12" t="s">
        <v>1717</v>
      </c>
      <c r="B491" s="12">
        <v>2011</v>
      </c>
      <c r="C491" s="12" t="s">
        <v>187</v>
      </c>
      <c r="D491" s="12" t="s">
        <v>161</v>
      </c>
      <c r="E491" s="12">
        <v>64</v>
      </c>
      <c r="F491" s="12">
        <v>130</v>
      </c>
      <c r="G491" s="12">
        <v>19</v>
      </c>
      <c r="H491" s="12">
        <v>30</v>
      </c>
      <c r="I491" s="12">
        <v>9</v>
      </c>
      <c r="J491" s="12">
        <v>0</v>
      </c>
      <c r="K491" s="12">
        <v>5</v>
      </c>
      <c r="L491" s="12">
        <v>16</v>
      </c>
      <c r="M491" s="12">
        <v>0</v>
      </c>
      <c r="N491" s="12">
        <v>0</v>
      </c>
      <c r="O491" s="12">
        <v>11</v>
      </c>
      <c r="P491" s="12">
        <v>39</v>
      </c>
      <c r="AI491" s="12"/>
    </row>
    <row r="492" spans="1:35" x14ac:dyDescent="0.2">
      <c r="A492" s="12" t="s">
        <v>1326</v>
      </c>
      <c r="B492" s="12">
        <v>2011</v>
      </c>
      <c r="C492" s="12" t="s">
        <v>188</v>
      </c>
      <c r="D492" s="12" t="s">
        <v>161</v>
      </c>
      <c r="E492" s="12">
        <v>64</v>
      </c>
      <c r="F492" s="12">
        <v>131</v>
      </c>
      <c r="G492" s="12">
        <v>20</v>
      </c>
      <c r="H492" s="12">
        <v>34</v>
      </c>
      <c r="I492" s="12">
        <v>6</v>
      </c>
      <c r="J492" s="12">
        <v>0</v>
      </c>
      <c r="K492" s="12">
        <v>13</v>
      </c>
      <c r="L492" s="12">
        <v>32</v>
      </c>
      <c r="M492" s="12">
        <v>0</v>
      </c>
      <c r="N492" s="12">
        <v>0</v>
      </c>
      <c r="O492" s="12">
        <v>17</v>
      </c>
      <c r="P492" s="12">
        <v>45</v>
      </c>
      <c r="AI492" s="12"/>
    </row>
    <row r="493" spans="1:35" x14ac:dyDescent="0.2">
      <c r="A493" s="12" t="s">
        <v>1766</v>
      </c>
      <c r="B493" s="12">
        <v>2011</v>
      </c>
      <c r="C493" s="12" t="s">
        <v>176</v>
      </c>
      <c r="D493" s="12" t="s">
        <v>157</v>
      </c>
      <c r="E493" s="12">
        <v>39</v>
      </c>
      <c r="F493" s="12">
        <v>132</v>
      </c>
      <c r="G493" s="12">
        <v>13</v>
      </c>
      <c r="H493" s="12">
        <v>42</v>
      </c>
      <c r="I493" s="12">
        <v>6</v>
      </c>
      <c r="J493" s="12">
        <v>1</v>
      </c>
      <c r="K493" s="12">
        <v>1</v>
      </c>
      <c r="L493" s="12">
        <v>8</v>
      </c>
      <c r="M493" s="12">
        <v>3</v>
      </c>
      <c r="N493" s="12">
        <v>2</v>
      </c>
      <c r="O493" s="12">
        <v>7</v>
      </c>
      <c r="P493" s="12">
        <v>35</v>
      </c>
      <c r="AI493" s="12"/>
    </row>
    <row r="494" spans="1:35" x14ac:dyDescent="0.2">
      <c r="A494" s="12" t="s">
        <v>1472</v>
      </c>
      <c r="B494" s="12">
        <v>2011</v>
      </c>
      <c r="C494" s="12" t="s">
        <v>173</v>
      </c>
      <c r="D494" s="12" t="s">
        <v>161</v>
      </c>
      <c r="E494" s="12">
        <v>79</v>
      </c>
      <c r="F494" s="12">
        <v>132</v>
      </c>
      <c r="G494" s="12">
        <v>20</v>
      </c>
      <c r="H494" s="12">
        <v>31</v>
      </c>
      <c r="I494" s="12">
        <v>8</v>
      </c>
      <c r="J494" s="12">
        <v>1</v>
      </c>
      <c r="K494" s="12">
        <v>7</v>
      </c>
      <c r="L494" s="12">
        <v>24</v>
      </c>
      <c r="M494" s="12">
        <v>1</v>
      </c>
      <c r="N494" s="12">
        <v>1</v>
      </c>
      <c r="O494" s="12">
        <v>11</v>
      </c>
      <c r="P494" s="12">
        <v>34</v>
      </c>
      <c r="AI494" s="12"/>
    </row>
    <row r="495" spans="1:35" x14ac:dyDescent="0.2">
      <c r="A495" s="12" t="s">
        <v>1713</v>
      </c>
      <c r="B495" s="12">
        <v>2011</v>
      </c>
      <c r="C495" s="12" t="s">
        <v>184</v>
      </c>
      <c r="D495" s="12" t="s">
        <v>157</v>
      </c>
      <c r="E495" s="12">
        <v>64</v>
      </c>
      <c r="F495" s="12">
        <v>133</v>
      </c>
      <c r="G495" s="12">
        <v>26</v>
      </c>
      <c r="H495" s="12">
        <v>36</v>
      </c>
      <c r="I495" s="12">
        <v>5</v>
      </c>
      <c r="J495" s="12">
        <v>1</v>
      </c>
      <c r="K495" s="12">
        <v>1</v>
      </c>
      <c r="L495" s="12">
        <v>13</v>
      </c>
      <c r="M495" s="12">
        <v>18</v>
      </c>
      <c r="N495" s="12">
        <v>0</v>
      </c>
      <c r="O495" s="12">
        <v>10</v>
      </c>
      <c r="P495" s="12">
        <v>27</v>
      </c>
      <c r="AI495" s="12"/>
    </row>
    <row r="496" spans="1:35" x14ac:dyDescent="0.2">
      <c r="A496" s="12" t="s">
        <v>1401</v>
      </c>
      <c r="B496" s="12">
        <v>2011</v>
      </c>
      <c r="C496" s="12" t="s">
        <v>180</v>
      </c>
      <c r="D496" s="12" t="s">
        <v>161</v>
      </c>
      <c r="E496" s="12">
        <v>63</v>
      </c>
      <c r="F496" s="12">
        <v>133</v>
      </c>
      <c r="G496" s="12">
        <v>21</v>
      </c>
      <c r="H496" s="12">
        <v>37</v>
      </c>
      <c r="I496" s="12">
        <v>8</v>
      </c>
      <c r="J496" s="12">
        <v>4</v>
      </c>
      <c r="K496" s="12">
        <v>1</v>
      </c>
      <c r="L496" s="12">
        <v>20</v>
      </c>
      <c r="M496" s="12">
        <v>1</v>
      </c>
      <c r="N496" s="12">
        <v>1</v>
      </c>
      <c r="O496" s="12">
        <v>25</v>
      </c>
      <c r="P496" s="12">
        <v>21</v>
      </c>
      <c r="AI496" s="12"/>
    </row>
    <row r="497" spans="1:35" x14ac:dyDescent="0.2">
      <c r="A497" s="12" t="s">
        <v>1732</v>
      </c>
      <c r="B497" s="12">
        <v>2011</v>
      </c>
      <c r="C497" s="12" t="s">
        <v>164</v>
      </c>
      <c r="D497" s="12" t="s">
        <v>157</v>
      </c>
      <c r="E497" s="12">
        <v>35</v>
      </c>
      <c r="F497" s="12">
        <v>133</v>
      </c>
      <c r="G497" s="12">
        <v>14</v>
      </c>
      <c r="H497" s="12">
        <v>23</v>
      </c>
      <c r="I497" s="12">
        <v>10</v>
      </c>
      <c r="J497" s="12">
        <v>0</v>
      </c>
      <c r="K497" s="12">
        <v>3</v>
      </c>
      <c r="L497" s="12">
        <v>13</v>
      </c>
      <c r="M497" s="12">
        <v>0</v>
      </c>
      <c r="N497" s="12">
        <v>0</v>
      </c>
      <c r="O497" s="12">
        <v>5</v>
      </c>
      <c r="P497" s="12">
        <v>39</v>
      </c>
      <c r="AI497" s="12"/>
    </row>
    <row r="498" spans="1:35" x14ac:dyDescent="0.2">
      <c r="A498" s="12" t="s">
        <v>1532</v>
      </c>
      <c r="B498" s="12">
        <v>2011</v>
      </c>
      <c r="C498" s="12" t="s">
        <v>175</v>
      </c>
      <c r="D498" s="12" t="s">
        <v>157</v>
      </c>
      <c r="E498" s="12">
        <v>67</v>
      </c>
      <c r="F498" s="12">
        <v>133</v>
      </c>
      <c r="G498" s="12">
        <v>21</v>
      </c>
      <c r="H498" s="12">
        <v>30</v>
      </c>
      <c r="I498" s="12">
        <v>2</v>
      </c>
      <c r="J498" s="12">
        <v>0</v>
      </c>
      <c r="K498" s="12">
        <v>2</v>
      </c>
      <c r="L498" s="12">
        <v>11</v>
      </c>
      <c r="M498" s="12">
        <v>7</v>
      </c>
      <c r="N498" s="12">
        <v>2</v>
      </c>
      <c r="O498" s="12">
        <v>6</v>
      </c>
      <c r="P498" s="12">
        <v>38</v>
      </c>
      <c r="AI498" s="12"/>
    </row>
    <row r="499" spans="1:35" x14ac:dyDescent="0.2">
      <c r="A499" s="12" t="s">
        <v>1448</v>
      </c>
      <c r="B499" s="12">
        <v>2011</v>
      </c>
      <c r="C499" s="12" t="s">
        <v>162</v>
      </c>
      <c r="D499" s="12" t="s">
        <v>161</v>
      </c>
      <c r="E499" s="12">
        <v>46</v>
      </c>
      <c r="F499" s="12">
        <v>134</v>
      </c>
      <c r="G499" s="12">
        <v>15</v>
      </c>
      <c r="H499" s="12">
        <v>26</v>
      </c>
      <c r="I499" s="12">
        <v>3</v>
      </c>
      <c r="J499" s="12">
        <v>1</v>
      </c>
      <c r="K499" s="12">
        <v>2</v>
      </c>
      <c r="L499" s="12">
        <v>9</v>
      </c>
      <c r="M499" s="12">
        <v>1</v>
      </c>
      <c r="N499" s="12">
        <v>0</v>
      </c>
      <c r="O499" s="12">
        <v>14</v>
      </c>
      <c r="P499" s="12">
        <v>40</v>
      </c>
      <c r="AI499" s="12"/>
    </row>
    <row r="500" spans="1:35" x14ac:dyDescent="0.2">
      <c r="A500" s="12" t="s">
        <v>1848</v>
      </c>
      <c r="B500" s="12">
        <v>2011</v>
      </c>
      <c r="C500" s="12" t="s">
        <v>176</v>
      </c>
      <c r="D500" s="12" t="s">
        <v>157</v>
      </c>
      <c r="E500" s="12">
        <v>36</v>
      </c>
      <c r="F500" s="12">
        <v>136</v>
      </c>
      <c r="G500" s="12">
        <v>24</v>
      </c>
      <c r="H500" s="12">
        <v>37</v>
      </c>
      <c r="I500" s="12">
        <v>9</v>
      </c>
      <c r="J500" s="12">
        <v>1</v>
      </c>
      <c r="K500" s="12">
        <v>7</v>
      </c>
      <c r="L500" s="12">
        <v>19</v>
      </c>
      <c r="M500" s="12">
        <v>5</v>
      </c>
      <c r="N500" s="12">
        <v>0</v>
      </c>
      <c r="O500" s="12">
        <v>11</v>
      </c>
      <c r="P500" s="12">
        <v>34</v>
      </c>
      <c r="AI500" s="12"/>
    </row>
    <row r="501" spans="1:35" x14ac:dyDescent="0.2">
      <c r="A501" s="12" t="s">
        <v>1563</v>
      </c>
      <c r="B501" s="12">
        <v>2011</v>
      </c>
      <c r="C501" s="12" t="s">
        <v>170</v>
      </c>
      <c r="D501" s="12" t="s">
        <v>157</v>
      </c>
      <c r="E501" s="12">
        <v>46</v>
      </c>
      <c r="F501" s="12">
        <v>136</v>
      </c>
      <c r="G501" s="12">
        <v>13</v>
      </c>
      <c r="H501" s="12">
        <v>30</v>
      </c>
      <c r="I501" s="12">
        <v>6</v>
      </c>
      <c r="J501" s="12">
        <v>0</v>
      </c>
      <c r="K501" s="12">
        <v>4</v>
      </c>
      <c r="L501" s="12">
        <v>17</v>
      </c>
      <c r="M501" s="12">
        <v>2</v>
      </c>
      <c r="N501" s="12">
        <v>0</v>
      </c>
      <c r="O501" s="12">
        <v>8</v>
      </c>
      <c r="P501" s="12">
        <v>27</v>
      </c>
      <c r="AI501" s="12"/>
    </row>
    <row r="502" spans="1:35" x14ac:dyDescent="0.2">
      <c r="A502" s="12" t="s">
        <v>1678</v>
      </c>
      <c r="B502" s="12">
        <v>2011</v>
      </c>
      <c r="C502" s="12" t="s">
        <v>164</v>
      </c>
      <c r="D502" s="12" t="s">
        <v>157</v>
      </c>
      <c r="E502" s="12">
        <v>46</v>
      </c>
      <c r="F502" s="12">
        <v>136</v>
      </c>
      <c r="G502" s="12">
        <v>15</v>
      </c>
      <c r="H502" s="12">
        <v>23</v>
      </c>
      <c r="I502" s="12">
        <v>5</v>
      </c>
      <c r="J502" s="12">
        <v>1</v>
      </c>
      <c r="K502" s="12">
        <v>4</v>
      </c>
      <c r="L502" s="12">
        <v>16</v>
      </c>
      <c r="M502" s="12">
        <v>4</v>
      </c>
      <c r="N502" s="12">
        <v>1</v>
      </c>
      <c r="O502" s="12">
        <v>12</v>
      </c>
      <c r="P502" s="12">
        <v>42</v>
      </c>
      <c r="AI502" s="12"/>
    </row>
    <row r="503" spans="1:35" x14ac:dyDescent="0.2">
      <c r="A503" s="12" t="s">
        <v>1645</v>
      </c>
      <c r="B503" s="12">
        <v>2011</v>
      </c>
      <c r="C503" s="12" t="s">
        <v>185</v>
      </c>
      <c r="D503" s="12" t="s">
        <v>161</v>
      </c>
      <c r="E503" s="12">
        <v>59</v>
      </c>
      <c r="F503" s="12">
        <v>137</v>
      </c>
      <c r="G503" s="12">
        <v>14</v>
      </c>
      <c r="H503" s="12">
        <v>28</v>
      </c>
      <c r="I503" s="12">
        <v>1</v>
      </c>
      <c r="J503" s="12">
        <v>0</v>
      </c>
      <c r="K503" s="12">
        <v>0</v>
      </c>
      <c r="L503" s="12">
        <v>4</v>
      </c>
      <c r="M503" s="12">
        <v>11</v>
      </c>
      <c r="N503" s="12">
        <v>3</v>
      </c>
      <c r="O503" s="12">
        <v>6</v>
      </c>
      <c r="P503" s="12">
        <v>17</v>
      </c>
      <c r="AI503" s="12"/>
    </row>
    <row r="504" spans="1:35" x14ac:dyDescent="0.2">
      <c r="A504" s="12" t="s">
        <v>1325</v>
      </c>
      <c r="B504" s="12">
        <v>2011</v>
      </c>
      <c r="C504" s="12" t="s">
        <v>177</v>
      </c>
      <c r="D504" s="12" t="s">
        <v>161</v>
      </c>
      <c r="E504" s="12">
        <v>37</v>
      </c>
      <c r="F504" s="12">
        <v>137</v>
      </c>
      <c r="G504" s="12">
        <v>15</v>
      </c>
      <c r="H504" s="12">
        <v>27</v>
      </c>
      <c r="I504" s="12">
        <v>4</v>
      </c>
      <c r="J504" s="12">
        <v>0</v>
      </c>
      <c r="K504" s="12">
        <v>1</v>
      </c>
      <c r="L504" s="12">
        <v>12</v>
      </c>
      <c r="M504" s="12">
        <v>5</v>
      </c>
      <c r="N504" s="12">
        <v>3</v>
      </c>
      <c r="O504" s="12">
        <v>11</v>
      </c>
      <c r="P504" s="12">
        <v>21</v>
      </c>
      <c r="AI504" s="12"/>
    </row>
    <row r="505" spans="1:35" x14ac:dyDescent="0.2">
      <c r="A505" s="12" t="s">
        <v>1311</v>
      </c>
      <c r="B505" s="12">
        <v>2011</v>
      </c>
      <c r="C505" s="12" t="s">
        <v>187</v>
      </c>
      <c r="D505" s="12" t="s">
        <v>161</v>
      </c>
      <c r="E505" s="12">
        <v>45</v>
      </c>
      <c r="F505" s="12">
        <v>143</v>
      </c>
      <c r="G505" s="12">
        <v>18</v>
      </c>
      <c r="H505" s="12">
        <v>34</v>
      </c>
      <c r="I505" s="12">
        <v>8</v>
      </c>
      <c r="J505" s="12">
        <v>0</v>
      </c>
      <c r="K505" s="12">
        <v>6</v>
      </c>
      <c r="L505" s="12">
        <v>18</v>
      </c>
      <c r="M505" s="12">
        <v>1</v>
      </c>
      <c r="N505" s="12">
        <v>0</v>
      </c>
      <c r="O505" s="12">
        <v>20</v>
      </c>
      <c r="P505" s="12">
        <v>34</v>
      </c>
      <c r="AI505" s="12"/>
    </row>
    <row r="506" spans="1:35" x14ac:dyDescent="0.2">
      <c r="A506" s="12" t="s">
        <v>1818</v>
      </c>
      <c r="B506" s="12">
        <v>2011</v>
      </c>
      <c r="C506" s="12" t="s">
        <v>162</v>
      </c>
      <c r="D506" s="12" t="s">
        <v>161</v>
      </c>
      <c r="E506" s="12">
        <v>95</v>
      </c>
      <c r="F506" s="12">
        <v>143</v>
      </c>
      <c r="G506" s="12">
        <v>24</v>
      </c>
      <c r="H506" s="12">
        <v>37</v>
      </c>
      <c r="I506" s="12">
        <v>3</v>
      </c>
      <c r="J506" s="12">
        <v>0</v>
      </c>
      <c r="K506" s="12">
        <v>1</v>
      </c>
      <c r="L506" s="12">
        <v>6</v>
      </c>
      <c r="M506" s="12">
        <v>24</v>
      </c>
      <c r="N506" s="12">
        <v>2</v>
      </c>
      <c r="O506" s="12">
        <v>8</v>
      </c>
      <c r="P506" s="12">
        <v>30</v>
      </c>
      <c r="AI506" s="12"/>
    </row>
    <row r="507" spans="1:35" x14ac:dyDescent="0.2">
      <c r="A507" s="12" t="s">
        <v>1830</v>
      </c>
      <c r="B507" s="12">
        <v>2011</v>
      </c>
      <c r="C507" s="12" t="s">
        <v>174</v>
      </c>
      <c r="D507" s="12" t="s">
        <v>161</v>
      </c>
      <c r="E507" s="12">
        <v>48</v>
      </c>
      <c r="F507" s="12">
        <v>143</v>
      </c>
      <c r="G507" s="12">
        <v>17</v>
      </c>
      <c r="H507" s="12">
        <v>31</v>
      </c>
      <c r="I507" s="12">
        <v>6</v>
      </c>
      <c r="J507" s="12">
        <v>2</v>
      </c>
      <c r="K507" s="12">
        <v>0</v>
      </c>
      <c r="L507" s="12">
        <v>6</v>
      </c>
      <c r="M507" s="12">
        <v>12</v>
      </c>
      <c r="N507" s="12">
        <v>2</v>
      </c>
      <c r="O507" s="12">
        <v>4</v>
      </c>
      <c r="P507" s="12">
        <v>36</v>
      </c>
      <c r="AI507" s="12"/>
    </row>
    <row r="508" spans="1:35" x14ac:dyDescent="0.2">
      <c r="A508" s="12" t="s">
        <v>1870</v>
      </c>
      <c r="B508" s="12">
        <v>2011</v>
      </c>
      <c r="C508" s="12" t="s">
        <v>159</v>
      </c>
      <c r="D508" s="12" t="s">
        <v>157</v>
      </c>
      <c r="E508" s="12">
        <v>46</v>
      </c>
      <c r="F508" s="12">
        <v>143</v>
      </c>
      <c r="G508" s="12">
        <v>14</v>
      </c>
      <c r="H508" s="12">
        <v>28</v>
      </c>
      <c r="I508" s="12">
        <v>3</v>
      </c>
      <c r="J508" s="12">
        <v>2</v>
      </c>
      <c r="K508" s="12">
        <v>6</v>
      </c>
      <c r="L508" s="12">
        <v>19</v>
      </c>
      <c r="M508" s="12">
        <v>0</v>
      </c>
      <c r="N508" s="12">
        <v>1</v>
      </c>
      <c r="O508" s="12">
        <v>8</v>
      </c>
      <c r="P508" s="12">
        <v>54</v>
      </c>
      <c r="AI508" s="12"/>
    </row>
    <row r="509" spans="1:35" x14ac:dyDescent="0.2">
      <c r="A509" s="12" t="s">
        <v>1875</v>
      </c>
      <c r="B509" s="12">
        <v>2011</v>
      </c>
      <c r="C509" s="12" t="s">
        <v>159</v>
      </c>
      <c r="D509" s="12" t="s">
        <v>157</v>
      </c>
      <c r="E509" s="12">
        <v>44</v>
      </c>
      <c r="F509" s="12">
        <v>143</v>
      </c>
      <c r="G509" s="12">
        <v>12</v>
      </c>
      <c r="H509" s="12">
        <v>30</v>
      </c>
      <c r="I509" s="12">
        <v>12</v>
      </c>
      <c r="J509" s="12">
        <v>0</v>
      </c>
      <c r="K509" s="12">
        <v>2</v>
      </c>
      <c r="L509" s="12">
        <v>14</v>
      </c>
      <c r="M509" s="12">
        <v>1</v>
      </c>
      <c r="N509" s="12">
        <v>0</v>
      </c>
      <c r="O509" s="12">
        <v>8</v>
      </c>
      <c r="P509" s="12">
        <v>61</v>
      </c>
      <c r="AI509" s="12"/>
    </row>
    <row r="510" spans="1:35" x14ac:dyDescent="0.2">
      <c r="A510" s="12" t="s">
        <v>1466</v>
      </c>
      <c r="B510" s="12">
        <v>2011</v>
      </c>
      <c r="C510" s="12" t="s">
        <v>172</v>
      </c>
      <c r="D510" s="12" t="s">
        <v>161</v>
      </c>
      <c r="E510" s="12">
        <v>57</v>
      </c>
      <c r="F510" s="12">
        <v>144</v>
      </c>
      <c r="G510" s="12">
        <v>8</v>
      </c>
      <c r="H510" s="12">
        <v>28</v>
      </c>
      <c r="I510" s="12">
        <v>4</v>
      </c>
      <c r="J510" s="12">
        <v>0</v>
      </c>
      <c r="K510" s="12">
        <v>3</v>
      </c>
      <c r="L510" s="12">
        <v>16</v>
      </c>
      <c r="M510" s="12">
        <v>0</v>
      </c>
      <c r="N510" s="12">
        <v>0</v>
      </c>
      <c r="O510" s="12">
        <v>7</v>
      </c>
      <c r="P510" s="12">
        <v>28</v>
      </c>
      <c r="AI510" s="12"/>
    </row>
    <row r="511" spans="1:35" x14ac:dyDescent="0.2">
      <c r="A511" s="12" t="s">
        <v>1695</v>
      </c>
      <c r="B511" s="12">
        <v>2011</v>
      </c>
      <c r="C511" s="12" t="s">
        <v>170</v>
      </c>
      <c r="D511" s="12" t="s">
        <v>157</v>
      </c>
      <c r="E511" s="12">
        <v>41</v>
      </c>
      <c r="F511" s="12">
        <v>146</v>
      </c>
      <c r="G511" s="12">
        <v>18</v>
      </c>
      <c r="H511" s="12">
        <v>30</v>
      </c>
      <c r="I511" s="12">
        <v>9</v>
      </c>
      <c r="J511" s="12">
        <v>2</v>
      </c>
      <c r="K511" s="12">
        <v>3</v>
      </c>
      <c r="L511" s="12">
        <v>11</v>
      </c>
      <c r="M511" s="12">
        <v>2</v>
      </c>
      <c r="N511" s="12">
        <v>0</v>
      </c>
      <c r="O511" s="12">
        <v>11</v>
      </c>
      <c r="P511" s="12">
        <v>55</v>
      </c>
      <c r="AI511" s="12"/>
    </row>
    <row r="512" spans="1:35" x14ac:dyDescent="0.2">
      <c r="A512" s="12" t="s">
        <v>1420</v>
      </c>
      <c r="B512" s="12">
        <v>2011</v>
      </c>
      <c r="C512" s="12" t="s">
        <v>158</v>
      </c>
      <c r="D512" s="12" t="s">
        <v>161</v>
      </c>
      <c r="E512" s="12">
        <v>46</v>
      </c>
      <c r="F512" s="12">
        <v>147</v>
      </c>
      <c r="G512" s="12">
        <v>18</v>
      </c>
      <c r="H512" s="12">
        <v>33</v>
      </c>
      <c r="I512" s="12">
        <v>7</v>
      </c>
      <c r="J512" s="12">
        <v>2</v>
      </c>
      <c r="K512" s="12">
        <v>2</v>
      </c>
      <c r="L512" s="12">
        <v>13</v>
      </c>
      <c r="M512" s="12">
        <v>1</v>
      </c>
      <c r="N512" s="12">
        <v>1</v>
      </c>
      <c r="O512" s="12">
        <v>8</v>
      </c>
      <c r="P512" s="12">
        <v>55</v>
      </c>
      <c r="AI512" s="12"/>
    </row>
    <row r="513" spans="1:35" x14ac:dyDescent="0.2">
      <c r="A513" s="12" t="s">
        <v>1634</v>
      </c>
      <c r="B513" s="12">
        <v>2011</v>
      </c>
      <c r="C513" s="12" t="s">
        <v>158</v>
      </c>
      <c r="D513" s="12" t="s">
        <v>161</v>
      </c>
      <c r="E513" s="12">
        <v>54</v>
      </c>
      <c r="F513" s="12">
        <v>147</v>
      </c>
      <c r="G513" s="12">
        <v>11</v>
      </c>
      <c r="H513" s="12">
        <v>27</v>
      </c>
      <c r="I513" s="12">
        <v>7</v>
      </c>
      <c r="J513" s="12">
        <v>0</v>
      </c>
      <c r="K513" s="12">
        <v>3</v>
      </c>
      <c r="L513" s="12">
        <v>11</v>
      </c>
      <c r="M513" s="12">
        <v>0</v>
      </c>
      <c r="N513" s="12">
        <v>0</v>
      </c>
      <c r="O513" s="12">
        <v>13</v>
      </c>
      <c r="P513" s="12">
        <v>26</v>
      </c>
      <c r="AI513" s="12"/>
    </row>
    <row r="514" spans="1:35" x14ac:dyDescent="0.2">
      <c r="A514" s="12" t="s">
        <v>1871</v>
      </c>
      <c r="B514" s="12">
        <v>2011</v>
      </c>
      <c r="C514" s="12" t="s">
        <v>178</v>
      </c>
      <c r="D514" s="12" t="s">
        <v>157</v>
      </c>
      <c r="E514" s="12">
        <v>39</v>
      </c>
      <c r="F514" s="12">
        <v>148</v>
      </c>
      <c r="G514" s="12">
        <v>20</v>
      </c>
      <c r="H514" s="12">
        <v>49</v>
      </c>
      <c r="I514" s="12">
        <v>8</v>
      </c>
      <c r="J514" s="12">
        <v>2</v>
      </c>
      <c r="K514" s="12">
        <v>3</v>
      </c>
      <c r="L514" s="12">
        <v>21</v>
      </c>
      <c r="M514" s="12">
        <v>0</v>
      </c>
      <c r="N514" s="12">
        <v>0</v>
      </c>
      <c r="O514" s="12">
        <v>7</v>
      </c>
      <c r="P514" s="12">
        <v>20</v>
      </c>
      <c r="AI514" s="12"/>
    </row>
    <row r="515" spans="1:35" x14ac:dyDescent="0.2">
      <c r="A515" s="12" t="s">
        <v>1595</v>
      </c>
      <c r="B515" s="12">
        <v>2011</v>
      </c>
      <c r="C515" s="12" t="s">
        <v>176</v>
      </c>
      <c r="D515" s="12" t="s">
        <v>157</v>
      </c>
      <c r="E515" s="12">
        <v>50</v>
      </c>
      <c r="F515" s="12">
        <v>149</v>
      </c>
      <c r="G515" s="12">
        <v>18</v>
      </c>
      <c r="H515" s="12">
        <v>34</v>
      </c>
      <c r="I515" s="12">
        <v>11</v>
      </c>
      <c r="J515" s="12">
        <v>0</v>
      </c>
      <c r="K515" s="12">
        <v>2</v>
      </c>
      <c r="L515" s="12">
        <v>18</v>
      </c>
      <c r="M515" s="12">
        <v>1</v>
      </c>
      <c r="N515" s="12">
        <v>1</v>
      </c>
      <c r="O515" s="12">
        <v>8</v>
      </c>
      <c r="P515" s="12">
        <v>30</v>
      </c>
      <c r="AI515" s="12"/>
    </row>
    <row r="516" spans="1:35" x14ac:dyDescent="0.2">
      <c r="A516" s="12" t="s">
        <v>1837</v>
      </c>
      <c r="B516" s="12">
        <v>2011</v>
      </c>
      <c r="C516" s="12" t="s">
        <v>172</v>
      </c>
      <c r="D516" s="12" t="s">
        <v>161</v>
      </c>
      <c r="E516" s="12">
        <v>62</v>
      </c>
      <c r="F516" s="12">
        <v>150</v>
      </c>
      <c r="G516" s="12">
        <v>12</v>
      </c>
      <c r="H516" s="12">
        <v>32</v>
      </c>
      <c r="I516" s="12">
        <v>9</v>
      </c>
      <c r="J516" s="12">
        <v>1</v>
      </c>
      <c r="K516" s="12">
        <v>0</v>
      </c>
      <c r="L516" s="12">
        <v>12</v>
      </c>
      <c r="M516" s="12">
        <v>3</v>
      </c>
      <c r="N516" s="12">
        <v>1</v>
      </c>
      <c r="O516" s="12">
        <v>12</v>
      </c>
      <c r="P516" s="12">
        <v>33</v>
      </c>
      <c r="AI516" s="12"/>
    </row>
    <row r="517" spans="1:35" x14ac:dyDescent="0.2">
      <c r="A517" s="12" t="s">
        <v>1424</v>
      </c>
      <c r="B517" s="12">
        <v>2011</v>
      </c>
      <c r="C517" s="12" t="s">
        <v>176</v>
      </c>
      <c r="D517" s="12" t="s">
        <v>157</v>
      </c>
      <c r="E517" s="12">
        <v>57</v>
      </c>
      <c r="F517" s="12">
        <v>150</v>
      </c>
      <c r="G517" s="12">
        <v>18</v>
      </c>
      <c r="H517" s="12">
        <v>30</v>
      </c>
      <c r="I517" s="12">
        <v>5</v>
      </c>
      <c r="J517" s="12">
        <v>1</v>
      </c>
      <c r="K517" s="12">
        <v>2</v>
      </c>
      <c r="L517" s="12">
        <v>7</v>
      </c>
      <c r="M517" s="12">
        <v>0</v>
      </c>
      <c r="N517" s="12">
        <v>4</v>
      </c>
      <c r="O517" s="12">
        <v>18</v>
      </c>
      <c r="P517" s="12">
        <v>48</v>
      </c>
      <c r="AI517" s="12"/>
    </row>
    <row r="518" spans="1:35" x14ac:dyDescent="0.2">
      <c r="A518" s="12" t="s">
        <v>1851</v>
      </c>
      <c r="B518" s="12">
        <v>2011</v>
      </c>
      <c r="C518" s="12" t="s">
        <v>164</v>
      </c>
      <c r="D518" s="12" t="s">
        <v>157</v>
      </c>
      <c r="E518" s="12">
        <v>43</v>
      </c>
      <c r="F518" s="12">
        <v>150</v>
      </c>
      <c r="G518" s="12">
        <v>26</v>
      </c>
      <c r="H518" s="12">
        <v>44</v>
      </c>
      <c r="I518" s="12">
        <v>8</v>
      </c>
      <c r="J518" s="12">
        <v>4</v>
      </c>
      <c r="K518" s="12">
        <v>9</v>
      </c>
      <c r="L518" s="12">
        <v>25</v>
      </c>
      <c r="M518" s="12">
        <v>7</v>
      </c>
      <c r="N518" s="12">
        <v>1</v>
      </c>
      <c r="O518" s="12">
        <v>16</v>
      </c>
      <c r="P518" s="12">
        <v>31</v>
      </c>
      <c r="AI518" s="12"/>
    </row>
    <row r="519" spans="1:35" x14ac:dyDescent="0.2">
      <c r="A519" s="12" t="s">
        <v>1482</v>
      </c>
      <c r="B519" s="12">
        <v>2011</v>
      </c>
      <c r="C519" s="12" t="s">
        <v>183</v>
      </c>
      <c r="D519" s="12" t="s">
        <v>161</v>
      </c>
      <c r="E519" s="12">
        <v>43</v>
      </c>
      <c r="F519" s="12">
        <v>151</v>
      </c>
      <c r="G519" s="12">
        <v>15</v>
      </c>
      <c r="H519" s="12">
        <v>26</v>
      </c>
      <c r="I519" s="12">
        <v>4</v>
      </c>
      <c r="J519" s="12">
        <v>0</v>
      </c>
      <c r="K519" s="12">
        <v>3</v>
      </c>
      <c r="L519" s="12">
        <v>15</v>
      </c>
      <c r="M519" s="12">
        <v>1</v>
      </c>
      <c r="N519" s="12">
        <v>0</v>
      </c>
      <c r="O519" s="12">
        <v>25</v>
      </c>
      <c r="P519" s="12">
        <v>37</v>
      </c>
      <c r="AI519" s="12"/>
    </row>
    <row r="520" spans="1:35" x14ac:dyDescent="0.2">
      <c r="A520" s="12" t="s">
        <v>1599</v>
      </c>
      <c r="B520" s="12">
        <v>2011</v>
      </c>
      <c r="C520" s="12" t="s">
        <v>156</v>
      </c>
      <c r="D520" s="12" t="s">
        <v>157</v>
      </c>
      <c r="E520" s="12">
        <v>54</v>
      </c>
      <c r="F520" s="12">
        <v>152</v>
      </c>
      <c r="G520" s="12">
        <v>29</v>
      </c>
      <c r="H520" s="12">
        <v>50</v>
      </c>
      <c r="I520" s="12">
        <v>11</v>
      </c>
      <c r="J520" s="12">
        <v>3</v>
      </c>
      <c r="K520" s="12">
        <v>4</v>
      </c>
      <c r="L520" s="12">
        <v>23</v>
      </c>
      <c r="M520" s="12">
        <v>12</v>
      </c>
      <c r="N520" s="12">
        <v>5</v>
      </c>
      <c r="O520" s="12">
        <v>17</v>
      </c>
      <c r="P520" s="12">
        <v>34</v>
      </c>
      <c r="AI520" s="12"/>
    </row>
    <row r="521" spans="1:35" x14ac:dyDescent="0.2">
      <c r="A521" s="12" t="s">
        <v>1431</v>
      </c>
      <c r="B521" s="12">
        <v>2011</v>
      </c>
      <c r="C521" s="12" t="s">
        <v>160</v>
      </c>
      <c r="D521" s="12" t="s">
        <v>161</v>
      </c>
      <c r="E521" s="12">
        <v>52</v>
      </c>
      <c r="F521" s="12">
        <v>152</v>
      </c>
      <c r="G521" s="12">
        <v>14</v>
      </c>
      <c r="H521" s="12">
        <v>40</v>
      </c>
      <c r="I521" s="12">
        <v>7</v>
      </c>
      <c r="J521" s="12">
        <v>0</v>
      </c>
      <c r="K521" s="12">
        <v>6</v>
      </c>
      <c r="L521" s="12">
        <v>23</v>
      </c>
      <c r="M521" s="12">
        <v>0</v>
      </c>
      <c r="N521" s="12">
        <v>1</v>
      </c>
      <c r="O521" s="12">
        <v>16</v>
      </c>
      <c r="P521" s="12">
        <v>51</v>
      </c>
      <c r="AI521" s="12"/>
    </row>
    <row r="522" spans="1:35" x14ac:dyDescent="0.2">
      <c r="A522" s="12" t="s">
        <v>1706</v>
      </c>
      <c r="B522" s="12">
        <v>2011</v>
      </c>
      <c r="C522" s="12" t="s">
        <v>158</v>
      </c>
      <c r="D522" s="12" t="s">
        <v>161</v>
      </c>
      <c r="E522" s="12">
        <v>52</v>
      </c>
      <c r="F522" s="12">
        <v>154</v>
      </c>
      <c r="G522" s="12">
        <v>9</v>
      </c>
      <c r="H522" s="12">
        <v>29</v>
      </c>
      <c r="I522" s="12">
        <v>8</v>
      </c>
      <c r="J522" s="12">
        <v>1</v>
      </c>
      <c r="K522" s="12">
        <v>0</v>
      </c>
      <c r="L522" s="12">
        <v>11</v>
      </c>
      <c r="M522" s="12">
        <v>0</v>
      </c>
      <c r="N522" s="12">
        <v>0</v>
      </c>
      <c r="O522" s="12">
        <v>10</v>
      </c>
      <c r="P522" s="12">
        <v>49</v>
      </c>
      <c r="AI522" s="12"/>
    </row>
    <row r="523" spans="1:35" x14ac:dyDescent="0.2">
      <c r="A523" s="12" t="s">
        <v>1316</v>
      </c>
      <c r="B523" s="12">
        <v>2011</v>
      </c>
      <c r="C523" s="12" t="s">
        <v>183</v>
      </c>
      <c r="D523" s="12" t="s">
        <v>161</v>
      </c>
      <c r="E523" s="12">
        <v>91</v>
      </c>
      <c r="F523" s="12">
        <v>156</v>
      </c>
      <c r="G523" s="12">
        <v>12</v>
      </c>
      <c r="H523" s="12">
        <v>35</v>
      </c>
      <c r="I523" s="12">
        <v>6</v>
      </c>
      <c r="J523" s="12">
        <v>1</v>
      </c>
      <c r="K523" s="12">
        <v>0</v>
      </c>
      <c r="L523" s="12">
        <v>6</v>
      </c>
      <c r="M523" s="12">
        <v>2</v>
      </c>
      <c r="N523" s="12">
        <v>0</v>
      </c>
      <c r="O523" s="12">
        <v>12</v>
      </c>
      <c r="P523" s="12">
        <v>23</v>
      </c>
      <c r="AI523" s="12"/>
    </row>
    <row r="524" spans="1:35" x14ac:dyDescent="0.2">
      <c r="A524" s="12" t="s">
        <v>1840</v>
      </c>
      <c r="B524" s="12">
        <v>2011</v>
      </c>
      <c r="C524" s="12" t="s">
        <v>169</v>
      </c>
      <c r="D524" s="12" t="s">
        <v>161</v>
      </c>
      <c r="E524" s="12">
        <v>48</v>
      </c>
      <c r="F524" s="12">
        <v>156</v>
      </c>
      <c r="G524" s="12">
        <v>28</v>
      </c>
      <c r="H524" s="12">
        <v>39</v>
      </c>
      <c r="I524" s="12">
        <v>9</v>
      </c>
      <c r="J524" s="12">
        <v>1</v>
      </c>
      <c r="K524" s="12">
        <v>8</v>
      </c>
      <c r="L524" s="12">
        <v>26</v>
      </c>
      <c r="M524" s="12">
        <v>4</v>
      </c>
      <c r="N524" s="12">
        <v>0</v>
      </c>
      <c r="O524" s="12">
        <v>20</v>
      </c>
      <c r="P524" s="12">
        <v>53</v>
      </c>
      <c r="AI524" s="12"/>
    </row>
    <row r="525" spans="1:35" x14ac:dyDescent="0.2">
      <c r="A525" s="12" t="s">
        <v>1396</v>
      </c>
      <c r="B525" s="12">
        <v>2011</v>
      </c>
      <c r="C525" s="12" t="s">
        <v>158</v>
      </c>
      <c r="D525" s="12" t="s">
        <v>161</v>
      </c>
      <c r="E525" s="12">
        <v>89</v>
      </c>
      <c r="F525" s="12">
        <v>156</v>
      </c>
      <c r="G525" s="12">
        <v>10</v>
      </c>
      <c r="H525" s="12">
        <v>31</v>
      </c>
      <c r="I525" s="12">
        <v>9</v>
      </c>
      <c r="J525" s="12">
        <v>0</v>
      </c>
      <c r="K525" s="12">
        <v>2</v>
      </c>
      <c r="L525" s="12">
        <v>10</v>
      </c>
      <c r="M525" s="12">
        <v>1</v>
      </c>
      <c r="N525" s="12">
        <v>0</v>
      </c>
      <c r="O525" s="12">
        <v>11</v>
      </c>
      <c r="P525" s="12">
        <v>31</v>
      </c>
      <c r="AI525" s="12"/>
    </row>
    <row r="526" spans="1:35" x14ac:dyDescent="0.2">
      <c r="A526" s="12" t="s">
        <v>1317</v>
      </c>
      <c r="B526" s="12">
        <v>2011</v>
      </c>
      <c r="C526" s="12" t="s">
        <v>166</v>
      </c>
      <c r="D526" s="12" t="s">
        <v>161</v>
      </c>
      <c r="E526" s="12">
        <v>107</v>
      </c>
      <c r="F526" s="12">
        <v>157</v>
      </c>
      <c r="G526" s="12">
        <v>19</v>
      </c>
      <c r="H526" s="12">
        <v>28</v>
      </c>
      <c r="I526" s="12">
        <v>2</v>
      </c>
      <c r="J526" s="12">
        <v>1</v>
      </c>
      <c r="K526" s="12">
        <v>1</v>
      </c>
      <c r="L526" s="12">
        <v>9</v>
      </c>
      <c r="M526" s="12">
        <v>2</v>
      </c>
      <c r="N526" s="12">
        <v>1</v>
      </c>
      <c r="O526" s="12">
        <v>20</v>
      </c>
      <c r="P526" s="12">
        <v>21</v>
      </c>
      <c r="AI526" s="12"/>
    </row>
    <row r="527" spans="1:35" x14ac:dyDescent="0.2">
      <c r="A527" s="12" t="s">
        <v>1485</v>
      </c>
      <c r="B527" s="12">
        <v>2011</v>
      </c>
      <c r="C527" s="12" t="s">
        <v>168</v>
      </c>
      <c r="D527" s="12" t="s">
        <v>157</v>
      </c>
      <c r="E527" s="12">
        <v>79</v>
      </c>
      <c r="F527" s="12">
        <v>157</v>
      </c>
      <c r="G527" s="12">
        <v>26</v>
      </c>
      <c r="H527" s="12">
        <v>37</v>
      </c>
      <c r="I527" s="12">
        <v>6</v>
      </c>
      <c r="J527" s="12">
        <v>1</v>
      </c>
      <c r="K527" s="12">
        <v>6</v>
      </c>
      <c r="L527" s="12">
        <v>24</v>
      </c>
      <c r="M527" s="12">
        <v>2</v>
      </c>
      <c r="N527" s="12">
        <v>3</v>
      </c>
      <c r="O527" s="12">
        <v>14</v>
      </c>
      <c r="P527" s="12">
        <v>33</v>
      </c>
      <c r="AI527" s="12"/>
    </row>
    <row r="528" spans="1:35" x14ac:dyDescent="0.2">
      <c r="A528" s="12" t="s">
        <v>1315</v>
      </c>
      <c r="B528" s="12">
        <v>2011</v>
      </c>
      <c r="C528" s="12" t="s">
        <v>171</v>
      </c>
      <c r="D528" s="12" t="s">
        <v>157</v>
      </c>
      <c r="E528" s="12">
        <v>58</v>
      </c>
      <c r="F528" s="12">
        <v>160</v>
      </c>
      <c r="G528" s="12">
        <v>16</v>
      </c>
      <c r="H528" s="12">
        <v>42</v>
      </c>
      <c r="I528" s="12">
        <v>7</v>
      </c>
      <c r="J528" s="12">
        <v>1</v>
      </c>
      <c r="K528" s="12">
        <v>2</v>
      </c>
      <c r="L528" s="12">
        <v>26</v>
      </c>
      <c r="M528" s="12">
        <v>0</v>
      </c>
      <c r="N528" s="12">
        <v>0</v>
      </c>
      <c r="O528" s="12">
        <v>14</v>
      </c>
      <c r="P528" s="12">
        <v>34</v>
      </c>
      <c r="AI528" s="12"/>
    </row>
    <row r="529" spans="1:35" x14ac:dyDescent="0.2">
      <c r="A529" s="12" t="s">
        <v>1665</v>
      </c>
      <c r="B529" s="12">
        <v>2011</v>
      </c>
      <c r="C529" s="12" t="s">
        <v>167</v>
      </c>
      <c r="D529" s="12" t="s">
        <v>157</v>
      </c>
      <c r="E529" s="12">
        <v>70</v>
      </c>
      <c r="F529" s="12">
        <v>160</v>
      </c>
      <c r="G529" s="12">
        <v>20</v>
      </c>
      <c r="H529" s="12">
        <v>31</v>
      </c>
      <c r="I529" s="12">
        <v>7</v>
      </c>
      <c r="J529" s="12">
        <v>2</v>
      </c>
      <c r="K529" s="12">
        <v>4</v>
      </c>
      <c r="L529" s="12">
        <v>17</v>
      </c>
      <c r="M529" s="12">
        <v>6</v>
      </c>
      <c r="N529" s="12">
        <v>7</v>
      </c>
      <c r="O529" s="12">
        <v>14</v>
      </c>
      <c r="P529" s="12">
        <v>53</v>
      </c>
      <c r="AI529" s="12"/>
    </row>
    <row r="530" spans="1:35" x14ac:dyDescent="0.2">
      <c r="A530" s="12" t="s">
        <v>1737</v>
      </c>
      <c r="B530" s="12">
        <v>2011</v>
      </c>
      <c r="C530" s="12" t="s">
        <v>159</v>
      </c>
      <c r="D530" s="12" t="s">
        <v>157</v>
      </c>
      <c r="E530" s="12">
        <v>58</v>
      </c>
      <c r="F530" s="12">
        <v>161</v>
      </c>
      <c r="G530" s="12">
        <v>16</v>
      </c>
      <c r="H530" s="12">
        <v>24</v>
      </c>
      <c r="I530" s="12">
        <v>5</v>
      </c>
      <c r="J530" s="12">
        <v>0</v>
      </c>
      <c r="K530" s="12">
        <v>2</v>
      </c>
      <c r="L530" s="12">
        <v>8</v>
      </c>
      <c r="M530" s="12">
        <v>6</v>
      </c>
      <c r="N530" s="12">
        <v>2</v>
      </c>
      <c r="O530" s="12">
        <v>12</v>
      </c>
      <c r="P530" s="12">
        <v>56</v>
      </c>
      <c r="AI530" s="12"/>
    </row>
    <row r="531" spans="1:35" x14ac:dyDescent="0.2">
      <c r="A531" s="12" t="s">
        <v>1730</v>
      </c>
      <c r="B531" s="12">
        <v>2011</v>
      </c>
      <c r="C531" s="12" t="s">
        <v>185</v>
      </c>
      <c r="D531" s="12" t="s">
        <v>161</v>
      </c>
      <c r="E531" s="12">
        <v>45</v>
      </c>
      <c r="F531" s="12">
        <v>162</v>
      </c>
      <c r="G531" s="12">
        <v>17</v>
      </c>
      <c r="H531" s="12">
        <v>46</v>
      </c>
      <c r="I531" s="12">
        <v>5</v>
      </c>
      <c r="J531" s="12">
        <v>0</v>
      </c>
      <c r="K531" s="12">
        <v>4</v>
      </c>
      <c r="L531" s="12">
        <v>21</v>
      </c>
      <c r="M531" s="12">
        <v>3</v>
      </c>
      <c r="N531" s="12">
        <v>0</v>
      </c>
      <c r="O531" s="12">
        <v>18</v>
      </c>
      <c r="P531" s="12">
        <v>30</v>
      </c>
      <c r="AI531" s="12"/>
    </row>
    <row r="532" spans="1:35" x14ac:dyDescent="0.2">
      <c r="A532" s="12" t="s">
        <v>1584</v>
      </c>
      <c r="B532" s="12">
        <v>2011</v>
      </c>
      <c r="C532" s="12" t="s">
        <v>185</v>
      </c>
      <c r="D532" s="12" t="s">
        <v>161</v>
      </c>
      <c r="E532" s="12">
        <v>67</v>
      </c>
      <c r="F532" s="12">
        <v>162</v>
      </c>
      <c r="G532" s="12">
        <v>20</v>
      </c>
      <c r="H532" s="12">
        <v>33</v>
      </c>
      <c r="I532" s="12">
        <v>8</v>
      </c>
      <c r="J532" s="12">
        <v>0</v>
      </c>
      <c r="K532" s="12">
        <v>3</v>
      </c>
      <c r="L532" s="12">
        <v>10</v>
      </c>
      <c r="M532" s="12">
        <v>0</v>
      </c>
      <c r="N532" s="12">
        <v>0</v>
      </c>
      <c r="O532" s="12">
        <v>16</v>
      </c>
      <c r="P532" s="12">
        <v>18</v>
      </c>
      <c r="AI532" s="12"/>
    </row>
    <row r="533" spans="1:35" x14ac:dyDescent="0.2">
      <c r="A533" s="12" t="s">
        <v>1479</v>
      </c>
      <c r="B533" s="12">
        <v>2011</v>
      </c>
      <c r="C533" s="12" t="s">
        <v>158</v>
      </c>
      <c r="D533" s="12" t="s">
        <v>161</v>
      </c>
      <c r="E533" s="12">
        <v>43</v>
      </c>
      <c r="F533" s="12">
        <v>163</v>
      </c>
      <c r="G533" s="12">
        <v>22</v>
      </c>
      <c r="H533" s="12">
        <v>50</v>
      </c>
      <c r="I533" s="12">
        <v>9</v>
      </c>
      <c r="J533" s="12">
        <v>0</v>
      </c>
      <c r="K533" s="12">
        <v>4</v>
      </c>
      <c r="L533" s="12">
        <v>20</v>
      </c>
      <c r="M533" s="12">
        <v>0</v>
      </c>
      <c r="N533" s="12">
        <v>1</v>
      </c>
      <c r="O533" s="12">
        <v>4</v>
      </c>
      <c r="P533" s="12">
        <v>7</v>
      </c>
      <c r="AI533" s="12"/>
    </row>
    <row r="534" spans="1:35" x14ac:dyDescent="0.2">
      <c r="A534" s="12" t="s">
        <v>1404</v>
      </c>
      <c r="B534" s="12">
        <v>2011</v>
      </c>
      <c r="C534" s="12" t="s">
        <v>165</v>
      </c>
      <c r="D534" s="12" t="s">
        <v>157</v>
      </c>
      <c r="E534" s="12">
        <v>39</v>
      </c>
      <c r="F534" s="12">
        <v>163</v>
      </c>
      <c r="G534" s="12">
        <v>18</v>
      </c>
      <c r="H534" s="12">
        <v>36</v>
      </c>
      <c r="I534" s="12">
        <v>7</v>
      </c>
      <c r="J534" s="12">
        <v>1</v>
      </c>
      <c r="K534" s="12">
        <v>3</v>
      </c>
      <c r="L534" s="12">
        <v>19</v>
      </c>
      <c r="M534" s="12">
        <v>6</v>
      </c>
      <c r="N534" s="12">
        <v>1</v>
      </c>
      <c r="O534" s="12">
        <v>12</v>
      </c>
      <c r="P534" s="12">
        <v>21</v>
      </c>
      <c r="AI534" s="12"/>
    </row>
    <row r="535" spans="1:35" x14ac:dyDescent="0.2">
      <c r="A535" s="12" t="s">
        <v>1752</v>
      </c>
      <c r="B535" s="12">
        <v>2011</v>
      </c>
      <c r="C535" s="12" t="s">
        <v>158</v>
      </c>
      <c r="D535" s="12" t="s">
        <v>161</v>
      </c>
      <c r="E535" s="12">
        <v>87</v>
      </c>
      <c r="F535" s="12">
        <v>164</v>
      </c>
      <c r="G535" s="12">
        <v>22</v>
      </c>
      <c r="H535" s="12">
        <v>47</v>
      </c>
      <c r="I535" s="12">
        <v>14</v>
      </c>
      <c r="J535" s="12">
        <v>1</v>
      </c>
      <c r="K535" s="12">
        <v>4</v>
      </c>
      <c r="L535" s="12">
        <v>15</v>
      </c>
      <c r="M535" s="12">
        <v>4</v>
      </c>
      <c r="N535" s="12">
        <v>2</v>
      </c>
      <c r="O535" s="12">
        <v>15</v>
      </c>
      <c r="P535" s="12">
        <v>40</v>
      </c>
      <c r="AI535" s="12"/>
    </row>
    <row r="536" spans="1:35" x14ac:dyDescent="0.2">
      <c r="A536" s="12" t="s">
        <v>1625</v>
      </c>
      <c r="B536" s="12">
        <v>2011</v>
      </c>
      <c r="C536" s="12" t="s">
        <v>165</v>
      </c>
      <c r="D536" s="12" t="s">
        <v>157</v>
      </c>
      <c r="E536" s="12">
        <v>85</v>
      </c>
      <c r="F536" s="12">
        <v>164</v>
      </c>
      <c r="G536" s="12">
        <v>15</v>
      </c>
      <c r="H536" s="12">
        <v>36</v>
      </c>
      <c r="I536" s="12">
        <v>8</v>
      </c>
      <c r="J536" s="12">
        <v>1</v>
      </c>
      <c r="K536" s="12">
        <v>0</v>
      </c>
      <c r="L536" s="12">
        <v>7</v>
      </c>
      <c r="M536" s="12">
        <v>3</v>
      </c>
      <c r="N536" s="12">
        <v>2</v>
      </c>
      <c r="O536" s="12">
        <v>10</v>
      </c>
      <c r="P536" s="12">
        <v>32</v>
      </c>
      <c r="AI536" s="12"/>
    </row>
    <row r="537" spans="1:35" x14ac:dyDescent="0.2">
      <c r="A537" s="12" t="s">
        <v>1301</v>
      </c>
      <c r="B537" s="12">
        <v>2011</v>
      </c>
      <c r="C537" s="12" t="s">
        <v>185</v>
      </c>
      <c r="D537" s="12" t="s">
        <v>161</v>
      </c>
      <c r="E537" s="12">
        <v>44</v>
      </c>
      <c r="F537" s="12">
        <v>167</v>
      </c>
      <c r="G537" s="12">
        <v>17</v>
      </c>
      <c r="H537" s="12">
        <v>54</v>
      </c>
      <c r="I537" s="12">
        <v>9</v>
      </c>
      <c r="J537" s="12">
        <v>4</v>
      </c>
      <c r="K537" s="12">
        <v>7</v>
      </c>
      <c r="L537" s="12">
        <v>18</v>
      </c>
      <c r="M537" s="12">
        <v>1</v>
      </c>
      <c r="N537" s="12">
        <v>2</v>
      </c>
      <c r="O537" s="12">
        <v>11</v>
      </c>
      <c r="P537" s="12">
        <v>27</v>
      </c>
      <c r="AI537" s="12"/>
    </row>
    <row r="538" spans="1:35" x14ac:dyDescent="0.2">
      <c r="A538" s="12" t="s">
        <v>1379</v>
      </c>
      <c r="B538" s="12">
        <v>2011</v>
      </c>
      <c r="C538" s="12" t="s">
        <v>156</v>
      </c>
      <c r="D538" s="12" t="s">
        <v>157</v>
      </c>
      <c r="E538" s="12">
        <v>58</v>
      </c>
      <c r="F538" s="12">
        <v>167</v>
      </c>
      <c r="G538" s="12">
        <v>18</v>
      </c>
      <c r="H538" s="12">
        <v>42</v>
      </c>
      <c r="I538" s="12">
        <v>7</v>
      </c>
      <c r="J538" s="12">
        <v>1</v>
      </c>
      <c r="K538" s="12">
        <v>0</v>
      </c>
      <c r="L538" s="12">
        <v>8</v>
      </c>
      <c r="M538" s="12">
        <v>1</v>
      </c>
      <c r="N538" s="12">
        <v>2</v>
      </c>
      <c r="O538" s="12">
        <v>9</v>
      </c>
      <c r="P538" s="12">
        <v>18</v>
      </c>
      <c r="AI538" s="12"/>
    </row>
    <row r="539" spans="1:35" x14ac:dyDescent="0.2">
      <c r="A539" s="12" t="s">
        <v>1355</v>
      </c>
      <c r="B539" s="12">
        <v>2011</v>
      </c>
      <c r="C539" s="12" t="s">
        <v>164</v>
      </c>
      <c r="D539" s="12" t="s">
        <v>157</v>
      </c>
      <c r="E539" s="12">
        <v>65</v>
      </c>
      <c r="F539" s="12">
        <v>168</v>
      </c>
      <c r="G539" s="12">
        <v>19</v>
      </c>
      <c r="H539" s="12">
        <v>42</v>
      </c>
      <c r="I539" s="12">
        <v>8</v>
      </c>
      <c r="J539" s="12">
        <v>1</v>
      </c>
      <c r="K539" s="12">
        <v>2</v>
      </c>
      <c r="L539" s="12">
        <v>20</v>
      </c>
      <c r="M539" s="12">
        <v>2</v>
      </c>
      <c r="N539" s="12">
        <v>4</v>
      </c>
      <c r="O539" s="12">
        <v>8</v>
      </c>
      <c r="P539" s="12">
        <v>18</v>
      </c>
      <c r="AI539" s="12"/>
    </row>
    <row r="540" spans="1:35" x14ac:dyDescent="0.2">
      <c r="A540" s="12" t="s">
        <v>1867</v>
      </c>
      <c r="B540" s="12">
        <v>2011</v>
      </c>
      <c r="C540" s="12" t="s">
        <v>158</v>
      </c>
      <c r="D540" s="12" t="s">
        <v>161</v>
      </c>
      <c r="E540" s="12">
        <v>46</v>
      </c>
      <c r="F540" s="12">
        <v>168</v>
      </c>
      <c r="G540" s="12">
        <v>16</v>
      </c>
      <c r="H540" s="12">
        <v>48</v>
      </c>
      <c r="I540" s="12">
        <v>8</v>
      </c>
      <c r="J540" s="12">
        <v>2</v>
      </c>
      <c r="K540" s="12">
        <v>2</v>
      </c>
      <c r="L540" s="12">
        <v>18</v>
      </c>
      <c r="M540" s="12">
        <v>5</v>
      </c>
      <c r="N540" s="12">
        <v>4</v>
      </c>
      <c r="O540" s="12">
        <v>9</v>
      </c>
      <c r="P540" s="12">
        <v>47</v>
      </c>
      <c r="AI540" s="12"/>
    </row>
    <row r="541" spans="1:35" x14ac:dyDescent="0.2">
      <c r="A541" s="12" t="s">
        <v>1589</v>
      </c>
      <c r="B541" s="12">
        <v>2011</v>
      </c>
      <c r="C541" s="12" t="s">
        <v>182</v>
      </c>
      <c r="D541" s="12" t="s">
        <v>157</v>
      </c>
      <c r="E541" s="12">
        <v>40</v>
      </c>
      <c r="F541" s="12">
        <v>168</v>
      </c>
      <c r="G541" s="12">
        <v>28</v>
      </c>
      <c r="H541" s="12">
        <v>46</v>
      </c>
      <c r="I541" s="12">
        <v>5</v>
      </c>
      <c r="J541" s="12">
        <v>1</v>
      </c>
      <c r="K541" s="12">
        <v>8</v>
      </c>
      <c r="L541" s="12">
        <v>32</v>
      </c>
      <c r="M541" s="12">
        <v>0</v>
      </c>
      <c r="N541" s="12">
        <v>0</v>
      </c>
      <c r="O541" s="12">
        <v>5</v>
      </c>
      <c r="P541" s="12">
        <v>30</v>
      </c>
      <c r="AI541" s="12"/>
    </row>
    <row r="542" spans="1:35" x14ac:dyDescent="0.2">
      <c r="A542" s="12" t="s">
        <v>1699</v>
      </c>
      <c r="B542" s="12">
        <v>2011</v>
      </c>
      <c r="C542" s="12" t="s">
        <v>172</v>
      </c>
      <c r="D542" s="12" t="s">
        <v>161</v>
      </c>
      <c r="E542" s="12">
        <v>55</v>
      </c>
      <c r="F542" s="12">
        <v>170</v>
      </c>
      <c r="G542" s="12">
        <v>21</v>
      </c>
      <c r="H542" s="12">
        <v>39</v>
      </c>
      <c r="I542" s="12">
        <v>7</v>
      </c>
      <c r="J542" s="12">
        <v>1</v>
      </c>
      <c r="K542" s="12">
        <v>7</v>
      </c>
      <c r="L542" s="12">
        <v>26</v>
      </c>
      <c r="M542" s="12">
        <v>2</v>
      </c>
      <c r="N542" s="12">
        <v>0</v>
      </c>
      <c r="O542" s="12">
        <v>16</v>
      </c>
      <c r="P542" s="12">
        <v>51</v>
      </c>
      <c r="AI542" s="12"/>
    </row>
    <row r="543" spans="1:35" x14ac:dyDescent="0.2">
      <c r="A543" s="12" t="s">
        <v>1397</v>
      </c>
      <c r="B543" s="12">
        <v>2011</v>
      </c>
      <c r="C543" s="12" t="s">
        <v>164</v>
      </c>
      <c r="D543" s="12" t="s">
        <v>157</v>
      </c>
      <c r="E543" s="12">
        <v>55</v>
      </c>
      <c r="F543" s="12">
        <v>171</v>
      </c>
      <c r="G543" s="12">
        <v>19</v>
      </c>
      <c r="H543" s="12">
        <v>48</v>
      </c>
      <c r="I543" s="12">
        <v>12</v>
      </c>
      <c r="J543" s="12">
        <v>1</v>
      </c>
      <c r="K543" s="12">
        <v>3</v>
      </c>
      <c r="L543" s="12">
        <v>15</v>
      </c>
      <c r="M543" s="12">
        <v>2</v>
      </c>
      <c r="N543" s="12">
        <v>1</v>
      </c>
      <c r="O543" s="12">
        <v>15</v>
      </c>
      <c r="P543" s="12">
        <v>44</v>
      </c>
      <c r="AI543" s="12"/>
    </row>
    <row r="544" spans="1:35" x14ac:dyDescent="0.2">
      <c r="A544" s="12" t="s">
        <v>1888</v>
      </c>
      <c r="B544" s="12">
        <v>2011</v>
      </c>
      <c r="C544" s="12" t="s">
        <v>175</v>
      </c>
      <c r="D544" s="12" t="s">
        <v>157</v>
      </c>
      <c r="E544" s="12">
        <v>60</v>
      </c>
      <c r="F544" s="12">
        <v>172</v>
      </c>
      <c r="G544" s="12">
        <v>20</v>
      </c>
      <c r="H544" s="12">
        <v>35</v>
      </c>
      <c r="I544" s="12">
        <v>7</v>
      </c>
      <c r="J544" s="12">
        <v>1</v>
      </c>
      <c r="K544" s="12">
        <v>5</v>
      </c>
      <c r="L544" s="12">
        <v>22</v>
      </c>
      <c r="M544" s="12">
        <v>0</v>
      </c>
      <c r="N544" s="12">
        <v>2</v>
      </c>
      <c r="O544" s="12">
        <v>14</v>
      </c>
      <c r="P544" s="12">
        <v>42</v>
      </c>
      <c r="AI544" s="12"/>
    </row>
    <row r="545" spans="1:35" x14ac:dyDescent="0.2">
      <c r="A545" s="12" t="s">
        <v>1409</v>
      </c>
      <c r="B545" s="12">
        <v>2011</v>
      </c>
      <c r="C545" s="12" t="s">
        <v>159</v>
      </c>
      <c r="D545" s="12" t="s">
        <v>157</v>
      </c>
      <c r="E545" s="12">
        <v>62</v>
      </c>
      <c r="F545" s="12">
        <v>173</v>
      </c>
      <c r="G545" s="12">
        <v>22</v>
      </c>
      <c r="H545" s="12">
        <v>43</v>
      </c>
      <c r="I545" s="12">
        <v>8</v>
      </c>
      <c r="J545" s="12">
        <v>0</v>
      </c>
      <c r="K545" s="12">
        <v>0</v>
      </c>
      <c r="L545" s="12">
        <v>11</v>
      </c>
      <c r="M545" s="12">
        <v>5</v>
      </c>
      <c r="N545" s="12">
        <v>2</v>
      </c>
      <c r="O545" s="12">
        <v>9</v>
      </c>
      <c r="P545" s="12">
        <v>27</v>
      </c>
      <c r="AI545" s="12"/>
    </row>
    <row r="546" spans="1:35" x14ac:dyDescent="0.2">
      <c r="A546" s="12" t="s">
        <v>1676</v>
      </c>
      <c r="B546" s="12">
        <v>2011</v>
      </c>
      <c r="C546" s="12" t="s">
        <v>169</v>
      </c>
      <c r="D546" s="12" t="s">
        <v>161</v>
      </c>
      <c r="E546" s="12">
        <v>65</v>
      </c>
      <c r="F546" s="12">
        <v>174</v>
      </c>
      <c r="G546" s="12">
        <v>18</v>
      </c>
      <c r="H546" s="12">
        <v>37</v>
      </c>
      <c r="I546" s="12">
        <v>8</v>
      </c>
      <c r="J546" s="12">
        <v>2</v>
      </c>
      <c r="K546" s="12">
        <v>7</v>
      </c>
      <c r="L546" s="12">
        <v>23</v>
      </c>
      <c r="M546" s="12">
        <v>0</v>
      </c>
      <c r="N546" s="12">
        <v>1</v>
      </c>
      <c r="O546" s="12">
        <v>23</v>
      </c>
      <c r="P546" s="12">
        <v>48</v>
      </c>
      <c r="AI546" s="12"/>
    </row>
    <row r="547" spans="1:35" x14ac:dyDescent="0.2">
      <c r="A547" s="12" t="s">
        <v>1655</v>
      </c>
      <c r="B547" s="12">
        <v>2011</v>
      </c>
      <c r="C547" s="12" t="s">
        <v>173</v>
      </c>
      <c r="D547" s="12" t="s">
        <v>161</v>
      </c>
      <c r="E547" s="12">
        <v>59</v>
      </c>
      <c r="F547" s="12">
        <v>176</v>
      </c>
      <c r="G547" s="12">
        <v>26</v>
      </c>
      <c r="H547" s="12">
        <v>45</v>
      </c>
      <c r="I547" s="12">
        <v>10</v>
      </c>
      <c r="J547" s="12">
        <v>2</v>
      </c>
      <c r="K547" s="12">
        <v>4</v>
      </c>
      <c r="L547" s="12">
        <v>25</v>
      </c>
      <c r="M547" s="12">
        <v>0</v>
      </c>
      <c r="N547" s="12">
        <v>1</v>
      </c>
      <c r="O547" s="12">
        <v>15</v>
      </c>
      <c r="P547" s="12">
        <v>48</v>
      </c>
      <c r="AI547" s="12"/>
    </row>
    <row r="548" spans="1:35" x14ac:dyDescent="0.2">
      <c r="A548" s="12" t="s">
        <v>1488</v>
      </c>
      <c r="B548" s="12">
        <v>2011</v>
      </c>
      <c r="C548" s="12" t="s">
        <v>177</v>
      </c>
      <c r="D548" s="12" t="s">
        <v>161</v>
      </c>
      <c r="E548" s="12">
        <v>64</v>
      </c>
      <c r="F548" s="12">
        <v>176</v>
      </c>
      <c r="G548" s="12">
        <v>13</v>
      </c>
      <c r="H548" s="12">
        <v>34</v>
      </c>
      <c r="I548" s="12">
        <v>6</v>
      </c>
      <c r="J548" s="12">
        <v>1</v>
      </c>
      <c r="K548" s="12">
        <v>5</v>
      </c>
      <c r="L548" s="12">
        <v>17</v>
      </c>
      <c r="M548" s="12">
        <v>0</v>
      </c>
      <c r="N548" s="12">
        <v>0</v>
      </c>
      <c r="O548" s="12">
        <v>20</v>
      </c>
      <c r="P548" s="12">
        <v>35</v>
      </c>
      <c r="AI548" s="12"/>
    </row>
    <row r="549" spans="1:35" x14ac:dyDescent="0.2">
      <c r="A549" s="12" t="s">
        <v>1761</v>
      </c>
      <c r="B549" s="12">
        <v>2011</v>
      </c>
      <c r="C549" s="12" t="s">
        <v>181</v>
      </c>
      <c r="D549" s="12" t="s">
        <v>157</v>
      </c>
      <c r="E549" s="12">
        <v>59</v>
      </c>
      <c r="F549" s="12">
        <v>177</v>
      </c>
      <c r="G549" s="12">
        <v>14</v>
      </c>
      <c r="H549" s="12">
        <v>37</v>
      </c>
      <c r="I549" s="12">
        <v>8</v>
      </c>
      <c r="J549" s="12">
        <v>0</v>
      </c>
      <c r="K549" s="12">
        <v>6</v>
      </c>
      <c r="L549" s="12">
        <v>19</v>
      </c>
      <c r="M549" s="12">
        <v>0</v>
      </c>
      <c r="N549" s="12">
        <v>0</v>
      </c>
      <c r="O549" s="12">
        <v>17</v>
      </c>
      <c r="P549" s="12">
        <v>37</v>
      </c>
      <c r="AI549" s="12"/>
    </row>
    <row r="550" spans="1:35" x14ac:dyDescent="0.2">
      <c r="A550" s="12" t="s">
        <v>1839</v>
      </c>
      <c r="B550" s="12">
        <v>2011</v>
      </c>
      <c r="C550" s="12" t="s">
        <v>178</v>
      </c>
      <c r="D550" s="12" t="s">
        <v>157</v>
      </c>
      <c r="E550" s="12">
        <v>46</v>
      </c>
      <c r="F550" s="12">
        <v>178</v>
      </c>
      <c r="G550" s="12">
        <v>20</v>
      </c>
      <c r="H550" s="12">
        <v>44</v>
      </c>
      <c r="I550" s="12">
        <v>9</v>
      </c>
      <c r="J550" s="12">
        <v>4</v>
      </c>
      <c r="K550" s="12">
        <v>2</v>
      </c>
      <c r="L550" s="12">
        <v>21</v>
      </c>
      <c r="M550" s="12">
        <v>5</v>
      </c>
      <c r="N550" s="12">
        <v>2</v>
      </c>
      <c r="O550" s="12">
        <v>6</v>
      </c>
      <c r="P550" s="12">
        <v>32</v>
      </c>
      <c r="AI550" s="12"/>
    </row>
    <row r="551" spans="1:35" x14ac:dyDescent="0.2">
      <c r="A551" s="12" t="s">
        <v>1614</v>
      </c>
      <c r="B551" s="12">
        <v>2011</v>
      </c>
      <c r="C551" s="12" t="s">
        <v>172</v>
      </c>
      <c r="D551" s="12" t="s">
        <v>161</v>
      </c>
      <c r="E551" s="12">
        <v>67</v>
      </c>
      <c r="F551" s="12">
        <v>179</v>
      </c>
      <c r="G551" s="12">
        <v>9</v>
      </c>
      <c r="H551" s="12">
        <v>34</v>
      </c>
      <c r="I551" s="12">
        <v>6</v>
      </c>
      <c r="J551" s="12">
        <v>1</v>
      </c>
      <c r="K551" s="12">
        <v>3</v>
      </c>
      <c r="L551" s="12">
        <v>16</v>
      </c>
      <c r="M551" s="12">
        <v>3</v>
      </c>
      <c r="N551" s="12">
        <v>0</v>
      </c>
      <c r="O551" s="12">
        <v>14</v>
      </c>
      <c r="P551" s="12">
        <v>58</v>
      </c>
      <c r="AI551" s="12"/>
    </row>
    <row r="552" spans="1:35" x14ac:dyDescent="0.2">
      <c r="A552" s="12" t="s">
        <v>1783</v>
      </c>
      <c r="B552" s="12">
        <v>2011</v>
      </c>
      <c r="C552" s="12" t="s">
        <v>174</v>
      </c>
      <c r="D552" s="12" t="s">
        <v>161</v>
      </c>
      <c r="E552" s="12">
        <v>58</v>
      </c>
      <c r="F552" s="12">
        <v>180</v>
      </c>
      <c r="G552" s="12">
        <v>17</v>
      </c>
      <c r="H552" s="12">
        <v>40</v>
      </c>
      <c r="I552" s="12">
        <v>12</v>
      </c>
      <c r="J552" s="12">
        <v>0</v>
      </c>
      <c r="K552" s="12">
        <v>2</v>
      </c>
      <c r="L552" s="12">
        <v>11</v>
      </c>
      <c r="M552" s="12">
        <v>0</v>
      </c>
      <c r="N552" s="12">
        <v>1</v>
      </c>
      <c r="O552" s="12">
        <v>14</v>
      </c>
      <c r="P552" s="12">
        <v>49</v>
      </c>
      <c r="AI552" s="12"/>
    </row>
    <row r="553" spans="1:35" x14ac:dyDescent="0.2">
      <c r="A553" s="12" t="s">
        <v>1788</v>
      </c>
      <c r="B553" s="12">
        <v>2011</v>
      </c>
      <c r="C553" s="12" t="s">
        <v>188</v>
      </c>
      <c r="D553" s="12" t="s">
        <v>161</v>
      </c>
      <c r="E553" s="12">
        <v>63</v>
      </c>
      <c r="F553" s="12">
        <v>180</v>
      </c>
      <c r="G553" s="12">
        <v>20</v>
      </c>
      <c r="H553" s="12">
        <v>45</v>
      </c>
      <c r="I553" s="12">
        <v>10</v>
      </c>
      <c r="J553" s="12">
        <v>1</v>
      </c>
      <c r="K553" s="12">
        <v>4</v>
      </c>
      <c r="L553" s="12">
        <v>16</v>
      </c>
      <c r="M553" s="12">
        <v>3</v>
      </c>
      <c r="N553" s="12">
        <v>1</v>
      </c>
      <c r="O553" s="12">
        <v>7</v>
      </c>
      <c r="P553" s="12">
        <v>35</v>
      </c>
      <c r="AI553" s="12"/>
    </row>
    <row r="554" spans="1:35" x14ac:dyDescent="0.2">
      <c r="A554" s="12" t="s">
        <v>1883</v>
      </c>
      <c r="B554" s="12">
        <v>2011</v>
      </c>
      <c r="C554" s="12" t="s">
        <v>159</v>
      </c>
      <c r="D554" s="12" t="s">
        <v>157</v>
      </c>
      <c r="E554" s="12">
        <v>53</v>
      </c>
      <c r="F554" s="12">
        <v>182</v>
      </c>
      <c r="G554" s="12">
        <v>22</v>
      </c>
      <c r="H554" s="12">
        <v>47</v>
      </c>
      <c r="I554" s="12">
        <v>13</v>
      </c>
      <c r="J554" s="12">
        <v>0</v>
      </c>
      <c r="K554" s="12">
        <v>3</v>
      </c>
      <c r="L554" s="12">
        <v>13</v>
      </c>
      <c r="M554" s="12">
        <v>3</v>
      </c>
      <c r="N554" s="12">
        <v>1</v>
      </c>
      <c r="O554" s="12">
        <v>13</v>
      </c>
      <c r="P554" s="12">
        <v>36</v>
      </c>
      <c r="AI554" s="12"/>
    </row>
    <row r="555" spans="1:35" x14ac:dyDescent="0.2">
      <c r="A555" s="12" t="s">
        <v>1308</v>
      </c>
      <c r="B555" s="12">
        <v>2011</v>
      </c>
      <c r="C555" s="12" t="s">
        <v>185</v>
      </c>
      <c r="D555" s="12" t="s">
        <v>161</v>
      </c>
      <c r="E555" s="12">
        <v>92</v>
      </c>
      <c r="F555" s="12">
        <v>183</v>
      </c>
      <c r="G555" s="12">
        <v>17</v>
      </c>
      <c r="H555" s="12">
        <v>42</v>
      </c>
      <c r="I555" s="12">
        <v>9</v>
      </c>
      <c r="J555" s="12">
        <v>1</v>
      </c>
      <c r="K555" s="12">
        <v>7</v>
      </c>
      <c r="L555" s="12">
        <v>21</v>
      </c>
      <c r="M555" s="12">
        <v>0</v>
      </c>
      <c r="N555" s="12">
        <v>0</v>
      </c>
      <c r="O555" s="12">
        <v>33</v>
      </c>
      <c r="P555" s="12">
        <v>67</v>
      </c>
      <c r="AI555" s="12"/>
    </row>
    <row r="556" spans="1:35" x14ac:dyDescent="0.2">
      <c r="A556" s="12" t="s">
        <v>1564</v>
      </c>
      <c r="B556" s="12">
        <v>2011</v>
      </c>
      <c r="C556" s="12" t="s">
        <v>179</v>
      </c>
      <c r="D556" s="12" t="s">
        <v>161</v>
      </c>
      <c r="E556" s="12">
        <v>81</v>
      </c>
      <c r="F556" s="12">
        <v>183</v>
      </c>
      <c r="G556" s="12">
        <v>20</v>
      </c>
      <c r="H556" s="12">
        <v>42</v>
      </c>
      <c r="I556" s="12">
        <v>7</v>
      </c>
      <c r="J556" s="12">
        <v>0</v>
      </c>
      <c r="K556" s="12">
        <v>3</v>
      </c>
      <c r="L556" s="12">
        <v>19</v>
      </c>
      <c r="M556" s="12">
        <v>2</v>
      </c>
      <c r="N556" s="12">
        <v>5</v>
      </c>
      <c r="O556" s="12">
        <v>22</v>
      </c>
      <c r="P556" s="12">
        <v>38</v>
      </c>
      <c r="AI556" s="12"/>
    </row>
    <row r="557" spans="1:35" x14ac:dyDescent="0.2">
      <c r="A557" s="12" t="s">
        <v>1754</v>
      </c>
      <c r="B557" s="12">
        <v>2011</v>
      </c>
      <c r="C557" s="12" t="s">
        <v>186</v>
      </c>
      <c r="D557" s="12" t="s">
        <v>161</v>
      </c>
      <c r="E557" s="12">
        <v>56</v>
      </c>
      <c r="F557" s="12">
        <v>184</v>
      </c>
      <c r="G557" s="12">
        <v>28</v>
      </c>
      <c r="H557" s="12">
        <v>45</v>
      </c>
      <c r="I557" s="12">
        <v>10</v>
      </c>
      <c r="J557" s="12">
        <v>1</v>
      </c>
      <c r="K557" s="12">
        <v>5</v>
      </c>
      <c r="L557" s="12">
        <v>19</v>
      </c>
      <c r="M557" s="12">
        <v>3</v>
      </c>
      <c r="N557" s="12">
        <v>1</v>
      </c>
      <c r="O557" s="12">
        <v>25</v>
      </c>
      <c r="P557" s="12">
        <v>35</v>
      </c>
      <c r="AI557" s="12"/>
    </row>
    <row r="558" spans="1:35" x14ac:dyDescent="0.2">
      <c r="A558" s="12" t="s">
        <v>1638</v>
      </c>
      <c r="B558" s="12">
        <v>2011</v>
      </c>
      <c r="C558" s="12" t="s">
        <v>178</v>
      </c>
      <c r="D558" s="12" t="s">
        <v>157</v>
      </c>
      <c r="E558" s="12">
        <v>53</v>
      </c>
      <c r="F558" s="12">
        <v>185</v>
      </c>
      <c r="G558" s="12">
        <v>14</v>
      </c>
      <c r="H558" s="12">
        <v>41</v>
      </c>
      <c r="I558" s="12">
        <v>11</v>
      </c>
      <c r="J558" s="12">
        <v>3</v>
      </c>
      <c r="K558" s="12">
        <v>5</v>
      </c>
      <c r="L558" s="12">
        <v>31</v>
      </c>
      <c r="M558" s="12">
        <v>10</v>
      </c>
      <c r="N558" s="12">
        <v>2</v>
      </c>
      <c r="O558" s="12">
        <v>9</v>
      </c>
      <c r="P558" s="12">
        <v>27</v>
      </c>
      <c r="AI558" s="12"/>
    </row>
    <row r="559" spans="1:35" x14ac:dyDescent="0.2">
      <c r="A559" s="12" t="s">
        <v>1670</v>
      </c>
      <c r="B559" s="12">
        <v>2011</v>
      </c>
      <c r="C559" s="12" t="s">
        <v>156</v>
      </c>
      <c r="D559" s="12" t="s">
        <v>157</v>
      </c>
      <c r="E559" s="12">
        <v>97</v>
      </c>
      <c r="F559" s="12">
        <v>186</v>
      </c>
      <c r="G559" s="12">
        <v>38</v>
      </c>
      <c r="H559" s="12">
        <v>48</v>
      </c>
      <c r="I559" s="12">
        <v>5</v>
      </c>
      <c r="J559" s="12">
        <v>1</v>
      </c>
      <c r="K559" s="12">
        <v>13</v>
      </c>
      <c r="L559" s="12">
        <v>29</v>
      </c>
      <c r="M559" s="12">
        <v>10</v>
      </c>
      <c r="N559" s="12">
        <v>6</v>
      </c>
      <c r="O559" s="12">
        <v>17</v>
      </c>
      <c r="P559" s="12">
        <v>62</v>
      </c>
      <c r="AI559" s="12"/>
    </row>
    <row r="560" spans="1:35" x14ac:dyDescent="0.2">
      <c r="A560" s="12" t="s">
        <v>1496</v>
      </c>
      <c r="B560" s="12">
        <v>2011</v>
      </c>
      <c r="C560" s="12" t="s">
        <v>178</v>
      </c>
      <c r="D560" s="12" t="s">
        <v>157</v>
      </c>
      <c r="E560" s="12">
        <v>65</v>
      </c>
      <c r="F560" s="12">
        <v>186</v>
      </c>
      <c r="G560" s="12">
        <v>24</v>
      </c>
      <c r="H560" s="12">
        <v>42</v>
      </c>
      <c r="I560" s="12">
        <v>6</v>
      </c>
      <c r="J560" s="12">
        <v>0</v>
      </c>
      <c r="K560" s="12">
        <v>3</v>
      </c>
      <c r="L560" s="12">
        <v>21</v>
      </c>
      <c r="M560" s="12">
        <v>2</v>
      </c>
      <c r="N560" s="12">
        <v>2</v>
      </c>
      <c r="O560" s="12">
        <v>33</v>
      </c>
      <c r="P560" s="12">
        <v>49</v>
      </c>
      <c r="AI560" s="12"/>
    </row>
    <row r="561" spans="1:35" x14ac:dyDescent="0.2">
      <c r="A561" s="12" t="s">
        <v>1816</v>
      </c>
      <c r="B561" s="12">
        <v>2011</v>
      </c>
      <c r="C561" s="12" t="s">
        <v>185</v>
      </c>
      <c r="D561" s="12" t="s">
        <v>161</v>
      </c>
      <c r="E561" s="12">
        <v>63</v>
      </c>
      <c r="F561" s="12">
        <v>187</v>
      </c>
      <c r="G561" s="12">
        <v>21</v>
      </c>
      <c r="H561" s="12">
        <v>42</v>
      </c>
      <c r="I561" s="12">
        <v>6</v>
      </c>
      <c r="J561" s="12">
        <v>1</v>
      </c>
      <c r="K561" s="12">
        <v>9</v>
      </c>
      <c r="L561" s="12">
        <v>18</v>
      </c>
      <c r="M561" s="12">
        <v>3</v>
      </c>
      <c r="N561" s="12">
        <v>2</v>
      </c>
      <c r="O561" s="12">
        <v>20</v>
      </c>
      <c r="P561" s="12">
        <v>57</v>
      </c>
      <c r="AI561" s="12"/>
    </row>
    <row r="562" spans="1:35" x14ac:dyDescent="0.2">
      <c r="A562" s="12" t="s">
        <v>1686</v>
      </c>
      <c r="B562" s="12">
        <v>2011</v>
      </c>
      <c r="C562" s="12" t="s">
        <v>164</v>
      </c>
      <c r="D562" s="12" t="s">
        <v>157</v>
      </c>
      <c r="E562" s="12">
        <v>49</v>
      </c>
      <c r="F562" s="12">
        <v>187</v>
      </c>
      <c r="G562" s="12">
        <v>23</v>
      </c>
      <c r="H562" s="12">
        <v>42</v>
      </c>
      <c r="I562" s="12">
        <v>14</v>
      </c>
      <c r="J562" s="12">
        <v>0</v>
      </c>
      <c r="K562" s="12">
        <v>3</v>
      </c>
      <c r="L562" s="12">
        <v>30</v>
      </c>
      <c r="M562" s="12">
        <v>9</v>
      </c>
      <c r="N562" s="12">
        <v>3</v>
      </c>
      <c r="O562" s="12">
        <v>11</v>
      </c>
      <c r="P562" s="12">
        <v>56</v>
      </c>
      <c r="AI562" s="12"/>
    </row>
    <row r="563" spans="1:35" x14ac:dyDescent="0.2">
      <c r="A563" s="12" t="s">
        <v>1344</v>
      </c>
      <c r="B563" s="12">
        <v>2011</v>
      </c>
      <c r="C563" s="12" t="s">
        <v>171</v>
      </c>
      <c r="D563" s="12" t="s">
        <v>157</v>
      </c>
      <c r="E563" s="12">
        <v>77</v>
      </c>
      <c r="F563" s="12">
        <v>190</v>
      </c>
      <c r="G563" s="12">
        <v>27</v>
      </c>
      <c r="H563" s="12">
        <v>47</v>
      </c>
      <c r="I563" s="12">
        <v>8</v>
      </c>
      <c r="J563" s="12">
        <v>0</v>
      </c>
      <c r="K563" s="12">
        <v>13</v>
      </c>
      <c r="L563" s="12">
        <v>33</v>
      </c>
      <c r="M563" s="12">
        <v>0</v>
      </c>
      <c r="N563" s="12">
        <v>0</v>
      </c>
      <c r="O563" s="12">
        <v>29</v>
      </c>
      <c r="P563" s="12">
        <v>62</v>
      </c>
      <c r="AI563" s="12"/>
    </row>
    <row r="564" spans="1:35" x14ac:dyDescent="0.2">
      <c r="A564" s="12" t="s">
        <v>1845</v>
      </c>
      <c r="B564" s="12">
        <v>2011</v>
      </c>
      <c r="C564" s="12" t="s">
        <v>174</v>
      </c>
      <c r="D564" s="12" t="s">
        <v>161</v>
      </c>
      <c r="E564" s="12">
        <v>65</v>
      </c>
      <c r="F564" s="12">
        <v>195</v>
      </c>
      <c r="G564" s="12">
        <v>21</v>
      </c>
      <c r="H564" s="12">
        <v>53</v>
      </c>
      <c r="I564" s="12">
        <v>13</v>
      </c>
      <c r="J564" s="12">
        <v>2</v>
      </c>
      <c r="K564" s="12">
        <v>1</v>
      </c>
      <c r="L564" s="12">
        <v>16</v>
      </c>
      <c r="M564" s="12">
        <v>4</v>
      </c>
      <c r="N564" s="12">
        <v>1</v>
      </c>
      <c r="O564" s="12">
        <v>3</v>
      </c>
      <c r="P564" s="12">
        <v>24</v>
      </c>
      <c r="AI564" s="12"/>
    </row>
    <row r="565" spans="1:35" x14ac:dyDescent="0.2">
      <c r="A565" s="12" t="s">
        <v>1475</v>
      </c>
      <c r="B565" s="12">
        <v>2011</v>
      </c>
      <c r="C565" s="12" t="s">
        <v>172</v>
      </c>
      <c r="D565" s="12" t="s">
        <v>161</v>
      </c>
      <c r="E565" s="12">
        <v>62</v>
      </c>
      <c r="F565" s="12">
        <v>195</v>
      </c>
      <c r="G565" s="12">
        <v>19</v>
      </c>
      <c r="H565" s="12">
        <v>45</v>
      </c>
      <c r="I565" s="12">
        <v>10</v>
      </c>
      <c r="J565" s="12">
        <v>0</v>
      </c>
      <c r="K565" s="12">
        <v>4</v>
      </c>
      <c r="L565" s="12">
        <v>19</v>
      </c>
      <c r="M565" s="12">
        <v>0</v>
      </c>
      <c r="N565" s="12">
        <v>0</v>
      </c>
      <c r="O565" s="12">
        <v>19</v>
      </c>
      <c r="P565" s="12">
        <v>68</v>
      </c>
      <c r="AI565" s="12"/>
    </row>
    <row r="566" spans="1:35" x14ac:dyDescent="0.2">
      <c r="A566" s="12" t="s">
        <v>1828</v>
      </c>
      <c r="B566" s="12">
        <v>2011</v>
      </c>
      <c r="C566" s="12" t="s">
        <v>185</v>
      </c>
      <c r="D566" s="12" t="s">
        <v>161</v>
      </c>
      <c r="E566" s="12">
        <v>66</v>
      </c>
      <c r="F566" s="12">
        <v>196</v>
      </c>
      <c r="G566" s="12">
        <v>22</v>
      </c>
      <c r="H566" s="12">
        <v>40</v>
      </c>
      <c r="I566" s="12">
        <v>5</v>
      </c>
      <c r="J566" s="12">
        <v>2</v>
      </c>
      <c r="K566" s="12">
        <v>3</v>
      </c>
      <c r="L566" s="12">
        <v>21</v>
      </c>
      <c r="M566" s="12">
        <v>1</v>
      </c>
      <c r="N566" s="12">
        <v>3</v>
      </c>
      <c r="O566" s="12">
        <v>23</v>
      </c>
      <c r="P566" s="12">
        <v>31</v>
      </c>
      <c r="AI566" s="12"/>
    </row>
    <row r="567" spans="1:35" x14ac:dyDescent="0.2">
      <c r="A567" s="12" t="s">
        <v>1325</v>
      </c>
      <c r="B567" s="12">
        <v>2011</v>
      </c>
      <c r="C567" s="12" t="s">
        <v>180</v>
      </c>
      <c r="D567" s="12" t="s">
        <v>161</v>
      </c>
      <c r="E567" s="12">
        <v>50</v>
      </c>
      <c r="F567" s="12">
        <v>196</v>
      </c>
      <c r="G567" s="12">
        <v>29</v>
      </c>
      <c r="H567" s="12">
        <v>50</v>
      </c>
      <c r="I567" s="12">
        <v>11</v>
      </c>
      <c r="J567" s="12">
        <v>0</v>
      </c>
      <c r="K567" s="12">
        <v>7</v>
      </c>
      <c r="L567" s="12">
        <v>16</v>
      </c>
      <c r="M567" s="12">
        <v>4</v>
      </c>
      <c r="N567" s="12">
        <v>2</v>
      </c>
      <c r="O567" s="12">
        <v>17</v>
      </c>
      <c r="P567" s="12">
        <v>18</v>
      </c>
      <c r="AI567" s="12"/>
    </row>
    <row r="568" spans="1:35" x14ac:dyDescent="0.2">
      <c r="A568" s="12" t="s">
        <v>1738</v>
      </c>
      <c r="B568" s="12">
        <v>2011</v>
      </c>
      <c r="C568" s="12" t="s">
        <v>160</v>
      </c>
      <c r="D568" s="12" t="s">
        <v>161</v>
      </c>
      <c r="E568" s="12">
        <v>52</v>
      </c>
      <c r="F568" s="12">
        <v>196</v>
      </c>
      <c r="G568" s="12">
        <v>32</v>
      </c>
      <c r="H568" s="12">
        <v>47</v>
      </c>
      <c r="I568" s="12">
        <v>6</v>
      </c>
      <c r="J568" s="12">
        <v>3</v>
      </c>
      <c r="K568" s="12">
        <v>1</v>
      </c>
      <c r="L568" s="12">
        <v>7</v>
      </c>
      <c r="M568" s="12">
        <v>15</v>
      </c>
      <c r="N568" s="12">
        <v>4</v>
      </c>
      <c r="O568" s="12">
        <v>18</v>
      </c>
      <c r="P568" s="12">
        <v>42</v>
      </c>
      <c r="AI568" s="12"/>
    </row>
    <row r="569" spans="1:35" x14ac:dyDescent="0.2">
      <c r="A569" s="12" t="s">
        <v>1724</v>
      </c>
      <c r="B569" s="12">
        <v>2011</v>
      </c>
      <c r="C569" s="12" t="s">
        <v>164</v>
      </c>
      <c r="D569" s="12" t="s">
        <v>157</v>
      </c>
      <c r="E569" s="12">
        <v>80</v>
      </c>
      <c r="F569" s="12">
        <v>197</v>
      </c>
      <c r="G569" s="12">
        <v>26</v>
      </c>
      <c r="H569" s="12">
        <v>39</v>
      </c>
      <c r="I569" s="12">
        <v>8</v>
      </c>
      <c r="J569" s="12">
        <v>0</v>
      </c>
      <c r="K569" s="12">
        <v>2</v>
      </c>
      <c r="L569" s="12">
        <v>10</v>
      </c>
      <c r="M569" s="12">
        <v>12</v>
      </c>
      <c r="N569" s="12">
        <v>2</v>
      </c>
      <c r="O569" s="12">
        <v>25</v>
      </c>
      <c r="P569" s="12">
        <v>41</v>
      </c>
      <c r="AI569" s="12"/>
    </row>
    <row r="570" spans="1:35" x14ac:dyDescent="0.2">
      <c r="A570" s="12" t="s">
        <v>1879</v>
      </c>
      <c r="B570" s="12">
        <v>2011</v>
      </c>
      <c r="C570" s="12" t="s">
        <v>177</v>
      </c>
      <c r="D570" s="12" t="s">
        <v>161</v>
      </c>
      <c r="E570" s="12">
        <v>61</v>
      </c>
      <c r="F570" s="12">
        <v>198</v>
      </c>
      <c r="G570" s="12">
        <v>20</v>
      </c>
      <c r="H570" s="12">
        <v>50</v>
      </c>
      <c r="I570" s="12">
        <v>15</v>
      </c>
      <c r="J570" s="12">
        <v>0</v>
      </c>
      <c r="K570" s="12">
        <v>4</v>
      </c>
      <c r="L570" s="12">
        <v>26</v>
      </c>
      <c r="M570" s="12">
        <v>3</v>
      </c>
      <c r="N570" s="12">
        <v>3</v>
      </c>
      <c r="O570" s="12">
        <v>25</v>
      </c>
      <c r="P570" s="12">
        <v>51</v>
      </c>
      <c r="AI570" s="12"/>
    </row>
    <row r="571" spans="1:35" x14ac:dyDescent="0.2">
      <c r="A571" s="12" t="s">
        <v>1383</v>
      </c>
      <c r="B571" s="12">
        <v>2011</v>
      </c>
      <c r="C571" s="12" t="s">
        <v>188</v>
      </c>
      <c r="D571" s="12" t="s">
        <v>161</v>
      </c>
      <c r="E571" s="12">
        <v>77</v>
      </c>
      <c r="F571" s="12">
        <v>198</v>
      </c>
      <c r="G571" s="12">
        <v>34</v>
      </c>
      <c r="H571" s="12">
        <v>49</v>
      </c>
      <c r="I571" s="12">
        <v>4</v>
      </c>
      <c r="J571" s="12">
        <v>3</v>
      </c>
      <c r="K571" s="12">
        <v>0</v>
      </c>
      <c r="L571" s="12">
        <v>10</v>
      </c>
      <c r="M571" s="12">
        <v>27</v>
      </c>
      <c r="N571" s="12">
        <v>4</v>
      </c>
      <c r="O571" s="12">
        <v>26</v>
      </c>
      <c r="P571" s="12">
        <v>38</v>
      </c>
      <c r="AI571" s="12"/>
    </row>
    <row r="572" spans="1:35" x14ac:dyDescent="0.2">
      <c r="A572" s="12" t="s">
        <v>1709</v>
      </c>
      <c r="B572" s="12">
        <v>2011</v>
      </c>
      <c r="C572" s="12" t="s">
        <v>158</v>
      </c>
      <c r="D572" s="12" t="s">
        <v>161</v>
      </c>
      <c r="E572" s="12">
        <v>106</v>
      </c>
      <c r="F572" s="12">
        <v>199</v>
      </c>
      <c r="G572" s="12">
        <v>29</v>
      </c>
      <c r="H572" s="12">
        <v>55</v>
      </c>
      <c r="I572" s="12">
        <v>18</v>
      </c>
      <c r="J572" s="12">
        <v>0</v>
      </c>
      <c r="K572" s="12">
        <v>10</v>
      </c>
      <c r="L572" s="12">
        <v>41</v>
      </c>
      <c r="M572" s="12">
        <v>0</v>
      </c>
      <c r="N572" s="12">
        <v>0</v>
      </c>
      <c r="O572" s="12">
        <v>17</v>
      </c>
      <c r="P572" s="12">
        <v>47</v>
      </c>
      <c r="AI572" s="12"/>
    </row>
    <row r="573" spans="1:35" x14ac:dyDescent="0.2">
      <c r="A573" s="12" t="s">
        <v>1762</v>
      </c>
      <c r="B573" s="12">
        <v>2011</v>
      </c>
      <c r="C573" s="12" t="s">
        <v>180</v>
      </c>
      <c r="D573" s="12" t="s">
        <v>161</v>
      </c>
      <c r="E573" s="12">
        <v>75</v>
      </c>
      <c r="F573" s="12">
        <v>200</v>
      </c>
      <c r="G573" s="12">
        <v>33</v>
      </c>
      <c r="H573" s="12">
        <v>63</v>
      </c>
      <c r="I573" s="12">
        <v>15</v>
      </c>
      <c r="J573" s="12">
        <v>0</v>
      </c>
      <c r="K573" s="12">
        <v>11</v>
      </c>
      <c r="L573" s="12">
        <v>40</v>
      </c>
      <c r="M573" s="12">
        <v>5</v>
      </c>
      <c r="N573" s="12">
        <v>0</v>
      </c>
      <c r="O573" s="12">
        <v>15</v>
      </c>
      <c r="P573" s="12">
        <v>40</v>
      </c>
      <c r="AI573" s="12"/>
    </row>
    <row r="574" spans="1:35" x14ac:dyDescent="0.2">
      <c r="A574" s="12" t="s">
        <v>1538</v>
      </c>
      <c r="B574" s="12">
        <v>2011</v>
      </c>
      <c r="C574" s="12" t="s">
        <v>188</v>
      </c>
      <c r="D574" s="12" t="s">
        <v>161</v>
      </c>
      <c r="E574" s="12">
        <v>98</v>
      </c>
      <c r="F574" s="12">
        <v>200</v>
      </c>
      <c r="G574" s="12">
        <v>22</v>
      </c>
      <c r="H574" s="12">
        <v>42</v>
      </c>
      <c r="I574" s="12">
        <v>8</v>
      </c>
      <c r="J574" s="12">
        <v>1</v>
      </c>
      <c r="K574" s="12">
        <v>3</v>
      </c>
      <c r="L574" s="12">
        <v>22</v>
      </c>
      <c r="M574" s="12">
        <v>2</v>
      </c>
      <c r="N574" s="12">
        <v>2</v>
      </c>
      <c r="O574" s="12">
        <v>19</v>
      </c>
      <c r="P574" s="12">
        <v>49</v>
      </c>
      <c r="AI574" s="12"/>
    </row>
    <row r="575" spans="1:35" x14ac:dyDescent="0.2">
      <c r="A575" s="12" t="s">
        <v>1505</v>
      </c>
      <c r="B575" s="12">
        <v>2011</v>
      </c>
      <c r="C575" s="12" t="s">
        <v>162</v>
      </c>
      <c r="D575" s="12" t="s">
        <v>161</v>
      </c>
      <c r="E575" s="12">
        <v>81</v>
      </c>
      <c r="F575" s="12">
        <v>201</v>
      </c>
      <c r="G575" s="12">
        <v>20</v>
      </c>
      <c r="H575" s="12">
        <v>54</v>
      </c>
      <c r="I575" s="12">
        <v>12</v>
      </c>
      <c r="J575" s="12">
        <v>1</v>
      </c>
      <c r="K575" s="12">
        <v>3</v>
      </c>
      <c r="L575" s="12">
        <v>23</v>
      </c>
      <c r="M575" s="12">
        <v>0</v>
      </c>
      <c r="N575" s="12">
        <v>0</v>
      </c>
      <c r="O575" s="12">
        <v>10</v>
      </c>
      <c r="P575" s="12">
        <v>46</v>
      </c>
      <c r="AI575" s="12"/>
    </row>
    <row r="576" spans="1:35" x14ac:dyDescent="0.2">
      <c r="A576" s="12" t="s">
        <v>1303</v>
      </c>
      <c r="B576" s="12">
        <v>2011</v>
      </c>
      <c r="C576" s="12" t="s">
        <v>177</v>
      </c>
      <c r="D576" s="12" t="s">
        <v>161</v>
      </c>
      <c r="E576" s="12">
        <v>63</v>
      </c>
      <c r="F576" s="12">
        <v>202</v>
      </c>
      <c r="G576" s="12">
        <v>32</v>
      </c>
      <c r="H576" s="12">
        <v>51</v>
      </c>
      <c r="I576" s="12">
        <v>10</v>
      </c>
      <c r="J576" s="12">
        <v>1</v>
      </c>
      <c r="K576" s="12">
        <v>4</v>
      </c>
      <c r="L576" s="12">
        <v>26</v>
      </c>
      <c r="M576" s="12">
        <v>1</v>
      </c>
      <c r="N576" s="12">
        <v>2</v>
      </c>
      <c r="O576" s="12">
        <v>26</v>
      </c>
      <c r="P576" s="12">
        <v>50</v>
      </c>
      <c r="AI576" s="12"/>
    </row>
    <row r="577" spans="1:35" x14ac:dyDescent="0.2">
      <c r="A577" s="12" t="s">
        <v>1820</v>
      </c>
      <c r="B577" s="12">
        <v>2011</v>
      </c>
      <c r="C577" s="12" t="s">
        <v>176</v>
      </c>
      <c r="D577" s="12" t="s">
        <v>157</v>
      </c>
      <c r="E577" s="12">
        <v>68</v>
      </c>
      <c r="F577" s="12">
        <v>202</v>
      </c>
      <c r="G577" s="12">
        <v>27</v>
      </c>
      <c r="H577" s="12">
        <v>49</v>
      </c>
      <c r="I577" s="12">
        <v>8</v>
      </c>
      <c r="J577" s="12">
        <v>3</v>
      </c>
      <c r="K577" s="12">
        <v>0</v>
      </c>
      <c r="L577" s="12">
        <v>14</v>
      </c>
      <c r="M577" s="12">
        <v>10</v>
      </c>
      <c r="N577" s="12">
        <v>5</v>
      </c>
      <c r="O577" s="12">
        <v>16</v>
      </c>
      <c r="P577" s="12">
        <v>35</v>
      </c>
      <c r="AI577" s="12"/>
    </row>
    <row r="578" spans="1:35" x14ac:dyDescent="0.2">
      <c r="A578" s="12" t="s">
        <v>1386</v>
      </c>
      <c r="B578" s="12">
        <v>2011</v>
      </c>
      <c r="C578" s="12" t="s">
        <v>178</v>
      </c>
      <c r="D578" s="12" t="s">
        <v>157</v>
      </c>
      <c r="E578" s="12">
        <v>57</v>
      </c>
      <c r="F578" s="12">
        <v>203</v>
      </c>
      <c r="G578" s="12">
        <v>29</v>
      </c>
      <c r="H578" s="12">
        <v>57</v>
      </c>
      <c r="I578" s="12">
        <v>15</v>
      </c>
      <c r="J578" s="12">
        <v>1</v>
      </c>
      <c r="K578" s="12">
        <v>3</v>
      </c>
      <c r="L578" s="12">
        <v>27</v>
      </c>
      <c r="M578" s="12">
        <v>3</v>
      </c>
      <c r="N578" s="12">
        <v>1</v>
      </c>
      <c r="O578" s="12">
        <v>20</v>
      </c>
      <c r="P578" s="12">
        <v>58</v>
      </c>
      <c r="AI578" s="12"/>
    </row>
    <row r="579" spans="1:35" x14ac:dyDescent="0.2">
      <c r="A579" s="12" t="s">
        <v>1791</v>
      </c>
      <c r="B579" s="12">
        <v>2011</v>
      </c>
      <c r="C579" s="12" t="s">
        <v>187</v>
      </c>
      <c r="D579" s="12" t="s">
        <v>161</v>
      </c>
      <c r="E579" s="12">
        <v>74</v>
      </c>
      <c r="F579" s="12">
        <v>204</v>
      </c>
      <c r="G579" s="12">
        <v>18</v>
      </c>
      <c r="H579" s="12">
        <v>54</v>
      </c>
      <c r="I579" s="12">
        <v>13</v>
      </c>
      <c r="J579" s="12">
        <v>3</v>
      </c>
      <c r="K579" s="12">
        <v>2</v>
      </c>
      <c r="L579" s="12">
        <v>10</v>
      </c>
      <c r="M579" s="12">
        <v>7</v>
      </c>
      <c r="N579" s="12">
        <v>1</v>
      </c>
      <c r="O579" s="12">
        <v>26</v>
      </c>
      <c r="P579" s="12">
        <v>49</v>
      </c>
      <c r="AI579" s="12"/>
    </row>
    <row r="580" spans="1:35" x14ac:dyDescent="0.2">
      <c r="A580" s="12" t="s">
        <v>1705</v>
      </c>
      <c r="B580" s="12">
        <v>2011</v>
      </c>
      <c r="C580" s="12" t="s">
        <v>162</v>
      </c>
      <c r="D580" s="12" t="s">
        <v>161</v>
      </c>
      <c r="E580" s="12">
        <v>80</v>
      </c>
      <c r="F580" s="12">
        <v>206</v>
      </c>
      <c r="G580" s="12">
        <v>17</v>
      </c>
      <c r="H580" s="12">
        <v>31</v>
      </c>
      <c r="I580" s="12">
        <v>8</v>
      </c>
      <c r="J580" s="12">
        <v>3</v>
      </c>
      <c r="K580" s="12">
        <v>6</v>
      </c>
      <c r="L580" s="12">
        <v>20</v>
      </c>
      <c r="M580" s="12">
        <v>0</v>
      </c>
      <c r="N580" s="12">
        <v>0</v>
      </c>
      <c r="O580" s="12">
        <v>14</v>
      </c>
      <c r="P580" s="12">
        <v>58</v>
      </c>
      <c r="AI580" s="12"/>
    </row>
    <row r="581" spans="1:35" x14ac:dyDescent="0.2">
      <c r="A581" s="12" t="s">
        <v>1358</v>
      </c>
      <c r="B581" s="12">
        <v>2011</v>
      </c>
      <c r="C581" s="12" t="s">
        <v>169</v>
      </c>
      <c r="D581" s="12" t="s">
        <v>161</v>
      </c>
      <c r="E581" s="12">
        <v>82</v>
      </c>
      <c r="F581" s="12">
        <v>206</v>
      </c>
      <c r="G581" s="12">
        <v>26</v>
      </c>
      <c r="H581" s="12">
        <v>51</v>
      </c>
      <c r="I581" s="12">
        <v>11</v>
      </c>
      <c r="J581" s="12">
        <v>0</v>
      </c>
      <c r="K581" s="12">
        <v>4</v>
      </c>
      <c r="L581" s="12">
        <v>35</v>
      </c>
      <c r="M581" s="12">
        <v>2</v>
      </c>
      <c r="N581" s="12">
        <v>0</v>
      </c>
      <c r="O581" s="12">
        <v>10</v>
      </c>
      <c r="P581" s="12">
        <v>46</v>
      </c>
      <c r="AI581" s="12"/>
    </row>
    <row r="582" spans="1:35" x14ac:dyDescent="0.2">
      <c r="A582" s="12" t="s">
        <v>1377</v>
      </c>
      <c r="B582" s="12">
        <v>2011</v>
      </c>
      <c r="C582" s="12" t="s">
        <v>175</v>
      </c>
      <c r="D582" s="12" t="s">
        <v>157</v>
      </c>
      <c r="E582" s="12">
        <v>71</v>
      </c>
      <c r="F582" s="12">
        <v>206</v>
      </c>
      <c r="G582" s="12">
        <v>21</v>
      </c>
      <c r="H582" s="12">
        <v>50</v>
      </c>
      <c r="I582" s="12">
        <v>12</v>
      </c>
      <c r="J582" s="12">
        <v>0</v>
      </c>
      <c r="K582" s="12">
        <v>12</v>
      </c>
      <c r="L582" s="12">
        <v>40</v>
      </c>
      <c r="M582" s="12">
        <v>0</v>
      </c>
      <c r="N582" s="12">
        <v>0</v>
      </c>
      <c r="O582" s="12">
        <v>35</v>
      </c>
      <c r="P582" s="12">
        <v>69</v>
      </c>
      <c r="AI582" s="12"/>
    </row>
    <row r="583" spans="1:35" x14ac:dyDescent="0.2">
      <c r="A583" s="12" t="s">
        <v>1624</v>
      </c>
      <c r="B583" s="12">
        <v>2011</v>
      </c>
      <c r="C583" s="12" t="s">
        <v>186</v>
      </c>
      <c r="D583" s="12" t="s">
        <v>161</v>
      </c>
      <c r="E583" s="12">
        <v>54</v>
      </c>
      <c r="F583" s="12">
        <v>207</v>
      </c>
      <c r="G583" s="12">
        <v>35</v>
      </c>
      <c r="H583" s="12">
        <v>67</v>
      </c>
      <c r="I583" s="12">
        <v>12</v>
      </c>
      <c r="J583" s="12">
        <v>2</v>
      </c>
      <c r="K583" s="12">
        <v>11</v>
      </c>
      <c r="L583" s="12">
        <v>35</v>
      </c>
      <c r="M583" s="12">
        <v>1</v>
      </c>
      <c r="N583" s="12">
        <v>1</v>
      </c>
      <c r="O583" s="12">
        <v>26</v>
      </c>
      <c r="P583" s="12">
        <v>38</v>
      </c>
      <c r="AI583" s="12"/>
    </row>
    <row r="584" spans="1:35" x14ac:dyDescent="0.2">
      <c r="A584" s="12" t="s">
        <v>1690</v>
      </c>
      <c r="B584" s="12">
        <v>2011</v>
      </c>
      <c r="C584" s="12" t="s">
        <v>175</v>
      </c>
      <c r="D584" s="12" t="s">
        <v>157</v>
      </c>
      <c r="E584" s="12">
        <v>87</v>
      </c>
      <c r="F584" s="12">
        <v>207</v>
      </c>
      <c r="G584" s="12">
        <v>22</v>
      </c>
      <c r="H584" s="12">
        <v>41</v>
      </c>
      <c r="I584" s="12">
        <v>10</v>
      </c>
      <c r="J584" s="12">
        <v>2</v>
      </c>
      <c r="K584" s="12">
        <v>0</v>
      </c>
      <c r="L584" s="12">
        <v>11</v>
      </c>
      <c r="M584" s="12">
        <v>3</v>
      </c>
      <c r="N584" s="12">
        <v>2</v>
      </c>
      <c r="O584" s="12">
        <v>11</v>
      </c>
      <c r="P584" s="12">
        <v>31</v>
      </c>
      <c r="AI584" s="12"/>
    </row>
    <row r="585" spans="1:35" x14ac:dyDescent="0.2">
      <c r="A585" s="12" t="s">
        <v>1857</v>
      </c>
      <c r="B585" s="12">
        <v>2011</v>
      </c>
      <c r="C585" s="12" t="s">
        <v>158</v>
      </c>
      <c r="D585" s="12" t="s">
        <v>161</v>
      </c>
      <c r="E585" s="12">
        <v>53</v>
      </c>
      <c r="F585" s="12">
        <v>208</v>
      </c>
      <c r="G585" s="12">
        <v>29</v>
      </c>
      <c r="H585" s="12">
        <v>57</v>
      </c>
      <c r="I585" s="12">
        <v>13</v>
      </c>
      <c r="J585" s="12">
        <v>0</v>
      </c>
      <c r="K585" s="12">
        <v>6</v>
      </c>
      <c r="L585" s="12">
        <v>35</v>
      </c>
      <c r="M585" s="12">
        <v>0</v>
      </c>
      <c r="N585" s="12">
        <v>1</v>
      </c>
      <c r="O585" s="12">
        <v>13</v>
      </c>
      <c r="P585" s="12">
        <v>48</v>
      </c>
      <c r="AI585" s="12"/>
    </row>
    <row r="586" spans="1:35" x14ac:dyDescent="0.2">
      <c r="A586" s="12" t="s">
        <v>1680</v>
      </c>
      <c r="B586" s="12">
        <v>2011</v>
      </c>
      <c r="C586" s="12" t="s">
        <v>173</v>
      </c>
      <c r="D586" s="12" t="s">
        <v>161</v>
      </c>
      <c r="E586" s="12">
        <v>101</v>
      </c>
      <c r="F586" s="12">
        <v>208</v>
      </c>
      <c r="G586" s="12">
        <v>28</v>
      </c>
      <c r="H586" s="12">
        <v>48</v>
      </c>
      <c r="I586" s="12">
        <v>11</v>
      </c>
      <c r="J586" s="12">
        <v>3</v>
      </c>
      <c r="K586" s="12">
        <v>4</v>
      </c>
      <c r="L586" s="12">
        <v>20</v>
      </c>
      <c r="M586" s="12">
        <v>7</v>
      </c>
      <c r="N586" s="12">
        <v>1</v>
      </c>
      <c r="O586" s="12">
        <v>24</v>
      </c>
      <c r="P586" s="12">
        <v>64</v>
      </c>
      <c r="AI586" s="12"/>
    </row>
    <row r="587" spans="1:35" x14ac:dyDescent="0.2">
      <c r="A587" s="12" t="s">
        <v>1859</v>
      </c>
      <c r="B587" s="12">
        <v>2011</v>
      </c>
      <c r="C587" s="12" t="s">
        <v>186</v>
      </c>
      <c r="D587" s="12" t="s">
        <v>161</v>
      </c>
      <c r="E587" s="12">
        <v>88</v>
      </c>
      <c r="F587" s="12">
        <v>209</v>
      </c>
      <c r="G587" s="12">
        <v>25</v>
      </c>
      <c r="H587" s="12">
        <v>41</v>
      </c>
      <c r="I587" s="12">
        <v>5</v>
      </c>
      <c r="J587" s="12">
        <v>2</v>
      </c>
      <c r="K587" s="12">
        <v>3</v>
      </c>
      <c r="L587" s="12">
        <v>24</v>
      </c>
      <c r="M587" s="12">
        <v>3</v>
      </c>
      <c r="N587" s="12">
        <v>0</v>
      </c>
      <c r="O587" s="12">
        <v>18</v>
      </c>
      <c r="P587" s="12">
        <v>35</v>
      </c>
      <c r="AI587" s="12"/>
    </row>
    <row r="588" spans="1:35" x14ac:dyDescent="0.2">
      <c r="A588" s="12" t="s">
        <v>1535</v>
      </c>
      <c r="B588" s="12">
        <v>2011</v>
      </c>
      <c r="C588" s="12" t="s">
        <v>165</v>
      </c>
      <c r="D588" s="12" t="s">
        <v>157</v>
      </c>
      <c r="E588" s="12">
        <v>64</v>
      </c>
      <c r="F588" s="12">
        <v>209</v>
      </c>
      <c r="G588" s="12">
        <v>24</v>
      </c>
      <c r="H588" s="12">
        <v>46</v>
      </c>
      <c r="I588" s="12">
        <v>11</v>
      </c>
      <c r="J588" s="12">
        <v>0</v>
      </c>
      <c r="K588" s="12">
        <v>9</v>
      </c>
      <c r="L588" s="12">
        <v>22</v>
      </c>
      <c r="M588" s="12">
        <v>1</v>
      </c>
      <c r="N588" s="12">
        <v>1</v>
      </c>
      <c r="O588" s="12">
        <v>24</v>
      </c>
      <c r="P588" s="12">
        <v>54</v>
      </c>
      <c r="AI588" s="12"/>
    </row>
    <row r="589" spans="1:35" x14ac:dyDescent="0.2">
      <c r="A589" s="12" t="s">
        <v>1822</v>
      </c>
      <c r="B589" s="12">
        <v>2011</v>
      </c>
      <c r="C589" s="12" t="s">
        <v>176</v>
      </c>
      <c r="D589" s="12" t="s">
        <v>157</v>
      </c>
      <c r="E589" s="12">
        <v>66</v>
      </c>
      <c r="F589" s="12">
        <v>212</v>
      </c>
      <c r="G589" s="12">
        <v>27</v>
      </c>
      <c r="H589" s="12">
        <v>54</v>
      </c>
      <c r="I589" s="12">
        <v>13</v>
      </c>
      <c r="J589" s="12">
        <v>0</v>
      </c>
      <c r="K589" s="12">
        <v>7</v>
      </c>
      <c r="L589" s="12">
        <v>22</v>
      </c>
      <c r="M589" s="12">
        <v>1</v>
      </c>
      <c r="N589" s="12">
        <v>0</v>
      </c>
      <c r="O589" s="12">
        <v>8</v>
      </c>
      <c r="P589" s="12">
        <v>49</v>
      </c>
      <c r="AI589" s="12"/>
    </row>
    <row r="590" spans="1:35" x14ac:dyDescent="0.2">
      <c r="A590" s="12" t="s">
        <v>1336</v>
      </c>
      <c r="B590" s="12">
        <v>2011</v>
      </c>
      <c r="C590" s="12" t="s">
        <v>183</v>
      </c>
      <c r="D590" s="12" t="s">
        <v>161</v>
      </c>
      <c r="E590" s="12">
        <v>75</v>
      </c>
      <c r="F590" s="12">
        <v>213</v>
      </c>
      <c r="G590" s="12">
        <v>25</v>
      </c>
      <c r="H590" s="12">
        <v>57</v>
      </c>
      <c r="I590" s="12">
        <v>11</v>
      </c>
      <c r="J590" s="12">
        <v>1</v>
      </c>
      <c r="K590" s="12">
        <v>4</v>
      </c>
      <c r="L590" s="12">
        <v>24</v>
      </c>
      <c r="M590" s="12">
        <v>2</v>
      </c>
      <c r="N590" s="12">
        <v>2</v>
      </c>
      <c r="O590" s="12">
        <v>22</v>
      </c>
      <c r="P590" s="12">
        <v>30</v>
      </c>
      <c r="AI590" s="12"/>
    </row>
    <row r="591" spans="1:35" x14ac:dyDescent="0.2">
      <c r="A591" s="12" t="s">
        <v>1541</v>
      </c>
      <c r="B591" s="12">
        <v>2011</v>
      </c>
      <c r="C591" s="12" t="s">
        <v>185</v>
      </c>
      <c r="D591" s="12" t="s">
        <v>161</v>
      </c>
      <c r="E591" s="12">
        <v>82</v>
      </c>
      <c r="F591" s="12">
        <v>213</v>
      </c>
      <c r="G591" s="12">
        <v>14</v>
      </c>
      <c r="H591" s="12">
        <v>42</v>
      </c>
      <c r="I591" s="12">
        <v>8</v>
      </c>
      <c r="J591" s="12">
        <v>2</v>
      </c>
      <c r="K591" s="12">
        <v>4</v>
      </c>
      <c r="L591" s="12">
        <v>17</v>
      </c>
      <c r="M591" s="12">
        <v>2</v>
      </c>
      <c r="N591" s="12">
        <v>1</v>
      </c>
      <c r="O591" s="12">
        <v>18</v>
      </c>
      <c r="P591" s="12">
        <v>59</v>
      </c>
      <c r="AI591" s="12"/>
    </row>
    <row r="592" spans="1:35" x14ac:dyDescent="0.2">
      <c r="A592" s="12" t="s">
        <v>1793</v>
      </c>
      <c r="B592" s="12">
        <v>2011</v>
      </c>
      <c r="C592" s="12" t="s">
        <v>174</v>
      </c>
      <c r="D592" s="12" t="s">
        <v>161</v>
      </c>
      <c r="E592" s="12">
        <v>52</v>
      </c>
      <c r="F592" s="12">
        <v>215</v>
      </c>
      <c r="G592" s="12">
        <v>27</v>
      </c>
      <c r="H592" s="12">
        <v>64</v>
      </c>
      <c r="I592" s="12">
        <v>12</v>
      </c>
      <c r="J592" s="12">
        <v>6</v>
      </c>
      <c r="K592" s="12">
        <v>4</v>
      </c>
      <c r="L592" s="12">
        <v>20</v>
      </c>
      <c r="M592" s="12">
        <v>9</v>
      </c>
      <c r="N592" s="12">
        <v>3</v>
      </c>
      <c r="O592" s="12">
        <v>13</v>
      </c>
      <c r="P592" s="12">
        <v>40</v>
      </c>
      <c r="AI592" s="12"/>
    </row>
    <row r="593" spans="1:35" x14ac:dyDescent="0.2">
      <c r="A593" s="12" t="s">
        <v>1446</v>
      </c>
      <c r="B593" s="12">
        <v>2011</v>
      </c>
      <c r="C593" s="12" t="s">
        <v>174</v>
      </c>
      <c r="D593" s="12" t="s">
        <v>161</v>
      </c>
      <c r="E593" s="12">
        <v>100</v>
      </c>
      <c r="F593" s="12">
        <v>216</v>
      </c>
      <c r="G593" s="12">
        <v>14</v>
      </c>
      <c r="H593" s="12">
        <v>56</v>
      </c>
      <c r="I593" s="12">
        <v>12</v>
      </c>
      <c r="J593" s="12">
        <v>1</v>
      </c>
      <c r="K593" s="12">
        <v>0</v>
      </c>
      <c r="L593" s="12">
        <v>19</v>
      </c>
      <c r="M593" s="12">
        <v>4</v>
      </c>
      <c r="N593" s="12">
        <v>2</v>
      </c>
      <c r="O593" s="12">
        <v>11</v>
      </c>
      <c r="P593" s="12">
        <v>44</v>
      </c>
      <c r="AI593" s="12"/>
    </row>
    <row r="594" spans="1:35" x14ac:dyDescent="0.2">
      <c r="A594" s="12" t="s">
        <v>1479</v>
      </c>
      <c r="B594" s="12">
        <v>2011</v>
      </c>
      <c r="C594" s="12" t="s">
        <v>185</v>
      </c>
      <c r="D594" s="12" t="s">
        <v>161</v>
      </c>
      <c r="E594" s="12">
        <v>56</v>
      </c>
      <c r="F594" s="12">
        <v>216</v>
      </c>
      <c r="G594" s="12">
        <v>17</v>
      </c>
      <c r="H594" s="12">
        <v>55</v>
      </c>
      <c r="I594" s="12">
        <v>11</v>
      </c>
      <c r="J594" s="12">
        <v>0</v>
      </c>
      <c r="K594" s="12">
        <v>2</v>
      </c>
      <c r="L594" s="12">
        <v>15</v>
      </c>
      <c r="M594" s="12">
        <v>0</v>
      </c>
      <c r="N594" s="12">
        <v>0</v>
      </c>
      <c r="O594" s="12">
        <v>8</v>
      </c>
      <c r="P594" s="12">
        <v>17</v>
      </c>
      <c r="AI594" s="12"/>
    </row>
    <row r="595" spans="1:35" x14ac:dyDescent="0.2">
      <c r="A595" s="12" t="s">
        <v>1417</v>
      </c>
      <c r="B595" s="12">
        <v>2011</v>
      </c>
      <c r="C595" s="12" t="s">
        <v>170</v>
      </c>
      <c r="D595" s="12" t="s">
        <v>157</v>
      </c>
      <c r="E595" s="12">
        <v>62</v>
      </c>
      <c r="F595" s="12">
        <v>217</v>
      </c>
      <c r="G595" s="12">
        <v>21</v>
      </c>
      <c r="H595" s="12">
        <v>47</v>
      </c>
      <c r="I595" s="12">
        <v>11</v>
      </c>
      <c r="J595" s="12">
        <v>1</v>
      </c>
      <c r="K595" s="12">
        <v>1</v>
      </c>
      <c r="L595" s="12">
        <v>16</v>
      </c>
      <c r="M595" s="12">
        <v>7</v>
      </c>
      <c r="N595" s="12">
        <v>2</v>
      </c>
      <c r="O595" s="12">
        <v>8</v>
      </c>
      <c r="P595" s="12">
        <v>32</v>
      </c>
      <c r="AI595" s="12"/>
    </row>
    <row r="596" spans="1:35" x14ac:dyDescent="0.2">
      <c r="A596" s="12" t="s">
        <v>1512</v>
      </c>
      <c r="B596" s="12">
        <v>2011</v>
      </c>
      <c r="C596" s="12" t="s">
        <v>174</v>
      </c>
      <c r="D596" s="12" t="s">
        <v>161</v>
      </c>
      <c r="E596" s="12">
        <v>77</v>
      </c>
      <c r="F596" s="12">
        <v>218</v>
      </c>
      <c r="G596" s="12">
        <v>17</v>
      </c>
      <c r="H596" s="12">
        <v>66</v>
      </c>
      <c r="I596" s="12">
        <v>12</v>
      </c>
      <c r="J596" s="12">
        <v>1</v>
      </c>
      <c r="K596" s="12">
        <v>8</v>
      </c>
      <c r="L596" s="12">
        <v>30</v>
      </c>
      <c r="M596" s="12">
        <v>0</v>
      </c>
      <c r="N596" s="12">
        <v>1</v>
      </c>
      <c r="O596" s="12">
        <v>16</v>
      </c>
      <c r="P596" s="12">
        <v>35</v>
      </c>
      <c r="AI596" s="12"/>
    </row>
    <row r="597" spans="1:35" x14ac:dyDescent="0.2">
      <c r="A597" s="12" t="s">
        <v>1447</v>
      </c>
      <c r="B597" s="12">
        <v>2011</v>
      </c>
      <c r="C597" s="12" t="s">
        <v>179</v>
      </c>
      <c r="D597" s="12" t="s">
        <v>161</v>
      </c>
      <c r="E597" s="12">
        <v>77</v>
      </c>
      <c r="F597" s="12">
        <v>218</v>
      </c>
      <c r="G597" s="12">
        <v>30</v>
      </c>
      <c r="H597" s="12">
        <v>46</v>
      </c>
      <c r="I597" s="12">
        <v>8</v>
      </c>
      <c r="J597" s="12">
        <v>0</v>
      </c>
      <c r="K597" s="12">
        <v>11</v>
      </c>
      <c r="L597" s="12">
        <v>31</v>
      </c>
      <c r="M597" s="12">
        <v>5</v>
      </c>
      <c r="N597" s="12">
        <v>3</v>
      </c>
      <c r="O597" s="12">
        <v>38</v>
      </c>
      <c r="P597" s="12">
        <v>74</v>
      </c>
      <c r="AI597" s="12"/>
    </row>
    <row r="598" spans="1:35" x14ac:dyDescent="0.2">
      <c r="A598" s="12" t="s">
        <v>1832</v>
      </c>
      <c r="B598" s="12">
        <v>2011</v>
      </c>
      <c r="C598" s="12" t="s">
        <v>182</v>
      </c>
      <c r="D598" s="12" t="s">
        <v>157</v>
      </c>
      <c r="E598" s="12">
        <v>78</v>
      </c>
      <c r="F598" s="12">
        <v>219</v>
      </c>
      <c r="G598" s="12">
        <v>34</v>
      </c>
      <c r="H598" s="12">
        <v>55</v>
      </c>
      <c r="I598" s="12">
        <v>13</v>
      </c>
      <c r="J598" s="12">
        <v>0</v>
      </c>
      <c r="K598" s="12">
        <v>7</v>
      </c>
      <c r="L598" s="12">
        <v>28</v>
      </c>
      <c r="M598" s="12">
        <v>5</v>
      </c>
      <c r="N598" s="12">
        <v>2</v>
      </c>
      <c r="O598" s="12">
        <v>11</v>
      </c>
      <c r="P598" s="12">
        <v>36</v>
      </c>
      <c r="AI598" s="12"/>
    </row>
    <row r="599" spans="1:35" x14ac:dyDescent="0.2">
      <c r="A599" s="12" t="s">
        <v>1403</v>
      </c>
      <c r="B599" s="12">
        <v>2011</v>
      </c>
      <c r="C599" s="12" t="s">
        <v>177</v>
      </c>
      <c r="D599" s="12" t="s">
        <v>161</v>
      </c>
      <c r="E599" s="12">
        <v>62</v>
      </c>
      <c r="F599" s="12">
        <v>219</v>
      </c>
      <c r="G599" s="12">
        <v>24</v>
      </c>
      <c r="H599" s="12">
        <v>60</v>
      </c>
      <c r="I599" s="12">
        <v>12</v>
      </c>
      <c r="J599" s="12">
        <v>1</v>
      </c>
      <c r="K599" s="12">
        <v>5</v>
      </c>
      <c r="L599" s="12">
        <v>46</v>
      </c>
      <c r="M599" s="12">
        <v>2</v>
      </c>
      <c r="N599" s="12">
        <v>1</v>
      </c>
      <c r="O599" s="12">
        <v>21</v>
      </c>
      <c r="P599" s="12">
        <v>35</v>
      </c>
      <c r="AI599" s="12"/>
    </row>
    <row r="600" spans="1:35" x14ac:dyDescent="0.2">
      <c r="A600" s="12" t="s">
        <v>1514</v>
      </c>
      <c r="B600" s="12">
        <v>2011</v>
      </c>
      <c r="C600" s="12" t="s">
        <v>185</v>
      </c>
      <c r="D600" s="12" t="s">
        <v>161</v>
      </c>
      <c r="E600" s="12">
        <v>85</v>
      </c>
      <c r="F600" s="12">
        <v>220</v>
      </c>
      <c r="G600" s="12">
        <v>22</v>
      </c>
      <c r="H600" s="12">
        <v>50</v>
      </c>
      <c r="I600" s="12">
        <v>15</v>
      </c>
      <c r="J600" s="12">
        <v>3</v>
      </c>
      <c r="K600" s="12">
        <v>4</v>
      </c>
      <c r="L600" s="12">
        <v>21</v>
      </c>
      <c r="M600" s="12">
        <v>5</v>
      </c>
      <c r="N600" s="12">
        <v>1</v>
      </c>
      <c r="O600" s="12">
        <v>25</v>
      </c>
      <c r="P600" s="12">
        <v>48</v>
      </c>
      <c r="AI600" s="12"/>
    </row>
    <row r="601" spans="1:35" x14ac:dyDescent="0.2">
      <c r="A601" s="12" t="s">
        <v>1814</v>
      </c>
      <c r="B601" s="12">
        <v>2011</v>
      </c>
      <c r="C601" s="12" t="s">
        <v>158</v>
      </c>
      <c r="D601" s="12" t="s">
        <v>161</v>
      </c>
      <c r="E601" s="12">
        <v>57</v>
      </c>
      <c r="F601" s="12">
        <v>221</v>
      </c>
      <c r="G601" s="12">
        <v>26</v>
      </c>
      <c r="H601" s="12">
        <v>61</v>
      </c>
      <c r="I601" s="12">
        <v>10</v>
      </c>
      <c r="J601" s="12">
        <v>1</v>
      </c>
      <c r="K601" s="12">
        <v>2</v>
      </c>
      <c r="L601" s="12">
        <v>12</v>
      </c>
      <c r="M601" s="12">
        <v>7</v>
      </c>
      <c r="N601" s="12">
        <v>3</v>
      </c>
      <c r="O601" s="12">
        <v>5</v>
      </c>
      <c r="P601" s="12">
        <v>29</v>
      </c>
      <c r="AI601" s="12"/>
    </row>
    <row r="602" spans="1:35" x14ac:dyDescent="0.2">
      <c r="A602" s="12" t="s">
        <v>1865</v>
      </c>
      <c r="B602" s="12">
        <v>2011</v>
      </c>
      <c r="C602" s="12" t="s">
        <v>175</v>
      </c>
      <c r="D602" s="12" t="s">
        <v>157</v>
      </c>
      <c r="E602" s="12">
        <v>68</v>
      </c>
      <c r="F602" s="12">
        <v>221</v>
      </c>
      <c r="G602" s="12">
        <v>14</v>
      </c>
      <c r="H602" s="12">
        <v>50</v>
      </c>
      <c r="I602" s="12">
        <v>5</v>
      </c>
      <c r="J602" s="12">
        <v>0</v>
      </c>
      <c r="K602" s="12">
        <v>0</v>
      </c>
      <c r="L602" s="12">
        <v>19</v>
      </c>
      <c r="M602" s="12">
        <v>2</v>
      </c>
      <c r="N602" s="12">
        <v>4</v>
      </c>
      <c r="O602" s="12">
        <v>15</v>
      </c>
      <c r="P602" s="12">
        <v>43</v>
      </c>
      <c r="AI602" s="12"/>
    </row>
    <row r="603" spans="1:35" x14ac:dyDescent="0.2">
      <c r="A603" s="12" t="s">
        <v>1536</v>
      </c>
      <c r="B603" s="12">
        <v>2011</v>
      </c>
      <c r="C603" s="12" t="s">
        <v>167</v>
      </c>
      <c r="D603" s="12" t="s">
        <v>157</v>
      </c>
      <c r="E603" s="12">
        <v>87</v>
      </c>
      <c r="F603" s="12">
        <v>221</v>
      </c>
      <c r="G603" s="12">
        <v>23</v>
      </c>
      <c r="H603" s="12">
        <v>39</v>
      </c>
      <c r="I603" s="12">
        <v>3</v>
      </c>
      <c r="J603" s="12">
        <v>0</v>
      </c>
      <c r="K603" s="12">
        <v>11</v>
      </c>
      <c r="L603" s="12">
        <v>22</v>
      </c>
      <c r="M603" s="12">
        <v>0</v>
      </c>
      <c r="N603" s="12">
        <v>0</v>
      </c>
      <c r="O603" s="12">
        <v>19</v>
      </c>
      <c r="P603" s="12">
        <v>79</v>
      </c>
      <c r="AI603" s="12"/>
    </row>
    <row r="604" spans="1:35" x14ac:dyDescent="0.2">
      <c r="A604" s="12" t="s">
        <v>1529</v>
      </c>
      <c r="B604" s="12">
        <v>2011</v>
      </c>
      <c r="C604" s="12" t="s">
        <v>178</v>
      </c>
      <c r="D604" s="12" t="s">
        <v>157</v>
      </c>
      <c r="E604" s="12">
        <v>72</v>
      </c>
      <c r="F604" s="12">
        <v>222</v>
      </c>
      <c r="G604" s="12">
        <v>17</v>
      </c>
      <c r="H604" s="12">
        <v>55</v>
      </c>
      <c r="I604" s="12">
        <v>11</v>
      </c>
      <c r="J604" s="12">
        <v>0</v>
      </c>
      <c r="K604" s="12">
        <v>3</v>
      </c>
      <c r="L604" s="12">
        <v>24</v>
      </c>
      <c r="M604" s="12">
        <v>0</v>
      </c>
      <c r="N604" s="12">
        <v>0</v>
      </c>
      <c r="O604" s="12">
        <v>12</v>
      </c>
      <c r="P604" s="12">
        <v>24</v>
      </c>
      <c r="AI604" s="12"/>
    </row>
    <row r="605" spans="1:35" x14ac:dyDescent="0.2">
      <c r="A605" s="12" t="s">
        <v>1378</v>
      </c>
      <c r="B605" s="12">
        <v>2011</v>
      </c>
      <c r="C605" s="12" t="s">
        <v>168</v>
      </c>
      <c r="D605" s="12" t="s">
        <v>157</v>
      </c>
      <c r="E605" s="12">
        <v>68</v>
      </c>
      <c r="F605" s="12">
        <v>222</v>
      </c>
      <c r="G605" s="12">
        <v>32</v>
      </c>
      <c r="H605" s="12">
        <v>49</v>
      </c>
      <c r="I605" s="12">
        <v>10</v>
      </c>
      <c r="J605" s="12">
        <v>1</v>
      </c>
      <c r="K605" s="12">
        <v>11</v>
      </c>
      <c r="L605" s="12">
        <v>36</v>
      </c>
      <c r="M605" s="12">
        <v>0</v>
      </c>
      <c r="N605" s="12">
        <v>0</v>
      </c>
      <c r="O605" s="12">
        <v>21</v>
      </c>
      <c r="P605" s="12">
        <v>67</v>
      </c>
      <c r="AI605" s="12"/>
    </row>
    <row r="606" spans="1:35" x14ac:dyDescent="0.2">
      <c r="A606" s="12" t="s">
        <v>1600</v>
      </c>
      <c r="B606" s="12">
        <v>2011</v>
      </c>
      <c r="C606" s="12" t="s">
        <v>176</v>
      </c>
      <c r="D606" s="12" t="s">
        <v>157</v>
      </c>
      <c r="E606" s="12">
        <v>76</v>
      </c>
      <c r="F606" s="12">
        <v>223</v>
      </c>
      <c r="G606" s="12">
        <v>29</v>
      </c>
      <c r="H606" s="12">
        <v>58</v>
      </c>
      <c r="I606" s="12">
        <v>17</v>
      </c>
      <c r="J606" s="12">
        <v>0</v>
      </c>
      <c r="K606" s="12">
        <v>11</v>
      </c>
      <c r="L606" s="12">
        <v>47</v>
      </c>
      <c r="M606" s="12">
        <v>0</v>
      </c>
      <c r="N606" s="12">
        <v>1</v>
      </c>
      <c r="O606" s="12">
        <v>19</v>
      </c>
      <c r="P606" s="12">
        <v>56</v>
      </c>
      <c r="AI606" s="12"/>
    </row>
    <row r="607" spans="1:35" x14ac:dyDescent="0.2">
      <c r="A607" s="12" t="s">
        <v>1842</v>
      </c>
      <c r="B607" s="12">
        <v>2011</v>
      </c>
      <c r="C607" s="12" t="s">
        <v>177</v>
      </c>
      <c r="D607" s="12" t="s">
        <v>161</v>
      </c>
      <c r="E607" s="12">
        <v>56</v>
      </c>
      <c r="F607" s="12">
        <v>224</v>
      </c>
      <c r="G607" s="12">
        <v>34</v>
      </c>
      <c r="H607" s="12">
        <v>68</v>
      </c>
      <c r="I607" s="12">
        <v>9</v>
      </c>
      <c r="J607" s="12">
        <v>2</v>
      </c>
      <c r="K607" s="12">
        <v>0</v>
      </c>
      <c r="L607" s="12">
        <v>11</v>
      </c>
      <c r="M607" s="12">
        <v>24</v>
      </c>
      <c r="N607" s="12">
        <v>7</v>
      </c>
      <c r="O607" s="12">
        <v>7</v>
      </c>
      <c r="P607" s="12">
        <v>27</v>
      </c>
      <c r="AI607" s="12"/>
    </row>
    <row r="608" spans="1:35" x14ac:dyDescent="0.2">
      <c r="A608" s="12" t="s">
        <v>1389</v>
      </c>
      <c r="B608" s="12">
        <v>2011</v>
      </c>
      <c r="C608" s="12" t="s">
        <v>159</v>
      </c>
      <c r="D608" s="12" t="s">
        <v>157</v>
      </c>
      <c r="E608" s="12">
        <v>67</v>
      </c>
      <c r="F608" s="12">
        <v>225</v>
      </c>
      <c r="G608" s="12">
        <v>19</v>
      </c>
      <c r="H608" s="12">
        <v>48</v>
      </c>
      <c r="I608" s="12">
        <v>15</v>
      </c>
      <c r="J608" s="12">
        <v>1</v>
      </c>
      <c r="K608" s="12">
        <v>3</v>
      </c>
      <c r="L608" s="12">
        <v>23</v>
      </c>
      <c r="M608" s="12">
        <v>0</v>
      </c>
      <c r="N608" s="12">
        <v>0</v>
      </c>
      <c r="O608" s="12">
        <v>44</v>
      </c>
      <c r="P608" s="12">
        <v>87</v>
      </c>
      <c r="AI608" s="12"/>
    </row>
    <row r="609" spans="1:35" x14ac:dyDescent="0.2">
      <c r="A609" s="12" t="s">
        <v>1546</v>
      </c>
      <c r="B609" s="12">
        <v>2011</v>
      </c>
      <c r="C609" s="12" t="s">
        <v>160</v>
      </c>
      <c r="D609" s="12" t="s">
        <v>161</v>
      </c>
      <c r="E609" s="12">
        <v>53</v>
      </c>
      <c r="F609" s="12">
        <v>227</v>
      </c>
      <c r="G609" s="12">
        <v>30</v>
      </c>
      <c r="H609" s="12">
        <v>63</v>
      </c>
      <c r="I609" s="12">
        <v>8</v>
      </c>
      <c r="J609" s="12">
        <v>3</v>
      </c>
      <c r="K609" s="12">
        <v>1</v>
      </c>
      <c r="L609" s="12">
        <v>18</v>
      </c>
      <c r="M609" s="12">
        <v>22</v>
      </c>
      <c r="N609" s="12">
        <v>7</v>
      </c>
      <c r="O609" s="12">
        <v>15</v>
      </c>
      <c r="P609" s="12">
        <v>50</v>
      </c>
      <c r="AI609" s="12"/>
    </row>
    <row r="610" spans="1:35" x14ac:dyDescent="0.2">
      <c r="A610" s="12" t="s">
        <v>1528</v>
      </c>
      <c r="B610" s="12">
        <v>2011</v>
      </c>
      <c r="C610" s="12" t="s">
        <v>173</v>
      </c>
      <c r="D610" s="12" t="s">
        <v>161</v>
      </c>
      <c r="E610" s="12">
        <v>78</v>
      </c>
      <c r="F610" s="12">
        <v>228</v>
      </c>
      <c r="G610" s="12">
        <v>19</v>
      </c>
      <c r="H610" s="12">
        <v>61</v>
      </c>
      <c r="I610" s="12">
        <v>13</v>
      </c>
      <c r="J610" s="12">
        <v>0</v>
      </c>
      <c r="K610" s="12">
        <v>2</v>
      </c>
      <c r="L610" s="12">
        <v>19</v>
      </c>
      <c r="M610" s="12">
        <v>0</v>
      </c>
      <c r="N610" s="12">
        <v>0</v>
      </c>
      <c r="O610" s="12">
        <v>15</v>
      </c>
      <c r="P610" s="12">
        <v>38</v>
      </c>
      <c r="AI610" s="12"/>
    </row>
    <row r="611" spans="1:35" x14ac:dyDescent="0.2">
      <c r="A611" s="12" t="s">
        <v>1651</v>
      </c>
      <c r="B611" s="12">
        <v>2011</v>
      </c>
      <c r="C611" s="12" t="s">
        <v>162</v>
      </c>
      <c r="D611" s="12" t="s">
        <v>161</v>
      </c>
      <c r="E611" s="12">
        <v>121</v>
      </c>
      <c r="F611" s="12">
        <v>230</v>
      </c>
      <c r="G611" s="12">
        <v>21</v>
      </c>
      <c r="H611" s="12">
        <v>61</v>
      </c>
      <c r="I611" s="12">
        <v>11</v>
      </c>
      <c r="J611" s="12">
        <v>4</v>
      </c>
      <c r="K611" s="12">
        <v>5</v>
      </c>
      <c r="L611" s="12">
        <v>26</v>
      </c>
      <c r="M611" s="12">
        <v>1</v>
      </c>
      <c r="N611" s="12">
        <v>0</v>
      </c>
      <c r="O611" s="12">
        <v>12</v>
      </c>
      <c r="P611" s="12">
        <v>31</v>
      </c>
      <c r="AI611" s="12"/>
    </row>
    <row r="612" spans="1:35" x14ac:dyDescent="0.2">
      <c r="A612" s="12" t="s">
        <v>1607</v>
      </c>
      <c r="B612" s="12">
        <v>2011</v>
      </c>
      <c r="C612" s="12" t="s">
        <v>166</v>
      </c>
      <c r="D612" s="12" t="s">
        <v>161</v>
      </c>
      <c r="E612" s="12">
        <v>94</v>
      </c>
      <c r="F612" s="12">
        <v>231</v>
      </c>
      <c r="G612" s="12">
        <v>37</v>
      </c>
      <c r="H612" s="12">
        <v>52</v>
      </c>
      <c r="I612" s="12">
        <v>11</v>
      </c>
      <c r="J612" s="12">
        <v>3</v>
      </c>
      <c r="K612" s="12">
        <v>8</v>
      </c>
      <c r="L612" s="12">
        <v>24</v>
      </c>
      <c r="M612" s="12">
        <v>16</v>
      </c>
      <c r="N612" s="12">
        <v>2</v>
      </c>
      <c r="O612" s="12">
        <v>15</v>
      </c>
      <c r="P612" s="12">
        <v>64</v>
      </c>
      <c r="AI612" s="12"/>
    </row>
    <row r="613" spans="1:35" x14ac:dyDescent="0.2">
      <c r="A613" s="12" t="s">
        <v>1728</v>
      </c>
      <c r="B613" s="12">
        <v>2011</v>
      </c>
      <c r="C613" s="12" t="s">
        <v>174</v>
      </c>
      <c r="D613" s="12" t="s">
        <v>161</v>
      </c>
      <c r="E613" s="12">
        <v>121</v>
      </c>
      <c r="F613" s="12">
        <v>232</v>
      </c>
      <c r="G613" s="12">
        <v>30</v>
      </c>
      <c r="H613" s="12">
        <v>59</v>
      </c>
      <c r="I613" s="12">
        <v>6</v>
      </c>
      <c r="J613" s="12">
        <v>5</v>
      </c>
      <c r="K613" s="12">
        <v>2</v>
      </c>
      <c r="L613" s="12">
        <v>20</v>
      </c>
      <c r="M613" s="12">
        <v>16</v>
      </c>
      <c r="N613" s="12">
        <v>6</v>
      </c>
      <c r="O613" s="12">
        <v>13</v>
      </c>
      <c r="P613" s="12">
        <v>57</v>
      </c>
      <c r="AI613" s="12"/>
    </row>
    <row r="614" spans="1:35" x14ac:dyDescent="0.2">
      <c r="A614" s="12" t="s">
        <v>1350</v>
      </c>
      <c r="B614" s="12">
        <v>2011</v>
      </c>
      <c r="C614" s="12" t="s">
        <v>166</v>
      </c>
      <c r="D614" s="12" t="s">
        <v>161</v>
      </c>
      <c r="E614" s="12">
        <v>104</v>
      </c>
      <c r="F614" s="12">
        <v>233</v>
      </c>
      <c r="G614" s="12">
        <v>18</v>
      </c>
      <c r="H614" s="12">
        <v>63</v>
      </c>
      <c r="I614" s="12">
        <v>13</v>
      </c>
      <c r="J614" s="12">
        <v>1</v>
      </c>
      <c r="K614" s="12">
        <v>3</v>
      </c>
      <c r="L614" s="12">
        <v>31</v>
      </c>
      <c r="M614" s="12">
        <v>3</v>
      </c>
      <c r="N614" s="12">
        <v>0</v>
      </c>
      <c r="O614" s="12">
        <v>21</v>
      </c>
      <c r="P614" s="12">
        <v>27</v>
      </c>
      <c r="AI614" s="12"/>
    </row>
    <row r="615" spans="1:35" x14ac:dyDescent="0.2">
      <c r="A615" s="12" t="s">
        <v>1755</v>
      </c>
      <c r="B615" s="12">
        <v>2011</v>
      </c>
      <c r="C615" s="12" t="s">
        <v>175</v>
      </c>
      <c r="D615" s="12" t="s">
        <v>157</v>
      </c>
      <c r="E615" s="12">
        <v>93</v>
      </c>
      <c r="F615" s="12">
        <v>234</v>
      </c>
      <c r="G615" s="12">
        <v>19</v>
      </c>
      <c r="H615" s="12">
        <v>39</v>
      </c>
      <c r="I615" s="12">
        <v>9</v>
      </c>
      <c r="J615" s="12">
        <v>1</v>
      </c>
      <c r="K615" s="12">
        <v>2</v>
      </c>
      <c r="L615" s="12">
        <v>23</v>
      </c>
      <c r="M615" s="12">
        <v>0</v>
      </c>
      <c r="N615" s="12">
        <v>0</v>
      </c>
      <c r="O615" s="12">
        <v>11</v>
      </c>
      <c r="P615" s="12">
        <v>42</v>
      </c>
      <c r="AI615" s="12"/>
    </row>
    <row r="616" spans="1:35" x14ac:dyDescent="0.2">
      <c r="A616" s="12" t="s">
        <v>1746</v>
      </c>
      <c r="B616" s="12">
        <v>2011</v>
      </c>
      <c r="C616" s="12" t="s">
        <v>174</v>
      </c>
      <c r="D616" s="12" t="s">
        <v>161</v>
      </c>
      <c r="E616" s="12">
        <v>74</v>
      </c>
      <c r="F616" s="12">
        <v>235</v>
      </c>
      <c r="G616" s="12">
        <v>18</v>
      </c>
      <c r="H616" s="12">
        <v>45</v>
      </c>
      <c r="I616" s="12">
        <v>9</v>
      </c>
      <c r="J616" s="12">
        <v>1</v>
      </c>
      <c r="K616" s="12">
        <v>4</v>
      </c>
      <c r="L616" s="12">
        <v>19</v>
      </c>
      <c r="M616" s="12">
        <v>1</v>
      </c>
      <c r="N616" s="12">
        <v>0</v>
      </c>
      <c r="O616" s="12">
        <v>24</v>
      </c>
      <c r="P616" s="12">
        <v>80</v>
      </c>
      <c r="AI616" s="12"/>
    </row>
    <row r="617" spans="1:35" x14ac:dyDescent="0.2">
      <c r="A617" s="12" t="s">
        <v>1593</v>
      </c>
      <c r="B617" s="12">
        <v>2011</v>
      </c>
      <c r="C617" s="12" t="s">
        <v>170</v>
      </c>
      <c r="D617" s="12" t="s">
        <v>157</v>
      </c>
      <c r="E617" s="12">
        <v>67</v>
      </c>
      <c r="F617" s="12">
        <v>236</v>
      </c>
      <c r="G617" s="12">
        <v>27</v>
      </c>
      <c r="H617" s="12">
        <v>50</v>
      </c>
      <c r="I617" s="12">
        <v>13</v>
      </c>
      <c r="J617" s="12">
        <v>0</v>
      </c>
      <c r="K617" s="12">
        <v>0</v>
      </c>
      <c r="L617" s="12">
        <v>21</v>
      </c>
      <c r="M617" s="12">
        <v>2</v>
      </c>
      <c r="N617" s="12">
        <v>1</v>
      </c>
      <c r="O617" s="12">
        <v>39</v>
      </c>
      <c r="P617" s="12">
        <v>47</v>
      </c>
      <c r="AI617" s="12"/>
    </row>
    <row r="618" spans="1:35" x14ac:dyDescent="0.2">
      <c r="A618" s="12" t="s">
        <v>1421</v>
      </c>
      <c r="B618" s="12">
        <v>2011</v>
      </c>
      <c r="C618" s="12" t="s">
        <v>160</v>
      </c>
      <c r="D618" s="12" t="s">
        <v>161</v>
      </c>
      <c r="E618" s="12">
        <v>117</v>
      </c>
      <c r="F618" s="12">
        <v>236</v>
      </c>
      <c r="G618" s="12">
        <v>24</v>
      </c>
      <c r="H618" s="12">
        <v>55</v>
      </c>
      <c r="I618" s="12">
        <v>10</v>
      </c>
      <c r="J618" s="12">
        <v>0</v>
      </c>
      <c r="K618" s="12">
        <v>10</v>
      </c>
      <c r="L618" s="12">
        <v>28</v>
      </c>
      <c r="M618" s="12">
        <v>0</v>
      </c>
      <c r="N618" s="12">
        <v>1</v>
      </c>
      <c r="O618" s="12">
        <v>26</v>
      </c>
      <c r="P618" s="12">
        <v>71</v>
      </c>
      <c r="AI618" s="12"/>
    </row>
    <row r="619" spans="1:35" x14ac:dyDescent="0.2">
      <c r="A619" s="12" t="s">
        <v>1637</v>
      </c>
      <c r="B619" s="12">
        <v>2011</v>
      </c>
      <c r="C619" s="12" t="s">
        <v>174</v>
      </c>
      <c r="D619" s="12" t="s">
        <v>161</v>
      </c>
      <c r="E619" s="12">
        <v>99</v>
      </c>
      <c r="F619" s="12">
        <v>236</v>
      </c>
      <c r="G619" s="12">
        <v>25</v>
      </c>
      <c r="H619" s="12">
        <v>52</v>
      </c>
      <c r="I619" s="12">
        <v>9</v>
      </c>
      <c r="J619" s="12">
        <v>0</v>
      </c>
      <c r="K619" s="12">
        <v>7</v>
      </c>
      <c r="L619" s="12">
        <v>31</v>
      </c>
      <c r="M619" s="12">
        <v>0</v>
      </c>
      <c r="N619" s="12">
        <v>0</v>
      </c>
      <c r="O619" s="12">
        <v>19</v>
      </c>
      <c r="P619" s="12">
        <v>65</v>
      </c>
      <c r="AI619" s="12"/>
    </row>
    <row r="620" spans="1:35" x14ac:dyDescent="0.2">
      <c r="A620" s="12" t="s">
        <v>1657</v>
      </c>
      <c r="B620" s="12">
        <v>2011</v>
      </c>
      <c r="C620" s="12" t="s">
        <v>176</v>
      </c>
      <c r="D620" s="12" t="s">
        <v>157</v>
      </c>
      <c r="E620" s="12">
        <v>59</v>
      </c>
      <c r="F620" s="12">
        <v>237</v>
      </c>
      <c r="G620" s="12">
        <v>26</v>
      </c>
      <c r="H620" s="12">
        <v>59</v>
      </c>
      <c r="I620" s="12">
        <v>12</v>
      </c>
      <c r="J620" s="12">
        <v>1</v>
      </c>
      <c r="K620" s="12">
        <v>5</v>
      </c>
      <c r="L620" s="12">
        <v>22</v>
      </c>
      <c r="M620" s="12">
        <v>2</v>
      </c>
      <c r="N620" s="12">
        <v>4</v>
      </c>
      <c r="O620" s="12">
        <v>15</v>
      </c>
      <c r="P620" s="12">
        <v>53</v>
      </c>
      <c r="AI620" s="12"/>
    </row>
    <row r="621" spans="1:35" x14ac:dyDescent="0.2">
      <c r="A621" s="12" t="s">
        <v>1642</v>
      </c>
      <c r="B621" s="12">
        <v>2011</v>
      </c>
      <c r="C621" s="12" t="s">
        <v>158</v>
      </c>
      <c r="D621" s="12" t="s">
        <v>161</v>
      </c>
      <c r="E621" s="12">
        <v>93</v>
      </c>
      <c r="F621" s="12">
        <v>238</v>
      </c>
      <c r="G621" s="12">
        <v>30</v>
      </c>
      <c r="H621" s="12">
        <v>70</v>
      </c>
      <c r="I621" s="12">
        <v>8</v>
      </c>
      <c r="J621" s="12">
        <v>2</v>
      </c>
      <c r="K621" s="12">
        <v>1</v>
      </c>
      <c r="L621" s="12">
        <v>16</v>
      </c>
      <c r="M621" s="12">
        <v>31</v>
      </c>
      <c r="N621" s="12">
        <v>6</v>
      </c>
      <c r="O621" s="12">
        <v>10</v>
      </c>
      <c r="P621" s="12">
        <v>24</v>
      </c>
      <c r="AI621" s="12"/>
    </row>
    <row r="622" spans="1:35" x14ac:dyDescent="0.2">
      <c r="A622" s="12" t="s">
        <v>1433</v>
      </c>
      <c r="B622" s="12">
        <v>2011</v>
      </c>
      <c r="C622" s="12" t="s">
        <v>185</v>
      </c>
      <c r="D622" s="12" t="s">
        <v>161</v>
      </c>
      <c r="E622" s="12">
        <v>60</v>
      </c>
      <c r="F622" s="12">
        <v>239</v>
      </c>
      <c r="G622" s="12">
        <v>21</v>
      </c>
      <c r="H622" s="12">
        <v>69</v>
      </c>
      <c r="I622" s="12">
        <v>15</v>
      </c>
      <c r="J622" s="12">
        <v>1</v>
      </c>
      <c r="K622" s="12">
        <v>3</v>
      </c>
      <c r="L622" s="12">
        <v>24</v>
      </c>
      <c r="M622" s="12">
        <v>0</v>
      </c>
      <c r="N622" s="12">
        <v>1</v>
      </c>
      <c r="O622" s="12">
        <v>13</v>
      </c>
      <c r="P622" s="12">
        <v>35</v>
      </c>
      <c r="AI622" s="12"/>
    </row>
    <row r="623" spans="1:35" x14ac:dyDescent="0.2">
      <c r="A623" s="12" t="s">
        <v>1392</v>
      </c>
      <c r="B623" s="12">
        <v>2011</v>
      </c>
      <c r="C623" s="12" t="s">
        <v>173</v>
      </c>
      <c r="D623" s="12" t="s">
        <v>161</v>
      </c>
      <c r="E623" s="12">
        <v>126</v>
      </c>
      <c r="F623" s="12">
        <v>240</v>
      </c>
      <c r="G623" s="12">
        <v>36</v>
      </c>
      <c r="H623" s="12">
        <v>59</v>
      </c>
      <c r="I623" s="12">
        <v>11</v>
      </c>
      <c r="J623" s="12">
        <v>0</v>
      </c>
      <c r="K623" s="12">
        <v>2</v>
      </c>
      <c r="L623" s="12">
        <v>23</v>
      </c>
      <c r="M623" s="12">
        <v>5</v>
      </c>
      <c r="N623" s="12">
        <v>4</v>
      </c>
      <c r="O623" s="12">
        <v>36</v>
      </c>
      <c r="P623" s="12">
        <v>62</v>
      </c>
      <c r="AI623" s="12"/>
    </row>
    <row r="624" spans="1:35" x14ac:dyDescent="0.2">
      <c r="A624" s="12" t="s">
        <v>1673</v>
      </c>
      <c r="B624" s="12">
        <v>2011</v>
      </c>
      <c r="C624" s="12" t="s">
        <v>176</v>
      </c>
      <c r="D624" s="12" t="s">
        <v>157</v>
      </c>
      <c r="E624" s="12">
        <v>79</v>
      </c>
      <c r="F624" s="12">
        <v>243</v>
      </c>
      <c r="G624" s="12">
        <v>26</v>
      </c>
      <c r="H624" s="12">
        <v>56</v>
      </c>
      <c r="I624" s="12">
        <v>9</v>
      </c>
      <c r="J624" s="12">
        <v>2</v>
      </c>
      <c r="K624" s="12">
        <v>1</v>
      </c>
      <c r="L624" s="12">
        <v>19</v>
      </c>
      <c r="M624" s="12">
        <v>4</v>
      </c>
      <c r="N624" s="12">
        <v>2</v>
      </c>
      <c r="O624" s="12">
        <v>24</v>
      </c>
      <c r="P624" s="12">
        <v>68</v>
      </c>
      <c r="AI624" s="12"/>
    </row>
    <row r="625" spans="1:35" x14ac:dyDescent="0.2">
      <c r="A625" s="12" t="s">
        <v>1310</v>
      </c>
      <c r="B625" s="12">
        <v>2011</v>
      </c>
      <c r="C625" s="12" t="s">
        <v>179</v>
      </c>
      <c r="D625" s="12" t="s">
        <v>161</v>
      </c>
      <c r="E625" s="12">
        <v>102</v>
      </c>
      <c r="F625" s="12">
        <v>245</v>
      </c>
      <c r="G625" s="12">
        <v>33</v>
      </c>
      <c r="H625" s="12">
        <v>65</v>
      </c>
      <c r="I625" s="12">
        <v>8</v>
      </c>
      <c r="J625" s="12">
        <v>2</v>
      </c>
      <c r="K625" s="12">
        <v>8</v>
      </c>
      <c r="L625" s="12">
        <v>33</v>
      </c>
      <c r="M625" s="12">
        <v>3</v>
      </c>
      <c r="N625" s="12">
        <v>4</v>
      </c>
      <c r="O625" s="12">
        <v>18</v>
      </c>
      <c r="P625" s="12">
        <v>36</v>
      </c>
      <c r="AI625" s="12"/>
    </row>
    <row r="626" spans="1:35" x14ac:dyDescent="0.2">
      <c r="A626" s="12" t="s">
        <v>1664</v>
      </c>
      <c r="B626" s="12">
        <v>2011</v>
      </c>
      <c r="C626" s="12" t="s">
        <v>167</v>
      </c>
      <c r="D626" s="12" t="s">
        <v>157</v>
      </c>
      <c r="E626" s="12">
        <v>89</v>
      </c>
      <c r="F626" s="12">
        <v>246</v>
      </c>
      <c r="G626" s="12">
        <v>26</v>
      </c>
      <c r="H626" s="12">
        <v>55</v>
      </c>
      <c r="I626" s="12">
        <v>15</v>
      </c>
      <c r="J626" s="12">
        <v>1</v>
      </c>
      <c r="K626" s="12">
        <v>5</v>
      </c>
      <c r="L626" s="12">
        <v>27</v>
      </c>
      <c r="M626" s="12">
        <v>1</v>
      </c>
      <c r="N626" s="12">
        <v>2</v>
      </c>
      <c r="O626" s="12">
        <v>25</v>
      </c>
      <c r="P626" s="12">
        <v>36</v>
      </c>
      <c r="AI626" s="12"/>
    </row>
    <row r="627" spans="1:35" x14ac:dyDescent="0.2">
      <c r="A627" s="12" t="s">
        <v>1449</v>
      </c>
      <c r="B627" s="12">
        <v>2011</v>
      </c>
      <c r="C627" s="12" t="s">
        <v>162</v>
      </c>
      <c r="D627" s="12" t="s">
        <v>161</v>
      </c>
      <c r="E627" s="12">
        <v>111</v>
      </c>
      <c r="F627" s="12">
        <v>246</v>
      </c>
      <c r="G627" s="12">
        <v>33</v>
      </c>
      <c r="H627" s="12">
        <v>76</v>
      </c>
      <c r="I627" s="12">
        <v>22</v>
      </c>
      <c r="J627" s="12">
        <v>1</v>
      </c>
      <c r="K627" s="12">
        <v>5</v>
      </c>
      <c r="L627" s="12">
        <v>28</v>
      </c>
      <c r="M627" s="12">
        <v>2</v>
      </c>
      <c r="N627" s="12">
        <v>1</v>
      </c>
      <c r="O627" s="12">
        <v>5</v>
      </c>
      <c r="P627" s="12">
        <v>63</v>
      </c>
      <c r="AI627" s="12"/>
    </row>
    <row r="628" spans="1:35" x14ac:dyDescent="0.2">
      <c r="A628" s="12" t="s">
        <v>1608</v>
      </c>
      <c r="B628" s="12">
        <v>2011</v>
      </c>
      <c r="C628" s="12" t="s">
        <v>172</v>
      </c>
      <c r="D628" s="12" t="s">
        <v>161</v>
      </c>
      <c r="E628" s="12">
        <v>102</v>
      </c>
      <c r="F628" s="12">
        <v>247</v>
      </c>
      <c r="G628" s="12">
        <v>18</v>
      </c>
      <c r="H628" s="12">
        <v>53</v>
      </c>
      <c r="I628" s="12">
        <v>10</v>
      </c>
      <c r="J628" s="12">
        <v>2</v>
      </c>
      <c r="K628" s="12">
        <v>1</v>
      </c>
      <c r="L628" s="12">
        <v>32</v>
      </c>
      <c r="M628" s="12">
        <v>1</v>
      </c>
      <c r="N628" s="12">
        <v>2</v>
      </c>
      <c r="O628" s="12">
        <v>13</v>
      </c>
      <c r="P628" s="12">
        <v>37</v>
      </c>
      <c r="AI628" s="12"/>
    </row>
    <row r="629" spans="1:35" x14ac:dyDescent="0.2">
      <c r="A629" s="12" t="s">
        <v>1716</v>
      </c>
      <c r="B629" s="12">
        <v>2011</v>
      </c>
      <c r="C629" s="12" t="s">
        <v>172</v>
      </c>
      <c r="D629" s="12" t="s">
        <v>161</v>
      </c>
      <c r="E629" s="12">
        <v>76</v>
      </c>
      <c r="F629" s="12">
        <v>247</v>
      </c>
      <c r="G629" s="12">
        <v>33</v>
      </c>
      <c r="H629" s="12">
        <v>77</v>
      </c>
      <c r="I629" s="12">
        <v>22</v>
      </c>
      <c r="J629" s="12">
        <v>2</v>
      </c>
      <c r="K629" s="12">
        <v>5</v>
      </c>
      <c r="L629" s="12">
        <v>44</v>
      </c>
      <c r="M629" s="12">
        <v>9</v>
      </c>
      <c r="N629" s="12">
        <v>2</v>
      </c>
      <c r="O629" s="12">
        <v>22</v>
      </c>
      <c r="P629" s="12">
        <v>43</v>
      </c>
      <c r="AI629" s="12"/>
    </row>
    <row r="630" spans="1:35" x14ac:dyDescent="0.2">
      <c r="A630" s="12" t="s">
        <v>1779</v>
      </c>
      <c r="B630" s="12">
        <v>2011</v>
      </c>
      <c r="C630" s="12" t="s">
        <v>167</v>
      </c>
      <c r="D630" s="12" t="s">
        <v>157</v>
      </c>
      <c r="E630" s="12">
        <v>63</v>
      </c>
      <c r="F630" s="12">
        <v>247</v>
      </c>
      <c r="G630" s="12">
        <v>44</v>
      </c>
      <c r="H630" s="12">
        <v>64</v>
      </c>
      <c r="I630" s="12">
        <v>9</v>
      </c>
      <c r="J630" s="12">
        <v>4</v>
      </c>
      <c r="K630" s="12">
        <v>10</v>
      </c>
      <c r="L630" s="12">
        <v>25</v>
      </c>
      <c r="M630" s="12">
        <v>20</v>
      </c>
      <c r="N630" s="12">
        <v>6</v>
      </c>
      <c r="O630" s="12">
        <v>31</v>
      </c>
      <c r="P630" s="12">
        <v>59</v>
      </c>
      <c r="AI630" s="12"/>
    </row>
    <row r="631" spans="1:35" x14ac:dyDescent="0.2">
      <c r="A631" s="12" t="s">
        <v>1524</v>
      </c>
      <c r="B631" s="12">
        <v>2011</v>
      </c>
      <c r="C631" s="12" t="s">
        <v>181</v>
      </c>
      <c r="D631" s="12" t="s">
        <v>157</v>
      </c>
      <c r="E631" s="12">
        <v>93</v>
      </c>
      <c r="F631" s="12">
        <v>247</v>
      </c>
      <c r="G631" s="12">
        <v>18</v>
      </c>
      <c r="H631" s="12">
        <v>43</v>
      </c>
      <c r="I631" s="12">
        <v>12</v>
      </c>
      <c r="J631" s="12">
        <v>0</v>
      </c>
      <c r="K631" s="12">
        <v>3</v>
      </c>
      <c r="L631" s="12">
        <v>22</v>
      </c>
      <c r="M631" s="12">
        <v>1</v>
      </c>
      <c r="N631" s="12">
        <v>2</v>
      </c>
      <c r="O631" s="12">
        <v>15</v>
      </c>
      <c r="P631" s="12">
        <v>75</v>
      </c>
      <c r="AI631" s="12"/>
    </row>
    <row r="632" spans="1:35" x14ac:dyDescent="0.2">
      <c r="A632" s="12" t="s">
        <v>1403</v>
      </c>
      <c r="B632" s="12">
        <v>2011</v>
      </c>
      <c r="C632" s="12" t="s">
        <v>164</v>
      </c>
      <c r="D632" s="12" t="s">
        <v>157</v>
      </c>
      <c r="E632" s="12">
        <v>70</v>
      </c>
      <c r="F632" s="12">
        <v>247</v>
      </c>
      <c r="G632" s="12">
        <v>22</v>
      </c>
      <c r="H632" s="12">
        <v>60</v>
      </c>
      <c r="I632" s="12">
        <v>11</v>
      </c>
      <c r="J632" s="12">
        <v>0</v>
      </c>
      <c r="K632" s="12">
        <v>6</v>
      </c>
      <c r="L632" s="12">
        <v>28</v>
      </c>
      <c r="M632" s="12">
        <v>3</v>
      </c>
      <c r="N632" s="12">
        <v>2</v>
      </c>
      <c r="O632" s="12">
        <v>22</v>
      </c>
      <c r="P632" s="12">
        <v>41</v>
      </c>
      <c r="AI632" s="12"/>
    </row>
    <row r="633" spans="1:35" x14ac:dyDescent="0.2">
      <c r="A633" s="12" t="s">
        <v>1321</v>
      </c>
      <c r="B633" s="12">
        <v>2011</v>
      </c>
      <c r="C633" s="12" t="s">
        <v>168</v>
      </c>
      <c r="D633" s="12" t="s">
        <v>157</v>
      </c>
      <c r="E633" s="12">
        <v>81</v>
      </c>
      <c r="F633" s="12">
        <v>248</v>
      </c>
      <c r="G633" s="12">
        <v>23</v>
      </c>
      <c r="H633" s="12">
        <v>55</v>
      </c>
      <c r="I633" s="12">
        <v>6</v>
      </c>
      <c r="J633" s="12">
        <v>1</v>
      </c>
      <c r="K633" s="12">
        <v>4</v>
      </c>
      <c r="L633" s="12">
        <v>22</v>
      </c>
      <c r="M633" s="12">
        <v>0</v>
      </c>
      <c r="N633" s="12">
        <v>1</v>
      </c>
      <c r="O633" s="12">
        <v>33</v>
      </c>
      <c r="P633" s="12">
        <v>58</v>
      </c>
      <c r="AI633" s="12"/>
    </row>
    <row r="634" spans="1:35" x14ac:dyDescent="0.2">
      <c r="A634" s="12" t="s">
        <v>1643</v>
      </c>
      <c r="B634" s="12">
        <v>2011</v>
      </c>
      <c r="C634" s="12" t="s">
        <v>167</v>
      </c>
      <c r="D634" s="12" t="s">
        <v>157</v>
      </c>
      <c r="E634" s="12">
        <v>92</v>
      </c>
      <c r="F634" s="12">
        <v>249</v>
      </c>
      <c r="G634" s="12">
        <v>18</v>
      </c>
      <c r="H634" s="12">
        <v>48</v>
      </c>
      <c r="I634" s="12">
        <v>4</v>
      </c>
      <c r="J634" s="12">
        <v>0</v>
      </c>
      <c r="K634" s="12">
        <v>1</v>
      </c>
      <c r="L634" s="12">
        <v>15</v>
      </c>
      <c r="M634" s="12">
        <v>3</v>
      </c>
      <c r="N634" s="12">
        <v>1</v>
      </c>
      <c r="O634" s="12">
        <v>10</v>
      </c>
      <c r="P634" s="12">
        <v>63</v>
      </c>
      <c r="AI634" s="12"/>
    </row>
    <row r="635" spans="1:35" x14ac:dyDescent="0.2">
      <c r="A635" s="12" t="s">
        <v>1605</v>
      </c>
      <c r="B635" s="12">
        <v>2011</v>
      </c>
      <c r="C635" s="12" t="s">
        <v>186</v>
      </c>
      <c r="D635" s="12" t="s">
        <v>161</v>
      </c>
      <c r="E635" s="12">
        <v>100</v>
      </c>
      <c r="F635" s="12">
        <v>250</v>
      </c>
      <c r="G635" s="12">
        <v>24</v>
      </c>
      <c r="H635" s="12">
        <v>61</v>
      </c>
      <c r="I635" s="12">
        <v>10</v>
      </c>
      <c r="J635" s="12">
        <v>1</v>
      </c>
      <c r="K635" s="12">
        <v>6</v>
      </c>
      <c r="L635" s="12">
        <v>34</v>
      </c>
      <c r="M635" s="12">
        <v>4</v>
      </c>
      <c r="N635" s="12">
        <v>4</v>
      </c>
      <c r="O635" s="12">
        <v>33</v>
      </c>
      <c r="P635" s="12">
        <v>42</v>
      </c>
      <c r="AI635" s="12"/>
    </row>
    <row r="636" spans="1:35" x14ac:dyDescent="0.2">
      <c r="A636" s="12" t="s">
        <v>1372</v>
      </c>
      <c r="B636" s="12">
        <v>2011</v>
      </c>
      <c r="C636" s="12" t="s">
        <v>179</v>
      </c>
      <c r="D636" s="12" t="s">
        <v>161</v>
      </c>
      <c r="E636" s="12">
        <v>65</v>
      </c>
      <c r="F636" s="12">
        <v>252</v>
      </c>
      <c r="G636" s="12">
        <v>31</v>
      </c>
      <c r="H636" s="12">
        <v>61</v>
      </c>
      <c r="I636" s="12">
        <v>20</v>
      </c>
      <c r="J636" s="12">
        <v>2</v>
      </c>
      <c r="K636" s="12">
        <v>5</v>
      </c>
      <c r="L636" s="12">
        <v>36</v>
      </c>
      <c r="M636" s="12">
        <v>1</v>
      </c>
      <c r="N636" s="12">
        <v>0</v>
      </c>
      <c r="O636" s="12">
        <v>10</v>
      </c>
      <c r="P636" s="12">
        <v>36</v>
      </c>
      <c r="AI636" s="12"/>
    </row>
    <row r="637" spans="1:35" x14ac:dyDescent="0.2">
      <c r="A637" s="12" t="s">
        <v>1733</v>
      </c>
      <c r="B637" s="12">
        <v>2011</v>
      </c>
      <c r="C637" s="12" t="s">
        <v>168</v>
      </c>
      <c r="D637" s="12" t="s">
        <v>157</v>
      </c>
      <c r="E637" s="12">
        <v>87</v>
      </c>
      <c r="F637" s="12">
        <v>254</v>
      </c>
      <c r="G637" s="12">
        <v>41</v>
      </c>
      <c r="H637" s="12">
        <v>71</v>
      </c>
      <c r="I637" s="12">
        <v>18</v>
      </c>
      <c r="J637" s="12">
        <v>3</v>
      </c>
      <c r="K637" s="12">
        <v>7</v>
      </c>
      <c r="L637" s="12">
        <v>28</v>
      </c>
      <c r="M637" s="12">
        <v>1</v>
      </c>
      <c r="N637" s="12">
        <v>2</v>
      </c>
      <c r="O637" s="12">
        <v>19</v>
      </c>
      <c r="P637" s="12">
        <v>50</v>
      </c>
      <c r="AI637" s="12"/>
    </row>
    <row r="638" spans="1:35" x14ac:dyDescent="0.2">
      <c r="A638" s="12" t="s">
        <v>1387</v>
      </c>
      <c r="B638" s="12">
        <v>2011</v>
      </c>
      <c r="C638" s="12" t="s">
        <v>184</v>
      </c>
      <c r="D638" s="12" t="s">
        <v>157</v>
      </c>
      <c r="E638" s="12">
        <v>83</v>
      </c>
      <c r="F638" s="12">
        <v>256</v>
      </c>
      <c r="G638" s="12">
        <v>37</v>
      </c>
      <c r="H638" s="12">
        <v>77</v>
      </c>
      <c r="I638" s="12">
        <v>11</v>
      </c>
      <c r="J638" s="12">
        <v>3</v>
      </c>
      <c r="K638" s="12">
        <v>5</v>
      </c>
      <c r="L638" s="12">
        <v>27</v>
      </c>
      <c r="M638" s="12">
        <v>10</v>
      </c>
      <c r="N638" s="12">
        <v>5</v>
      </c>
      <c r="O638" s="12">
        <v>10</v>
      </c>
      <c r="P638" s="12">
        <v>30</v>
      </c>
      <c r="AI638" s="12"/>
    </row>
    <row r="639" spans="1:35" x14ac:dyDescent="0.2">
      <c r="A639" s="12" t="s">
        <v>1616</v>
      </c>
      <c r="B639" s="12">
        <v>2011</v>
      </c>
      <c r="C639" s="12" t="s">
        <v>182</v>
      </c>
      <c r="D639" s="12" t="s">
        <v>157</v>
      </c>
      <c r="E639" s="12">
        <v>113</v>
      </c>
      <c r="F639" s="12">
        <v>257</v>
      </c>
      <c r="G639" s="12">
        <v>35</v>
      </c>
      <c r="H639" s="12">
        <v>63</v>
      </c>
      <c r="I639" s="12">
        <v>8</v>
      </c>
      <c r="J639" s="12">
        <v>3</v>
      </c>
      <c r="K639" s="12">
        <v>7</v>
      </c>
      <c r="L639" s="12">
        <v>28</v>
      </c>
      <c r="M639" s="12">
        <v>2</v>
      </c>
      <c r="N639" s="12">
        <v>1</v>
      </c>
      <c r="O639" s="12">
        <v>14</v>
      </c>
      <c r="P639" s="12">
        <v>32</v>
      </c>
      <c r="AI639" s="12"/>
    </row>
    <row r="640" spans="1:35" x14ac:dyDescent="0.2">
      <c r="A640" s="12" t="s">
        <v>1434</v>
      </c>
      <c r="B640" s="12">
        <v>2011</v>
      </c>
      <c r="C640" s="12" t="s">
        <v>182</v>
      </c>
      <c r="D640" s="12" t="s">
        <v>157</v>
      </c>
      <c r="E640" s="12">
        <v>101</v>
      </c>
      <c r="F640" s="12">
        <v>258</v>
      </c>
      <c r="G640" s="12">
        <v>29</v>
      </c>
      <c r="H640" s="12">
        <v>67</v>
      </c>
      <c r="I640" s="12">
        <v>11</v>
      </c>
      <c r="J640" s="12">
        <v>3</v>
      </c>
      <c r="K640" s="12">
        <v>5</v>
      </c>
      <c r="L640" s="12">
        <v>30</v>
      </c>
      <c r="M640" s="12">
        <v>0</v>
      </c>
      <c r="N640" s="12">
        <v>0</v>
      </c>
      <c r="O640" s="12">
        <v>17</v>
      </c>
      <c r="P640" s="12">
        <v>38</v>
      </c>
      <c r="AI640" s="12"/>
    </row>
    <row r="641" spans="1:35" x14ac:dyDescent="0.2">
      <c r="A641" s="12" t="s">
        <v>1456</v>
      </c>
      <c r="B641" s="12">
        <v>2011</v>
      </c>
      <c r="C641" s="12" t="s">
        <v>158</v>
      </c>
      <c r="D641" s="12" t="s">
        <v>161</v>
      </c>
      <c r="E641" s="12">
        <v>79</v>
      </c>
      <c r="F641" s="12">
        <v>262</v>
      </c>
      <c r="G641" s="12">
        <v>22</v>
      </c>
      <c r="H641" s="12">
        <v>63</v>
      </c>
      <c r="I641" s="12">
        <v>12</v>
      </c>
      <c r="J641" s="12">
        <v>1</v>
      </c>
      <c r="K641" s="12">
        <v>2</v>
      </c>
      <c r="L641" s="12">
        <v>25</v>
      </c>
      <c r="M641" s="12">
        <v>1</v>
      </c>
      <c r="N641" s="12">
        <v>0</v>
      </c>
      <c r="O641" s="12">
        <v>6</v>
      </c>
      <c r="P641" s="12">
        <v>53</v>
      </c>
      <c r="AI641" s="12"/>
    </row>
    <row r="642" spans="1:35" x14ac:dyDescent="0.2">
      <c r="A642" s="12" t="s">
        <v>1417</v>
      </c>
      <c r="B642" s="12">
        <v>2011</v>
      </c>
      <c r="C642" s="12" t="s">
        <v>188</v>
      </c>
      <c r="D642" s="12" t="s">
        <v>161</v>
      </c>
      <c r="E642" s="12">
        <v>70</v>
      </c>
      <c r="F642" s="12">
        <v>263</v>
      </c>
      <c r="G642" s="12">
        <v>34</v>
      </c>
      <c r="H642" s="12">
        <v>72</v>
      </c>
      <c r="I642" s="12">
        <v>13</v>
      </c>
      <c r="J642" s="12">
        <v>0</v>
      </c>
      <c r="K642" s="12">
        <v>6</v>
      </c>
      <c r="L642" s="12">
        <v>25</v>
      </c>
      <c r="M642" s="12">
        <v>7</v>
      </c>
      <c r="N642" s="12">
        <v>3</v>
      </c>
      <c r="O642" s="12">
        <v>14</v>
      </c>
      <c r="P642" s="12">
        <v>43</v>
      </c>
      <c r="AI642" s="12"/>
    </row>
    <row r="643" spans="1:35" x14ac:dyDescent="0.2">
      <c r="A643" s="12" t="s">
        <v>1453</v>
      </c>
      <c r="B643" s="12">
        <v>2011</v>
      </c>
      <c r="C643" s="12" t="s">
        <v>175</v>
      </c>
      <c r="D643" s="12" t="s">
        <v>157</v>
      </c>
      <c r="E643" s="12">
        <v>69</v>
      </c>
      <c r="F643" s="12">
        <v>264</v>
      </c>
      <c r="G643" s="12">
        <v>19</v>
      </c>
      <c r="H643" s="12">
        <v>60</v>
      </c>
      <c r="I643" s="12">
        <v>16</v>
      </c>
      <c r="J643" s="12">
        <v>0</v>
      </c>
      <c r="K643" s="12">
        <v>4</v>
      </c>
      <c r="L643" s="12">
        <v>30</v>
      </c>
      <c r="M643" s="12">
        <v>0</v>
      </c>
      <c r="N643" s="12">
        <v>0</v>
      </c>
      <c r="O643" s="12">
        <v>19</v>
      </c>
      <c r="P643" s="12">
        <v>44</v>
      </c>
      <c r="AI643" s="12"/>
    </row>
    <row r="644" spans="1:35" x14ac:dyDescent="0.2">
      <c r="A644" s="12" t="s">
        <v>1585</v>
      </c>
      <c r="B644" s="12">
        <v>2011</v>
      </c>
      <c r="C644" s="12" t="s">
        <v>170</v>
      </c>
      <c r="D644" s="12" t="s">
        <v>157</v>
      </c>
      <c r="E644" s="12">
        <v>108</v>
      </c>
      <c r="F644" s="12">
        <v>264</v>
      </c>
      <c r="G644" s="12">
        <v>34</v>
      </c>
      <c r="H644" s="12">
        <v>70</v>
      </c>
      <c r="I644" s="12">
        <v>11</v>
      </c>
      <c r="J644" s="12">
        <v>3</v>
      </c>
      <c r="K644" s="12">
        <v>1</v>
      </c>
      <c r="L644" s="12">
        <v>25</v>
      </c>
      <c r="M644" s="12">
        <v>1</v>
      </c>
      <c r="N644" s="12">
        <v>1</v>
      </c>
      <c r="O644" s="12">
        <v>33</v>
      </c>
      <c r="P644" s="12">
        <v>48</v>
      </c>
      <c r="AI644" s="12"/>
    </row>
    <row r="645" spans="1:35" x14ac:dyDescent="0.2">
      <c r="A645" s="12" t="s">
        <v>1611</v>
      </c>
      <c r="B645" s="12">
        <v>2011</v>
      </c>
      <c r="C645" s="12" t="s">
        <v>179</v>
      </c>
      <c r="D645" s="12" t="s">
        <v>161</v>
      </c>
      <c r="E645" s="12">
        <v>91</v>
      </c>
      <c r="F645" s="12">
        <v>266</v>
      </c>
      <c r="G645" s="12">
        <v>27</v>
      </c>
      <c r="H645" s="12">
        <v>71</v>
      </c>
      <c r="I645" s="12">
        <v>6</v>
      </c>
      <c r="J645" s="12">
        <v>0</v>
      </c>
      <c r="K645" s="12">
        <v>6</v>
      </c>
      <c r="L645" s="12">
        <v>31</v>
      </c>
      <c r="M645" s="12">
        <v>0</v>
      </c>
      <c r="N645" s="12">
        <v>0</v>
      </c>
      <c r="O645" s="12">
        <v>35</v>
      </c>
      <c r="P645" s="12">
        <v>32</v>
      </c>
      <c r="AI645" s="12"/>
    </row>
    <row r="646" spans="1:35" x14ac:dyDescent="0.2">
      <c r="A646" s="12" t="s">
        <v>1723</v>
      </c>
      <c r="B646" s="12">
        <v>2011</v>
      </c>
      <c r="C646" s="12" t="s">
        <v>186</v>
      </c>
      <c r="D646" s="12" t="s">
        <v>161</v>
      </c>
      <c r="E646" s="12">
        <v>104</v>
      </c>
      <c r="F646" s="12">
        <v>267</v>
      </c>
      <c r="G646" s="12">
        <v>37</v>
      </c>
      <c r="H646" s="12">
        <v>73</v>
      </c>
      <c r="I646" s="12">
        <v>17</v>
      </c>
      <c r="J646" s="12">
        <v>1</v>
      </c>
      <c r="K646" s="12">
        <v>15</v>
      </c>
      <c r="L646" s="12">
        <v>49</v>
      </c>
      <c r="M646" s="12">
        <v>8</v>
      </c>
      <c r="N646" s="12">
        <v>3</v>
      </c>
      <c r="O646" s="12">
        <v>26</v>
      </c>
      <c r="P646" s="12">
        <v>55</v>
      </c>
      <c r="AI646" s="12"/>
    </row>
    <row r="647" spans="1:35" x14ac:dyDescent="0.2">
      <c r="A647" s="12" t="s">
        <v>1526</v>
      </c>
      <c r="B647" s="12">
        <v>2011</v>
      </c>
      <c r="C647" s="12" t="s">
        <v>160</v>
      </c>
      <c r="D647" s="12" t="s">
        <v>161</v>
      </c>
      <c r="E647" s="12">
        <v>81</v>
      </c>
      <c r="F647" s="12">
        <v>267</v>
      </c>
      <c r="G647" s="12">
        <v>35</v>
      </c>
      <c r="H647" s="12">
        <v>61</v>
      </c>
      <c r="I647" s="12">
        <v>12</v>
      </c>
      <c r="J647" s="12">
        <v>2</v>
      </c>
      <c r="K647" s="12">
        <v>4</v>
      </c>
      <c r="L647" s="12">
        <v>16</v>
      </c>
      <c r="M647" s="12">
        <v>4</v>
      </c>
      <c r="N647" s="12">
        <v>2</v>
      </c>
      <c r="O647" s="12">
        <v>44</v>
      </c>
      <c r="P647" s="12">
        <v>52</v>
      </c>
      <c r="AI647" s="12"/>
    </row>
    <row r="648" spans="1:35" x14ac:dyDescent="0.2">
      <c r="A648" s="12" t="s">
        <v>1734</v>
      </c>
      <c r="B648" s="12">
        <v>2011</v>
      </c>
      <c r="C648" s="12" t="s">
        <v>165</v>
      </c>
      <c r="D648" s="12" t="s">
        <v>157</v>
      </c>
      <c r="E648" s="12">
        <v>87</v>
      </c>
      <c r="F648" s="12">
        <v>267</v>
      </c>
      <c r="G648" s="12">
        <v>40</v>
      </c>
      <c r="H648" s="12">
        <v>66</v>
      </c>
      <c r="I648" s="12">
        <v>10</v>
      </c>
      <c r="J648" s="12">
        <v>3</v>
      </c>
      <c r="K648" s="12">
        <v>13</v>
      </c>
      <c r="L648" s="12">
        <v>45</v>
      </c>
      <c r="M648" s="12">
        <v>7</v>
      </c>
      <c r="N648" s="12">
        <v>2</v>
      </c>
      <c r="O648" s="12">
        <v>28</v>
      </c>
      <c r="P648" s="12">
        <v>57</v>
      </c>
      <c r="AI648" s="12"/>
    </row>
    <row r="649" spans="1:35" x14ac:dyDescent="0.2">
      <c r="A649" s="12" t="s">
        <v>1492</v>
      </c>
      <c r="B649" s="12">
        <v>2011</v>
      </c>
      <c r="C649" s="12" t="s">
        <v>176</v>
      </c>
      <c r="D649" s="12" t="s">
        <v>157</v>
      </c>
      <c r="E649" s="12">
        <v>71</v>
      </c>
      <c r="F649" s="12">
        <v>268</v>
      </c>
      <c r="G649" s="12">
        <v>34</v>
      </c>
      <c r="H649" s="12">
        <v>60</v>
      </c>
      <c r="I649" s="12">
        <v>21</v>
      </c>
      <c r="J649" s="12">
        <v>1</v>
      </c>
      <c r="K649" s="12">
        <v>10</v>
      </c>
      <c r="L649" s="12">
        <v>32</v>
      </c>
      <c r="M649" s="12">
        <v>0</v>
      </c>
      <c r="N649" s="12">
        <v>2</v>
      </c>
      <c r="O649" s="12">
        <v>18</v>
      </c>
      <c r="P649" s="12">
        <v>85</v>
      </c>
      <c r="AI649" s="12"/>
    </row>
    <row r="650" spans="1:35" x14ac:dyDescent="0.2">
      <c r="A650" s="12" t="s">
        <v>1704</v>
      </c>
      <c r="B650" s="12">
        <v>2011</v>
      </c>
      <c r="C650" s="12" t="s">
        <v>187</v>
      </c>
      <c r="D650" s="12" t="s">
        <v>161</v>
      </c>
      <c r="E650" s="12">
        <v>65</v>
      </c>
      <c r="F650" s="12">
        <v>269</v>
      </c>
      <c r="G650" s="12">
        <v>33</v>
      </c>
      <c r="H650" s="12">
        <v>62</v>
      </c>
      <c r="I650" s="12">
        <v>20</v>
      </c>
      <c r="J650" s="12">
        <v>1</v>
      </c>
      <c r="K650" s="12">
        <v>5</v>
      </c>
      <c r="L650" s="12">
        <v>22</v>
      </c>
      <c r="M650" s="12">
        <v>7</v>
      </c>
      <c r="N650" s="12">
        <v>6</v>
      </c>
      <c r="O650" s="12">
        <v>22</v>
      </c>
      <c r="P650" s="12">
        <v>49</v>
      </c>
      <c r="AI650" s="12"/>
    </row>
    <row r="651" spans="1:35" x14ac:dyDescent="0.2">
      <c r="A651" s="12" t="s">
        <v>1393</v>
      </c>
      <c r="B651" s="12">
        <v>2011</v>
      </c>
      <c r="C651" s="12" t="s">
        <v>182</v>
      </c>
      <c r="D651" s="12" t="s">
        <v>157</v>
      </c>
      <c r="E651" s="12">
        <v>102</v>
      </c>
      <c r="F651" s="12">
        <v>269</v>
      </c>
      <c r="G651" s="12">
        <v>29</v>
      </c>
      <c r="H651" s="12">
        <v>53</v>
      </c>
      <c r="I651" s="12">
        <v>10</v>
      </c>
      <c r="J651" s="12">
        <v>2</v>
      </c>
      <c r="K651" s="12">
        <v>3</v>
      </c>
      <c r="L651" s="12">
        <v>23</v>
      </c>
      <c r="M651" s="12">
        <v>1</v>
      </c>
      <c r="N651" s="12">
        <v>1</v>
      </c>
      <c r="O651" s="12">
        <v>24</v>
      </c>
      <c r="P651" s="12">
        <v>74</v>
      </c>
      <c r="AI651" s="12"/>
    </row>
    <row r="652" spans="1:35" x14ac:dyDescent="0.2">
      <c r="A652" s="12" t="s">
        <v>1408</v>
      </c>
      <c r="B652" s="12">
        <v>2011</v>
      </c>
      <c r="C652" s="12" t="s">
        <v>177</v>
      </c>
      <c r="D652" s="12" t="s">
        <v>161</v>
      </c>
      <c r="E652" s="12">
        <v>77</v>
      </c>
      <c r="F652" s="12">
        <v>270</v>
      </c>
      <c r="G652" s="12">
        <v>21</v>
      </c>
      <c r="H652" s="12">
        <v>55</v>
      </c>
      <c r="I652" s="12">
        <v>12</v>
      </c>
      <c r="J652" s="12">
        <v>0</v>
      </c>
      <c r="K652" s="12">
        <v>4</v>
      </c>
      <c r="L652" s="12">
        <v>28</v>
      </c>
      <c r="M652" s="12">
        <v>2</v>
      </c>
      <c r="N652" s="12">
        <v>0</v>
      </c>
      <c r="O652" s="12">
        <v>17</v>
      </c>
      <c r="P652" s="12">
        <v>60</v>
      </c>
      <c r="AI652" s="12"/>
    </row>
    <row r="653" spans="1:35" x14ac:dyDescent="0.2">
      <c r="A653" s="12" t="s">
        <v>1498</v>
      </c>
      <c r="B653" s="12">
        <v>2011</v>
      </c>
      <c r="C653" s="12" t="s">
        <v>186</v>
      </c>
      <c r="D653" s="12" t="s">
        <v>161</v>
      </c>
      <c r="E653" s="12">
        <v>99</v>
      </c>
      <c r="F653" s="12">
        <v>273</v>
      </c>
      <c r="G653" s="12">
        <v>39</v>
      </c>
      <c r="H653" s="12">
        <v>68</v>
      </c>
      <c r="I653" s="12">
        <v>14</v>
      </c>
      <c r="J653" s="12">
        <v>4</v>
      </c>
      <c r="K653" s="12">
        <v>1</v>
      </c>
      <c r="L653" s="12">
        <v>30</v>
      </c>
      <c r="M653" s="12">
        <v>3</v>
      </c>
      <c r="N653" s="12">
        <v>3</v>
      </c>
      <c r="O653" s="12">
        <v>18</v>
      </c>
      <c r="P653" s="12">
        <v>41</v>
      </c>
      <c r="AI653" s="12"/>
    </row>
    <row r="654" spans="1:35" x14ac:dyDescent="0.2">
      <c r="A654" s="12" t="s">
        <v>1773</v>
      </c>
      <c r="B654" s="12">
        <v>2011</v>
      </c>
      <c r="C654" s="12" t="s">
        <v>179</v>
      </c>
      <c r="D654" s="12" t="s">
        <v>161</v>
      </c>
      <c r="E654" s="12">
        <v>120</v>
      </c>
      <c r="F654" s="12">
        <v>279</v>
      </c>
      <c r="G654" s="12">
        <v>44</v>
      </c>
      <c r="H654" s="12">
        <v>71</v>
      </c>
      <c r="I654" s="12">
        <v>9</v>
      </c>
      <c r="J654" s="12">
        <v>1</v>
      </c>
      <c r="K654" s="12">
        <v>18</v>
      </c>
      <c r="L654" s="12">
        <v>50</v>
      </c>
      <c r="M654" s="12">
        <v>6</v>
      </c>
      <c r="N654" s="12">
        <v>1</v>
      </c>
      <c r="O654" s="12">
        <v>19</v>
      </c>
      <c r="P654" s="12">
        <v>78</v>
      </c>
      <c r="AI654" s="12"/>
    </row>
    <row r="655" spans="1:35" x14ac:dyDescent="0.2">
      <c r="A655" s="12" t="s">
        <v>1661</v>
      </c>
      <c r="B655" s="12">
        <v>2011</v>
      </c>
      <c r="C655" s="12" t="s">
        <v>188</v>
      </c>
      <c r="D655" s="12" t="s">
        <v>161</v>
      </c>
      <c r="E655" s="12">
        <v>104</v>
      </c>
      <c r="F655" s="12">
        <v>281</v>
      </c>
      <c r="G655" s="12">
        <v>28</v>
      </c>
      <c r="H655" s="12">
        <v>68</v>
      </c>
      <c r="I655" s="12">
        <v>5</v>
      </c>
      <c r="J655" s="12">
        <v>1</v>
      </c>
      <c r="K655" s="12">
        <v>3</v>
      </c>
      <c r="L655" s="12">
        <v>14</v>
      </c>
      <c r="M655" s="12">
        <v>4</v>
      </c>
      <c r="N655" s="12">
        <v>4</v>
      </c>
      <c r="O655" s="12">
        <v>28</v>
      </c>
      <c r="P655" s="12">
        <v>40</v>
      </c>
      <c r="AI655" s="12"/>
    </row>
    <row r="656" spans="1:35" x14ac:dyDescent="0.2">
      <c r="A656" s="12" t="s">
        <v>1662</v>
      </c>
      <c r="B656" s="12">
        <v>2011</v>
      </c>
      <c r="C656" s="12" t="s">
        <v>172</v>
      </c>
      <c r="D656" s="12" t="s">
        <v>161</v>
      </c>
      <c r="E656" s="12">
        <v>82</v>
      </c>
      <c r="F656" s="12">
        <v>281</v>
      </c>
      <c r="G656" s="12">
        <v>34</v>
      </c>
      <c r="H656" s="12">
        <v>81</v>
      </c>
      <c r="I656" s="12">
        <v>16</v>
      </c>
      <c r="J656" s="12">
        <v>5</v>
      </c>
      <c r="K656" s="12">
        <v>9</v>
      </c>
      <c r="L656" s="12">
        <v>29</v>
      </c>
      <c r="M656" s="12">
        <v>1</v>
      </c>
      <c r="N656" s="12">
        <v>1</v>
      </c>
      <c r="O656" s="12">
        <v>22</v>
      </c>
      <c r="P656" s="12">
        <v>74</v>
      </c>
      <c r="AI656" s="12"/>
    </row>
    <row r="657" spans="1:35" x14ac:dyDescent="0.2">
      <c r="A657" s="12" t="s">
        <v>1687</v>
      </c>
      <c r="B657" s="12">
        <v>2011</v>
      </c>
      <c r="C657" s="12" t="s">
        <v>175</v>
      </c>
      <c r="D657" s="12" t="s">
        <v>157</v>
      </c>
      <c r="E657" s="12">
        <v>70</v>
      </c>
      <c r="F657" s="12">
        <v>284</v>
      </c>
      <c r="G657" s="12">
        <v>37</v>
      </c>
      <c r="H657" s="12">
        <v>75</v>
      </c>
      <c r="I657" s="12">
        <v>11</v>
      </c>
      <c r="J657" s="12">
        <v>5</v>
      </c>
      <c r="K657" s="12">
        <v>2</v>
      </c>
      <c r="L657" s="12">
        <v>16</v>
      </c>
      <c r="M657" s="12">
        <v>6</v>
      </c>
      <c r="N657" s="12">
        <v>1</v>
      </c>
      <c r="O657" s="12">
        <v>27</v>
      </c>
      <c r="P657" s="12">
        <v>36</v>
      </c>
      <c r="AI657" s="12"/>
    </row>
    <row r="658" spans="1:35" x14ac:dyDescent="0.2">
      <c r="A658" s="12" t="s">
        <v>1792</v>
      </c>
      <c r="B658" s="12">
        <v>2011</v>
      </c>
      <c r="C658" s="12" t="s">
        <v>175</v>
      </c>
      <c r="D658" s="12" t="s">
        <v>157</v>
      </c>
      <c r="E658" s="12">
        <v>81</v>
      </c>
      <c r="F658" s="12">
        <v>286</v>
      </c>
      <c r="G658" s="12">
        <v>47</v>
      </c>
      <c r="H658" s="12">
        <v>68</v>
      </c>
      <c r="I658" s="12">
        <v>18</v>
      </c>
      <c r="J658" s="12">
        <v>1</v>
      </c>
      <c r="K658" s="12">
        <v>8</v>
      </c>
      <c r="L658" s="12">
        <v>31</v>
      </c>
      <c r="M658" s="12">
        <v>3</v>
      </c>
      <c r="N658" s="12">
        <v>3</v>
      </c>
      <c r="O658" s="12">
        <v>25</v>
      </c>
      <c r="P658" s="12">
        <v>71</v>
      </c>
      <c r="AI658" s="12"/>
    </row>
    <row r="659" spans="1:35" x14ac:dyDescent="0.2">
      <c r="A659" s="12" t="s">
        <v>1776</v>
      </c>
      <c r="B659" s="12">
        <v>2011</v>
      </c>
      <c r="C659" s="12" t="s">
        <v>175</v>
      </c>
      <c r="D659" s="12" t="s">
        <v>157</v>
      </c>
      <c r="E659" s="12">
        <v>96</v>
      </c>
      <c r="F659" s="12">
        <v>287</v>
      </c>
      <c r="G659" s="12">
        <v>31</v>
      </c>
      <c r="H659" s="12">
        <v>64</v>
      </c>
      <c r="I659" s="12">
        <v>12</v>
      </c>
      <c r="J659" s="12">
        <v>0</v>
      </c>
      <c r="K659" s="12">
        <v>7</v>
      </c>
      <c r="L659" s="12">
        <v>30</v>
      </c>
      <c r="M659" s="12">
        <v>3</v>
      </c>
      <c r="N659" s="12">
        <v>2</v>
      </c>
      <c r="O659" s="12">
        <v>24</v>
      </c>
      <c r="P659" s="12">
        <v>79</v>
      </c>
      <c r="AI659" s="12"/>
    </row>
    <row r="660" spans="1:35" x14ac:dyDescent="0.2">
      <c r="A660" s="12" t="s">
        <v>1418</v>
      </c>
      <c r="B660" s="12">
        <v>2011</v>
      </c>
      <c r="C660" s="12" t="s">
        <v>159</v>
      </c>
      <c r="D660" s="12" t="s">
        <v>157</v>
      </c>
      <c r="E660" s="12">
        <v>81</v>
      </c>
      <c r="F660" s="12">
        <v>288</v>
      </c>
      <c r="G660" s="12">
        <v>24</v>
      </c>
      <c r="H660" s="12">
        <v>54</v>
      </c>
      <c r="I660" s="12">
        <v>11</v>
      </c>
      <c r="J660" s="12">
        <v>1</v>
      </c>
      <c r="K660" s="12">
        <v>1</v>
      </c>
      <c r="L660" s="12">
        <v>15</v>
      </c>
      <c r="M660" s="12">
        <v>11</v>
      </c>
      <c r="N660" s="12">
        <v>6</v>
      </c>
      <c r="O660" s="12">
        <v>21</v>
      </c>
      <c r="P660" s="12">
        <v>42</v>
      </c>
      <c r="AI660" s="12"/>
    </row>
    <row r="661" spans="1:35" x14ac:dyDescent="0.2">
      <c r="A661" s="12" t="s">
        <v>1583</v>
      </c>
      <c r="B661" s="12">
        <v>2011</v>
      </c>
      <c r="C661" s="12" t="s">
        <v>158</v>
      </c>
      <c r="D661" s="12" t="s">
        <v>161</v>
      </c>
      <c r="E661" s="12">
        <v>110</v>
      </c>
      <c r="F661" s="12">
        <v>288</v>
      </c>
      <c r="G661" s="12">
        <v>35</v>
      </c>
      <c r="H661" s="12">
        <v>69</v>
      </c>
      <c r="I661" s="12">
        <v>10</v>
      </c>
      <c r="J661" s="12">
        <v>0</v>
      </c>
      <c r="K661" s="12">
        <v>1</v>
      </c>
      <c r="L661" s="12">
        <v>28</v>
      </c>
      <c r="M661" s="12">
        <v>3</v>
      </c>
      <c r="N661" s="12">
        <v>0</v>
      </c>
      <c r="O661" s="12">
        <v>27</v>
      </c>
      <c r="P661" s="12">
        <v>44</v>
      </c>
      <c r="AI661" s="12"/>
    </row>
    <row r="662" spans="1:35" x14ac:dyDescent="0.2">
      <c r="A662" s="12" t="s">
        <v>1703</v>
      </c>
      <c r="B662" s="12">
        <v>2011</v>
      </c>
      <c r="C662" s="12" t="s">
        <v>159</v>
      </c>
      <c r="D662" s="12" t="s">
        <v>157</v>
      </c>
      <c r="E662" s="12">
        <v>79</v>
      </c>
      <c r="F662" s="12">
        <v>290</v>
      </c>
      <c r="G662" s="12">
        <v>27</v>
      </c>
      <c r="H662" s="12">
        <v>80</v>
      </c>
      <c r="I662" s="12">
        <v>17</v>
      </c>
      <c r="J662" s="12">
        <v>1</v>
      </c>
      <c r="K662" s="12">
        <v>12</v>
      </c>
      <c r="L662" s="12">
        <v>46</v>
      </c>
      <c r="M662" s="12">
        <v>0</v>
      </c>
      <c r="N662" s="12">
        <v>2</v>
      </c>
      <c r="O662" s="12">
        <v>19</v>
      </c>
      <c r="P662" s="12">
        <v>81</v>
      </c>
      <c r="AI662" s="12"/>
    </row>
    <row r="663" spans="1:35" x14ac:dyDescent="0.2">
      <c r="A663" s="12" t="s">
        <v>1657</v>
      </c>
      <c r="B663" s="12">
        <v>2011</v>
      </c>
      <c r="C663" s="12" t="s">
        <v>162</v>
      </c>
      <c r="D663" s="12" t="s">
        <v>161</v>
      </c>
      <c r="E663" s="12">
        <v>87</v>
      </c>
      <c r="F663" s="12">
        <v>293</v>
      </c>
      <c r="G663" s="12">
        <v>33</v>
      </c>
      <c r="H663" s="12">
        <v>80</v>
      </c>
      <c r="I663" s="12">
        <v>15</v>
      </c>
      <c r="J663" s="12">
        <v>2</v>
      </c>
      <c r="K663" s="12">
        <v>3</v>
      </c>
      <c r="L663" s="12">
        <v>13</v>
      </c>
      <c r="M663" s="12">
        <v>2</v>
      </c>
      <c r="N663" s="12">
        <v>2</v>
      </c>
      <c r="O663" s="12">
        <v>46</v>
      </c>
      <c r="P663" s="12">
        <v>57</v>
      </c>
      <c r="AI663" s="12"/>
    </row>
    <row r="664" spans="1:35" x14ac:dyDescent="0.2">
      <c r="A664" s="12" t="s">
        <v>1484</v>
      </c>
      <c r="B664" s="12">
        <v>2011</v>
      </c>
      <c r="C664" s="12" t="s">
        <v>175</v>
      </c>
      <c r="D664" s="12" t="s">
        <v>157</v>
      </c>
      <c r="E664" s="12">
        <v>82</v>
      </c>
      <c r="F664" s="12">
        <v>296</v>
      </c>
      <c r="G664" s="12">
        <v>38</v>
      </c>
      <c r="H664" s="12">
        <v>85</v>
      </c>
      <c r="I664" s="12">
        <v>15</v>
      </c>
      <c r="J664" s="12">
        <v>0</v>
      </c>
      <c r="K664" s="12">
        <v>3</v>
      </c>
      <c r="L664" s="12">
        <v>30</v>
      </c>
      <c r="M664" s="12">
        <v>0</v>
      </c>
      <c r="N664" s="12">
        <v>0</v>
      </c>
      <c r="O664" s="12">
        <v>32</v>
      </c>
      <c r="P664" s="12">
        <v>38</v>
      </c>
      <c r="AI664" s="12"/>
    </row>
    <row r="665" spans="1:35" x14ac:dyDescent="0.2">
      <c r="A665" s="12" t="s">
        <v>1339</v>
      </c>
      <c r="B665" s="12">
        <v>2011</v>
      </c>
      <c r="C665" s="12" t="s">
        <v>179</v>
      </c>
      <c r="D665" s="12" t="s">
        <v>161</v>
      </c>
      <c r="E665" s="12">
        <v>91</v>
      </c>
      <c r="F665" s="12">
        <v>298</v>
      </c>
      <c r="G665" s="12">
        <v>28</v>
      </c>
      <c r="H665" s="12">
        <v>84</v>
      </c>
      <c r="I665" s="12">
        <v>13</v>
      </c>
      <c r="J665" s="12">
        <v>0</v>
      </c>
      <c r="K665" s="12">
        <v>12</v>
      </c>
      <c r="L665" s="12">
        <v>36</v>
      </c>
      <c r="M665" s="12">
        <v>0</v>
      </c>
      <c r="N665" s="12">
        <v>0</v>
      </c>
      <c r="O665" s="12">
        <v>23</v>
      </c>
      <c r="P665" s="12">
        <v>41</v>
      </c>
      <c r="AI665" s="12"/>
    </row>
    <row r="666" spans="1:35" x14ac:dyDescent="0.2">
      <c r="A666" s="12" t="s">
        <v>1369</v>
      </c>
      <c r="B666" s="12">
        <v>2011</v>
      </c>
      <c r="C666" s="12" t="s">
        <v>179</v>
      </c>
      <c r="D666" s="12" t="s">
        <v>161</v>
      </c>
      <c r="E666" s="12">
        <v>96</v>
      </c>
      <c r="F666" s="12">
        <v>299</v>
      </c>
      <c r="G666" s="12">
        <v>34</v>
      </c>
      <c r="H666" s="12">
        <v>75</v>
      </c>
      <c r="I666" s="12">
        <v>14</v>
      </c>
      <c r="J666" s="12">
        <v>0</v>
      </c>
      <c r="K666" s="12">
        <v>5</v>
      </c>
      <c r="L666" s="12">
        <v>36</v>
      </c>
      <c r="M666" s="12">
        <v>4</v>
      </c>
      <c r="N666" s="12">
        <v>2</v>
      </c>
      <c r="O666" s="12">
        <v>24</v>
      </c>
      <c r="P666" s="12">
        <v>65</v>
      </c>
      <c r="AI666" s="12"/>
    </row>
    <row r="667" spans="1:35" x14ac:dyDescent="0.2">
      <c r="A667" s="12" t="s">
        <v>1767</v>
      </c>
      <c r="B667" s="12">
        <v>2011</v>
      </c>
      <c r="C667" s="12" t="s">
        <v>173</v>
      </c>
      <c r="D667" s="12" t="s">
        <v>161</v>
      </c>
      <c r="E667" s="12">
        <v>100</v>
      </c>
      <c r="F667" s="12">
        <v>301</v>
      </c>
      <c r="G667" s="12">
        <v>38</v>
      </c>
      <c r="H667" s="12">
        <v>88</v>
      </c>
      <c r="I667" s="12">
        <v>21</v>
      </c>
      <c r="J667" s="12">
        <v>3</v>
      </c>
      <c r="K667" s="12">
        <v>10</v>
      </c>
      <c r="L667" s="12">
        <v>50</v>
      </c>
      <c r="M667" s="12">
        <v>1</v>
      </c>
      <c r="N667" s="12">
        <v>0</v>
      </c>
      <c r="O667" s="12">
        <v>33</v>
      </c>
      <c r="P667" s="12">
        <v>57</v>
      </c>
      <c r="AI667" s="12"/>
    </row>
    <row r="668" spans="1:35" x14ac:dyDescent="0.2">
      <c r="A668" s="12" t="s">
        <v>1298</v>
      </c>
      <c r="B668" s="12">
        <v>2011</v>
      </c>
      <c r="C668" s="12" t="s">
        <v>177</v>
      </c>
      <c r="D668" s="12" t="s">
        <v>161</v>
      </c>
      <c r="E668" s="12">
        <v>98</v>
      </c>
      <c r="F668" s="12">
        <v>305</v>
      </c>
      <c r="G668" s="12">
        <v>29</v>
      </c>
      <c r="H668" s="12">
        <v>70</v>
      </c>
      <c r="I668" s="12">
        <v>13</v>
      </c>
      <c r="J668" s="12">
        <v>0</v>
      </c>
      <c r="K668" s="12">
        <v>16</v>
      </c>
      <c r="L668" s="12">
        <v>47</v>
      </c>
      <c r="M668" s="12">
        <v>0</v>
      </c>
      <c r="N668" s="12">
        <v>0</v>
      </c>
      <c r="O668" s="12">
        <v>22</v>
      </c>
      <c r="P668" s="12">
        <v>71</v>
      </c>
      <c r="AI668" s="12"/>
    </row>
    <row r="669" spans="1:35" x14ac:dyDescent="0.2">
      <c r="A669" s="12" t="s">
        <v>1799</v>
      </c>
      <c r="B669" s="12">
        <v>2011</v>
      </c>
      <c r="C669" s="12" t="s">
        <v>170</v>
      </c>
      <c r="D669" s="12" t="s">
        <v>157</v>
      </c>
      <c r="E669" s="12">
        <v>93</v>
      </c>
      <c r="F669" s="12">
        <v>305</v>
      </c>
      <c r="G669" s="12">
        <v>42</v>
      </c>
      <c r="H669" s="12">
        <v>76</v>
      </c>
      <c r="I669" s="12">
        <v>21</v>
      </c>
      <c r="J669" s="12">
        <v>1</v>
      </c>
      <c r="K669" s="12">
        <v>11</v>
      </c>
      <c r="L669" s="12">
        <v>52</v>
      </c>
      <c r="M669" s="12">
        <v>4</v>
      </c>
      <c r="N669" s="12">
        <v>2</v>
      </c>
      <c r="O669" s="12">
        <v>43</v>
      </c>
      <c r="P669" s="12">
        <v>93</v>
      </c>
      <c r="AI669" s="12"/>
    </row>
    <row r="670" spans="1:35" x14ac:dyDescent="0.2">
      <c r="A670" s="12" t="s">
        <v>1589</v>
      </c>
      <c r="B670" s="12">
        <v>2011</v>
      </c>
      <c r="C670" s="12" t="s">
        <v>175</v>
      </c>
      <c r="D670" s="12" t="s">
        <v>157</v>
      </c>
      <c r="E670" s="12">
        <v>84</v>
      </c>
      <c r="F670" s="12">
        <v>305</v>
      </c>
      <c r="G670" s="12">
        <v>26</v>
      </c>
      <c r="H670" s="12">
        <v>81</v>
      </c>
      <c r="I670" s="12">
        <v>16</v>
      </c>
      <c r="J670" s="12">
        <v>0</v>
      </c>
      <c r="K670" s="12">
        <v>4</v>
      </c>
      <c r="L670" s="12">
        <v>32</v>
      </c>
      <c r="M670" s="12">
        <v>1</v>
      </c>
      <c r="N670" s="12">
        <v>0</v>
      </c>
      <c r="O670" s="12">
        <v>18</v>
      </c>
      <c r="P670" s="12">
        <v>55</v>
      </c>
      <c r="AI670" s="12"/>
    </row>
    <row r="671" spans="1:35" x14ac:dyDescent="0.2">
      <c r="A671" s="12" t="s">
        <v>1511</v>
      </c>
      <c r="B671" s="12">
        <v>2011</v>
      </c>
      <c r="C671" s="12" t="s">
        <v>172</v>
      </c>
      <c r="D671" s="12" t="s">
        <v>161</v>
      </c>
      <c r="E671" s="12">
        <v>111</v>
      </c>
      <c r="F671" s="12">
        <v>307</v>
      </c>
      <c r="G671" s="12">
        <v>38</v>
      </c>
      <c r="H671" s="12">
        <v>85</v>
      </c>
      <c r="I671" s="12">
        <v>13</v>
      </c>
      <c r="J671" s="12">
        <v>2</v>
      </c>
      <c r="K671" s="12">
        <v>5</v>
      </c>
      <c r="L671" s="12">
        <v>19</v>
      </c>
      <c r="M671" s="12">
        <v>11</v>
      </c>
      <c r="N671" s="12">
        <v>6</v>
      </c>
      <c r="O671" s="12">
        <v>28</v>
      </c>
      <c r="P671" s="12">
        <v>49</v>
      </c>
      <c r="AI671" s="12"/>
    </row>
    <row r="672" spans="1:35" x14ac:dyDescent="0.2">
      <c r="A672" s="12" t="s">
        <v>1606</v>
      </c>
      <c r="B672" s="12">
        <v>2011</v>
      </c>
      <c r="C672" s="12" t="s">
        <v>167</v>
      </c>
      <c r="D672" s="12" t="s">
        <v>157</v>
      </c>
      <c r="E672" s="12">
        <v>105</v>
      </c>
      <c r="F672" s="12">
        <v>308</v>
      </c>
      <c r="G672" s="12">
        <v>41</v>
      </c>
      <c r="H672" s="12">
        <v>74</v>
      </c>
      <c r="I672" s="12">
        <v>18</v>
      </c>
      <c r="J672" s="12">
        <v>5</v>
      </c>
      <c r="K672" s="12">
        <v>3</v>
      </c>
      <c r="L672" s="12">
        <v>27</v>
      </c>
      <c r="M672" s="12">
        <v>20</v>
      </c>
      <c r="N672" s="12">
        <v>8</v>
      </c>
      <c r="O672" s="12">
        <v>32</v>
      </c>
      <c r="P672" s="12">
        <v>49</v>
      </c>
      <c r="AI672" s="12"/>
    </row>
    <row r="673" spans="1:35" x14ac:dyDescent="0.2">
      <c r="A673" s="12" t="s">
        <v>1640</v>
      </c>
      <c r="B673" s="12">
        <v>2011</v>
      </c>
      <c r="C673" s="12" t="s">
        <v>183</v>
      </c>
      <c r="D673" s="12" t="s">
        <v>161</v>
      </c>
      <c r="E673" s="12">
        <v>91</v>
      </c>
      <c r="F673" s="12">
        <v>309</v>
      </c>
      <c r="G673" s="12">
        <v>40</v>
      </c>
      <c r="H673" s="12">
        <v>75</v>
      </c>
      <c r="I673" s="12">
        <v>12</v>
      </c>
      <c r="J673" s="12">
        <v>2</v>
      </c>
      <c r="K673" s="12">
        <v>7</v>
      </c>
      <c r="L673" s="12">
        <v>27</v>
      </c>
      <c r="M673" s="12">
        <v>17</v>
      </c>
      <c r="N673" s="12">
        <v>3</v>
      </c>
      <c r="O673" s="12">
        <v>22</v>
      </c>
      <c r="P673" s="12">
        <v>63</v>
      </c>
      <c r="AI673" s="12"/>
    </row>
    <row r="674" spans="1:35" x14ac:dyDescent="0.2">
      <c r="A674" s="12" t="s">
        <v>1672</v>
      </c>
      <c r="B674" s="12">
        <v>2011</v>
      </c>
      <c r="C674" s="12" t="s">
        <v>168</v>
      </c>
      <c r="D674" s="12" t="s">
        <v>157</v>
      </c>
      <c r="E674" s="12">
        <v>88</v>
      </c>
      <c r="F674" s="12">
        <v>309</v>
      </c>
      <c r="G674" s="12">
        <v>40</v>
      </c>
      <c r="H674" s="12">
        <v>78</v>
      </c>
      <c r="I674" s="12">
        <v>14</v>
      </c>
      <c r="J674" s="12">
        <v>4</v>
      </c>
      <c r="K674" s="12">
        <v>6</v>
      </c>
      <c r="L674" s="12">
        <v>36</v>
      </c>
      <c r="M674" s="12">
        <v>1</v>
      </c>
      <c r="N674" s="12">
        <v>1</v>
      </c>
      <c r="O674" s="12">
        <v>23</v>
      </c>
      <c r="P674" s="12">
        <v>60</v>
      </c>
      <c r="AI674" s="12"/>
    </row>
    <row r="675" spans="1:35" x14ac:dyDescent="0.2">
      <c r="A675" s="12" t="s">
        <v>1790</v>
      </c>
      <c r="B675" s="12">
        <v>2011</v>
      </c>
      <c r="C675" s="12" t="s">
        <v>171</v>
      </c>
      <c r="D675" s="12" t="s">
        <v>157</v>
      </c>
      <c r="E675" s="12">
        <v>112</v>
      </c>
      <c r="F675" s="12">
        <v>309</v>
      </c>
      <c r="G675" s="12">
        <v>38</v>
      </c>
      <c r="H675" s="12">
        <v>82</v>
      </c>
      <c r="I675" s="12">
        <v>18</v>
      </c>
      <c r="J675" s="12">
        <v>2</v>
      </c>
      <c r="K675" s="12">
        <v>5</v>
      </c>
      <c r="L675" s="12">
        <v>30</v>
      </c>
      <c r="M675" s="12">
        <v>22</v>
      </c>
      <c r="N675" s="12">
        <v>6</v>
      </c>
      <c r="O675" s="12">
        <v>22</v>
      </c>
      <c r="P675" s="12">
        <v>37</v>
      </c>
      <c r="AI675" s="12"/>
    </row>
    <row r="676" spans="1:35" x14ac:dyDescent="0.2">
      <c r="A676" s="12" t="s">
        <v>1335</v>
      </c>
      <c r="B676" s="12">
        <v>2011</v>
      </c>
      <c r="C676" s="12" t="s">
        <v>177</v>
      </c>
      <c r="D676" s="12" t="s">
        <v>161</v>
      </c>
      <c r="E676" s="12">
        <v>136</v>
      </c>
      <c r="F676" s="12">
        <v>312</v>
      </c>
      <c r="G676" s="12">
        <v>37</v>
      </c>
      <c r="H676" s="12">
        <v>80</v>
      </c>
      <c r="I676" s="12">
        <v>12</v>
      </c>
      <c r="J676" s="12">
        <v>6</v>
      </c>
      <c r="K676" s="12">
        <v>2</v>
      </c>
      <c r="L676" s="12">
        <v>22</v>
      </c>
      <c r="M676" s="12">
        <v>22</v>
      </c>
      <c r="N676" s="12">
        <v>6</v>
      </c>
      <c r="O676" s="12">
        <v>23</v>
      </c>
      <c r="P676" s="12">
        <v>61</v>
      </c>
      <c r="AI676" s="12"/>
    </row>
    <row r="677" spans="1:35" x14ac:dyDescent="0.2">
      <c r="A677" s="12" t="s">
        <v>1510</v>
      </c>
      <c r="B677" s="12">
        <v>2011</v>
      </c>
      <c r="C677" s="12" t="s">
        <v>176</v>
      </c>
      <c r="D677" s="12" t="s">
        <v>157</v>
      </c>
      <c r="E677" s="12">
        <v>85</v>
      </c>
      <c r="F677" s="12">
        <v>313</v>
      </c>
      <c r="G677" s="12">
        <v>37</v>
      </c>
      <c r="H677" s="12">
        <v>81</v>
      </c>
      <c r="I677" s="12">
        <v>11</v>
      </c>
      <c r="J677" s="12">
        <v>3</v>
      </c>
      <c r="K677" s="12">
        <v>8</v>
      </c>
      <c r="L677" s="12">
        <v>36</v>
      </c>
      <c r="M677" s="12">
        <v>12</v>
      </c>
      <c r="N677" s="12">
        <v>5</v>
      </c>
      <c r="O677" s="12">
        <v>36</v>
      </c>
      <c r="P677" s="12">
        <v>78</v>
      </c>
      <c r="AI677" s="12"/>
    </row>
    <row r="678" spans="1:35" x14ac:dyDescent="0.2">
      <c r="A678" s="12" t="s">
        <v>1361</v>
      </c>
      <c r="B678" s="12">
        <v>2011</v>
      </c>
      <c r="C678" s="12" t="s">
        <v>164</v>
      </c>
      <c r="D678" s="12" t="s">
        <v>157</v>
      </c>
      <c r="E678" s="12">
        <v>89</v>
      </c>
      <c r="F678" s="12">
        <v>317</v>
      </c>
      <c r="G678" s="12">
        <v>44</v>
      </c>
      <c r="H678" s="12">
        <v>80</v>
      </c>
      <c r="I678" s="12">
        <v>16</v>
      </c>
      <c r="J678" s="12">
        <v>3</v>
      </c>
      <c r="K678" s="12">
        <v>6</v>
      </c>
      <c r="L678" s="12">
        <v>33</v>
      </c>
      <c r="M678" s="12">
        <v>13</v>
      </c>
      <c r="N678" s="12">
        <v>8</v>
      </c>
      <c r="O678" s="12">
        <v>15</v>
      </c>
      <c r="P678" s="12">
        <v>65</v>
      </c>
      <c r="AI678" s="12"/>
    </row>
    <row r="679" spans="1:35" x14ac:dyDescent="0.2">
      <c r="A679" s="12" t="s">
        <v>1551</v>
      </c>
      <c r="B679" s="12">
        <v>2011</v>
      </c>
      <c r="C679" s="12" t="s">
        <v>164</v>
      </c>
      <c r="D679" s="12" t="s">
        <v>157</v>
      </c>
      <c r="E679" s="12">
        <v>95</v>
      </c>
      <c r="F679" s="12">
        <v>320</v>
      </c>
      <c r="G679" s="12">
        <v>44</v>
      </c>
      <c r="H679" s="12">
        <v>76</v>
      </c>
      <c r="I679" s="12">
        <v>21</v>
      </c>
      <c r="J679" s="12">
        <v>6</v>
      </c>
      <c r="K679" s="12">
        <v>1</v>
      </c>
      <c r="L679" s="12">
        <v>29</v>
      </c>
      <c r="M679" s="12">
        <v>34</v>
      </c>
      <c r="N679" s="12">
        <v>11</v>
      </c>
      <c r="O679" s="12">
        <v>15</v>
      </c>
      <c r="P679" s="12">
        <v>63</v>
      </c>
      <c r="AI679" s="12"/>
    </row>
    <row r="680" spans="1:35" x14ac:dyDescent="0.2">
      <c r="A680" s="12" t="s">
        <v>1555</v>
      </c>
      <c r="B680" s="12">
        <v>2011</v>
      </c>
      <c r="C680" s="12" t="s">
        <v>176</v>
      </c>
      <c r="D680" s="12" t="s">
        <v>157</v>
      </c>
      <c r="E680" s="12">
        <v>110</v>
      </c>
      <c r="F680" s="12">
        <v>320</v>
      </c>
      <c r="G680" s="12">
        <v>38</v>
      </c>
      <c r="H680" s="12">
        <v>80</v>
      </c>
      <c r="I680" s="12">
        <v>16</v>
      </c>
      <c r="J680" s="12">
        <v>2</v>
      </c>
      <c r="K680" s="12">
        <v>8</v>
      </c>
      <c r="L680" s="12">
        <v>40</v>
      </c>
      <c r="M680" s="12">
        <v>2</v>
      </c>
      <c r="N680" s="12">
        <v>1</v>
      </c>
      <c r="O680" s="12">
        <v>38</v>
      </c>
      <c r="P680" s="12">
        <v>80</v>
      </c>
      <c r="AI680" s="12"/>
    </row>
    <row r="681" spans="1:35" x14ac:dyDescent="0.2">
      <c r="A681" s="12" t="s">
        <v>1552</v>
      </c>
      <c r="B681" s="12">
        <v>2011</v>
      </c>
      <c r="C681" s="12" t="s">
        <v>169</v>
      </c>
      <c r="D681" s="12" t="s">
        <v>161</v>
      </c>
      <c r="E681" s="12">
        <v>86</v>
      </c>
      <c r="F681" s="12">
        <v>321</v>
      </c>
      <c r="G681" s="12">
        <v>44</v>
      </c>
      <c r="H681" s="12">
        <v>81</v>
      </c>
      <c r="I681" s="12">
        <v>21</v>
      </c>
      <c r="J681" s="12">
        <v>5</v>
      </c>
      <c r="K681" s="12">
        <v>5</v>
      </c>
      <c r="L681" s="12">
        <v>45</v>
      </c>
      <c r="M681" s="12">
        <v>4</v>
      </c>
      <c r="N681" s="12">
        <v>4</v>
      </c>
      <c r="O681" s="12">
        <v>30</v>
      </c>
      <c r="P681" s="12">
        <v>74</v>
      </c>
      <c r="AI681" s="12"/>
    </row>
    <row r="682" spans="1:35" x14ac:dyDescent="0.2">
      <c r="A682" s="12" t="s">
        <v>1516</v>
      </c>
      <c r="B682" s="12">
        <v>2011</v>
      </c>
      <c r="C682" s="12" t="s">
        <v>159</v>
      </c>
      <c r="D682" s="12" t="s">
        <v>157</v>
      </c>
      <c r="E682" s="12">
        <v>92</v>
      </c>
      <c r="F682" s="12">
        <v>322</v>
      </c>
      <c r="G682" s="12">
        <v>26</v>
      </c>
      <c r="H682" s="12">
        <v>72</v>
      </c>
      <c r="I682" s="12">
        <v>13</v>
      </c>
      <c r="J682" s="12">
        <v>0</v>
      </c>
      <c r="K682" s="12">
        <v>1</v>
      </c>
      <c r="L682" s="12">
        <v>19</v>
      </c>
      <c r="M682" s="12">
        <v>13</v>
      </c>
      <c r="N682" s="12">
        <v>2</v>
      </c>
      <c r="O682" s="12">
        <v>16</v>
      </c>
      <c r="P682" s="12">
        <v>56</v>
      </c>
      <c r="AI682" s="12"/>
    </row>
    <row r="683" spans="1:35" x14ac:dyDescent="0.2">
      <c r="A683" s="12" t="s">
        <v>1376</v>
      </c>
      <c r="B683" s="12">
        <v>2011</v>
      </c>
      <c r="C683" s="12" t="s">
        <v>185</v>
      </c>
      <c r="D683" s="12" t="s">
        <v>161</v>
      </c>
      <c r="E683" s="12">
        <v>91</v>
      </c>
      <c r="F683" s="12">
        <v>322</v>
      </c>
      <c r="G683" s="12">
        <v>28</v>
      </c>
      <c r="H683" s="12">
        <v>77</v>
      </c>
      <c r="I683" s="12">
        <v>16</v>
      </c>
      <c r="J683" s="12">
        <v>0</v>
      </c>
      <c r="K683" s="12">
        <v>4</v>
      </c>
      <c r="L683" s="12">
        <v>26</v>
      </c>
      <c r="M683" s="12">
        <v>4</v>
      </c>
      <c r="N683" s="12">
        <v>4</v>
      </c>
      <c r="O683" s="12">
        <v>12</v>
      </c>
      <c r="P683" s="12">
        <v>35</v>
      </c>
      <c r="AI683" s="12"/>
    </row>
    <row r="684" spans="1:35" x14ac:dyDescent="0.2">
      <c r="A684" s="12" t="s">
        <v>1550</v>
      </c>
      <c r="B684" s="12">
        <v>2011</v>
      </c>
      <c r="C684" s="12" t="s">
        <v>175</v>
      </c>
      <c r="D684" s="12" t="s">
        <v>157</v>
      </c>
      <c r="E684" s="12">
        <v>97</v>
      </c>
      <c r="F684" s="12">
        <v>323</v>
      </c>
      <c r="G684" s="12">
        <v>52</v>
      </c>
      <c r="H684" s="12">
        <v>84</v>
      </c>
      <c r="I684" s="12">
        <v>21</v>
      </c>
      <c r="J684" s="12">
        <v>4</v>
      </c>
      <c r="K684" s="12">
        <v>2</v>
      </c>
      <c r="L684" s="12">
        <v>21</v>
      </c>
      <c r="M684" s="12">
        <v>15</v>
      </c>
      <c r="N684" s="12">
        <v>4</v>
      </c>
      <c r="O684" s="12">
        <v>28</v>
      </c>
      <c r="P684" s="12">
        <v>45</v>
      </c>
      <c r="AI684" s="12"/>
    </row>
    <row r="685" spans="1:35" x14ac:dyDescent="0.2">
      <c r="A685" s="12" t="s">
        <v>1309</v>
      </c>
      <c r="B685" s="12">
        <v>2011</v>
      </c>
      <c r="C685" s="12" t="s">
        <v>176</v>
      </c>
      <c r="D685" s="12" t="s">
        <v>157</v>
      </c>
      <c r="E685" s="12">
        <v>91</v>
      </c>
      <c r="F685" s="12">
        <v>324</v>
      </c>
      <c r="G685" s="12">
        <v>35</v>
      </c>
      <c r="H685" s="12">
        <v>79</v>
      </c>
      <c r="I685" s="12">
        <v>13</v>
      </c>
      <c r="J685" s="12">
        <v>0</v>
      </c>
      <c r="K685" s="12">
        <v>4</v>
      </c>
      <c r="L685" s="12">
        <v>38</v>
      </c>
      <c r="M685" s="12">
        <v>6</v>
      </c>
      <c r="N685" s="12">
        <v>2</v>
      </c>
      <c r="O685" s="12">
        <v>13</v>
      </c>
      <c r="P685" s="12">
        <v>40</v>
      </c>
      <c r="AI685" s="12"/>
    </row>
    <row r="686" spans="1:35" x14ac:dyDescent="0.2">
      <c r="A686" s="12" t="s">
        <v>1454</v>
      </c>
      <c r="B686" s="12">
        <v>2011</v>
      </c>
      <c r="C686" s="12" t="s">
        <v>183</v>
      </c>
      <c r="D686" s="12" t="s">
        <v>161</v>
      </c>
      <c r="E686" s="12">
        <v>124</v>
      </c>
      <c r="F686" s="12">
        <v>324</v>
      </c>
      <c r="G686" s="12">
        <v>38</v>
      </c>
      <c r="H686" s="12">
        <v>81</v>
      </c>
      <c r="I686" s="12">
        <v>15</v>
      </c>
      <c r="J686" s="12">
        <v>1</v>
      </c>
      <c r="K686" s="12">
        <v>16</v>
      </c>
      <c r="L686" s="12">
        <v>44</v>
      </c>
      <c r="M686" s="12">
        <v>2</v>
      </c>
      <c r="N686" s="12">
        <v>2</v>
      </c>
      <c r="O686" s="12">
        <v>23</v>
      </c>
      <c r="P686" s="12">
        <v>82</v>
      </c>
      <c r="AI686" s="12"/>
    </row>
    <row r="687" spans="1:35" x14ac:dyDescent="0.2">
      <c r="A687" s="12" t="s">
        <v>1419</v>
      </c>
      <c r="B687" s="12">
        <v>2011</v>
      </c>
      <c r="C687" s="12" t="s">
        <v>176</v>
      </c>
      <c r="D687" s="12" t="s">
        <v>157</v>
      </c>
      <c r="E687" s="12">
        <v>94</v>
      </c>
      <c r="F687" s="12">
        <v>325</v>
      </c>
      <c r="G687" s="12">
        <v>41</v>
      </c>
      <c r="H687" s="12">
        <v>91</v>
      </c>
      <c r="I687" s="12">
        <v>16</v>
      </c>
      <c r="J687" s="12">
        <v>0</v>
      </c>
      <c r="K687" s="12">
        <v>13</v>
      </c>
      <c r="L687" s="12">
        <v>57</v>
      </c>
      <c r="M687" s="12">
        <v>0</v>
      </c>
      <c r="N687" s="12">
        <v>0</v>
      </c>
      <c r="O687" s="12">
        <v>36</v>
      </c>
      <c r="P687" s="12">
        <v>78</v>
      </c>
      <c r="AI687" s="12"/>
    </row>
    <row r="688" spans="1:35" x14ac:dyDescent="0.2">
      <c r="A688" s="12" t="s">
        <v>1765</v>
      </c>
      <c r="B688" s="12">
        <v>2011</v>
      </c>
      <c r="C688" s="12" t="s">
        <v>180</v>
      </c>
      <c r="D688" s="12" t="s">
        <v>161</v>
      </c>
      <c r="E688" s="12">
        <v>148</v>
      </c>
      <c r="F688" s="12">
        <v>326</v>
      </c>
      <c r="G688" s="12">
        <v>35</v>
      </c>
      <c r="H688" s="12">
        <v>86</v>
      </c>
      <c r="I688" s="12">
        <v>20</v>
      </c>
      <c r="J688" s="12">
        <v>3</v>
      </c>
      <c r="K688" s="12">
        <v>1</v>
      </c>
      <c r="L688" s="12">
        <v>28</v>
      </c>
      <c r="M688" s="12">
        <v>2</v>
      </c>
      <c r="N688" s="12">
        <v>2</v>
      </c>
      <c r="O688" s="12">
        <v>33</v>
      </c>
      <c r="P688" s="12">
        <v>65</v>
      </c>
      <c r="AI688" s="12"/>
    </row>
    <row r="689" spans="1:35" x14ac:dyDescent="0.2">
      <c r="A689" s="12" t="s">
        <v>1804</v>
      </c>
      <c r="B689" s="12">
        <v>2011</v>
      </c>
      <c r="C689" s="12" t="s">
        <v>173</v>
      </c>
      <c r="D689" s="12" t="s">
        <v>161</v>
      </c>
      <c r="E689" s="12">
        <v>96</v>
      </c>
      <c r="F689" s="12">
        <v>328</v>
      </c>
      <c r="G689" s="12">
        <v>31</v>
      </c>
      <c r="H689" s="12">
        <v>93</v>
      </c>
      <c r="I689" s="12">
        <v>15</v>
      </c>
      <c r="J689" s="12">
        <v>1</v>
      </c>
      <c r="K689" s="12">
        <v>0</v>
      </c>
      <c r="L689" s="12">
        <v>36</v>
      </c>
      <c r="M689" s="12">
        <v>5</v>
      </c>
      <c r="N689" s="12">
        <v>1</v>
      </c>
      <c r="O689" s="12">
        <v>35</v>
      </c>
      <c r="P689" s="12">
        <v>50</v>
      </c>
      <c r="AI689" s="12"/>
    </row>
    <row r="690" spans="1:35" x14ac:dyDescent="0.2">
      <c r="A690" s="12" t="s">
        <v>1359</v>
      </c>
      <c r="B690" s="12">
        <v>2011</v>
      </c>
      <c r="C690" s="12" t="s">
        <v>182</v>
      </c>
      <c r="D690" s="12" t="s">
        <v>157</v>
      </c>
      <c r="E690" s="12">
        <v>92</v>
      </c>
      <c r="F690" s="12">
        <v>329</v>
      </c>
      <c r="G690" s="12">
        <v>33</v>
      </c>
      <c r="H690" s="12">
        <v>84</v>
      </c>
      <c r="I690" s="12">
        <v>10</v>
      </c>
      <c r="J690" s="12">
        <v>0</v>
      </c>
      <c r="K690" s="12">
        <v>5</v>
      </c>
      <c r="L690" s="12">
        <v>32</v>
      </c>
      <c r="M690" s="12">
        <v>2</v>
      </c>
      <c r="N690" s="12">
        <v>1</v>
      </c>
      <c r="O690" s="12">
        <v>23</v>
      </c>
      <c r="P690" s="12">
        <v>41</v>
      </c>
      <c r="AI690" s="12"/>
    </row>
    <row r="691" spans="1:35" x14ac:dyDescent="0.2">
      <c r="A691" s="12" t="s">
        <v>1405</v>
      </c>
      <c r="B691" s="12">
        <v>2011</v>
      </c>
      <c r="C691" s="12" t="s">
        <v>185</v>
      </c>
      <c r="D691" s="12" t="s">
        <v>161</v>
      </c>
      <c r="E691" s="12">
        <v>108</v>
      </c>
      <c r="F691" s="12">
        <v>331</v>
      </c>
      <c r="G691" s="12">
        <v>34</v>
      </c>
      <c r="H691" s="12">
        <v>77</v>
      </c>
      <c r="I691" s="12">
        <v>22</v>
      </c>
      <c r="J691" s="12">
        <v>2</v>
      </c>
      <c r="K691" s="12">
        <v>4</v>
      </c>
      <c r="L691" s="12">
        <v>21</v>
      </c>
      <c r="M691" s="12">
        <v>2</v>
      </c>
      <c r="N691" s="12">
        <v>3</v>
      </c>
      <c r="O691" s="12">
        <v>10</v>
      </c>
      <c r="P691" s="12">
        <v>84</v>
      </c>
      <c r="AI691" s="12"/>
    </row>
    <row r="692" spans="1:35" x14ac:dyDescent="0.2">
      <c r="A692" s="12" t="s">
        <v>1813</v>
      </c>
      <c r="B692" s="12">
        <v>2011</v>
      </c>
      <c r="C692" s="12" t="s">
        <v>159</v>
      </c>
      <c r="D692" s="12" t="s">
        <v>157</v>
      </c>
      <c r="E692" s="12">
        <v>90</v>
      </c>
      <c r="F692" s="12">
        <v>333</v>
      </c>
      <c r="G692" s="12">
        <v>39</v>
      </c>
      <c r="H692" s="12">
        <v>91</v>
      </c>
      <c r="I692" s="12">
        <v>16</v>
      </c>
      <c r="J692" s="12">
        <v>7</v>
      </c>
      <c r="K692" s="12">
        <v>6</v>
      </c>
      <c r="L692" s="12">
        <v>36</v>
      </c>
      <c r="M692" s="12">
        <v>6</v>
      </c>
      <c r="N692" s="12">
        <v>0</v>
      </c>
      <c r="O692" s="12">
        <v>40</v>
      </c>
      <c r="P692" s="12">
        <v>79</v>
      </c>
      <c r="AI692" s="12"/>
    </row>
    <row r="693" spans="1:35" x14ac:dyDescent="0.2">
      <c r="A693" s="12" t="s">
        <v>1712</v>
      </c>
      <c r="B693" s="12">
        <v>2011</v>
      </c>
      <c r="C693" s="12" t="s">
        <v>180</v>
      </c>
      <c r="D693" s="12" t="s">
        <v>161</v>
      </c>
      <c r="E693" s="12">
        <v>97</v>
      </c>
      <c r="F693" s="12">
        <v>333</v>
      </c>
      <c r="G693" s="12">
        <v>41</v>
      </c>
      <c r="H693" s="12">
        <v>99</v>
      </c>
      <c r="I693" s="12">
        <v>16</v>
      </c>
      <c r="J693" s="12">
        <v>1</v>
      </c>
      <c r="K693" s="12">
        <v>10</v>
      </c>
      <c r="L693" s="12">
        <v>55</v>
      </c>
      <c r="M693" s="12">
        <v>1</v>
      </c>
      <c r="N693" s="12">
        <v>0</v>
      </c>
      <c r="O693" s="12">
        <v>24</v>
      </c>
      <c r="P693" s="12">
        <v>75</v>
      </c>
      <c r="AI693" s="12"/>
    </row>
    <row r="694" spans="1:35" x14ac:dyDescent="0.2">
      <c r="A694" s="12" t="s">
        <v>1520</v>
      </c>
      <c r="B694" s="12">
        <v>2011</v>
      </c>
      <c r="C694" s="12" t="s">
        <v>170</v>
      </c>
      <c r="D694" s="12" t="s">
        <v>157</v>
      </c>
      <c r="E694" s="12">
        <v>102</v>
      </c>
      <c r="F694" s="12">
        <v>333</v>
      </c>
      <c r="G694" s="12">
        <v>30</v>
      </c>
      <c r="H694" s="12">
        <v>83</v>
      </c>
      <c r="I694" s="12">
        <v>17</v>
      </c>
      <c r="J694" s="12">
        <v>1</v>
      </c>
      <c r="K694" s="12">
        <v>4</v>
      </c>
      <c r="L694" s="12">
        <v>38</v>
      </c>
      <c r="M694" s="12">
        <v>3</v>
      </c>
      <c r="N694" s="12">
        <v>1</v>
      </c>
      <c r="O694" s="12">
        <v>30</v>
      </c>
      <c r="P694" s="12">
        <v>50</v>
      </c>
      <c r="AI694" s="12"/>
    </row>
    <row r="695" spans="1:35" x14ac:dyDescent="0.2">
      <c r="A695" s="12" t="s">
        <v>1352</v>
      </c>
      <c r="B695" s="12">
        <v>2011</v>
      </c>
      <c r="C695" s="12" t="s">
        <v>165</v>
      </c>
      <c r="D695" s="12" t="s">
        <v>157</v>
      </c>
      <c r="E695" s="12">
        <v>85</v>
      </c>
      <c r="F695" s="12">
        <v>334</v>
      </c>
      <c r="G695" s="12">
        <v>39</v>
      </c>
      <c r="H695" s="12">
        <v>82</v>
      </c>
      <c r="I695" s="12">
        <v>15</v>
      </c>
      <c r="J695" s="12">
        <v>1</v>
      </c>
      <c r="K695" s="12">
        <v>12</v>
      </c>
      <c r="L695" s="12">
        <v>41</v>
      </c>
      <c r="M695" s="12">
        <v>2</v>
      </c>
      <c r="N695" s="12">
        <v>1</v>
      </c>
      <c r="O695" s="12">
        <v>25</v>
      </c>
      <c r="P695" s="12">
        <v>83</v>
      </c>
      <c r="AI695" s="12"/>
    </row>
    <row r="696" spans="1:35" x14ac:dyDescent="0.2">
      <c r="A696" s="12" t="s">
        <v>1803</v>
      </c>
      <c r="B696" s="12">
        <v>2011</v>
      </c>
      <c r="C696" s="12" t="s">
        <v>174</v>
      </c>
      <c r="D696" s="12" t="s">
        <v>161</v>
      </c>
      <c r="E696" s="12">
        <v>91</v>
      </c>
      <c r="F696" s="12">
        <v>334</v>
      </c>
      <c r="G696" s="12">
        <v>53</v>
      </c>
      <c r="H696" s="12">
        <v>89</v>
      </c>
      <c r="I696" s="12">
        <v>18</v>
      </c>
      <c r="J696" s="12">
        <v>1</v>
      </c>
      <c r="K696" s="12">
        <v>4</v>
      </c>
      <c r="L696" s="12">
        <v>21</v>
      </c>
      <c r="M696" s="12">
        <v>16</v>
      </c>
      <c r="N696" s="12">
        <v>7</v>
      </c>
      <c r="O696" s="12">
        <v>40</v>
      </c>
      <c r="P696" s="12">
        <v>61</v>
      </c>
      <c r="AI696" s="12"/>
    </row>
    <row r="697" spans="1:35" x14ac:dyDescent="0.2">
      <c r="A697" s="12" t="s">
        <v>1630</v>
      </c>
      <c r="B697" s="12">
        <v>2011</v>
      </c>
      <c r="C697" s="12" t="s">
        <v>185</v>
      </c>
      <c r="D697" s="12" t="s">
        <v>161</v>
      </c>
      <c r="E697" s="12">
        <v>115</v>
      </c>
      <c r="F697" s="12">
        <v>335</v>
      </c>
      <c r="G697" s="12">
        <v>42</v>
      </c>
      <c r="H697" s="12">
        <v>93</v>
      </c>
      <c r="I697" s="12">
        <v>22</v>
      </c>
      <c r="J697" s="12">
        <v>1</v>
      </c>
      <c r="K697" s="12">
        <v>9</v>
      </c>
      <c r="L697" s="12">
        <v>41</v>
      </c>
      <c r="M697" s="12">
        <v>7</v>
      </c>
      <c r="N697" s="12">
        <v>4</v>
      </c>
      <c r="O697" s="12">
        <v>21</v>
      </c>
      <c r="P697" s="12">
        <v>61</v>
      </c>
      <c r="AI697" s="12"/>
    </row>
    <row r="698" spans="1:35" x14ac:dyDescent="0.2">
      <c r="A698" s="12" t="s">
        <v>1663</v>
      </c>
      <c r="B698" s="12">
        <v>2011</v>
      </c>
      <c r="C698" s="12" t="s">
        <v>179</v>
      </c>
      <c r="D698" s="12" t="s">
        <v>161</v>
      </c>
      <c r="E698" s="12">
        <v>114</v>
      </c>
      <c r="F698" s="12">
        <v>336</v>
      </c>
      <c r="G698" s="12">
        <v>27</v>
      </c>
      <c r="H698" s="12">
        <v>72</v>
      </c>
      <c r="I698" s="12">
        <v>14</v>
      </c>
      <c r="J698" s="12">
        <v>1</v>
      </c>
      <c r="K698" s="12">
        <v>0</v>
      </c>
      <c r="L698" s="12">
        <v>23</v>
      </c>
      <c r="M698" s="12">
        <v>3</v>
      </c>
      <c r="N698" s="12">
        <v>2</v>
      </c>
      <c r="O698" s="12">
        <v>18</v>
      </c>
      <c r="P698" s="12">
        <v>46</v>
      </c>
      <c r="AI698" s="12"/>
    </row>
    <row r="699" spans="1:35" x14ac:dyDescent="0.2">
      <c r="A699" s="12" t="s">
        <v>1810</v>
      </c>
      <c r="B699" s="12">
        <v>2011</v>
      </c>
      <c r="C699" s="12" t="s">
        <v>158</v>
      </c>
      <c r="D699" s="12" t="s">
        <v>161</v>
      </c>
      <c r="E699" s="12">
        <v>115</v>
      </c>
      <c r="F699" s="12">
        <v>336</v>
      </c>
      <c r="G699" s="12">
        <v>37</v>
      </c>
      <c r="H699" s="12">
        <v>87</v>
      </c>
      <c r="I699" s="12">
        <v>22</v>
      </c>
      <c r="J699" s="12">
        <v>0</v>
      </c>
      <c r="K699" s="12">
        <v>5</v>
      </c>
      <c r="L699" s="12">
        <v>29</v>
      </c>
      <c r="M699" s="12">
        <v>1</v>
      </c>
      <c r="N699" s="12">
        <v>1</v>
      </c>
      <c r="O699" s="12">
        <v>36</v>
      </c>
      <c r="P699" s="12">
        <v>91</v>
      </c>
      <c r="AI699" s="12"/>
    </row>
    <row r="700" spans="1:35" x14ac:dyDescent="0.2">
      <c r="A700" s="12" t="s">
        <v>1863</v>
      </c>
      <c r="B700" s="12">
        <v>2011</v>
      </c>
      <c r="C700" s="12" t="s">
        <v>178</v>
      </c>
      <c r="D700" s="12" t="s">
        <v>157</v>
      </c>
      <c r="E700" s="12">
        <v>89</v>
      </c>
      <c r="F700" s="12">
        <v>338</v>
      </c>
      <c r="G700" s="12">
        <v>26</v>
      </c>
      <c r="H700" s="12">
        <v>89</v>
      </c>
      <c r="I700" s="12">
        <v>18</v>
      </c>
      <c r="J700" s="12">
        <v>1</v>
      </c>
      <c r="K700" s="12">
        <v>5</v>
      </c>
      <c r="L700" s="12">
        <v>30</v>
      </c>
      <c r="M700" s="12">
        <v>2</v>
      </c>
      <c r="N700" s="12">
        <v>0</v>
      </c>
      <c r="O700" s="12">
        <v>22</v>
      </c>
      <c r="P700" s="12">
        <v>51</v>
      </c>
      <c r="AI700" s="12"/>
    </row>
    <row r="701" spans="1:35" x14ac:dyDescent="0.2">
      <c r="A701" s="12" t="s">
        <v>1531</v>
      </c>
      <c r="B701" s="12">
        <v>2011</v>
      </c>
      <c r="C701" s="12" t="s">
        <v>187</v>
      </c>
      <c r="D701" s="12" t="s">
        <v>161</v>
      </c>
      <c r="E701" s="12">
        <v>92</v>
      </c>
      <c r="F701" s="12">
        <v>338</v>
      </c>
      <c r="G701" s="12">
        <v>55</v>
      </c>
      <c r="H701" s="12">
        <v>82</v>
      </c>
      <c r="I701" s="12">
        <v>16</v>
      </c>
      <c r="J701" s="12">
        <v>0</v>
      </c>
      <c r="K701" s="12">
        <v>10</v>
      </c>
      <c r="L701" s="12">
        <v>45</v>
      </c>
      <c r="M701" s="12">
        <v>20</v>
      </c>
      <c r="N701" s="12">
        <v>10</v>
      </c>
      <c r="O701" s="12">
        <v>44</v>
      </c>
      <c r="P701" s="12">
        <v>66</v>
      </c>
      <c r="AI701" s="12"/>
    </row>
    <row r="702" spans="1:35" x14ac:dyDescent="0.2">
      <c r="A702" s="12" t="s">
        <v>1732</v>
      </c>
      <c r="B702" s="12">
        <v>2011</v>
      </c>
      <c r="C702" s="12" t="s">
        <v>180</v>
      </c>
      <c r="D702" s="12" t="s">
        <v>161</v>
      </c>
      <c r="E702" s="12">
        <v>94</v>
      </c>
      <c r="F702" s="12">
        <v>338</v>
      </c>
      <c r="G702" s="12">
        <v>61</v>
      </c>
      <c r="H702" s="12">
        <v>83</v>
      </c>
      <c r="I702" s="12">
        <v>14</v>
      </c>
      <c r="J702" s="12">
        <v>6</v>
      </c>
      <c r="K702" s="12">
        <v>11</v>
      </c>
      <c r="L702" s="12">
        <v>40</v>
      </c>
      <c r="M702" s="12">
        <v>5</v>
      </c>
      <c r="N702" s="12">
        <v>2</v>
      </c>
      <c r="O702" s="12">
        <v>45</v>
      </c>
      <c r="P702" s="12">
        <v>77</v>
      </c>
      <c r="AI702" s="12"/>
    </row>
    <row r="703" spans="1:35" x14ac:dyDescent="0.2">
      <c r="A703" s="12" t="s">
        <v>1741</v>
      </c>
      <c r="B703" s="12">
        <v>2011</v>
      </c>
      <c r="C703" s="12" t="s">
        <v>173</v>
      </c>
      <c r="D703" s="12" t="s">
        <v>161</v>
      </c>
      <c r="E703" s="12">
        <v>114</v>
      </c>
      <c r="F703" s="12">
        <v>340</v>
      </c>
      <c r="G703" s="12">
        <v>22</v>
      </c>
      <c r="H703" s="12">
        <v>91</v>
      </c>
      <c r="I703" s="12">
        <v>17</v>
      </c>
      <c r="J703" s="12">
        <v>0</v>
      </c>
      <c r="K703" s="12">
        <v>3</v>
      </c>
      <c r="L703" s="12">
        <v>40</v>
      </c>
      <c r="M703" s="12">
        <v>0</v>
      </c>
      <c r="N703" s="12">
        <v>2</v>
      </c>
      <c r="O703" s="12">
        <v>38</v>
      </c>
      <c r="P703" s="12">
        <v>47</v>
      </c>
      <c r="AI703" s="12"/>
    </row>
    <row r="704" spans="1:35" x14ac:dyDescent="0.2">
      <c r="A704" s="12" t="s">
        <v>1366</v>
      </c>
      <c r="B704" s="12">
        <v>2011</v>
      </c>
      <c r="C704" s="12" t="s">
        <v>171</v>
      </c>
      <c r="D704" s="12" t="s">
        <v>157</v>
      </c>
      <c r="E704" s="12">
        <v>115</v>
      </c>
      <c r="F704" s="12">
        <v>344</v>
      </c>
      <c r="G704" s="12">
        <v>34</v>
      </c>
      <c r="H704" s="12">
        <v>81</v>
      </c>
      <c r="I704" s="12">
        <v>14</v>
      </c>
      <c r="J704" s="12">
        <v>0</v>
      </c>
      <c r="K704" s="12">
        <v>14</v>
      </c>
      <c r="L704" s="12">
        <v>44</v>
      </c>
      <c r="M704" s="12">
        <v>0</v>
      </c>
      <c r="N704" s="12">
        <v>2</v>
      </c>
      <c r="O704" s="12">
        <v>39</v>
      </c>
      <c r="P704" s="12">
        <v>76</v>
      </c>
      <c r="AI704" s="12"/>
    </row>
    <row r="705" spans="1:35" x14ac:dyDescent="0.2">
      <c r="A705" s="12" t="s">
        <v>1556</v>
      </c>
      <c r="B705" s="12">
        <v>2011</v>
      </c>
      <c r="C705" s="12" t="s">
        <v>188</v>
      </c>
      <c r="D705" s="12" t="s">
        <v>161</v>
      </c>
      <c r="E705" s="12">
        <v>112</v>
      </c>
      <c r="F705" s="12">
        <v>345</v>
      </c>
      <c r="G705" s="12">
        <v>51</v>
      </c>
      <c r="H705" s="12">
        <v>82</v>
      </c>
      <c r="I705" s="12">
        <v>17</v>
      </c>
      <c r="J705" s="12">
        <v>1</v>
      </c>
      <c r="K705" s="12">
        <v>14</v>
      </c>
      <c r="L705" s="12">
        <v>55</v>
      </c>
      <c r="M705" s="12">
        <v>6</v>
      </c>
      <c r="N705" s="12">
        <v>3</v>
      </c>
      <c r="O705" s="12">
        <v>70</v>
      </c>
      <c r="P705" s="12">
        <v>89</v>
      </c>
      <c r="AI705" s="12"/>
    </row>
    <row r="706" spans="1:35" x14ac:dyDescent="0.2">
      <c r="A706" s="12" t="s">
        <v>1437</v>
      </c>
      <c r="B706" s="12">
        <v>2011</v>
      </c>
      <c r="C706" s="12" t="s">
        <v>185</v>
      </c>
      <c r="D706" s="12" t="s">
        <v>161</v>
      </c>
      <c r="E706" s="12">
        <v>112</v>
      </c>
      <c r="F706" s="12">
        <v>348</v>
      </c>
      <c r="G706" s="12">
        <v>50</v>
      </c>
      <c r="H706" s="12">
        <v>77</v>
      </c>
      <c r="I706" s="12">
        <v>24</v>
      </c>
      <c r="J706" s="12">
        <v>1</v>
      </c>
      <c r="K706" s="12">
        <v>4</v>
      </c>
      <c r="L706" s="12">
        <v>19</v>
      </c>
      <c r="M706" s="12">
        <v>19</v>
      </c>
      <c r="N706" s="12">
        <v>6</v>
      </c>
      <c r="O706" s="12">
        <v>42</v>
      </c>
      <c r="P706" s="12">
        <v>95</v>
      </c>
      <c r="AI706" s="12"/>
    </row>
    <row r="707" spans="1:35" x14ac:dyDescent="0.2">
      <c r="A707" s="12" t="s">
        <v>1411</v>
      </c>
      <c r="B707" s="12">
        <v>2011</v>
      </c>
      <c r="C707" s="12" t="s">
        <v>169</v>
      </c>
      <c r="D707" s="12" t="s">
        <v>161</v>
      </c>
      <c r="E707" s="12">
        <v>97</v>
      </c>
      <c r="F707" s="12">
        <v>350</v>
      </c>
      <c r="G707" s="12">
        <v>44</v>
      </c>
      <c r="H707" s="12">
        <v>93</v>
      </c>
      <c r="I707" s="12">
        <v>10</v>
      </c>
      <c r="J707" s="12">
        <v>2</v>
      </c>
      <c r="K707" s="12">
        <v>4</v>
      </c>
      <c r="L707" s="12">
        <v>26</v>
      </c>
      <c r="M707" s="12">
        <v>20</v>
      </c>
      <c r="N707" s="12">
        <v>10</v>
      </c>
      <c r="O707" s="12">
        <v>23</v>
      </c>
      <c r="P707" s="12">
        <v>51</v>
      </c>
      <c r="AI707" s="12"/>
    </row>
    <row r="708" spans="1:35" x14ac:dyDescent="0.2">
      <c r="A708" s="12" t="s">
        <v>1719</v>
      </c>
      <c r="B708" s="12">
        <v>2011</v>
      </c>
      <c r="C708" s="12" t="s">
        <v>176</v>
      </c>
      <c r="D708" s="12" t="s">
        <v>157</v>
      </c>
      <c r="E708" s="12">
        <v>107</v>
      </c>
      <c r="F708" s="12">
        <v>352</v>
      </c>
      <c r="G708" s="12">
        <v>34</v>
      </c>
      <c r="H708" s="12">
        <v>87</v>
      </c>
      <c r="I708" s="12">
        <v>23</v>
      </c>
      <c r="J708" s="12">
        <v>1</v>
      </c>
      <c r="K708" s="12">
        <v>11</v>
      </c>
      <c r="L708" s="12">
        <v>53</v>
      </c>
      <c r="M708" s="12">
        <v>1</v>
      </c>
      <c r="N708" s="12">
        <v>0</v>
      </c>
      <c r="O708" s="12">
        <v>23</v>
      </c>
      <c r="P708" s="12">
        <v>87</v>
      </c>
      <c r="AI708" s="12"/>
    </row>
    <row r="709" spans="1:35" x14ac:dyDescent="0.2">
      <c r="A709" s="12" t="s">
        <v>1398</v>
      </c>
      <c r="B709" s="12">
        <v>2011</v>
      </c>
      <c r="C709" s="12" t="s">
        <v>174</v>
      </c>
      <c r="D709" s="12" t="s">
        <v>161</v>
      </c>
      <c r="E709" s="12">
        <v>103</v>
      </c>
      <c r="F709" s="12">
        <v>352</v>
      </c>
      <c r="G709" s="12">
        <v>40</v>
      </c>
      <c r="H709" s="12">
        <v>80</v>
      </c>
      <c r="I709" s="12">
        <v>17</v>
      </c>
      <c r="J709" s="12">
        <v>1</v>
      </c>
      <c r="K709" s="12">
        <v>8</v>
      </c>
      <c r="L709" s="12">
        <v>37</v>
      </c>
      <c r="M709" s="12">
        <v>1</v>
      </c>
      <c r="N709" s="12">
        <v>1</v>
      </c>
      <c r="O709" s="12">
        <v>36</v>
      </c>
      <c r="P709" s="12">
        <v>77</v>
      </c>
      <c r="AI709" s="12"/>
    </row>
    <row r="710" spans="1:35" x14ac:dyDescent="0.2">
      <c r="A710" s="12" t="s">
        <v>1301</v>
      </c>
      <c r="B710" s="12">
        <v>2011</v>
      </c>
      <c r="C710" s="12" t="s">
        <v>173</v>
      </c>
      <c r="D710" s="12" t="s">
        <v>161</v>
      </c>
      <c r="E710" s="12">
        <v>98</v>
      </c>
      <c r="F710" s="12">
        <v>353</v>
      </c>
      <c r="G710" s="12">
        <v>61</v>
      </c>
      <c r="H710" s="12">
        <v>102</v>
      </c>
      <c r="I710" s="12">
        <v>30</v>
      </c>
      <c r="J710" s="12">
        <v>2</v>
      </c>
      <c r="K710" s="12">
        <v>15</v>
      </c>
      <c r="L710" s="12">
        <v>66</v>
      </c>
      <c r="M710" s="12">
        <v>3</v>
      </c>
      <c r="N710" s="12">
        <v>0</v>
      </c>
      <c r="O710" s="12">
        <v>60</v>
      </c>
      <c r="P710" s="12">
        <v>61</v>
      </c>
      <c r="AI710" s="12"/>
    </row>
    <row r="711" spans="1:35" x14ac:dyDescent="0.2">
      <c r="A711" s="12" t="s">
        <v>1629</v>
      </c>
      <c r="B711" s="12">
        <v>2011</v>
      </c>
      <c r="C711" s="12" t="s">
        <v>168</v>
      </c>
      <c r="D711" s="12" t="s">
        <v>157</v>
      </c>
      <c r="E711" s="12">
        <v>103</v>
      </c>
      <c r="F711" s="12">
        <v>358</v>
      </c>
      <c r="G711" s="12">
        <v>52</v>
      </c>
      <c r="H711" s="12">
        <v>84</v>
      </c>
      <c r="I711" s="12">
        <v>23</v>
      </c>
      <c r="J711" s="12">
        <v>3</v>
      </c>
      <c r="K711" s="12">
        <v>16</v>
      </c>
      <c r="L711" s="12">
        <v>56</v>
      </c>
      <c r="M711" s="12">
        <v>1</v>
      </c>
      <c r="N711" s="12">
        <v>0</v>
      </c>
      <c r="O711" s="12">
        <v>24</v>
      </c>
      <c r="P711" s="12">
        <v>119</v>
      </c>
      <c r="AI711" s="12"/>
    </row>
    <row r="712" spans="1:35" x14ac:dyDescent="0.2">
      <c r="A712" s="12" t="s">
        <v>1887</v>
      </c>
      <c r="B712" s="12">
        <v>2011</v>
      </c>
      <c r="C712" s="12" t="s">
        <v>164</v>
      </c>
      <c r="D712" s="12" t="s">
        <v>157</v>
      </c>
      <c r="E712" s="12">
        <v>95</v>
      </c>
      <c r="F712" s="12">
        <v>362</v>
      </c>
      <c r="G712" s="12">
        <v>58</v>
      </c>
      <c r="H712" s="12">
        <v>95</v>
      </c>
      <c r="I712" s="12">
        <v>24</v>
      </c>
      <c r="J712" s="12">
        <v>5</v>
      </c>
      <c r="K712" s="12">
        <v>12</v>
      </c>
      <c r="L712" s="12">
        <v>37</v>
      </c>
      <c r="M712" s="12">
        <v>2</v>
      </c>
      <c r="N712" s="12">
        <v>1</v>
      </c>
      <c r="O712" s="12">
        <v>23</v>
      </c>
      <c r="P712" s="12">
        <v>88</v>
      </c>
      <c r="AI712" s="12"/>
    </row>
    <row r="713" spans="1:35" x14ac:dyDescent="0.2">
      <c r="A713" s="12" t="s">
        <v>1481</v>
      </c>
      <c r="B713" s="12">
        <v>2011</v>
      </c>
      <c r="C713" s="12" t="s">
        <v>175</v>
      </c>
      <c r="D713" s="12" t="s">
        <v>157</v>
      </c>
      <c r="E713" s="12">
        <v>99</v>
      </c>
      <c r="F713" s="12">
        <v>366</v>
      </c>
      <c r="G713" s="12">
        <v>37</v>
      </c>
      <c r="H713" s="12">
        <v>100</v>
      </c>
      <c r="I713" s="12">
        <v>21</v>
      </c>
      <c r="J713" s="12">
        <v>1</v>
      </c>
      <c r="K713" s="12">
        <v>12</v>
      </c>
      <c r="L713" s="12">
        <v>58</v>
      </c>
      <c r="M713" s="12">
        <v>1</v>
      </c>
      <c r="N713" s="12">
        <v>1</v>
      </c>
      <c r="O713" s="12">
        <v>32</v>
      </c>
      <c r="P713" s="12">
        <v>86</v>
      </c>
      <c r="AI713" s="12"/>
    </row>
    <row r="714" spans="1:35" x14ac:dyDescent="0.2">
      <c r="A714" s="12" t="s">
        <v>1534</v>
      </c>
      <c r="B714" s="12">
        <v>2011</v>
      </c>
      <c r="C714" s="12" t="s">
        <v>180</v>
      </c>
      <c r="D714" s="12" t="s">
        <v>161</v>
      </c>
      <c r="E714" s="12">
        <v>117</v>
      </c>
      <c r="F714" s="12">
        <v>367</v>
      </c>
      <c r="G714" s="12">
        <v>34</v>
      </c>
      <c r="H714" s="12">
        <v>104</v>
      </c>
      <c r="I714" s="12">
        <v>19</v>
      </c>
      <c r="J714" s="12">
        <v>0</v>
      </c>
      <c r="K714" s="12">
        <v>2</v>
      </c>
      <c r="L714" s="12">
        <v>38</v>
      </c>
      <c r="M714" s="12">
        <v>0</v>
      </c>
      <c r="N714" s="12">
        <v>2</v>
      </c>
      <c r="O714" s="12">
        <v>27</v>
      </c>
      <c r="P714" s="12">
        <v>50</v>
      </c>
      <c r="AI714" s="12"/>
    </row>
    <row r="715" spans="1:35" x14ac:dyDescent="0.2">
      <c r="A715" s="12" t="s">
        <v>1575</v>
      </c>
      <c r="B715" s="12">
        <v>2011</v>
      </c>
      <c r="C715" s="12" t="s">
        <v>184</v>
      </c>
      <c r="D715" s="12" t="s">
        <v>157</v>
      </c>
      <c r="E715" s="12">
        <v>113</v>
      </c>
      <c r="F715" s="12">
        <v>369</v>
      </c>
      <c r="G715" s="12">
        <v>72</v>
      </c>
      <c r="H715" s="12">
        <v>118</v>
      </c>
      <c r="I715" s="12">
        <v>25</v>
      </c>
      <c r="J715" s="12">
        <v>0</v>
      </c>
      <c r="K715" s="12">
        <v>30</v>
      </c>
      <c r="L715" s="12">
        <v>75</v>
      </c>
      <c r="M715" s="12">
        <v>4</v>
      </c>
      <c r="N715" s="12">
        <v>2</v>
      </c>
      <c r="O715" s="12">
        <v>58</v>
      </c>
      <c r="P715" s="12">
        <v>85</v>
      </c>
      <c r="AI715" s="12"/>
    </row>
    <row r="716" spans="1:35" x14ac:dyDescent="0.2">
      <c r="A716" s="12" t="s">
        <v>1693</v>
      </c>
      <c r="B716" s="12">
        <v>2011</v>
      </c>
      <c r="C716" s="12" t="s">
        <v>172</v>
      </c>
      <c r="D716" s="12" t="s">
        <v>161</v>
      </c>
      <c r="E716" s="12">
        <v>121</v>
      </c>
      <c r="F716" s="12">
        <v>370</v>
      </c>
      <c r="G716" s="12">
        <v>49</v>
      </c>
      <c r="H716" s="12">
        <v>91</v>
      </c>
      <c r="I716" s="12">
        <v>14</v>
      </c>
      <c r="J716" s="12">
        <v>7</v>
      </c>
      <c r="K716" s="12">
        <v>9</v>
      </c>
      <c r="L716" s="12">
        <v>44</v>
      </c>
      <c r="M716" s="12">
        <v>26</v>
      </c>
      <c r="N716" s="12">
        <v>3</v>
      </c>
      <c r="O716" s="12">
        <v>31</v>
      </c>
      <c r="P716" s="12">
        <v>92</v>
      </c>
      <c r="AI716" s="12"/>
    </row>
    <row r="717" spans="1:35" x14ac:dyDescent="0.2">
      <c r="A717" s="12" t="s">
        <v>1370</v>
      </c>
      <c r="B717" s="12">
        <v>2011</v>
      </c>
      <c r="C717" s="12" t="s">
        <v>171</v>
      </c>
      <c r="D717" s="12" t="s">
        <v>157</v>
      </c>
      <c r="E717" s="12">
        <v>99</v>
      </c>
      <c r="F717" s="12">
        <v>373</v>
      </c>
      <c r="G717" s="12">
        <v>67</v>
      </c>
      <c r="H717" s="12">
        <v>103</v>
      </c>
      <c r="I717" s="12">
        <v>21</v>
      </c>
      <c r="J717" s="12">
        <v>0</v>
      </c>
      <c r="K717" s="12">
        <v>16</v>
      </c>
      <c r="L717" s="12">
        <v>62</v>
      </c>
      <c r="M717" s="12">
        <v>4</v>
      </c>
      <c r="N717" s="12">
        <v>1</v>
      </c>
      <c r="O717" s="12">
        <v>47</v>
      </c>
      <c r="P717" s="12">
        <v>80</v>
      </c>
      <c r="AI717" s="12"/>
    </row>
    <row r="718" spans="1:35" x14ac:dyDescent="0.2">
      <c r="A718" s="12" t="s">
        <v>1682</v>
      </c>
      <c r="B718" s="12">
        <v>2011</v>
      </c>
      <c r="C718" s="12" t="s">
        <v>167</v>
      </c>
      <c r="D718" s="12" t="s">
        <v>157</v>
      </c>
      <c r="E718" s="12">
        <v>131</v>
      </c>
      <c r="F718" s="12">
        <v>373</v>
      </c>
      <c r="G718" s="12">
        <v>45</v>
      </c>
      <c r="H718" s="12">
        <v>83</v>
      </c>
      <c r="I718" s="12">
        <v>20</v>
      </c>
      <c r="J718" s="12">
        <v>3</v>
      </c>
      <c r="K718" s="12">
        <v>8</v>
      </c>
      <c r="L718" s="12">
        <v>36</v>
      </c>
      <c r="M718" s="12">
        <v>11</v>
      </c>
      <c r="N718" s="12">
        <v>7</v>
      </c>
      <c r="O718" s="12">
        <v>38</v>
      </c>
      <c r="P718" s="12">
        <v>87</v>
      </c>
      <c r="AI718" s="12"/>
    </row>
    <row r="719" spans="1:35" x14ac:dyDescent="0.2">
      <c r="A719" s="12" t="s">
        <v>1718</v>
      </c>
      <c r="B719" s="12">
        <v>2011</v>
      </c>
      <c r="C719" s="12" t="s">
        <v>158</v>
      </c>
      <c r="D719" s="12" t="s">
        <v>161</v>
      </c>
      <c r="E719" s="12">
        <v>107</v>
      </c>
      <c r="F719" s="12">
        <v>378</v>
      </c>
      <c r="G719" s="12">
        <v>32</v>
      </c>
      <c r="H719" s="12">
        <v>95</v>
      </c>
      <c r="I719" s="12">
        <v>21</v>
      </c>
      <c r="J719" s="12">
        <v>3</v>
      </c>
      <c r="K719" s="12">
        <v>7</v>
      </c>
      <c r="L719" s="12">
        <v>42</v>
      </c>
      <c r="M719" s="12">
        <v>2</v>
      </c>
      <c r="N719" s="12">
        <v>2</v>
      </c>
      <c r="O719" s="12">
        <v>16</v>
      </c>
      <c r="P719" s="12">
        <v>97</v>
      </c>
      <c r="AI719" s="12"/>
    </row>
    <row r="720" spans="1:35" x14ac:dyDescent="0.2">
      <c r="A720" s="12" t="s">
        <v>1426</v>
      </c>
      <c r="B720" s="12">
        <v>2011</v>
      </c>
      <c r="C720" s="12" t="s">
        <v>172</v>
      </c>
      <c r="D720" s="12" t="s">
        <v>161</v>
      </c>
      <c r="E720" s="12">
        <v>101</v>
      </c>
      <c r="F720" s="12">
        <v>378</v>
      </c>
      <c r="G720" s="12">
        <v>42</v>
      </c>
      <c r="H720" s="12">
        <v>90</v>
      </c>
      <c r="I720" s="12">
        <v>18</v>
      </c>
      <c r="J720" s="12">
        <v>0</v>
      </c>
      <c r="K720" s="12">
        <v>11</v>
      </c>
      <c r="L720" s="12">
        <v>64</v>
      </c>
      <c r="M720" s="12">
        <v>1</v>
      </c>
      <c r="N720" s="12">
        <v>1</v>
      </c>
      <c r="O720" s="12">
        <v>32</v>
      </c>
      <c r="P720" s="12">
        <v>87</v>
      </c>
      <c r="AI720" s="12"/>
    </row>
    <row r="721" spans="1:35" x14ac:dyDescent="0.2">
      <c r="A721" s="12" t="s">
        <v>1620</v>
      </c>
      <c r="B721" s="12">
        <v>2011</v>
      </c>
      <c r="C721" s="12" t="s">
        <v>166</v>
      </c>
      <c r="D721" s="12" t="s">
        <v>161</v>
      </c>
      <c r="E721" s="12">
        <v>119</v>
      </c>
      <c r="F721" s="12">
        <v>378</v>
      </c>
      <c r="G721" s="12">
        <v>61</v>
      </c>
      <c r="H721" s="12">
        <v>115</v>
      </c>
      <c r="I721" s="12">
        <v>20</v>
      </c>
      <c r="J721" s="12">
        <v>6</v>
      </c>
      <c r="K721" s="12">
        <v>4</v>
      </c>
      <c r="L721" s="12">
        <v>37</v>
      </c>
      <c r="M721" s="12">
        <v>13</v>
      </c>
      <c r="N721" s="12">
        <v>4</v>
      </c>
      <c r="O721" s="12">
        <v>19</v>
      </c>
      <c r="P721" s="12">
        <v>70</v>
      </c>
      <c r="AI721" s="12"/>
    </row>
    <row r="722" spans="1:35" x14ac:dyDescent="0.2">
      <c r="A722" s="12" t="s">
        <v>1297</v>
      </c>
      <c r="B722" s="12">
        <v>2011</v>
      </c>
      <c r="C722" s="12" t="s">
        <v>183</v>
      </c>
      <c r="D722" s="12" t="s">
        <v>161</v>
      </c>
      <c r="E722" s="12">
        <v>122</v>
      </c>
      <c r="F722" s="12">
        <v>380</v>
      </c>
      <c r="G722" s="12">
        <v>46</v>
      </c>
      <c r="H722" s="12">
        <v>91</v>
      </c>
      <c r="I722" s="12">
        <v>20</v>
      </c>
      <c r="J722" s="12">
        <v>0</v>
      </c>
      <c r="K722" s="12">
        <v>9</v>
      </c>
      <c r="L722" s="12">
        <v>37</v>
      </c>
      <c r="M722" s="12">
        <v>10</v>
      </c>
      <c r="N722" s="12">
        <v>3</v>
      </c>
      <c r="O722" s="12">
        <v>29</v>
      </c>
      <c r="P722" s="12">
        <v>96</v>
      </c>
      <c r="AI722" s="12"/>
    </row>
    <row r="723" spans="1:35" x14ac:dyDescent="0.2">
      <c r="A723" s="12" t="s">
        <v>1659</v>
      </c>
      <c r="B723" s="12">
        <v>2011</v>
      </c>
      <c r="C723" s="12" t="s">
        <v>178</v>
      </c>
      <c r="D723" s="12" t="s">
        <v>157</v>
      </c>
      <c r="E723" s="12">
        <v>118</v>
      </c>
      <c r="F723" s="12">
        <v>380</v>
      </c>
      <c r="G723" s="12">
        <v>50</v>
      </c>
      <c r="H723" s="12">
        <v>97</v>
      </c>
      <c r="I723" s="12">
        <v>6</v>
      </c>
      <c r="J723" s="12">
        <v>3</v>
      </c>
      <c r="K723" s="12">
        <v>0</v>
      </c>
      <c r="L723" s="12">
        <v>26</v>
      </c>
      <c r="M723" s="12">
        <v>21</v>
      </c>
      <c r="N723" s="12">
        <v>7</v>
      </c>
      <c r="O723" s="12">
        <v>30</v>
      </c>
      <c r="P723" s="12">
        <v>45</v>
      </c>
      <c r="AI723" s="12"/>
    </row>
    <row r="724" spans="1:35" x14ac:dyDescent="0.2">
      <c r="A724" s="12" t="s">
        <v>1348</v>
      </c>
      <c r="B724" s="12">
        <v>2011</v>
      </c>
      <c r="C724" s="12" t="s">
        <v>159</v>
      </c>
      <c r="D724" s="12" t="s">
        <v>157</v>
      </c>
      <c r="E724" s="12">
        <v>114</v>
      </c>
      <c r="F724" s="12">
        <v>380</v>
      </c>
      <c r="G724" s="12">
        <v>36</v>
      </c>
      <c r="H724" s="12">
        <v>89</v>
      </c>
      <c r="I724" s="12">
        <v>23</v>
      </c>
      <c r="J724" s="12">
        <v>1</v>
      </c>
      <c r="K724" s="12">
        <v>7</v>
      </c>
      <c r="L724" s="12">
        <v>38</v>
      </c>
      <c r="M724" s="12">
        <v>8</v>
      </c>
      <c r="N724" s="12">
        <v>2</v>
      </c>
      <c r="O724" s="12">
        <v>22</v>
      </c>
      <c r="P724" s="12">
        <v>67</v>
      </c>
      <c r="AI724" s="12"/>
    </row>
    <row r="725" spans="1:35" x14ac:dyDescent="0.2">
      <c r="A725" s="12" t="s">
        <v>1612</v>
      </c>
      <c r="B725" s="12">
        <v>2011</v>
      </c>
      <c r="C725" s="12" t="s">
        <v>172</v>
      </c>
      <c r="D725" s="12" t="s">
        <v>161</v>
      </c>
      <c r="E725" s="12">
        <v>113</v>
      </c>
      <c r="F725" s="12">
        <v>381</v>
      </c>
      <c r="G725" s="12">
        <v>43</v>
      </c>
      <c r="H725" s="12">
        <v>110</v>
      </c>
      <c r="I725" s="12">
        <v>28</v>
      </c>
      <c r="J725" s="12">
        <v>1</v>
      </c>
      <c r="K725" s="12">
        <v>4</v>
      </c>
      <c r="L725" s="12">
        <v>44</v>
      </c>
      <c r="M725" s="12">
        <v>13</v>
      </c>
      <c r="N725" s="12">
        <v>2</v>
      </c>
      <c r="O725" s="12">
        <v>52</v>
      </c>
      <c r="P725" s="12">
        <v>92</v>
      </c>
      <c r="AI725" s="12"/>
    </row>
    <row r="726" spans="1:35" x14ac:dyDescent="0.2">
      <c r="A726" s="12" t="s">
        <v>1489</v>
      </c>
      <c r="B726" s="12">
        <v>2011</v>
      </c>
      <c r="C726" s="12" t="s">
        <v>182</v>
      </c>
      <c r="D726" s="12" t="s">
        <v>157</v>
      </c>
      <c r="E726" s="12">
        <v>121</v>
      </c>
      <c r="F726" s="12">
        <v>387</v>
      </c>
      <c r="G726" s="12">
        <v>53</v>
      </c>
      <c r="H726" s="12">
        <v>99</v>
      </c>
      <c r="I726" s="12">
        <v>22</v>
      </c>
      <c r="J726" s="12">
        <v>2</v>
      </c>
      <c r="K726" s="12">
        <v>14</v>
      </c>
      <c r="L726" s="12">
        <v>49</v>
      </c>
      <c r="M726" s="12">
        <v>1</v>
      </c>
      <c r="N726" s="12">
        <v>1</v>
      </c>
      <c r="O726" s="12">
        <v>21</v>
      </c>
      <c r="P726" s="12">
        <v>114</v>
      </c>
      <c r="AI726" s="12"/>
    </row>
    <row r="727" spans="1:35" x14ac:dyDescent="0.2">
      <c r="A727" s="12" t="s">
        <v>1794</v>
      </c>
      <c r="B727" s="12">
        <v>2011</v>
      </c>
      <c r="C727" s="12" t="s">
        <v>183</v>
      </c>
      <c r="D727" s="12" t="s">
        <v>161</v>
      </c>
      <c r="E727" s="12">
        <v>113</v>
      </c>
      <c r="F727" s="12">
        <v>389</v>
      </c>
      <c r="G727" s="12">
        <v>48</v>
      </c>
      <c r="H727" s="12">
        <v>104</v>
      </c>
      <c r="I727" s="12">
        <v>22</v>
      </c>
      <c r="J727" s="12">
        <v>1</v>
      </c>
      <c r="K727" s="12">
        <v>15</v>
      </c>
      <c r="L727" s="12">
        <v>52</v>
      </c>
      <c r="M727" s="12">
        <v>0</v>
      </c>
      <c r="N727" s="12">
        <v>2</v>
      </c>
      <c r="O727" s="12">
        <v>38</v>
      </c>
      <c r="P727" s="12">
        <v>76</v>
      </c>
      <c r="AI727" s="12"/>
    </row>
    <row r="728" spans="1:35" x14ac:dyDescent="0.2">
      <c r="A728" s="12" t="s">
        <v>1500</v>
      </c>
      <c r="B728" s="12">
        <v>2011</v>
      </c>
      <c r="C728" s="12" t="s">
        <v>173</v>
      </c>
      <c r="D728" s="12" t="s">
        <v>161</v>
      </c>
      <c r="E728" s="12">
        <v>102</v>
      </c>
      <c r="F728" s="12">
        <v>389</v>
      </c>
      <c r="G728" s="12">
        <v>60</v>
      </c>
      <c r="H728" s="12">
        <v>99</v>
      </c>
      <c r="I728" s="12">
        <v>23</v>
      </c>
      <c r="J728" s="12">
        <v>1</v>
      </c>
      <c r="K728" s="12">
        <v>14</v>
      </c>
      <c r="L728" s="12">
        <v>61</v>
      </c>
      <c r="M728" s="12">
        <v>13</v>
      </c>
      <c r="N728" s="12">
        <v>2</v>
      </c>
      <c r="O728" s="12">
        <v>52</v>
      </c>
      <c r="P728" s="12">
        <v>97</v>
      </c>
      <c r="AI728" s="12"/>
    </row>
    <row r="729" spans="1:35" x14ac:dyDescent="0.2">
      <c r="A729" s="12" t="s">
        <v>1677</v>
      </c>
      <c r="B729" s="12">
        <v>2011</v>
      </c>
      <c r="C729" s="12" t="s">
        <v>173</v>
      </c>
      <c r="D729" s="12" t="s">
        <v>161</v>
      </c>
      <c r="E729" s="12">
        <v>109</v>
      </c>
      <c r="F729" s="12">
        <v>391</v>
      </c>
      <c r="G729" s="12">
        <v>49</v>
      </c>
      <c r="H729" s="12">
        <v>125</v>
      </c>
      <c r="I729" s="12">
        <v>28</v>
      </c>
      <c r="J729" s="12">
        <v>2</v>
      </c>
      <c r="K729" s="12">
        <v>6</v>
      </c>
      <c r="L729" s="12">
        <v>49</v>
      </c>
      <c r="M729" s="12">
        <v>5</v>
      </c>
      <c r="N729" s="12">
        <v>5</v>
      </c>
      <c r="O729" s="12">
        <v>24</v>
      </c>
      <c r="P729" s="12">
        <v>42</v>
      </c>
      <c r="AI729" s="12"/>
    </row>
    <row r="730" spans="1:35" x14ac:dyDescent="0.2">
      <c r="A730" s="12" t="s">
        <v>1435</v>
      </c>
      <c r="B730" s="12">
        <v>2011</v>
      </c>
      <c r="C730" s="12" t="s">
        <v>168</v>
      </c>
      <c r="D730" s="12" t="s">
        <v>157</v>
      </c>
      <c r="E730" s="12">
        <v>113</v>
      </c>
      <c r="F730" s="12">
        <v>395</v>
      </c>
      <c r="G730" s="12">
        <v>59</v>
      </c>
      <c r="H730" s="12">
        <v>118</v>
      </c>
      <c r="I730" s="12">
        <v>26</v>
      </c>
      <c r="J730" s="12">
        <v>1</v>
      </c>
      <c r="K730" s="12">
        <v>7</v>
      </c>
      <c r="L730" s="12">
        <v>54</v>
      </c>
      <c r="M730" s="12">
        <v>4</v>
      </c>
      <c r="N730" s="12">
        <v>2</v>
      </c>
      <c r="O730" s="12">
        <v>38</v>
      </c>
      <c r="P730" s="12">
        <v>36</v>
      </c>
      <c r="AI730" s="12"/>
    </row>
    <row r="731" spans="1:35" x14ac:dyDescent="0.2">
      <c r="A731" s="12" t="s">
        <v>1543</v>
      </c>
      <c r="B731" s="12">
        <v>2011</v>
      </c>
      <c r="C731" s="12" t="s">
        <v>183</v>
      </c>
      <c r="D731" s="12" t="s">
        <v>161</v>
      </c>
      <c r="E731" s="12">
        <v>101</v>
      </c>
      <c r="F731" s="12">
        <v>395</v>
      </c>
      <c r="G731" s="12">
        <v>52</v>
      </c>
      <c r="H731" s="12">
        <v>114</v>
      </c>
      <c r="I731" s="12">
        <v>21</v>
      </c>
      <c r="J731" s="12">
        <v>2</v>
      </c>
      <c r="K731" s="12">
        <v>12</v>
      </c>
      <c r="L731" s="12">
        <v>49</v>
      </c>
      <c r="M731" s="12">
        <v>3</v>
      </c>
      <c r="N731" s="12">
        <v>1</v>
      </c>
      <c r="O731" s="12">
        <v>41</v>
      </c>
      <c r="P731" s="12">
        <v>73</v>
      </c>
      <c r="AI731" s="12"/>
    </row>
    <row r="732" spans="1:35" x14ac:dyDescent="0.2">
      <c r="A732" s="12" t="s">
        <v>1774</v>
      </c>
      <c r="B732" s="12">
        <v>2011</v>
      </c>
      <c r="C732" s="12" t="s">
        <v>160</v>
      </c>
      <c r="D732" s="12" t="s">
        <v>161</v>
      </c>
      <c r="E732" s="12">
        <v>128</v>
      </c>
      <c r="F732" s="12">
        <v>396</v>
      </c>
      <c r="G732" s="12">
        <v>50</v>
      </c>
      <c r="H732" s="12">
        <v>90</v>
      </c>
      <c r="I732" s="12">
        <v>18</v>
      </c>
      <c r="J732" s="12">
        <v>2</v>
      </c>
      <c r="K732" s="12">
        <v>14</v>
      </c>
      <c r="L732" s="12">
        <v>42</v>
      </c>
      <c r="M732" s="12">
        <v>9</v>
      </c>
      <c r="N732" s="12">
        <v>2</v>
      </c>
      <c r="O732" s="12">
        <v>51</v>
      </c>
      <c r="P732" s="12">
        <v>93</v>
      </c>
      <c r="AI732" s="12"/>
    </row>
    <row r="733" spans="1:35" x14ac:dyDescent="0.2">
      <c r="A733" s="12" t="s">
        <v>1519</v>
      </c>
      <c r="B733" s="12">
        <v>2011</v>
      </c>
      <c r="C733" s="12" t="s">
        <v>164</v>
      </c>
      <c r="D733" s="12" t="s">
        <v>157</v>
      </c>
      <c r="E733" s="12">
        <v>104</v>
      </c>
      <c r="F733" s="12">
        <v>396</v>
      </c>
      <c r="G733" s="12">
        <v>38</v>
      </c>
      <c r="H733" s="12">
        <v>89</v>
      </c>
      <c r="I733" s="12">
        <v>15</v>
      </c>
      <c r="J733" s="12">
        <v>1</v>
      </c>
      <c r="K733" s="12">
        <v>6</v>
      </c>
      <c r="L733" s="12">
        <v>45</v>
      </c>
      <c r="M733" s="12">
        <v>16</v>
      </c>
      <c r="N733" s="12">
        <v>3</v>
      </c>
      <c r="O733" s="12">
        <v>23</v>
      </c>
      <c r="P733" s="12">
        <v>53</v>
      </c>
      <c r="AI733" s="12"/>
    </row>
    <row r="734" spans="1:35" x14ac:dyDescent="0.2">
      <c r="A734" s="12" t="s">
        <v>1407</v>
      </c>
      <c r="B734" s="12">
        <v>2011</v>
      </c>
      <c r="C734" s="12" t="s">
        <v>184</v>
      </c>
      <c r="D734" s="12" t="s">
        <v>157</v>
      </c>
      <c r="E734" s="12">
        <v>113</v>
      </c>
      <c r="F734" s="12">
        <v>396</v>
      </c>
      <c r="G734" s="12">
        <v>40</v>
      </c>
      <c r="H734" s="12">
        <v>108</v>
      </c>
      <c r="I734" s="12">
        <v>27</v>
      </c>
      <c r="J734" s="12">
        <v>1</v>
      </c>
      <c r="K734" s="12">
        <v>7</v>
      </c>
      <c r="L734" s="12">
        <v>37</v>
      </c>
      <c r="M734" s="12">
        <v>0</v>
      </c>
      <c r="N734" s="12">
        <v>2</v>
      </c>
      <c r="O734" s="12">
        <v>20</v>
      </c>
      <c r="P734" s="12">
        <v>65</v>
      </c>
      <c r="AI734" s="12"/>
    </row>
    <row r="735" spans="1:35" x14ac:dyDescent="0.2">
      <c r="A735" s="12" t="s">
        <v>1422</v>
      </c>
      <c r="B735" s="12">
        <v>2011</v>
      </c>
      <c r="C735" s="12" t="s">
        <v>172</v>
      </c>
      <c r="D735" s="12" t="s">
        <v>161</v>
      </c>
      <c r="E735" s="12">
        <v>119</v>
      </c>
      <c r="F735" s="12">
        <v>398</v>
      </c>
      <c r="G735" s="12">
        <v>54</v>
      </c>
      <c r="H735" s="12">
        <v>98</v>
      </c>
      <c r="I735" s="12">
        <v>15</v>
      </c>
      <c r="J735" s="12">
        <v>3</v>
      </c>
      <c r="K735" s="12">
        <v>7</v>
      </c>
      <c r="L735" s="12">
        <v>43</v>
      </c>
      <c r="M735" s="12">
        <v>19</v>
      </c>
      <c r="N735" s="12">
        <v>3</v>
      </c>
      <c r="O735" s="12">
        <v>49</v>
      </c>
      <c r="P735" s="12">
        <v>84</v>
      </c>
      <c r="AI735" s="12"/>
    </row>
    <row r="736" spans="1:35" x14ac:dyDescent="0.2">
      <c r="A736" s="12" t="s">
        <v>1460</v>
      </c>
      <c r="B736" s="12">
        <v>2011</v>
      </c>
      <c r="C736" s="12" t="s">
        <v>186</v>
      </c>
      <c r="D736" s="12" t="s">
        <v>161</v>
      </c>
      <c r="E736" s="12">
        <v>103</v>
      </c>
      <c r="F736" s="12">
        <v>398</v>
      </c>
      <c r="G736" s="12">
        <v>54</v>
      </c>
      <c r="H736" s="12">
        <v>103</v>
      </c>
      <c r="I736" s="12">
        <v>21</v>
      </c>
      <c r="J736" s="12">
        <v>6</v>
      </c>
      <c r="K736" s="12">
        <v>11</v>
      </c>
      <c r="L736" s="12">
        <v>44</v>
      </c>
      <c r="M736" s="12">
        <v>14</v>
      </c>
      <c r="N736" s="12">
        <v>0</v>
      </c>
      <c r="O736" s="12">
        <v>39</v>
      </c>
      <c r="P736" s="12">
        <v>47</v>
      </c>
      <c r="AI736" s="12"/>
    </row>
    <row r="737" spans="1:35" x14ac:dyDescent="0.2">
      <c r="A737" s="12" t="s">
        <v>1624</v>
      </c>
      <c r="B737" s="12">
        <v>2011</v>
      </c>
      <c r="C737" s="12" t="s">
        <v>158</v>
      </c>
      <c r="D737" s="12" t="s">
        <v>161</v>
      </c>
      <c r="E737" s="12">
        <v>100</v>
      </c>
      <c r="F737" s="12">
        <v>399</v>
      </c>
      <c r="G737" s="12">
        <v>49</v>
      </c>
      <c r="H737" s="12">
        <v>123</v>
      </c>
      <c r="I737" s="12">
        <v>26</v>
      </c>
      <c r="J737" s="12">
        <v>3</v>
      </c>
      <c r="K737" s="12">
        <v>11</v>
      </c>
      <c r="L737" s="12">
        <v>62</v>
      </c>
      <c r="M737" s="12">
        <v>7</v>
      </c>
      <c r="N737" s="12">
        <v>1</v>
      </c>
      <c r="O737" s="12">
        <v>30</v>
      </c>
      <c r="P737" s="12">
        <v>86</v>
      </c>
      <c r="AI737" s="12"/>
    </row>
    <row r="738" spans="1:35" x14ac:dyDescent="0.2">
      <c r="A738" s="12" t="s">
        <v>1439</v>
      </c>
      <c r="B738" s="12">
        <v>2011</v>
      </c>
      <c r="C738" s="12" t="s">
        <v>188</v>
      </c>
      <c r="D738" s="12" t="s">
        <v>161</v>
      </c>
      <c r="E738" s="12">
        <v>130</v>
      </c>
      <c r="F738" s="12">
        <v>401</v>
      </c>
      <c r="G738" s="12">
        <v>52</v>
      </c>
      <c r="H738" s="12">
        <v>97</v>
      </c>
      <c r="I738" s="12">
        <v>21</v>
      </c>
      <c r="J738" s="12">
        <v>2</v>
      </c>
      <c r="K738" s="12">
        <v>15</v>
      </c>
      <c r="L738" s="12">
        <v>47</v>
      </c>
      <c r="M738" s="12">
        <v>8</v>
      </c>
      <c r="N738" s="12">
        <v>1</v>
      </c>
      <c r="O738" s="12">
        <v>38</v>
      </c>
      <c r="P738" s="12">
        <v>84</v>
      </c>
      <c r="AI738" s="12"/>
    </row>
    <row r="739" spans="1:35" x14ac:dyDescent="0.2">
      <c r="A739" s="12" t="s">
        <v>1574</v>
      </c>
      <c r="B739" s="12">
        <v>2011</v>
      </c>
      <c r="C739" s="12" t="s">
        <v>184</v>
      </c>
      <c r="D739" s="12" t="s">
        <v>157</v>
      </c>
      <c r="E739" s="12">
        <v>120</v>
      </c>
      <c r="F739" s="12">
        <v>404</v>
      </c>
      <c r="G739" s="12">
        <v>46</v>
      </c>
      <c r="H739" s="12">
        <v>111</v>
      </c>
      <c r="I739" s="12">
        <v>14</v>
      </c>
      <c r="J739" s="12">
        <v>2</v>
      </c>
      <c r="K739" s="12">
        <v>11</v>
      </c>
      <c r="L739" s="12">
        <v>46</v>
      </c>
      <c r="M739" s="12">
        <v>11</v>
      </c>
      <c r="N739" s="12">
        <v>6</v>
      </c>
      <c r="O739" s="12">
        <v>33</v>
      </c>
      <c r="P739" s="12">
        <v>61</v>
      </c>
      <c r="AI739" s="12"/>
    </row>
    <row r="740" spans="1:35" x14ac:dyDescent="0.2">
      <c r="A740" s="12" t="s">
        <v>1458</v>
      </c>
      <c r="B740" s="12">
        <v>2011</v>
      </c>
      <c r="C740" s="12" t="s">
        <v>185</v>
      </c>
      <c r="D740" s="12" t="s">
        <v>161</v>
      </c>
      <c r="E740" s="12">
        <v>121</v>
      </c>
      <c r="F740" s="12">
        <v>405</v>
      </c>
      <c r="G740" s="12">
        <v>54</v>
      </c>
      <c r="H740" s="12">
        <v>97</v>
      </c>
      <c r="I740" s="12">
        <v>25</v>
      </c>
      <c r="J740" s="12">
        <v>0</v>
      </c>
      <c r="K740" s="12">
        <v>14</v>
      </c>
      <c r="L740" s="12">
        <v>52</v>
      </c>
      <c r="M740" s="12">
        <v>5</v>
      </c>
      <c r="N740" s="12">
        <v>2</v>
      </c>
      <c r="O740" s="12">
        <v>49</v>
      </c>
      <c r="P740" s="12">
        <v>96</v>
      </c>
      <c r="AI740" s="12"/>
    </row>
    <row r="741" spans="1:35" x14ac:dyDescent="0.2">
      <c r="A741" s="12" t="s">
        <v>1889</v>
      </c>
      <c r="B741" s="12">
        <v>2011</v>
      </c>
      <c r="C741" s="12" t="s">
        <v>170</v>
      </c>
      <c r="D741" s="12" t="s">
        <v>157</v>
      </c>
      <c r="E741" s="12">
        <v>97</v>
      </c>
      <c r="F741" s="12">
        <v>406</v>
      </c>
      <c r="G741" s="12">
        <v>50</v>
      </c>
      <c r="H741" s="12">
        <v>123</v>
      </c>
      <c r="I741" s="12">
        <v>26</v>
      </c>
      <c r="J741" s="12">
        <v>8</v>
      </c>
      <c r="K741" s="12">
        <v>2</v>
      </c>
      <c r="L741" s="12">
        <v>36</v>
      </c>
      <c r="M741" s="12">
        <v>22</v>
      </c>
      <c r="N741" s="12">
        <v>11</v>
      </c>
      <c r="O741" s="12">
        <v>21</v>
      </c>
      <c r="P741" s="12">
        <v>62</v>
      </c>
      <c r="AI741" s="12"/>
    </row>
    <row r="742" spans="1:35" x14ac:dyDescent="0.2">
      <c r="A742" s="12" t="s">
        <v>1582</v>
      </c>
      <c r="B742" s="12">
        <v>2011</v>
      </c>
      <c r="C742" s="12" t="s">
        <v>186</v>
      </c>
      <c r="D742" s="12" t="s">
        <v>161</v>
      </c>
      <c r="E742" s="12">
        <v>132</v>
      </c>
      <c r="F742" s="12">
        <v>410</v>
      </c>
      <c r="G742" s="12">
        <v>49</v>
      </c>
      <c r="H742" s="12">
        <v>116</v>
      </c>
      <c r="I742" s="12">
        <v>23</v>
      </c>
      <c r="J742" s="12">
        <v>0</v>
      </c>
      <c r="K742" s="12">
        <v>6</v>
      </c>
      <c r="L742" s="12">
        <v>40</v>
      </c>
      <c r="M742" s="12">
        <v>1</v>
      </c>
      <c r="N742" s="12">
        <v>0</v>
      </c>
      <c r="O742" s="12">
        <v>48</v>
      </c>
      <c r="P742" s="12">
        <v>48</v>
      </c>
      <c r="AI742" s="12"/>
    </row>
    <row r="743" spans="1:35" x14ac:dyDescent="0.2">
      <c r="A743" s="12" t="s">
        <v>1468</v>
      </c>
      <c r="B743" s="12">
        <v>2011</v>
      </c>
      <c r="C743" s="12" t="s">
        <v>187</v>
      </c>
      <c r="D743" s="12" t="s">
        <v>161</v>
      </c>
      <c r="E743" s="12">
        <v>134</v>
      </c>
      <c r="F743" s="12">
        <v>411</v>
      </c>
      <c r="G743" s="12">
        <v>38</v>
      </c>
      <c r="H743" s="12">
        <v>113</v>
      </c>
      <c r="I743" s="12">
        <v>23</v>
      </c>
      <c r="J743" s="12">
        <v>0</v>
      </c>
      <c r="K743" s="12">
        <v>8</v>
      </c>
      <c r="L743" s="12">
        <v>49</v>
      </c>
      <c r="M743" s="12">
        <v>0</v>
      </c>
      <c r="N743" s="12">
        <v>0</v>
      </c>
      <c r="O743" s="12">
        <v>22</v>
      </c>
      <c r="P743" s="12">
        <v>83</v>
      </c>
      <c r="AI743" s="12"/>
    </row>
    <row r="744" spans="1:35" x14ac:dyDescent="0.2">
      <c r="A744" s="12" t="s">
        <v>1509</v>
      </c>
      <c r="B744" s="12">
        <v>2011</v>
      </c>
      <c r="C744" s="12" t="s">
        <v>174</v>
      </c>
      <c r="D744" s="12" t="s">
        <v>161</v>
      </c>
      <c r="E744" s="12">
        <v>128</v>
      </c>
      <c r="F744" s="12">
        <v>413</v>
      </c>
      <c r="G744" s="12">
        <v>43</v>
      </c>
      <c r="H744" s="12">
        <v>103</v>
      </c>
      <c r="I744" s="12">
        <v>25</v>
      </c>
      <c r="J744" s="12">
        <v>3</v>
      </c>
      <c r="K744" s="12">
        <v>2</v>
      </c>
      <c r="L744" s="12">
        <v>32</v>
      </c>
      <c r="M744" s="12">
        <v>2</v>
      </c>
      <c r="N744" s="12">
        <v>5</v>
      </c>
      <c r="O744" s="12">
        <v>30</v>
      </c>
      <c r="P744" s="12">
        <v>93</v>
      </c>
      <c r="AI744" s="12"/>
    </row>
    <row r="745" spans="1:35" x14ac:dyDescent="0.2">
      <c r="A745" s="12" t="s">
        <v>1784</v>
      </c>
      <c r="B745" s="12">
        <v>2011</v>
      </c>
      <c r="C745" s="12" t="s">
        <v>156</v>
      </c>
      <c r="D745" s="12" t="s">
        <v>157</v>
      </c>
      <c r="E745" s="12">
        <v>126</v>
      </c>
      <c r="F745" s="12">
        <v>413</v>
      </c>
      <c r="G745" s="12">
        <v>44</v>
      </c>
      <c r="H745" s="12">
        <v>101</v>
      </c>
      <c r="I745" s="12">
        <v>18</v>
      </c>
      <c r="J745" s="12">
        <v>1</v>
      </c>
      <c r="K745" s="12">
        <v>10</v>
      </c>
      <c r="L745" s="12">
        <v>41</v>
      </c>
      <c r="M745" s="12">
        <v>5</v>
      </c>
      <c r="N745" s="12">
        <v>4</v>
      </c>
      <c r="O745" s="12">
        <v>22</v>
      </c>
      <c r="P745" s="12">
        <v>57</v>
      </c>
      <c r="AI745" s="12"/>
    </row>
    <row r="746" spans="1:35" x14ac:dyDescent="0.2">
      <c r="A746" s="12" t="s">
        <v>1390</v>
      </c>
      <c r="B746" s="12">
        <v>2011</v>
      </c>
      <c r="C746" s="12" t="s">
        <v>156</v>
      </c>
      <c r="D746" s="12" t="s">
        <v>157</v>
      </c>
      <c r="E746" s="12">
        <v>122</v>
      </c>
      <c r="F746" s="12">
        <v>415</v>
      </c>
      <c r="G746" s="12">
        <v>36</v>
      </c>
      <c r="H746" s="12">
        <v>66</v>
      </c>
      <c r="I746" s="12">
        <v>16</v>
      </c>
      <c r="J746" s="12">
        <v>0</v>
      </c>
      <c r="K746" s="12">
        <v>11</v>
      </c>
      <c r="L746" s="12">
        <v>42</v>
      </c>
      <c r="M746" s="12">
        <v>0</v>
      </c>
      <c r="N746" s="12">
        <v>1</v>
      </c>
      <c r="O746" s="12">
        <v>75</v>
      </c>
      <c r="P746" s="12">
        <v>177</v>
      </c>
      <c r="AI746" s="12"/>
    </row>
    <row r="747" spans="1:35" x14ac:dyDescent="0.2">
      <c r="A747" s="12" t="s">
        <v>1569</v>
      </c>
      <c r="B747" s="12">
        <v>2011</v>
      </c>
      <c r="C747" s="12" t="s">
        <v>171</v>
      </c>
      <c r="D747" s="12" t="s">
        <v>157</v>
      </c>
      <c r="E747" s="12">
        <v>125</v>
      </c>
      <c r="F747" s="12">
        <v>417</v>
      </c>
      <c r="G747" s="12">
        <v>57</v>
      </c>
      <c r="H747" s="12">
        <v>99</v>
      </c>
      <c r="I747" s="12">
        <v>17</v>
      </c>
      <c r="J747" s="12">
        <v>0</v>
      </c>
      <c r="K747" s="12">
        <v>18</v>
      </c>
      <c r="L747" s="12">
        <v>65</v>
      </c>
      <c r="M747" s="12">
        <v>8</v>
      </c>
      <c r="N747" s="12">
        <v>2</v>
      </c>
      <c r="O747" s="12">
        <v>50</v>
      </c>
      <c r="P747" s="12">
        <v>81</v>
      </c>
      <c r="AI747" s="12"/>
    </row>
    <row r="748" spans="1:35" x14ac:dyDescent="0.2">
      <c r="A748" s="12" t="s">
        <v>1338</v>
      </c>
      <c r="B748" s="12">
        <v>2011</v>
      </c>
      <c r="C748" s="12" t="s">
        <v>188</v>
      </c>
      <c r="D748" s="12" t="s">
        <v>161</v>
      </c>
      <c r="E748" s="12">
        <v>124</v>
      </c>
      <c r="F748" s="12">
        <v>421</v>
      </c>
      <c r="G748" s="12">
        <v>59</v>
      </c>
      <c r="H748" s="12">
        <v>127</v>
      </c>
      <c r="I748" s="12">
        <v>27</v>
      </c>
      <c r="J748" s="12">
        <v>0</v>
      </c>
      <c r="K748" s="12">
        <v>14</v>
      </c>
      <c r="L748" s="12">
        <v>69</v>
      </c>
      <c r="M748" s="12">
        <v>0</v>
      </c>
      <c r="N748" s="12">
        <v>1</v>
      </c>
      <c r="O748" s="12">
        <v>59</v>
      </c>
      <c r="P748" s="12">
        <v>71</v>
      </c>
      <c r="AI748" s="12"/>
    </row>
    <row r="749" spans="1:35" x14ac:dyDescent="0.2">
      <c r="A749" s="12" t="s">
        <v>1580</v>
      </c>
      <c r="B749" s="12">
        <v>2011</v>
      </c>
      <c r="C749" s="12" t="s">
        <v>156</v>
      </c>
      <c r="D749" s="12" t="s">
        <v>157</v>
      </c>
      <c r="E749" s="12">
        <v>118</v>
      </c>
      <c r="F749" s="12">
        <v>421</v>
      </c>
      <c r="G749" s="12">
        <v>53</v>
      </c>
      <c r="H749" s="12">
        <v>107</v>
      </c>
      <c r="I749" s="12">
        <v>31</v>
      </c>
      <c r="J749" s="12">
        <v>0</v>
      </c>
      <c r="K749" s="12">
        <v>24</v>
      </c>
      <c r="L749" s="12">
        <v>77</v>
      </c>
      <c r="M749" s="12">
        <v>1</v>
      </c>
      <c r="N749" s="12">
        <v>1</v>
      </c>
      <c r="O749" s="12">
        <v>34</v>
      </c>
      <c r="P749" s="12">
        <v>84</v>
      </c>
      <c r="AI749" s="12"/>
    </row>
    <row r="750" spans="1:35" x14ac:dyDescent="0.2">
      <c r="A750" s="12" t="s">
        <v>1537</v>
      </c>
      <c r="B750" s="12">
        <v>2011</v>
      </c>
      <c r="C750" s="12" t="s">
        <v>162</v>
      </c>
      <c r="D750" s="12" t="s">
        <v>161</v>
      </c>
      <c r="E750" s="12">
        <v>125</v>
      </c>
      <c r="F750" s="12">
        <v>421</v>
      </c>
      <c r="G750" s="12">
        <v>46</v>
      </c>
      <c r="H750" s="12">
        <v>96</v>
      </c>
      <c r="I750" s="12">
        <v>26</v>
      </c>
      <c r="J750" s="12">
        <v>0</v>
      </c>
      <c r="K750" s="12">
        <v>17</v>
      </c>
      <c r="L750" s="12">
        <v>54</v>
      </c>
      <c r="M750" s="12">
        <v>0</v>
      </c>
      <c r="N750" s="12">
        <v>0</v>
      </c>
      <c r="O750" s="12">
        <v>45</v>
      </c>
      <c r="P750" s="12">
        <v>124</v>
      </c>
      <c r="AI750" s="12"/>
    </row>
    <row r="751" spans="1:35" x14ac:dyDescent="0.2">
      <c r="A751" s="12" t="s">
        <v>1615</v>
      </c>
      <c r="B751" s="12">
        <v>2011</v>
      </c>
      <c r="C751" s="12" t="s">
        <v>174</v>
      </c>
      <c r="D751" s="12" t="s">
        <v>161</v>
      </c>
      <c r="E751" s="12">
        <v>148</v>
      </c>
      <c r="F751" s="12">
        <v>423</v>
      </c>
      <c r="G751" s="12">
        <v>51</v>
      </c>
      <c r="H751" s="12">
        <v>103</v>
      </c>
      <c r="I751" s="12">
        <v>30</v>
      </c>
      <c r="J751" s="12">
        <v>1</v>
      </c>
      <c r="K751" s="12">
        <v>16</v>
      </c>
      <c r="L751" s="12">
        <v>58</v>
      </c>
      <c r="M751" s="12">
        <v>6</v>
      </c>
      <c r="N751" s="12">
        <v>3</v>
      </c>
      <c r="O751" s="12">
        <v>48</v>
      </c>
      <c r="P751" s="12">
        <v>104</v>
      </c>
      <c r="AI751" s="12"/>
    </row>
    <row r="752" spans="1:35" x14ac:dyDescent="0.2">
      <c r="A752" s="12" t="s">
        <v>1685</v>
      </c>
      <c r="B752" s="12">
        <v>2011</v>
      </c>
      <c r="C752" s="12" t="s">
        <v>185</v>
      </c>
      <c r="D752" s="12" t="s">
        <v>161</v>
      </c>
      <c r="E752" s="12">
        <v>117</v>
      </c>
      <c r="F752" s="12">
        <v>426</v>
      </c>
      <c r="G752" s="12">
        <v>55</v>
      </c>
      <c r="H752" s="12">
        <v>134</v>
      </c>
      <c r="I752" s="12">
        <v>26</v>
      </c>
      <c r="J752" s="12">
        <v>3</v>
      </c>
      <c r="K752" s="12">
        <v>23</v>
      </c>
      <c r="L752" s="12">
        <v>70</v>
      </c>
      <c r="M752" s="12">
        <v>2</v>
      </c>
      <c r="N752" s="12">
        <v>4</v>
      </c>
      <c r="O752" s="12">
        <v>32</v>
      </c>
      <c r="P752" s="12">
        <v>63</v>
      </c>
      <c r="AI752" s="12"/>
    </row>
    <row r="753" spans="1:35" x14ac:dyDescent="0.2">
      <c r="A753" s="12" t="s">
        <v>1800</v>
      </c>
      <c r="B753" s="12">
        <v>2011</v>
      </c>
      <c r="C753" s="12" t="s">
        <v>159</v>
      </c>
      <c r="D753" s="12" t="s">
        <v>157</v>
      </c>
      <c r="E753" s="12">
        <v>123</v>
      </c>
      <c r="F753" s="12">
        <v>427</v>
      </c>
      <c r="G753" s="12">
        <v>38</v>
      </c>
      <c r="H753" s="12">
        <v>100</v>
      </c>
      <c r="I753" s="12">
        <v>24</v>
      </c>
      <c r="J753" s="12">
        <v>0</v>
      </c>
      <c r="K753" s="12">
        <v>15</v>
      </c>
      <c r="L753" s="12">
        <v>55</v>
      </c>
      <c r="M753" s="12">
        <v>0</v>
      </c>
      <c r="N753" s="12">
        <v>0</v>
      </c>
      <c r="O753" s="12">
        <v>55</v>
      </c>
      <c r="P753" s="12">
        <v>105</v>
      </c>
      <c r="AI753" s="12"/>
    </row>
    <row r="754" spans="1:35" x14ac:dyDescent="0.2">
      <c r="A754" s="12" t="s">
        <v>1751</v>
      </c>
      <c r="B754" s="12">
        <v>2011</v>
      </c>
      <c r="C754" s="12" t="s">
        <v>182</v>
      </c>
      <c r="D754" s="12" t="s">
        <v>157</v>
      </c>
      <c r="E754" s="12">
        <v>115</v>
      </c>
      <c r="F754" s="12">
        <v>428</v>
      </c>
      <c r="G754" s="12">
        <v>75</v>
      </c>
      <c r="H754" s="12">
        <v>121</v>
      </c>
      <c r="I754" s="12">
        <v>25</v>
      </c>
      <c r="J754" s="12">
        <v>1</v>
      </c>
      <c r="K754" s="12">
        <v>16</v>
      </c>
      <c r="L754" s="12">
        <v>54</v>
      </c>
      <c r="M754" s="12">
        <v>5</v>
      </c>
      <c r="N754" s="12">
        <v>3</v>
      </c>
      <c r="O754" s="12">
        <v>35</v>
      </c>
      <c r="P754" s="12">
        <v>83</v>
      </c>
      <c r="AI754" s="12"/>
    </row>
    <row r="755" spans="1:35" x14ac:dyDescent="0.2">
      <c r="A755" s="12" t="s">
        <v>1546</v>
      </c>
      <c r="B755" s="12">
        <v>2011</v>
      </c>
      <c r="C755" s="12" t="s">
        <v>158</v>
      </c>
      <c r="D755" s="12" t="s">
        <v>161</v>
      </c>
      <c r="E755" s="12">
        <v>105</v>
      </c>
      <c r="F755" s="12">
        <v>429</v>
      </c>
      <c r="G755" s="12">
        <v>64</v>
      </c>
      <c r="H755" s="12">
        <v>130</v>
      </c>
      <c r="I755" s="12">
        <v>26</v>
      </c>
      <c r="J755" s="12">
        <v>7</v>
      </c>
      <c r="K755" s="12">
        <v>1</v>
      </c>
      <c r="L755" s="12">
        <v>32</v>
      </c>
      <c r="M755" s="12">
        <v>39</v>
      </c>
      <c r="N755" s="12">
        <v>7</v>
      </c>
      <c r="O755" s="12">
        <v>38</v>
      </c>
      <c r="P755" s="12">
        <v>90</v>
      </c>
      <c r="AI755" s="12"/>
    </row>
    <row r="756" spans="1:35" x14ac:dyDescent="0.2">
      <c r="A756" s="12" t="s">
        <v>1522</v>
      </c>
      <c r="B756" s="12">
        <v>2011</v>
      </c>
      <c r="C756" s="12" t="s">
        <v>169</v>
      </c>
      <c r="D756" s="12" t="s">
        <v>161</v>
      </c>
      <c r="E756" s="12">
        <v>114</v>
      </c>
      <c r="F756" s="12">
        <v>430</v>
      </c>
      <c r="G756" s="12">
        <v>59</v>
      </c>
      <c r="H756" s="12">
        <v>90</v>
      </c>
      <c r="I756" s="12">
        <v>23</v>
      </c>
      <c r="J756" s="12">
        <v>5</v>
      </c>
      <c r="K756" s="12">
        <v>18</v>
      </c>
      <c r="L756" s="12">
        <v>49</v>
      </c>
      <c r="M756" s="12">
        <v>13</v>
      </c>
      <c r="N756" s="12">
        <v>3</v>
      </c>
      <c r="O756" s="12">
        <v>44</v>
      </c>
      <c r="P756" s="12">
        <v>132</v>
      </c>
      <c r="AI756" s="12"/>
    </row>
    <row r="757" spans="1:35" x14ac:dyDescent="0.2">
      <c r="A757" s="12" t="s">
        <v>1782</v>
      </c>
      <c r="B757" s="12">
        <v>2011</v>
      </c>
      <c r="C757" s="12" t="s">
        <v>166</v>
      </c>
      <c r="D757" s="12" t="s">
        <v>161</v>
      </c>
      <c r="E757" s="12">
        <v>136</v>
      </c>
      <c r="F757" s="12">
        <v>430</v>
      </c>
      <c r="G757" s="12">
        <v>45</v>
      </c>
      <c r="H757" s="12">
        <v>114</v>
      </c>
      <c r="I757" s="12">
        <v>16</v>
      </c>
      <c r="J757" s="12">
        <v>1</v>
      </c>
      <c r="K757" s="12">
        <v>12</v>
      </c>
      <c r="L757" s="12">
        <v>59</v>
      </c>
      <c r="M757" s="12">
        <v>2</v>
      </c>
      <c r="N757" s="12">
        <v>1</v>
      </c>
      <c r="O757" s="12">
        <v>29</v>
      </c>
      <c r="P757" s="12">
        <v>99</v>
      </c>
      <c r="AI757" s="12"/>
    </row>
    <row r="758" spans="1:35" x14ac:dyDescent="0.2">
      <c r="A758" s="12" t="s">
        <v>1501</v>
      </c>
      <c r="B758" s="12">
        <v>2011</v>
      </c>
      <c r="C758" s="12" t="s">
        <v>168</v>
      </c>
      <c r="D758" s="12" t="s">
        <v>157</v>
      </c>
      <c r="E758" s="12">
        <v>120</v>
      </c>
      <c r="F758" s="12">
        <v>431</v>
      </c>
      <c r="G758" s="12">
        <v>68</v>
      </c>
      <c r="H758" s="12">
        <v>111</v>
      </c>
      <c r="I758" s="12">
        <v>32</v>
      </c>
      <c r="J758" s="12">
        <v>2</v>
      </c>
      <c r="K758" s="12">
        <v>17</v>
      </c>
      <c r="L758" s="12">
        <v>80</v>
      </c>
      <c r="M758" s="12">
        <v>3</v>
      </c>
      <c r="N758" s="12">
        <v>0</v>
      </c>
      <c r="O758" s="12">
        <v>68</v>
      </c>
      <c r="P758" s="12">
        <v>100</v>
      </c>
      <c r="AI758" s="12"/>
    </row>
    <row r="759" spans="1:35" x14ac:dyDescent="0.2">
      <c r="A759" s="12" t="s">
        <v>1742</v>
      </c>
      <c r="B759" s="12">
        <v>2011</v>
      </c>
      <c r="C759" s="12" t="s">
        <v>173</v>
      </c>
      <c r="D759" s="12" t="s">
        <v>161</v>
      </c>
      <c r="E759" s="12">
        <v>117</v>
      </c>
      <c r="F759" s="12">
        <v>435</v>
      </c>
      <c r="G759" s="12">
        <v>49</v>
      </c>
      <c r="H759" s="12">
        <v>113</v>
      </c>
      <c r="I759" s="12">
        <v>30</v>
      </c>
      <c r="J759" s="12">
        <v>0</v>
      </c>
      <c r="K759" s="12">
        <v>4</v>
      </c>
      <c r="L759" s="12">
        <v>51</v>
      </c>
      <c r="M759" s="12">
        <v>7</v>
      </c>
      <c r="N759" s="12">
        <v>2</v>
      </c>
      <c r="O759" s="12">
        <v>39</v>
      </c>
      <c r="P759" s="12">
        <v>59</v>
      </c>
      <c r="AI759" s="12"/>
    </row>
    <row r="760" spans="1:35" x14ac:dyDescent="0.2">
      <c r="A760" s="12" t="s">
        <v>1628</v>
      </c>
      <c r="B760" s="12">
        <v>2011</v>
      </c>
      <c r="C760" s="12" t="s">
        <v>159</v>
      </c>
      <c r="D760" s="12" t="s">
        <v>157</v>
      </c>
      <c r="E760" s="12">
        <v>123</v>
      </c>
      <c r="F760" s="12">
        <v>436</v>
      </c>
      <c r="G760" s="12">
        <v>51</v>
      </c>
      <c r="H760" s="12">
        <v>108</v>
      </c>
      <c r="I760" s="12">
        <v>19</v>
      </c>
      <c r="J760" s="12">
        <v>3</v>
      </c>
      <c r="K760" s="12">
        <v>3</v>
      </c>
      <c r="L760" s="12">
        <v>39</v>
      </c>
      <c r="M760" s="12">
        <v>13</v>
      </c>
      <c r="N760" s="12">
        <v>3</v>
      </c>
      <c r="O760" s="12">
        <v>34</v>
      </c>
      <c r="P760" s="12">
        <v>87</v>
      </c>
      <c r="AI760" s="12"/>
    </row>
    <row r="761" spans="1:35" x14ac:dyDescent="0.2">
      <c r="A761" s="12" t="s">
        <v>1445</v>
      </c>
      <c r="B761" s="12">
        <v>2011</v>
      </c>
      <c r="C761" s="12" t="s">
        <v>170</v>
      </c>
      <c r="D761" s="12" t="s">
        <v>157</v>
      </c>
      <c r="E761" s="12">
        <v>131</v>
      </c>
      <c r="F761" s="12">
        <v>442</v>
      </c>
      <c r="G761" s="12">
        <v>60</v>
      </c>
      <c r="H761" s="12">
        <v>106</v>
      </c>
      <c r="I761" s="12">
        <v>20</v>
      </c>
      <c r="J761" s="12">
        <v>5</v>
      </c>
      <c r="K761" s="12">
        <v>10</v>
      </c>
      <c r="L761" s="12">
        <v>46</v>
      </c>
      <c r="M761" s="12">
        <v>4</v>
      </c>
      <c r="N761" s="12">
        <v>3</v>
      </c>
      <c r="O761" s="12">
        <v>45</v>
      </c>
      <c r="P761" s="12">
        <v>86</v>
      </c>
      <c r="AI761" s="12"/>
    </row>
    <row r="762" spans="1:35" x14ac:dyDescent="0.2">
      <c r="A762" s="12" t="s">
        <v>1540</v>
      </c>
      <c r="B762" s="12">
        <v>2011</v>
      </c>
      <c r="C762" s="12" t="s">
        <v>180</v>
      </c>
      <c r="D762" s="12" t="s">
        <v>161</v>
      </c>
      <c r="E762" s="12">
        <v>132</v>
      </c>
      <c r="F762" s="12">
        <v>442</v>
      </c>
      <c r="G762" s="12">
        <v>46</v>
      </c>
      <c r="H762" s="12">
        <v>120</v>
      </c>
      <c r="I762" s="12">
        <v>26</v>
      </c>
      <c r="J762" s="12">
        <v>1</v>
      </c>
      <c r="K762" s="12">
        <v>1</v>
      </c>
      <c r="L762" s="12">
        <v>47</v>
      </c>
      <c r="M762" s="12">
        <v>4</v>
      </c>
      <c r="N762" s="12">
        <v>6</v>
      </c>
      <c r="O762" s="12">
        <v>29</v>
      </c>
      <c r="P762" s="12">
        <v>41</v>
      </c>
      <c r="AI762" s="12"/>
    </row>
    <row r="763" spans="1:35" x14ac:dyDescent="0.2">
      <c r="A763" s="12" t="s">
        <v>1747</v>
      </c>
      <c r="B763" s="12">
        <v>2011</v>
      </c>
      <c r="C763" s="12" t="s">
        <v>164</v>
      </c>
      <c r="D763" s="12" t="s">
        <v>157</v>
      </c>
      <c r="E763" s="12">
        <v>129</v>
      </c>
      <c r="F763" s="12">
        <v>443</v>
      </c>
      <c r="G763" s="12">
        <v>47</v>
      </c>
      <c r="H763" s="12">
        <v>97</v>
      </c>
      <c r="I763" s="12">
        <v>20</v>
      </c>
      <c r="J763" s="12">
        <v>4</v>
      </c>
      <c r="K763" s="12">
        <v>23</v>
      </c>
      <c r="L763" s="12">
        <v>78</v>
      </c>
      <c r="M763" s="12">
        <v>1</v>
      </c>
      <c r="N763" s="12">
        <v>1</v>
      </c>
      <c r="O763" s="12">
        <v>36</v>
      </c>
      <c r="P763" s="12">
        <v>133</v>
      </c>
      <c r="AI763" s="12"/>
    </row>
    <row r="764" spans="1:35" x14ac:dyDescent="0.2">
      <c r="A764" s="12" t="s">
        <v>1442</v>
      </c>
      <c r="B764" s="12">
        <v>2011</v>
      </c>
      <c r="C764" s="12" t="s">
        <v>173</v>
      </c>
      <c r="D764" s="12" t="s">
        <v>161</v>
      </c>
      <c r="E764" s="12">
        <v>123</v>
      </c>
      <c r="F764" s="12">
        <v>444</v>
      </c>
      <c r="G764" s="12">
        <v>59</v>
      </c>
      <c r="H764" s="12">
        <v>109</v>
      </c>
      <c r="I764" s="12">
        <v>19</v>
      </c>
      <c r="J764" s="12">
        <v>1</v>
      </c>
      <c r="K764" s="12">
        <v>12</v>
      </c>
      <c r="L764" s="12">
        <v>57</v>
      </c>
      <c r="M764" s="12">
        <v>11</v>
      </c>
      <c r="N764" s="12">
        <v>1</v>
      </c>
      <c r="O764" s="12">
        <v>56</v>
      </c>
      <c r="P764" s="12">
        <v>109</v>
      </c>
      <c r="AI764" s="12"/>
    </row>
    <row r="765" spans="1:35" x14ac:dyDescent="0.2">
      <c r="A765" s="12" t="s">
        <v>1727</v>
      </c>
      <c r="B765" s="12">
        <v>2011</v>
      </c>
      <c r="C765" s="12" t="s">
        <v>169</v>
      </c>
      <c r="D765" s="12" t="s">
        <v>161</v>
      </c>
      <c r="E765" s="12">
        <v>141</v>
      </c>
      <c r="F765" s="12">
        <v>445</v>
      </c>
      <c r="G765" s="12">
        <v>55</v>
      </c>
      <c r="H765" s="12">
        <v>130</v>
      </c>
      <c r="I765" s="12">
        <v>20</v>
      </c>
      <c r="J765" s="12">
        <v>8</v>
      </c>
      <c r="K765" s="12">
        <v>8</v>
      </c>
      <c r="L765" s="12">
        <v>46</v>
      </c>
      <c r="M765" s="12">
        <v>15</v>
      </c>
      <c r="N765" s="12">
        <v>1</v>
      </c>
      <c r="O765" s="12">
        <v>43</v>
      </c>
      <c r="P765" s="12">
        <v>82</v>
      </c>
      <c r="AI765" s="12"/>
    </row>
    <row r="766" spans="1:35" x14ac:dyDescent="0.2">
      <c r="A766" s="12" t="s">
        <v>1441</v>
      </c>
      <c r="B766" s="12">
        <v>2011</v>
      </c>
      <c r="C766" s="12" t="s">
        <v>158</v>
      </c>
      <c r="D766" s="12" t="s">
        <v>161</v>
      </c>
      <c r="E766" s="12">
        <v>123</v>
      </c>
      <c r="F766" s="12">
        <v>446</v>
      </c>
      <c r="G766" s="12">
        <v>47</v>
      </c>
      <c r="H766" s="12">
        <v>109</v>
      </c>
      <c r="I766" s="12">
        <v>27</v>
      </c>
      <c r="J766" s="12">
        <v>0</v>
      </c>
      <c r="K766" s="12">
        <v>12</v>
      </c>
      <c r="L766" s="12">
        <v>39</v>
      </c>
      <c r="M766" s="12">
        <v>3</v>
      </c>
      <c r="N766" s="12">
        <v>1</v>
      </c>
      <c r="O766" s="12">
        <v>38</v>
      </c>
      <c r="P766" s="12">
        <v>88</v>
      </c>
      <c r="AI766" s="12"/>
    </row>
    <row r="767" spans="1:35" x14ac:dyDescent="0.2">
      <c r="A767" s="12" t="s">
        <v>1413</v>
      </c>
      <c r="B767" s="12">
        <v>2011</v>
      </c>
      <c r="C767" s="12" t="s">
        <v>162</v>
      </c>
      <c r="D767" s="12" t="s">
        <v>161</v>
      </c>
      <c r="E767" s="12">
        <v>119</v>
      </c>
      <c r="F767" s="12">
        <v>446</v>
      </c>
      <c r="G767" s="12">
        <v>51</v>
      </c>
      <c r="H767" s="12">
        <v>123</v>
      </c>
      <c r="I767" s="12">
        <v>22</v>
      </c>
      <c r="J767" s="12">
        <v>2</v>
      </c>
      <c r="K767" s="12">
        <v>9</v>
      </c>
      <c r="L767" s="12">
        <v>35</v>
      </c>
      <c r="M767" s="12">
        <v>3</v>
      </c>
      <c r="N767" s="12">
        <v>2</v>
      </c>
      <c r="O767" s="12">
        <v>25</v>
      </c>
      <c r="P767" s="12">
        <v>78</v>
      </c>
      <c r="AI767" s="12"/>
    </row>
    <row r="768" spans="1:35" x14ac:dyDescent="0.2">
      <c r="A768" s="12" t="s">
        <v>1476</v>
      </c>
      <c r="B768" s="12">
        <v>2011</v>
      </c>
      <c r="C768" s="12" t="s">
        <v>180</v>
      </c>
      <c r="D768" s="12" t="s">
        <v>161</v>
      </c>
      <c r="E768" s="12">
        <v>124</v>
      </c>
      <c r="F768" s="12">
        <v>446</v>
      </c>
      <c r="G768" s="12">
        <v>83</v>
      </c>
      <c r="H768" s="12">
        <v>132</v>
      </c>
      <c r="I768" s="12">
        <v>36</v>
      </c>
      <c r="J768" s="12">
        <v>0</v>
      </c>
      <c r="K768" s="12">
        <v>22</v>
      </c>
      <c r="L768" s="12">
        <v>75</v>
      </c>
      <c r="M768" s="12">
        <v>2</v>
      </c>
      <c r="N768" s="12">
        <v>1</v>
      </c>
      <c r="O768" s="12">
        <v>60</v>
      </c>
      <c r="P768" s="12">
        <v>93</v>
      </c>
      <c r="AI768" s="12"/>
    </row>
    <row r="769" spans="1:35" x14ac:dyDescent="0.2">
      <c r="A769" s="12" t="s">
        <v>1478</v>
      </c>
      <c r="B769" s="12">
        <v>2011</v>
      </c>
      <c r="C769" s="12" t="s">
        <v>181</v>
      </c>
      <c r="D769" s="12" t="s">
        <v>157</v>
      </c>
      <c r="E769" s="12">
        <v>122</v>
      </c>
      <c r="F769" s="12">
        <v>449</v>
      </c>
      <c r="G769" s="12">
        <v>51</v>
      </c>
      <c r="H769" s="12">
        <v>124</v>
      </c>
      <c r="I769" s="12">
        <v>35</v>
      </c>
      <c r="J769" s="12">
        <v>0</v>
      </c>
      <c r="K769" s="12">
        <v>5</v>
      </c>
      <c r="L769" s="12">
        <v>38</v>
      </c>
      <c r="M769" s="12">
        <v>9</v>
      </c>
      <c r="N769" s="12">
        <v>6</v>
      </c>
      <c r="O769" s="12">
        <v>33</v>
      </c>
      <c r="P769" s="12">
        <v>65</v>
      </c>
      <c r="AI769" s="12"/>
    </row>
    <row r="770" spans="1:35" x14ac:dyDescent="0.2">
      <c r="A770" s="12" t="s">
        <v>1795</v>
      </c>
      <c r="B770" s="12">
        <v>2011</v>
      </c>
      <c r="C770" s="12" t="s">
        <v>175</v>
      </c>
      <c r="D770" s="12" t="s">
        <v>157</v>
      </c>
      <c r="E770" s="12">
        <v>117</v>
      </c>
      <c r="F770" s="12">
        <v>450</v>
      </c>
      <c r="G770" s="12">
        <v>56</v>
      </c>
      <c r="H770" s="12">
        <v>120</v>
      </c>
      <c r="I770" s="12">
        <v>9</v>
      </c>
      <c r="J770" s="12">
        <v>5</v>
      </c>
      <c r="K770" s="12">
        <v>0</v>
      </c>
      <c r="L770" s="12">
        <v>30</v>
      </c>
      <c r="M770" s="12">
        <v>34</v>
      </c>
      <c r="N770" s="12">
        <v>9</v>
      </c>
      <c r="O770" s="12">
        <v>26</v>
      </c>
      <c r="P770" s="12">
        <v>41</v>
      </c>
      <c r="AI770" s="12"/>
    </row>
    <row r="771" spans="1:35" x14ac:dyDescent="0.2">
      <c r="A771" s="12" t="s">
        <v>1701</v>
      </c>
      <c r="B771" s="12">
        <v>2011</v>
      </c>
      <c r="C771" s="12" t="s">
        <v>176</v>
      </c>
      <c r="D771" s="12" t="s">
        <v>157</v>
      </c>
      <c r="E771" s="12">
        <v>114</v>
      </c>
      <c r="F771" s="12">
        <v>451</v>
      </c>
      <c r="G771" s="12">
        <v>63</v>
      </c>
      <c r="H771" s="12">
        <v>120</v>
      </c>
      <c r="I771" s="12">
        <v>24</v>
      </c>
      <c r="J771" s="12">
        <v>4</v>
      </c>
      <c r="K771" s="12">
        <v>7</v>
      </c>
      <c r="L771" s="12">
        <v>46</v>
      </c>
      <c r="M771" s="12">
        <v>13</v>
      </c>
      <c r="N771" s="12">
        <v>5</v>
      </c>
      <c r="O771" s="12">
        <v>34</v>
      </c>
      <c r="P771" s="12">
        <v>76</v>
      </c>
      <c r="AI771" s="12"/>
    </row>
    <row r="772" spans="1:35" x14ac:dyDescent="0.2">
      <c r="A772" s="12" t="s">
        <v>1414</v>
      </c>
      <c r="B772" s="12">
        <v>2011</v>
      </c>
      <c r="C772" s="12" t="s">
        <v>177</v>
      </c>
      <c r="D772" s="12" t="s">
        <v>161</v>
      </c>
      <c r="E772" s="12">
        <v>146</v>
      </c>
      <c r="F772" s="12">
        <v>452</v>
      </c>
      <c r="G772" s="12">
        <v>52</v>
      </c>
      <c r="H772" s="12">
        <v>131</v>
      </c>
      <c r="I772" s="12">
        <v>14</v>
      </c>
      <c r="J772" s="12">
        <v>6</v>
      </c>
      <c r="K772" s="12">
        <v>0</v>
      </c>
      <c r="L772" s="12">
        <v>17</v>
      </c>
      <c r="M772" s="12">
        <v>10</v>
      </c>
      <c r="N772" s="12">
        <v>0</v>
      </c>
      <c r="O772" s="12">
        <v>47</v>
      </c>
      <c r="P772" s="12">
        <v>58</v>
      </c>
      <c r="AI772" s="12"/>
    </row>
    <row r="773" spans="1:35" x14ac:dyDescent="0.2">
      <c r="A773" s="12" t="s">
        <v>1462</v>
      </c>
      <c r="B773" s="12">
        <v>2011</v>
      </c>
      <c r="C773" s="12" t="s">
        <v>166</v>
      </c>
      <c r="D773" s="12" t="s">
        <v>161</v>
      </c>
      <c r="E773" s="12">
        <v>118</v>
      </c>
      <c r="F773" s="12">
        <v>453</v>
      </c>
      <c r="G773" s="12">
        <v>77</v>
      </c>
      <c r="H773" s="12">
        <v>122</v>
      </c>
      <c r="I773" s="12">
        <v>26</v>
      </c>
      <c r="J773" s="12">
        <v>2</v>
      </c>
      <c r="K773" s="12">
        <v>20</v>
      </c>
      <c r="L773" s="12">
        <v>49</v>
      </c>
      <c r="M773" s="12">
        <v>9</v>
      </c>
      <c r="N773" s="12">
        <v>2</v>
      </c>
      <c r="O773" s="12">
        <v>50</v>
      </c>
      <c r="P773" s="12">
        <v>107</v>
      </c>
      <c r="AI773" s="12"/>
    </row>
    <row r="774" spans="1:35" x14ac:dyDescent="0.2">
      <c r="A774" s="12" t="s">
        <v>1452</v>
      </c>
      <c r="B774" s="12">
        <v>2011</v>
      </c>
      <c r="C774" s="12" t="s">
        <v>177</v>
      </c>
      <c r="D774" s="12" t="s">
        <v>161</v>
      </c>
      <c r="E774" s="12">
        <v>136</v>
      </c>
      <c r="F774" s="12">
        <v>454</v>
      </c>
      <c r="G774" s="12">
        <v>49</v>
      </c>
      <c r="H774" s="12">
        <v>125</v>
      </c>
      <c r="I774" s="12">
        <v>17</v>
      </c>
      <c r="J774" s="12">
        <v>3</v>
      </c>
      <c r="K774" s="12">
        <v>3</v>
      </c>
      <c r="L774" s="12">
        <v>45</v>
      </c>
      <c r="M774" s="12">
        <v>4</v>
      </c>
      <c r="N774" s="12">
        <v>3</v>
      </c>
      <c r="O774" s="12">
        <v>25</v>
      </c>
      <c r="P774" s="12">
        <v>49</v>
      </c>
      <c r="AI774" s="12"/>
    </row>
    <row r="775" spans="1:35" x14ac:dyDescent="0.2">
      <c r="A775" s="12" t="s">
        <v>1778</v>
      </c>
      <c r="B775" s="12">
        <v>2011</v>
      </c>
      <c r="C775" s="12" t="s">
        <v>180</v>
      </c>
      <c r="D775" s="12" t="s">
        <v>161</v>
      </c>
      <c r="E775" s="12">
        <v>159</v>
      </c>
      <c r="F775" s="12">
        <v>455</v>
      </c>
      <c r="G775" s="12">
        <v>56</v>
      </c>
      <c r="H775" s="12">
        <v>135</v>
      </c>
      <c r="I775" s="12">
        <v>24</v>
      </c>
      <c r="J775" s="12">
        <v>2</v>
      </c>
      <c r="K775" s="12">
        <v>10</v>
      </c>
      <c r="L775" s="12">
        <v>37</v>
      </c>
      <c r="M775" s="12">
        <v>6</v>
      </c>
      <c r="N775" s="12">
        <v>7</v>
      </c>
      <c r="O775" s="12">
        <v>28</v>
      </c>
      <c r="P775" s="12">
        <v>81</v>
      </c>
      <c r="AI775" s="12"/>
    </row>
    <row r="776" spans="1:35" x14ac:dyDescent="0.2">
      <c r="A776" s="12" t="s">
        <v>1345</v>
      </c>
      <c r="B776" s="12">
        <v>2011</v>
      </c>
      <c r="C776" s="12" t="s">
        <v>160</v>
      </c>
      <c r="D776" s="12" t="s">
        <v>161</v>
      </c>
      <c r="E776" s="12">
        <v>126</v>
      </c>
      <c r="F776" s="12">
        <v>455</v>
      </c>
      <c r="G776" s="12">
        <v>56</v>
      </c>
      <c r="H776" s="12">
        <v>125</v>
      </c>
      <c r="I776" s="12">
        <v>33</v>
      </c>
      <c r="J776" s="12">
        <v>1</v>
      </c>
      <c r="K776" s="12">
        <v>18</v>
      </c>
      <c r="L776" s="12">
        <v>70</v>
      </c>
      <c r="M776" s="12">
        <v>2</v>
      </c>
      <c r="N776" s="12">
        <v>2</v>
      </c>
      <c r="O776" s="12">
        <v>51</v>
      </c>
      <c r="P776" s="12">
        <v>80</v>
      </c>
      <c r="AI776" s="12"/>
    </row>
    <row r="777" spans="1:35" x14ac:dyDescent="0.2">
      <c r="A777" s="12" t="s">
        <v>1503</v>
      </c>
      <c r="B777" s="12">
        <v>2011</v>
      </c>
      <c r="C777" s="12" t="s">
        <v>165</v>
      </c>
      <c r="D777" s="12" t="s">
        <v>157</v>
      </c>
      <c r="E777" s="12">
        <v>139</v>
      </c>
      <c r="F777" s="12">
        <v>457</v>
      </c>
      <c r="G777" s="12">
        <v>63</v>
      </c>
      <c r="H777" s="12">
        <v>120</v>
      </c>
      <c r="I777" s="12">
        <v>22</v>
      </c>
      <c r="J777" s="12">
        <v>0</v>
      </c>
      <c r="K777" s="12">
        <v>5</v>
      </c>
      <c r="L777" s="12">
        <v>36</v>
      </c>
      <c r="M777" s="12">
        <v>13</v>
      </c>
      <c r="N777" s="12">
        <v>3</v>
      </c>
      <c r="O777" s="12">
        <v>41</v>
      </c>
      <c r="P777" s="12">
        <v>83</v>
      </c>
      <c r="AI777" s="12"/>
    </row>
    <row r="778" spans="1:35" x14ac:dyDescent="0.2">
      <c r="A778" s="12" t="s">
        <v>1633</v>
      </c>
      <c r="B778" s="12">
        <v>2011</v>
      </c>
      <c r="C778" s="12" t="s">
        <v>170</v>
      </c>
      <c r="D778" s="12" t="s">
        <v>157</v>
      </c>
      <c r="E778" s="12">
        <v>134</v>
      </c>
      <c r="F778" s="12">
        <v>460</v>
      </c>
      <c r="G778" s="12">
        <v>54</v>
      </c>
      <c r="H778" s="12">
        <v>109</v>
      </c>
      <c r="I778" s="12">
        <v>26</v>
      </c>
      <c r="J778" s="12">
        <v>0</v>
      </c>
      <c r="K778" s="12">
        <v>14</v>
      </c>
      <c r="L778" s="12">
        <v>44</v>
      </c>
      <c r="M778" s="12">
        <v>2</v>
      </c>
      <c r="N778" s="12">
        <v>2</v>
      </c>
      <c r="O778" s="12">
        <v>38</v>
      </c>
      <c r="P778" s="12">
        <v>64</v>
      </c>
      <c r="AI778" s="12"/>
    </row>
    <row r="779" spans="1:35" x14ac:dyDescent="0.2">
      <c r="A779" s="12" t="s">
        <v>1666</v>
      </c>
      <c r="B779" s="12">
        <v>2011</v>
      </c>
      <c r="C779" s="12" t="s">
        <v>167</v>
      </c>
      <c r="D779" s="12" t="s">
        <v>157</v>
      </c>
      <c r="E779" s="12">
        <v>141</v>
      </c>
      <c r="F779" s="12">
        <v>462</v>
      </c>
      <c r="G779" s="12">
        <v>69</v>
      </c>
      <c r="H779" s="12">
        <v>128</v>
      </c>
      <c r="I779" s="12">
        <v>32</v>
      </c>
      <c r="J779" s="12">
        <v>2</v>
      </c>
      <c r="K779" s="12">
        <v>19</v>
      </c>
      <c r="L779" s="12">
        <v>75</v>
      </c>
      <c r="M779" s="12">
        <v>13</v>
      </c>
      <c r="N779" s="12">
        <v>1</v>
      </c>
      <c r="O779" s="12">
        <v>49</v>
      </c>
      <c r="P779" s="12">
        <v>106</v>
      </c>
      <c r="AI779" s="12"/>
    </row>
    <row r="780" spans="1:35" x14ac:dyDescent="0.2">
      <c r="A780" s="12" t="s">
        <v>1786</v>
      </c>
      <c r="B780" s="12">
        <v>2011</v>
      </c>
      <c r="C780" s="12" t="s">
        <v>187</v>
      </c>
      <c r="D780" s="12" t="s">
        <v>161</v>
      </c>
      <c r="E780" s="12">
        <v>123</v>
      </c>
      <c r="F780" s="12">
        <v>462</v>
      </c>
      <c r="G780" s="12">
        <v>54</v>
      </c>
      <c r="H780" s="12">
        <v>114</v>
      </c>
      <c r="I780" s="12">
        <v>25</v>
      </c>
      <c r="J780" s="12">
        <v>4</v>
      </c>
      <c r="K780" s="12">
        <v>23</v>
      </c>
      <c r="L780" s="12">
        <v>72</v>
      </c>
      <c r="M780" s="12">
        <v>2</v>
      </c>
      <c r="N780" s="12">
        <v>1</v>
      </c>
      <c r="O780" s="12">
        <v>54</v>
      </c>
      <c r="P780" s="12">
        <v>99</v>
      </c>
      <c r="AI780" s="12"/>
    </row>
    <row r="781" spans="1:35" x14ac:dyDescent="0.2">
      <c r="A781" s="12" t="s">
        <v>1697</v>
      </c>
      <c r="B781" s="12">
        <v>2011</v>
      </c>
      <c r="C781" s="12" t="s">
        <v>182</v>
      </c>
      <c r="D781" s="12" t="s">
        <v>157</v>
      </c>
      <c r="E781" s="12">
        <v>141</v>
      </c>
      <c r="F781" s="12">
        <v>464</v>
      </c>
      <c r="G781" s="12">
        <v>63</v>
      </c>
      <c r="H781" s="12">
        <v>137</v>
      </c>
      <c r="I781" s="12">
        <v>33</v>
      </c>
      <c r="J781" s="12">
        <v>4</v>
      </c>
      <c r="K781" s="12">
        <v>19</v>
      </c>
      <c r="L781" s="12">
        <v>82</v>
      </c>
      <c r="M781" s="12">
        <v>3</v>
      </c>
      <c r="N781" s="12">
        <v>1</v>
      </c>
      <c r="O781" s="12">
        <v>73</v>
      </c>
      <c r="P781" s="12">
        <v>131</v>
      </c>
      <c r="AI781" s="12"/>
    </row>
    <row r="782" spans="1:35" x14ac:dyDescent="0.2">
      <c r="A782" s="12" t="s">
        <v>1785</v>
      </c>
      <c r="B782" s="12">
        <v>2011</v>
      </c>
      <c r="C782" s="12" t="s">
        <v>184</v>
      </c>
      <c r="D782" s="12" t="s">
        <v>157</v>
      </c>
      <c r="E782" s="12">
        <v>134</v>
      </c>
      <c r="F782" s="12">
        <v>464</v>
      </c>
      <c r="G782" s="12">
        <v>60</v>
      </c>
      <c r="H782" s="12">
        <v>120</v>
      </c>
      <c r="I782" s="12">
        <v>22</v>
      </c>
      <c r="J782" s="12">
        <v>1</v>
      </c>
      <c r="K782" s="12">
        <v>16</v>
      </c>
      <c r="L782" s="12">
        <v>51</v>
      </c>
      <c r="M782" s="12">
        <v>2</v>
      </c>
      <c r="N782" s="12">
        <v>2</v>
      </c>
      <c r="O782" s="12">
        <v>39</v>
      </c>
      <c r="P782" s="12">
        <v>92</v>
      </c>
      <c r="AI782" s="12"/>
    </row>
    <row r="783" spans="1:35" x14ac:dyDescent="0.2">
      <c r="A783" s="12" t="s">
        <v>1364</v>
      </c>
      <c r="B783" s="12">
        <v>2011</v>
      </c>
      <c r="C783" s="12" t="s">
        <v>156</v>
      </c>
      <c r="D783" s="12" t="s">
        <v>157</v>
      </c>
      <c r="E783" s="12">
        <v>129</v>
      </c>
      <c r="F783" s="12">
        <v>464</v>
      </c>
      <c r="G783" s="12">
        <v>38</v>
      </c>
      <c r="H783" s="12">
        <v>133</v>
      </c>
      <c r="I783" s="12">
        <v>29</v>
      </c>
      <c r="J783" s="12">
        <v>1</v>
      </c>
      <c r="K783" s="12">
        <v>8</v>
      </c>
      <c r="L783" s="12">
        <v>48</v>
      </c>
      <c r="M783" s="12">
        <v>0</v>
      </c>
      <c r="N783" s="12">
        <v>0</v>
      </c>
      <c r="O783" s="12">
        <v>23</v>
      </c>
      <c r="P783" s="12">
        <v>33</v>
      </c>
      <c r="AI783" s="12"/>
    </row>
    <row r="784" spans="1:35" x14ac:dyDescent="0.2">
      <c r="A784" s="12" t="s">
        <v>1465</v>
      </c>
      <c r="B784" s="12">
        <v>2011</v>
      </c>
      <c r="C784" s="12" t="s">
        <v>187</v>
      </c>
      <c r="D784" s="12" t="s">
        <v>161</v>
      </c>
      <c r="E784" s="12">
        <v>140</v>
      </c>
      <c r="F784" s="12">
        <v>466</v>
      </c>
      <c r="G784" s="12">
        <v>41</v>
      </c>
      <c r="H784" s="12">
        <v>106</v>
      </c>
      <c r="I784" s="12">
        <v>15</v>
      </c>
      <c r="J784" s="12">
        <v>1</v>
      </c>
      <c r="K784" s="12">
        <v>16</v>
      </c>
      <c r="L784" s="12">
        <v>57</v>
      </c>
      <c r="M784" s="12">
        <v>0</v>
      </c>
      <c r="N784" s="12">
        <v>1</v>
      </c>
      <c r="O784" s="12">
        <v>54</v>
      </c>
      <c r="P784" s="12">
        <v>115</v>
      </c>
      <c r="AI784" s="12"/>
    </row>
    <row r="785" spans="1:35" x14ac:dyDescent="0.2">
      <c r="A785" s="12" t="s">
        <v>1525</v>
      </c>
      <c r="B785" s="12">
        <v>2011</v>
      </c>
      <c r="C785" s="12" t="s">
        <v>160</v>
      </c>
      <c r="D785" s="12" t="s">
        <v>161</v>
      </c>
      <c r="E785" s="12">
        <v>128</v>
      </c>
      <c r="F785" s="12">
        <v>466</v>
      </c>
      <c r="G785" s="12">
        <v>51</v>
      </c>
      <c r="H785" s="12">
        <v>126</v>
      </c>
      <c r="I785" s="12">
        <v>19</v>
      </c>
      <c r="J785" s="12">
        <v>0</v>
      </c>
      <c r="K785" s="12">
        <v>24</v>
      </c>
      <c r="L785" s="12">
        <v>71</v>
      </c>
      <c r="M785" s="12">
        <v>3</v>
      </c>
      <c r="N785" s="12">
        <v>2</v>
      </c>
      <c r="O785" s="12">
        <v>57</v>
      </c>
      <c r="P785" s="12">
        <v>89</v>
      </c>
      <c r="AI785" s="12"/>
    </row>
    <row r="786" spans="1:35" x14ac:dyDescent="0.2">
      <c r="A786" s="12" t="s">
        <v>1365</v>
      </c>
      <c r="B786" s="12">
        <v>2011</v>
      </c>
      <c r="C786" s="12" t="s">
        <v>186</v>
      </c>
      <c r="D786" s="12" t="s">
        <v>161</v>
      </c>
      <c r="E786" s="12">
        <v>122</v>
      </c>
      <c r="F786" s="12">
        <v>469</v>
      </c>
      <c r="G786" s="12">
        <v>46</v>
      </c>
      <c r="H786" s="12">
        <v>130</v>
      </c>
      <c r="I786" s="12">
        <v>14</v>
      </c>
      <c r="J786" s="12">
        <v>0</v>
      </c>
      <c r="K786" s="12">
        <v>5</v>
      </c>
      <c r="L786" s="12">
        <v>50</v>
      </c>
      <c r="M786" s="12">
        <v>3</v>
      </c>
      <c r="N786" s="12">
        <v>0</v>
      </c>
      <c r="O786" s="12">
        <v>42</v>
      </c>
      <c r="P786" s="12">
        <v>44</v>
      </c>
      <c r="AI786" s="12"/>
    </row>
    <row r="787" spans="1:35" x14ac:dyDescent="0.2">
      <c r="A787" s="12" t="s">
        <v>1549</v>
      </c>
      <c r="B787" s="12">
        <v>2011</v>
      </c>
      <c r="C787" s="12" t="s">
        <v>181</v>
      </c>
      <c r="D787" s="12" t="s">
        <v>157</v>
      </c>
      <c r="E787" s="12">
        <v>141</v>
      </c>
      <c r="F787" s="12">
        <v>475</v>
      </c>
      <c r="G787" s="12">
        <v>54</v>
      </c>
      <c r="H787" s="12">
        <v>137</v>
      </c>
      <c r="I787" s="12">
        <v>23</v>
      </c>
      <c r="J787" s="12">
        <v>0</v>
      </c>
      <c r="K787" s="12">
        <v>6</v>
      </c>
      <c r="L787" s="12">
        <v>46</v>
      </c>
      <c r="M787" s="12">
        <v>8</v>
      </c>
      <c r="N787" s="12">
        <v>1</v>
      </c>
      <c r="O787" s="12">
        <v>58</v>
      </c>
      <c r="P787" s="12">
        <v>48</v>
      </c>
      <c r="AI787" s="12"/>
    </row>
    <row r="788" spans="1:35" x14ac:dyDescent="0.2">
      <c r="A788" s="12" t="s">
        <v>107</v>
      </c>
      <c r="B788" s="12">
        <v>2011</v>
      </c>
      <c r="C788" s="12" t="s">
        <v>184</v>
      </c>
      <c r="D788" s="12" t="s">
        <v>157</v>
      </c>
      <c r="E788" s="12">
        <v>124</v>
      </c>
      <c r="F788" s="12">
        <v>475</v>
      </c>
      <c r="G788" s="12">
        <v>64</v>
      </c>
      <c r="H788" s="12">
        <v>125</v>
      </c>
      <c r="I788" s="12">
        <v>28</v>
      </c>
      <c r="J788" s="12">
        <v>1</v>
      </c>
      <c r="K788" s="12">
        <v>29</v>
      </c>
      <c r="L788" s="12">
        <v>87</v>
      </c>
      <c r="M788" s="12">
        <v>9</v>
      </c>
      <c r="N788" s="12">
        <v>5</v>
      </c>
      <c r="O788" s="12">
        <v>33</v>
      </c>
      <c r="P788" s="12">
        <v>116</v>
      </c>
      <c r="AI788" s="12"/>
    </row>
    <row r="789" spans="1:35" x14ac:dyDescent="0.2">
      <c r="A789" s="12" t="s">
        <v>1486</v>
      </c>
      <c r="B789" s="12">
        <v>2011</v>
      </c>
      <c r="C789" s="12" t="s">
        <v>180</v>
      </c>
      <c r="D789" s="12" t="s">
        <v>161</v>
      </c>
      <c r="E789" s="12">
        <v>139</v>
      </c>
      <c r="F789" s="12">
        <v>475</v>
      </c>
      <c r="G789" s="12">
        <v>55</v>
      </c>
      <c r="H789" s="12">
        <v>145</v>
      </c>
      <c r="I789" s="12">
        <v>32</v>
      </c>
      <c r="J789" s="12">
        <v>1</v>
      </c>
      <c r="K789" s="12">
        <v>14</v>
      </c>
      <c r="L789" s="12">
        <v>65</v>
      </c>
      <c r="M789" s="12">
        <v>4</v>
      </c>
      <c r="N789" s="12">
        <v>5</v>
      </c>
      <c r="O789" s="12">
        <v>33</v>
      </c>
      <c r="P789" s="12">
        <v>44</v>
      </c>
      <c r="AI789" s="12"/>
    </row>
    <row r="790" spans="1:35" x14ac:dyDescent="0.2">
      <c r="A790" s="12" t="s">
        <v>1375</v>
      </c>
      <c r="B790" s="12">
        <v>2011</v>
      </c>
      <c r="C790" s="12" t="s">
        <v>162</v>
      </c>
      <c r="D790" s="12" t="s">
        <v>161</v>
      </c>
      <c r="E790" s="12">
        <v>137</v>
      </c>
      <c r="F790" s="12">
        <v>475</v>
      </c>
      <c r="G790" s="12">
        <v>50</v>
      </c>
      <c r="H790" s="12">
        <v>116</v>
      </c>
      <c r="I790" s="12">
        <v>27</v>
      </c>
      <c r="J790" s="12">
        <v>1</v>
      </c>
      <c r="K790" s="12">
        <v>26</v>
      </c>
      <c r="L790" s="12">
        <v>88</v>
      </c>
      <c r="M790" s="12">
        <v>2</v>
      </c>
      <c r="N790" s="12">
        <v>1</v>
      </c>
      <c r="O790" s="12">
        <v>27</v>
      </c>
      <c r="P790" s="12">
        <v>113</v>
      </c>
      <c r="AI790" s="12"/>
    </row>
    <row r="791" spans="1:35" x14ac:dyDescent="0.2">
      <c r="A791" s="12" t="s">
        <v>1631</v>
      </c>
      <c r="B791" s="12">
        <v>2011</v>
      </c>
      <c r="C791" s="12" t="s">
        <v>188</v>
      </c>
      <c r="D791" s="12" t="s">
        <v>161</v>
      </c>
      <c r="E791" s="12">
        <v>147</v>
      </c>
      <c r="F791" s="12">
        <v>476</v>
      </c>
      <c r="G791" s="12">
        <v>67</v>
      </c>
      <c r="H791" s="12">
        <v>135</v>
      </c>
      <c r="I791" s="12">
        <v>32</v>
      </c>
      <c r="J791" s="12">
        <v>9</v>
      </c>
      <c r="K791" s="12">
        <v>15</v>
      </c>
      <c r="L791" s="12">
        <v>59</v>
      </c>
      <c r="M791" s="12">
        <v>10</v>
      </c>
      <c r="N791" s="12">
        <v>2</v>
      </c>
      <c r="O791" s="12">
        <v>46</v>
      </c>
      <c r="P791" s="12">
        <v>93</v>
      </c>
      <c r="AI791" s="12"/>
    </row>
    <row r="792" spans="1:35" x14ac:dyDescent="0.2">
      <c r="A792" s="12" t="s">
        <v>1429</v>
      </c>
      <c r="B792" s="12">
        <v>2011</v>
      </c>
      <c r="C792" s="12" t="s">
        <v>159</v>
      </c>
      <c r="D792" s="12" t="s">
        <v>157</v>
      </c>
      <c r="E792" s="12">
        <v>130</v>
      </c>
      <c r="F792" s="12">
        <v>477</v>
      </c>
      <c r="G792" s="12">
        <v>54</v>
      </c>
      <c r="H792" s="12">
        <v>107</v>
      </c>
      <c r="I792" s="12">
        <v>19</v>
      </c>
      <c r="J792" s="12">
        <v>1</v>
      </c>
      <c r="K792" s="12">
        <v>19</v>
      </c>
      <c r="L792" s="12">
        <v>62</v>
      </c>
      <c r="M792" s="12">
        <v>6</v>
      </c>
      <c r="N792" s="12">
        <v>5</v>
      </c>
      <c r="O792" s="12">
        <v>20</v>
      </c>
      <c r="P792" s="12">
        <v>140</v>
      </c>
      <c r="AI792" s="12"/>
    </row>
    <row r="793" spans="1:35" x14ac:dyDescent="0.2">
      <c r="A793" s="12" t="s">
        <v>1576</v>
      </c>
      <c r="B793" s="12">
        <v>2011</v>
      </c>
      <c r="C793" s="12" t="s">
        <v>173</v>
      </c>
      <c r="D793" s="12" t="s">
        <v>161</v>
      </c>
      <c r="E793" s="12">
        <v>123</v>
      </c>
      <c r="F793" s="12">
        <v>478</v>
      </c>
      <c r="G793" s="12">
        <v>68</v>
      </c>
      <c r="H793" s="12">
        <v>125</v>
      </c>
      <c r="I793" s="12">
        <v>24</v>
      </c>
      <c r="J793" s="12">
        <v>4</v>
      </c>
      <c r="K793" s="12">
        <v>7</v>
      </c>
      <c r="L793" s="12">
        <v>56</v>
      </c>
      <c r="M793" s="12">
        <v>32</v>
      </c>
      <c r="N793" s="12">
        <v>7</v>
      </c>
      <c r="O793" s="12">
        <v>44</v>
      </c>
      <c r="P793" s="12">
        <v>62</v>
      </c>
      <c r="AI793" s="12"/>
    </row>
    <row r="794" spans="1:35" x14ac:dyDescent="0.2">
      <c r="A794" s="12" t="s">
        <v>115</v>
      </c>
      <c r="B794" s="12">
        <v>2011</v>
      </c>
      <c r="C794" s="12" t="s">
        <v>164</v>
      </c>
      <c r="D794" s="12" t="s">
        <v>157</v>
      </c>
      <c r="E794" s="12">
        <v>134</v>
      </c>
      <c r="F794" s="12">
        <v>481</v>
      </c>
      <c r="G794" s="12">
        <v>70</v>
      </c>
      <c r="H794" s="12">
        <v>131</v>
      </c>
      <c r="I794" s="12">
        <v>36</v>
      </c>
      <c r="J794" s="12">
        <v>0</v>
      </c>
      <c r="K794" s="12">
        <v>17</v>
      </c>
      <c r="L794" s="12">
        <v>55</v>
      </c>
      <c r="M794" s="12">
        <v>8</v>
      </c>
      <c r="N794" s="12">
        <v>2</v>
      </c>
      <c r="O794" s="12">
        <v>43</v>
      </c>
      <c r="P794" s="12">
        <v>77</v>
      </c>
      <c r="AI794" s="12"/>
    </row>
    <row r="795" spans="1:35" x14ac:dyDescent="0.2">
      <c r="A795" s="12" t="s">
        <v>1656</v>
      </c>
      <c r="B795" s="12">
        <v>2011</v>
      </c>
      <c r="C795" s="12" t="s">
        <v>188</v>
      </c>
      <c r="D795" s="12" t="s">
        <v>161</v>
      </c>
      <c r="E795" s="12">
        <v>125</v>
      </c>
      <c r="F795" s="12">
        <v>481</v>
      </c>
      <c r="G795" s="12">
        <v>84</v>
      </c>
      <c r="H795" s="12">
        <v>128</v>
      </c>
      <c r="I795" s="12">
        <v>35</v>
      </c>
      <c r="J795" s="12">
        <v>15</v>
      </c>
      <c r="K795" s="12">
        <v>5</v>
      </c>
      <c r="L795" s="12">
        <v>45</v>
      </c>
      <c r="M795" s="12">
        <v>12</v>
      </c>
      <c r="N795" s="12">
        <v>9</v>
      </c>
      <c r="O795" s="12">
        <v>68</v>
      </c>
      <c r="P795" s="12">
        <v>130</v>
      </c>
      <c r="AI795" s="12"/>
    </row>
    <row r="796" spans="1:35" x14ac:dyDescent="0.2">
      <c r="A796" s="12" t="s">
        <v>114</v>
      </c>
      <c r="B796" s="12">
        <v>2011</v>
      </c>
      <c r="C796" s="12" t="s">
        <v>188</v>
      </c>
      <c r="D796" s="12" t="s">
        <v>161</v>
      </c>
      <c r="E796" s="12">
        <v>127</v>
      </c>
      <c r="F796" s="12">
        <v>481</v>
      </c>
      <c r="G796" s="12">
        <v>92</v>
      </c>
      <c r="H796" s="12">
        <v>142</v>
      </c>
      <c r="I796" s="12">
        <v>27</v>
      </c>
      <c r="J796" s="12">
        <v>3</v>
      </c>
      <c r="K796" s="12">
        <v>26</v>
      </c>
      <c r="L796" s="12">
        <v>92</v>
      </c>
      <c r="M796" s="12">
        <v>20</v>
      </c>
      <c r="N796" s="12">
        <v>5</v>
      </c>
      <c r="O796" s="12">
        <v>48</v>
      </c>
      <c r="P796" s="12">
        <v>105</v>
      </c>
      <c r="AI796" s="12"/>
    </row>
    <row r="797" spans="1:35" x14ac:dyDescent="0.2">
      <c r="A797" s="12" t="s">
        <v>1581</v>
      </c>
      <c r="B797" s="12">
        <v>2011</v>
      </c>
      <c r="C797" s="12" t="s">
        <v>169</v>
      </c>
      <c r="D797" s="12" t="s">
        <v>161</v>
      </c>
      <c r="E797" s="12">
        <v>143</v>
      </c>
      <c r="F797" s="12">
        <v>482</v>
      </c>
      <c r="G797" s="12">
        <v>86</v>
      </c>
      <c r="H797" s="12">
        <v>120</v>
      </c>
      <c r="I797" s="12">
        <v>25</v>
      </c>
      <c r="J797" s="12">
        <v>2</v>
      </c>
      <c r="K797" s="12">
        <v>19</v>
      </c>
      <c r="L797" s="12">
        <v>65</v>
      </c>
      <c r="M797" s="12">
        <v>18</v>
      </c>
      <c r="N797" s="12">
        <v>9</v>
      </c>
      <c r="O797" s="12">
        <v>66</v>
      </c>
      <c r="P797" s="12">
        <v>98</v>
      </c>
      <c r="AI797" s="12"/>
    </row>
    <row r="798" spans="1:35" x14ac:dyDescent="0.2">
      <c r="A798" s="12" t="s">
        <v>1671</v>
      </c>
      <c r="B798" s="12">
        <v>2011</v>
      </c>
      <c r="C798" s="12" t="s">
        <v>167</v>
      </c>
      <c r="D798" s="12" t="s">
        <v>157</v>
      </c>
      <c r="E798" s="12">
        <v>133</v>
      </c>
      <c r="F798" s="12">
        <v>483</v>
      </c>
      <c r="G798" s="12">
        <v>78</v>
      </c>
      <c r="H798" s="12">
        <v>118</v>
      </c>
      <c r="I798" s="12">
        <v>26</v>
      </c>
      <c r="J798" s="12">
        <v>1</v>
      </c>
      <c r="K798" s="12">
        <v>31</v>
      </c>
      <c r="L798" s="12">
        <v>99</v>
      </c>
      <c r="M798" s="12">
        <v>3</v>
      </c>
      <c r="N798" s="12">
        <v>2</v>
      </c>
      <c r="O798" s="12">
        <v>80</v>
      </c>
      <c r="P798" s="12">
        <v>93</v>
      </c>
      <c r="AI798" s="12"/>
    </row>
    <row r="799" spans="1:35" x14ac:dyDescent="0.2">
      <c r="A799" s="12" t="s">
        <v>1300</v>
      </c>
      <c r="B799" s="12">
        <v>2011</v>
      </c>
      <c r="C799" s="12" t="s">
        <v>184</v>
      </c>
      <c r="D799" s="12" t="s">
        <v>157</v>
      </c>
      <c r="E799" s="12">
        <v>124</v>
      </c>
      <c r="F799" s="12">
        <v>487</v>
      </c>
      <c r="G799" s="12">
        <v>82</v>
      </c>
      <c r="H799" s="12">
        <v>144</v>
      </c>
      <c r="I799" s="12">
        <v>33</v>
      </c>
      <c r="J799" s="12">
        <v>0</v>
      </c>
      <c r="K799" s="12">
        <v>32</v>
      </c>
      <c r="L799" s="12">
        <v>105</v>
      </c>
      <c r="M799" s="12">
        <v>1</v>
      </c>
      <c r="N799" s="12">
        <v>1</v>
      </c>
      <c r="O799" s="12">
        <v>25</v>
      </c>
      <c r="P799" s="12">
        <v>53</v>
      </c>
      <c r="AI799" s="12"/>
    </row>
    <row r="800" spans="1:35" x14ac:dyDescent="0.2">
      <c r="A800" s="12" t="s">
        <v>1553</v>
      </c>
      <c r="B800" s="12">
        <v>2011</v>
      </c>
      <c r="C800" s="12" t="s">
        <v>177</v>
      </c>
      <c r="D800" s="12" t="s">
        <v>161</v>
      </c>
      <c r="E800" s="12">
        <v>135</v>
      </c>
      <c r="F800" s="12">
        <v>487</v>
      </c>
      <c r="G800" s="12">
        <v>67</v>
      </c>
      <c r="H800" s="12">
        <v>142</v>
      </c>
      <c r="I800" s="12">
        <v>30</v>
      </c>
      <c r="J800" s="12">
        <v>0</v>
      </c>
      <c r="K800" s="12">
        <v>11</v>
      </c>
      <c r="L800" s="12">
        <v>62</v>
      </c>
      <c r="M800" s="12">
        <v>0</v>
      </c>
      <c r="N800" s="12">
        <v>1</v>
      </c>
      <c r="O800" s="12">
        <v>58</v>
      </c>
      <c r="P800" s="12">
        <v>103</v>
      </c>
      <c r="AI800" s="12"/>
    </row>
    <row r="801" spans="1:35" x14ac:dyDescent="0.2">
      <c r="A801" s="12" t="s">
        <v>1610</v>
      </c>
      <c r="B801" s="12">
        <v>2011</v>
      </c>
      <c r="C801" s="12" t="s">
        <v>184</v>
      </c>
      <c r="D801" s="12" t="s">
        <v>157</v>
      </c>
      <c r="E801" s="12">
        <v>121</v>
      </c>
      <c r="F801" s="12">
        <v>487</v>
      </c>
      <c r="G801" s="12">
        <v>80</v>
      </c>
      <c r="H801" s="12">
        <v>145</v>
      </c>
      <c r="I801" s="12">
        <v>31</v>
      </c>
      <c r="J801" s="12">
        <v>5</v>
      </c>
      <c r="K801" s="12">
        <v>25</v>
      </c>
      <c r="L801" s="12">
        <v>94</v>
      </c>
      <c r="M801" s="12">
        <v>8</v>
      </c>
      <c r="N801" s="12">
        <v>1</v>
      </c>
      <c r="O801" s="12">
        <v>39</v>
      </c>
      <c r="P801" s="12">
        <v>93</v>
      </c>
      <c r="AI801" s="12"/>
    </row>
    <row r="802" spans="1:35" x14ac:dyDescent="0.2">
      <c r="A802" s="12" t="s">
        <v>1302</v>
      </c>
      <c r="B802" s="12">
        <v>2011</v>
      </c>
      <c r="C802" s="12" t="s">
        <v>180</v>
      </c>
      <c r="D802" s="12" t="s">
        <v>161</v>
      </c>
      <c r="E802" s="12">
        <v>145</v>
      </c>
      <c r="F802" s="12">
        <v>488</v>
      </c>
      <c r="G802" s="12">
        <v>90</v>
      </c>
      <c r="H802" s="12">
        <v>147</v>
      </c>
      <c r="I802" s="12">
        <v>23</v>
      </c>
      <c r="J802" s="12">
        <v>2</v>
      </c>
      <c r="K802" s="12">
        <v>31</v>
      </c>
      <c r="L802" s="12">
        <v>94</v>
      </c>
      <c r="M802" s="12">
        <v>2</v>
      </c>
      <c r="N802" s="12">
        <v>6</v>
      </c>
      <c r="O802" s="12">
        <v>92</v>
      </c>
      <c r="P802" s="12">
        <v>93</v>
      </c>
      <c r="AI802" s="12"/>
    </row>
    <row r="803" spans="1:35" x14ac:dyDescent="0.2">
      <c r="A803" s="12" t="s">
        <v>1499</v>
      </c>
      <c r="B803" s="12">
        <v>2011</v>
      </c>
      <c r="C803" s="12" t="s">
        <v>170</v>
      </c>
      <c r="D803" s="12" t="s">
        <v>157</v>
      </c>
      <c r="E803" s="12">
        <v>136</v>
      </c>
      <c r="F803" s="12">
        <v>488</v>
      </c>
      <c r="G803" s="12">
        <v>69</v>
      </c>
      <c r="H803" s="12">
        <v>120</v>
      </c>
      <c r="I803" s="12">
        <v>26</v>
      </c>
      <c r="J803" s="12">
        <v>0</v>
      </c>
      <c r="K803" s="12">
        <v>29</v>
      </c>
      <c r="L803" s="12">
        <v>98</v>
      </c>
      <c r="M803" s="12">
        <v>4</v>
      </c>
      <c r="N803" s="12">
        <v>1</v>
      </c>
      <c r="O803" s="12">
        <v>56</v>
      </c>
      <c r="P803" s="12">
        <v>150</v>
      </c>
      <c r="AI803" s="12"/>
    </row>
    <row r="804" spans="1:35" x14ac:dyDescent="0.2">
      <c r="A804" s="12" t="s">
        <v>1474</v>
      </c>
      <c r="B804" s="12">
        <v>2011</v>
      </c>
      <c r="C804" s="12" t="s">
        <v>166</v>
      </c>
      <c r="D804" s="12" t="s">
        <v>161</v>
      </c>
      <c r="E804" s="12">
        <v>130</v>
      </c>
      <c r="F804" s="12">
        <v>492</v>
      </c>
      <c r="G804" s="12">
        <v>80</v>
      </c>
      <c r="H804" s="12">
        <v>140</v>
      </c>
      <c r="I804" s="12">
        <v>25</v>
      </c>
      <c r="J804" s="12">
        <v>4</v>
      </c>
      <c r="K804" s="12">
        <v>26</v>
      </c>
      <c r="L804" s="12">
        <v>63</v>
      </c>
      <c r="M804" s="12">
        <v>7</v>
      </c>
      <c r="N804" s="12">
        <v>6</v>
      </c>
      <c r="O804" s="12">
        <v>51</v>
      </c>
      <c r="P804" s="12">
        <v>114</v>
      </c>
      <c r="AI804" s="12"/>
    </row>
    <row r="805" spans="1:35" x14ac:dyDescent="0.2">
      <c r="A805" s="12" t="s">
        <v>1571</v>
      </c>
      <c r="B805" s="12">
        <v>2011</v>
      </c>
      <c r="C805" s="12" t="s">
        <v>169</v>
      </c>
      <c r="D805" s="12" t="s">
        <v>161</v>
      </c>
      <c r="E805" s="12">
        <v>140</v>
      </c>
      <c r="F805" s="12">
        <v>493</v>
      </c>
      <c r="G805" s="12">
        <v>65</v>
      </c>
      <c r="H805" s="12">
        <v>139</v>
      </c>
      <c r="I805" s="12">
        <v>36</v>
      </c>
      <c r="J805" s="12">
        <v>1</v>
      </c>
      <c r="K805" s="12">
        <v>18</v>
      </c>
      <c r="L805" s="12">
        <v>86</v>
      </c>
      <c r="M805" s="12">
        <v>1</v>
      </c>
      <c r="N805" s="12">
        <v>1</v>
      </c>
      <c r="O805" s="12">
        <v>47</v>
      </c>
      <c r="P805" s="12">
        <v>97</v>
      </c>
      <c r="AI805" s="12"/>
    </row>
    <row r="806" spans="1:35" x14ac:dyDescent="0.2">
      <c r="A806" s="12" t="s">
        <v>1399</v>
      </c>
      <c r="B806" s="12">
        <v>2011</v>
      </c>
      <c r="C806" s="12" t="s">
        <v>162</v>
      </c>
      <c r="D806" s="12" t="s">
        <v>161</v>
      </c>
      <c r="E806" s="12">
        <v>153</v>
      </c>
      <c r="F806" s="12">
        <v>493</v>
      </c>
      <c r="G806" s="12">
        <v>72</v>
      </c>
      <c r="H806" s="12">
        <v>111</v>
      </c>
      <c r="I806" s="12">
        <v>27</v>
      </c>
      <c r="J806" s="12">
        <v>3</v>
      </c>
      <c r="K806" s="12">
        <v>28</v>
      </c>
      <c r="L806" s="12">
        <v>80</v>
      </c>
      <c r="M806" s="12">
        <v>2</v>
      </c>
      <c r="N806" s="12">
        <v>2</v>
      </c>
      <c r="O806" s="12">
        <v>101</v>
      </c>
      <c r="P806" s="12">
        <v>161</v>
      </c>
      <c r="AI806" s="12"/>
    </row>
    <row r="807" spans="1:35" x14ac:dyDescent="0.2">
      <c r="A807" s="12" t="s">
        <v>1698</v>
      </c>
      <c r="B807" s="12">
        <v>2011</v>
      </c>
      <c r="C807" s="12" t="s">
        <v>156</v>
      </c>
      <c r="D807" s="12" t="s">
        <v>157</v>
      </c>
      <c r="E807" s="12">
        <v>150</v>
      </c>
      <c r="F807" s="12">
        <v>499</v>
      </c>
      <c r="G807" s="12">
        <v>60</v>
      </c>
      <c r="H807" s="12">
        <v>115</v>
      </c>
      <c r="I807" s="12">
        <v>23</v>
      </c>
      <c r="J807" s="12">
        <v>0</v>
      </c>
      <c r="K807" s="12">
        <v>10</v>
      </c>
      <c r="L807" s="12">
        <v>44</v>
      </c>
      <c r="M807" s="12">
        <v>5</v>
      </c>
      <c r="N807" s="12">
        <v>3</v>
      </c>
      <c r="O807" s="12">
        <v>35</v>
      </c>
      <c r="P807" s="12">
        <v>111</v>
      </c>
      <c r="AI807" s="12"/>
    </row>
    <row r="808" spans="1:35" x14ac:dyDescent="0.2">
      <c r="A808" s="12" t="s">
        <v>1565</v>
      </c>
      <c r="B808" s="12">
        <v>2011</v>
      </c>
      <c r="C808" s="12" t="s">
        <v>164</v>
      </c>
      <c r="D808" s="12" t="s">
        <v>157</v>
      </c>
      <c r="E808" s="12">
        <v>125</v>
      </c>
      <c r="F808" s="12">
        <v>499</v>
      </c>
      <c r="G808" s="12">
        <v>56</v>
      </c>
      <c r="H808" s="12">
        <v>125</v>
      </c>
      <c r="I808" s="12">
        <v>16</v>
      </c>
      <c r="J808" s="12">
        <v>0</v>
      </c>
      <c r="K808" s="12">
        <v>26</v>
      </c>
      <c r="L808" s="12">
        <v>87</v>
      </c>
      <c r="M808" s="12">
        <v>1</v>
      </c>
      <c r="N808" s="12">
        <v>1</v>
      </c>
      <c r="O808" s="12">
        <v>32</v>
      </c>
      <c r="P808" s="12">
        <v>107</v>
      </c>
      <c r="AI808" s="12"/>
    </row>
    <row r="809" spans="1:35" x14ac:dyDescent="0.2">
      <c r="A809" s="12" t="s">
        <v>1480</v>
      </c>
      <c r="B809" s="12">
        <v>2011</v>
      </c>
      <c r="C809" s="12" t="s">
        <v>167</v>
      </c>
      <c r="D809" s="12" t="s">
        <v>157</v>
      </c>
      <c r="E809" s="12">
        <v>146</v>
      </c>
      <c r="F809" s="12">
        <v>500</v>
      </c>
      <c r="G809" s="12">
        <v>44</v>
      </c>
      <c r="H809" s="12">
        <v>153</v>
      </c>
      <c r="I809" s="12">
        <v>24</v>
      </c>
      <c r="J809" s="12">
        <v>2</v>
      </c>
      <c r="K809" s="12">
        <v>10</v>
      </c>
      <c r="L809" s="12">
        <v>48</v>
      </c>
      <c r="M809" s="12">
        <v>2</v>
      </c>
      <c r="N809" s="12">
        <v>2</v>
      </c>
      <c r="O809" s="12">
        <v>48</v>
      </c>
      <c r="P809" s="12">
        <v>66</v>
      </c>
      <c r="AI809" s="12"/>
    </row>
    <row r="810" spans="1:35" x14ac:dyDescent="0.2">
      <c r="A810" s="12" t="s">
        <v>1744</v>
      </c>
      <c r="B810" s="12">
        <v>2011</v>
      </c>
      <c r="C810" s="12" t="s">
        <v>165</v>
      </c>
      <c r="D810" s="12" t="s">
        <v>157</v>
      </c>
      <c r="E810" s="12">
        <v>139</v>
      </c>
      <c r="F810" s="12">
        <v>500</v>
      </c>
      <c r="G810" s="12">
        <v>72</v>
      </c>
      <c r="H810" s="12">
        <v>131</v>
      </c>
      <c r="I810" s="12">
        <v>28</v>
      </c>
      <c r="J810" s="12">
        <v>0</v>
      </c>
      <c r="K810" s="12">
        <v>22</v>
      </c>
      <c r="L810" s="12">
        <v>68</v>
      </c>
      <c r="M810" s="12">
        <v>1</v>
      </c>
      <c r="N810" s="12">
        <v>0</v>
      </c>
      <c r="O810" s="12">
        <v>48</v>
      </c>
      <c r="P810" s="12">
        <v>84</v>
      </c>
      <c r="AI810" s="12"/>
    </row>
    <row r="811" spans="1:35" x14ac:dyDescent="0.2">
      <c r="A811" s="12" t="s">
        <v>1295</v>
      </c>
      <c r="B811" s="12">
        <v>2011</v>
      </c>
      <c r="C811" s="12" t="s">
        <v>181</v>
      </c>
      <c r="D811" s="12" t="s">
        <v>157</v>
      </c>
      <c r="E811" s="12">
        <v>142</v>
      </c>
      <c r="F811" s="12">
        <v>502</v>
      </c>
      <c r="G811" s="12">
        <v>54</v>
      </c>
      <c r="H811" s="12">
        <v>127</v>
      </c>
      <c r="I811" s="12">
        <v>30</v>
      </c>
      <c r="J811" s="12">
        <v>1</v>
      </c>
      <c r="K811" s="12">
        <v>8</v>
      </c>
      <c r="L811" s="12">
        <v>60</v>
      </c>
      <c r="M811" s="12">
        <v>21</v>
      </c>
      <c r="N811" s="12">
        <v>5</v>
      </c>
      <c r="O811" s="12">
        <v>78</v>
      </c>
      <c r="P811" s="12">
        <v>113</v>
      </c>
      <c r="AI811" s="12"/>
    </row>
    <row r="812" spans="1:35" x14ac:dyDescent="0.2">
      <c r="A812" s="12" t="s">
        <v>1753</v>
      </c>
      <c r="B812" s="12">
        <v>2011</v>
      </c>
      <c r="C812" s="12" t="s">
        <v>181</v>
      </c>
      <c r="D812" s="12" t="s">
        <v>157</v>
      </c>
      <c r="E812" s="12">
        <v>147</v>
      </c>
      <c r="F812" s="12">
        <v>502</v>
      </c>
      <c r="G812" s="12">
        <v>72</v>
      </c>
      <c r="H812" s="12">
        <v>136</v>
      </c>
      <c r="I812" s="12">
        <v>26</v>
      </c>
      <c r="J812" s="12">
        <v>11</v>
      </c>
      <c r="K812" s="12">
        <v>12</v>
      </c>
      <c r="L812" s="12">
        <v>43</v>
      </c>
      <c r="M812" s="12">
        <v>22</v>
      </c>
      <c r="N812" s="12">
        <v>9</v>
      </c>
      <c r="O812" s="12">
        <v>32</v>
      </c>
      <c r="P812" s="12">
        <v>124</v>
      </c>
      <c r="AI812" s="12"/>
    </row>
    <row r="813" spans="1:35" x14ac:dyDescent="0.2">
      <c r="A813" s="12" t="s">
        <v>1380</v>
      </c>
      <c r="B813" s="12">
        <v>2011</v>
      </c>
      <c r="C813" s="12" t="s">
        <v>181</v>
      </c>
      <c r="D813" s="12" t="s">
        <v>157</v>
      </c>
      <c r="E813" s="12">
        <v>131</v>
      </c>
      <c r="F813" s="12">
        <v>505</v>
      </c>
      <c r="G813" s="12">
        <v>60</v>
      </c>
      <c r="H813" s="12">
        <v>110</v>
      </c>
      <c r="I813" s="12">
        <v>15</v>
      </c>
      <c r="J813" s="12">
        <v>4</v>
      </c>
      <c r="K813" s="12">
        <v>25</v>
      </c>
      <c r="L813" s="12">
        <v>66</v>
      </c>
      <c r="M813" s="12">
        <v>9</v>
      </c>
      <c r="N813" s="12">
        <v>4</v>
      </c>
      <c r="O813" s="12">
        <v>20</v>
      </c>
      <c r="P813" s="12">
        <v>86</v>
      </c>
      <c r="AI813" s="12"/>
    </row>
    <row r="814" spans="1:35" x14ac:dyDescent="0.2">
      <c r="A814" s="12" t="s">
        <v>1415</v>
      </c>
      <c r="B814" s="12">
        <v>2011</v>
      </c>
      <c r="C814" s="12" t="s">
        <v>168</v>
      </c>
      <c r="D814" s="12" t="s">
        <v>157</v>
      </c>
      <c r="E814" s="12">
        <v>130</v>
      </c>
      <c r="F814" s="12">
        <v>506</v>
      </c>
      <c r="G814" s="12">
        <v>65</v>
      </c>
      <c r="H814" s="12">
        <v>129</v>
      </c>
      <c r="I814" s="12">
        <v>29</v>
      </c>
      <c r="J814" s="12">
        <v>7</v>
      </c>
      <c r="K814" s="12">
        <v>11</v>
      </c>
      <c r="L814" s="12">
        <v>56</v>
      </c>
      <c r="M814" s="12">
        <v>18</v>
      </c>
      <c r="N814" s="12">
        <v>6</v>
      </c>
      <c r="O814" s="12">
        <v>23</v>
      </c>
      <c r="P814" s="12">
        <v>104</v>
      </c>
      <c r="AI814" s="12"/>
    </row>
    <row r="815" spans="1:35" x14ac:dyDescent="0.2">
      <c r="A815" s="12" t="s">
        <v>1658</v>
      </c>
      <c r="B815" s="12">
        <v>2011</v>
      </c>
      <c r="C815" s="12" t="s">
        <v>171</v>
      </c>
      <c r="D815" s="12" t="s">
        <v>157</v>
      </c>
      <c r="E815" s="12">
        <v>159</v>
      </c>
      <c r="F815" s="12">
        <v>510</v>
      </c>
      <c r="G815" s="12">
        <v>87</v>
      </c>
      <c r="H815" s="12">
        <v>132</v>
      </c>
      <c r="I815" s="12">
        <v>19</v>
      </c>
      <c r="J815" s="12">
        <v>8</v>
      </c>
      <c r="K815" s="12">
        <v>7</v>
      </c>
      <c r="L815" s="12">
        <v>36</v>
      </c>
      <c r="M815" s="12">
        <v>49</v>
      </c>
      <c r="N815" s="12">
        <v>13</v>
      </c>
      <c r="O815" s="12">
        <v>60</v>
      </c>
      <c r="P815" s="12">
        <v>93</v>
      </c>
      <c r="AI815" s="12"/>
    </row>
    <row r="816" spans="1:35" x14ac:dyDescent="0.2">
      <c r="A816" s="12" t="s">
        <v>112</v>
      </c>
      <c r="B816" s="12">
        <v>2011</v>
      </c>
      <c r="C816" s="12" t="s">
        <v>164</v>
      </c>
      <c r="D816" s="12" t="s">
        <v>157</v>
      </c>
      <c r="E816" s="12">
        <v>149</v>
      </c>
      <c r="F816" s="12">
        <v>513</v>
      </c>
      <c r="G816" s="12">
        <v>105</v>
      </c>
      <c r="H816" s="12">
        <v>155</v>
      </c>
      <c r="I816" s="12">
        <v>24</v>
      </c>
      <c r="J816" s="12">
        <v>2</v>
      </c>
      <c r="K816" s="12">
        <v>43</v>
      </c>
      <c r="L816" s="12">
        <v>103</v>
      </c>
      <c r="M816" s="12">
        <v>9</v>
      </c>
      <c r="N816" s="12">
        <v>5</v>
      </c>
      <c r="O816" s="12">
        <v>132</v>
      </c>
      <c r="P816" s="12">
        <v>111</v>
      </c>
      <c r="AI816" s="12"/>
    </row>
    <row r="817" spans="1:35" x14ac:dyDescent="0.2">
      <c r="A817" s="12" t="s">
        <v>1602</v>
      </c>
      <c r="B817" s="12">
        <v>2011</v>
      </c>
      <c r="C817" s="12" t="s">
        <v>164</v>
      </c>
      <c r="D817" s="12" t="s">
        <v>157</v>
      </c>
      <c r="E817" s="12">
        <v>133</v>
      </c>
      <c r="F817" s="12">
        <v>513</v>
      </c>
      <c r="G817" s="12">
        <v>77</v>
      </c>
      <c r="H817" s="12">
        <v>149</v>
      </c>
      <c r="I817" s="12">
        <v>24</v>
      </c>
      <c r="J817" s="12">
        <v>3</v>
      </c>
      <c r="K817" s="12">
        <v>11</v>
      </c>
      <c r="L817" s="12">
        <v>48</v>
      </c>
      <c r="M817" s="12">
        <v>3</v>
      </c>
      <c r="N817" s="12">
        <v>3</v>
      </c>
      <c r="O817" s="12">
        <v>61</v>
      </c>
      <c r="P817" s="12">
        <v>70</v>
      </c>
      <c r="AI817" s="12"/>
    </row>
    <row r="818" spans="1:35" x14ac:dyDescent="0.2">
      <c r="A818" s="12" t="s">
        <v>1679</v>
      </c>
      <c r="B818" s="12">
        <v>2011</v>
      </c>
      <c r="C818" s="12" t="s">
        <v>170</v>
      </c>
      <c r="D818" s="12" t="s">
        <v>157</v>
      </c>
      <c r="E818" s="12">
        <v>148</v>
      </c>
      <c r="F818" s="12">
        <v>515</v>
      </c>
      <c r="G818" s="12">
        <v>57</v>
      </c>
      <c r="H818" s="12">
        <v>136</v>
      </c>
      <c r="I818" s="12">
        <v>26</v>
      </c>
      <c r="J818" s="12">
        <v>2</v>
      </c>
      <c r="K818" s="12">
        <v>8</v>
      </c>
      <c r="L818" s="12">
        <v>58</v>
      </c>
      <c r="M818" s="12">
        <v>14</v>
      </c>
      <c r="N818" s="12">
        <v>9</v>
      </c>
      <c r="O818" s="12">
        <v>42</v>
      </c>
      <c r="P818" s="12">
        <v>104</v>
      </c>
      <c r="AI818" s="12"/>
    </row>
    <row r="819" spans="1:35" x14ac:dyDescent="0.2">
      <c r="A819" s="12" t="s">
        <v>1619</v>
      </c>
      <c r="B819" s="12">
        <v>2011</v>
      </c>
      <c r="C819" s="12" t="s">
        <v>172</v>
      </c>
      <c r="D819" s="12" t="s">
        <v>161</v>
      </c>
      <c r="E819" s="12">
        <v>137</v>
      </c>
      <c r="F819" s="12">
        <v>516</v>
      </c>
      <c r="G819" s="12">
        <v>82</v>
      </c>
      <c r="H819" s="12">
        <v>136</v>
      </c>
      <c r="I819" s="12">
        <v>24</v>
      </c>
      <c r="J819" s="12">
        <v>8</v>
      </c>
      <c r="K819" s="12">
        <v>9</v>
      </c>
      <c r="L819" s="12">
        <v>40</v>
      </c>
      <c r="M819" s="12">
        <v>40</v>
      </c>
      <c r="N819" s="12">
        <v>8</v>
      </c>
      <c r="O819" s="12">
        <v>44</v>
      </c>
      <c r="P819" s="12">
        <v>125</v>
      </c>
      <c r="AI819" s="12"/>
    </row>
    <row r="820" spans="1:35" x14ac:dyDescent="0.2">
      <c r="A820" s="12" t="s">
        <v>1802</v>
      </c>
      <c r="B820" s="12">
        <v>2011</v>
      </c>
      <c r="C820" s="12" t="s">
        <v>187</v>
      </c>
      <c r="D820" s="12" t="s">
        <v>161</v>
      </c>
      <c r="E820" s="12">
        <v>150</v>
      </c>
      <c r="F820" s="12">
        <v>516</v>
      </c>
      <c r="G820" s="12">
        <v>79</v>
      </c>
      <c r="H820" s="12">
        <v>135</v>
      </c>
      <c r="I820" s="12">
        <v>30</v>
      </c>
      <c r="J820" s="12">
        <v>5</v>
      </c>
      <c r="K820" s="12">
        <v>34</v>
      </c>
      <c r="L820" s="12">
        <v>87</v>
      </c>
      <c r="M820" s="12">
        <v>5</v>
      </c>
      <c r="N820" s="12">
        <v>5</v>
      </c>
      <c r="O820" s="12">
        <v>70</v>
      </c>
      <c r="P820" s="12">
        <v>166</v>
      </c>
      <c r="AI820" s="12"/>
    </row>
    <row r="821" spans="1:35" x14ac:dyDescent="0.2">
      <c r="A821" s="12" t="s">
        <v>1451</v>
      </c>
      <c r="B821" s="12">
        <v>2011</v>
      </c>
      <c r="C821" s="12" t="s">
        <v>170</v>
      </c>
      <c r="D821" s="12" t="s">
        <v>157</v>
      </c>
      <c r="E821" s="12">
        <v>141</v>
      </c>
      <c r="F821" s="12">
        <v>517</v>
      </c>
      <c r="G821" s="12">
        <v>58</v>
      </c>
      <c r="H821" s="12">
        <v>130</v>
      </c>
      <c r="I821" s="12">
        <v>28</v>
      </c>
      <c r="J821" s="12">
        <v>0</v>
      </c>
      <c r="K821" s="12">
        <v>12</v>
      </c>
      <c r="L821" s="12">
        <v>72</v>
      </c>
      <c r="M821" s="12">
        <v>1</v>
      </c>
      <c r="N821" s="12">
        <v>1</v>
      </c>
      <c r="O821" s="12">
        <v>56</v>
      </c>
      <c r="P821" s="12">
        <v>84</v>
      </c>
      <c r="AI821" s="12"/>
    </row>
    <row r="822" spans="1:35" x14ac:dyDescent="0.2">
      <c r="A822" s="12" t="s">
        <v>1461</v>
      </c>
      <c r="B822" s="12">
        <v>2011</v>
      </c>
      <c r="C822" s="12" t="s">
        <v>186</v>
      </c>
      <c r="D822" s="12" t="s">
        <v>161</v>
      </c>
      <c r="E822" s="12">
        <v>132</v>
      </c>
      <c r="F822" s="12">
        <v>519</v>
      </c>
      <c r="G822" s="12">
        <v>95</v>
      </c>
      <c r="H822" s="12">
        <v>145</v>
      </c>
      <c r="I822" s="12">
        <v>27</v>
      </c>
      <c r="J822" s="12">
        <v>16</v>
      </c>
      <c r="K822" s="12">
        <v>17</v>
      </c>
      <c r="L822" s="12">
        <v>61</v>
      </c>
      <c r="M822" s="12">
        <v>19</v>
      </c>
      <c r="N822" s="12">
        <v>3</v>
      </c>
      <c r="O822" s="12">
        <v>55</v>
      </c>
      <c r="P822" s="12">
        <v>63</v>
      </c>
      <c r="AI822" s="12"/>
    </row>
    <row r="823" spans="1:35" x14ac:dyDescent="0.2">
      <c r="A823" s="12" t="s">
        <v>1340</v>
      </c>
      <c r="B823" s="12">
        <v>2011</v>
      </c>
      <c r="C823" s="12" t="s">
        <v>185</v>
      </c>
      <c r="D823" s="12" t="s">
        <v>161</v>
      </c>
      <c r="E823" s="12">
        <v>150</v>
      </c>
      <c r="F823" s="12">
        <v>521</v>
      </c>
      <c r="G823" s="12">
        <v>45</v>
      </c>
      <c r="H823" s="12">
        <v>128</v>
      </c>
      <c r="I823" s="12">
        <v>27</v>
      </c>
      <c r="J823" s="12">
        <v>1</v>
      </c>
      <c r="K823" s="12">
        <v>12</v>
      </c>
      <c r="L823" s="12">
        <v>59</v>
      </c>
      <c r="M823" s="12">
        <v>5</v>
      </c>
      <c r="N823" s="12">
        <v>3</v>
      </c>
      <c r="O823" s="12">
        <v>47</v>
      </c>
      <c r="P823" s="12">
        <v>90</v>
      </c>
      <c r="AI823" s="12"/>
    </row>
    <row r="824" spans="1:35" x14ac:dyDescent="0.2">
      <c r="A824" s="12" t="s">
        <v>1527</v>
      </c>
      <c r="B824" s="12">
        <v>2011</v>
      </c>
      <c r="C824" s="12" t="s">
        <v>183</v>
      </c>
      <c r="D824" s="12" t="s">
        <v>161</v>
      </c>
      <c r="E824" s="12">
        <v>146</v>
      </c>
      <c r="F824" s="12">
        <v>522</v>
      </c>
      <c r="G824" s="12">
        <v>73</v>
      </c>
      <c r="H824" s="12">
        <v>158</v>
      </c>
      <c r="I824" s="12">
        <v>36</v>
      </c>
      <c r="J824" s="12">
        <v>0</v>
      </c>
      <c r="K824" s="12">
        <v>31</v>
      </c>
      <c r="L824" s="12">
        <v>95</v>
      </c>
      <c r="M824" s="12">
        <v>2</v>
      </c>
      <c r="N824" s="12">
        <v>3</v>
      </c>
      <c r="O824" s="12">
        <v>36</v>
      </c>
      <c r="P824" s="12">
        <v>126</v>
      </c>
      <c r="AI824" s="12"/>
    </row>
    <row r="825" spans="1:35" x14ac:dyDescent="0.2">
      <c r="A825" s="12" t="s">
        <v>1846</v>
      </c>
      <c r="B825" s="12">
        <v>2011</v>
      </c>
      <c r="C825" s="12" t="s">
        <v>178</v>
      </c>
      <c r="D825" s="12" t="s">
        <v>157</v>
      </c>
      <c r="E825" s="12">
        <v>128</v>
      </c>
      <c r="F825" s="12">
        <v>523</v>
      </c>
      <c r="G825" s="12">
        <v>66</v>
      </c>
      <c r="H825" s="12">
        <v>153</v>
      </c>
      <c r="I825" s="12">
        <v>27</v>
      </c>
      <c r="J825" s="12">
        <v>3</v>
      </c>
      <c r="K825" s="12">
        <v>19</v>
      </c>
      <c r="L825" s="12">
        <v>78</v>
      </c>
      <c r="M825" s="12">
        <v>11</v>
      </c>
      <c r="N825" s="12">
        <v>5</v>
      </c>
      <c r="O825" s="12">
        <v>34</v>
      </c>
      <c r="P825" s="12">
        <v>82</v>
      </c>
      <c r="AI825" s="12"/>
    </row>
    <row r="826" spans="1:35" x14ac:dyDescent="0.2">
      <c r="A826" s="12" t="s">
        <v>1360</v>
      </c>
      <c r="B826" s="12">
        <v>2011</v>
      </c>
      <c r="C826" s="12" t="s">
        <v>168</v>
      </c>
      <c r="D826" s="12" t="s">
        <v>157</v>
      </c>
      <c r="E826" s="12">
        <v>146</v>
      </c>
      <c r="F826" s="12">
        <v>525</v>
      </c>
      <c r="G826" s="12">
        <v>84</v>
      </c>
      <c r="H826" s="12">
        <v>162</v>
      </c>
      <c r="I826" s="12">
        <v>40</v>
      </c>
      <c r="J826" s="12">
        <v>1</v>
      </c>
      <c r="K826" s="12">
        <v>29</v>
      </c>
      <c r="L826" s="12">
        <v>96</v>
      </c>
      <c r="M826" s="12">
        <v>1</v>
      </c>
      <c r="N826" s="12">
        <v>1</v>
      </c>
      <c r="O826" s="12">
        <v>78</v>
      </c>
      <c r="P826" s="12">
        <v>83</v>
      </c>
      <c r="AI826" s="12"/>
    </row>
    <row r="827" spans="1:35" x14ac:dyDescent="0.2">
      <c r="A827" s="12" t="s">
        <v>1455</v>
      </c>
      <c r="B827" s="12">
        <v>2011</v>
      </c>
      <c r="C827" s="12" t="s">
        <v>182</v>
      </c>
      <c r="D827" s="12" t="s">
        <v>157</v>
      </c>
      <c r="E827" s="12">
        <v>146</v>
      </c>
      <c r="F827" s="12">
        <v>525</v>
      </c>
      <c r="G827" s="12">
        <v>68</v>
      </c>
      <c r="H827" s="12">
        <v>157</v>
      </c>
      <c r="I827" s="12">
        <v>25</v>
      </c>
      <c r="J827" s="12">
        <v>3</v>
      </c>
      <c r="K827" s="12">
        <v>21</v>
      </c>
      <c r="L827" s="12">
        <v>86</v>
      </c>
      <c r="M827" s="12">
        <v>0</v>
      </c>
      <c r="N827" s="12">
        <v>2</v>
      </c>
      <c r="O827" s="12">
        <v>40</v>
      </c>
      <c r="P827" s="12">
        <v>95</v>
      </c>
      <c r="AI827" s="12"/>
    </row>
    <row r="828" spans="1:35" x14ac:dyDescent="0.2">
      <c r="A828" s="12" t="s">
        <v>1494</v>
      </c>
      <c r="B828" s="12">
        <v>2011</v>
      </c>
      <c r="C828" s="12" t="s">
        <v>171</v>
      </c>
      <c r="D828" s="12" t="s">
        <v>157</v>
      </c>
      <c r="E828" s="12">
        <v>150</v>
      </c>
      <c r="F828" s="12">
        <v>526</v>
      </c>
      <c r="G828" s="12">
        <v>81</v>
      </c>
      <c r="H828" s="12">
        <v>137</v>
      </c>
      <c r="I828" s="12">
        <v>30</v>
      </c>
      <c r="J828" s="12">
        <v>0</v>
      </c>
      <c r="K828" s="12">
        <v>23</v>
      </c>
      <c r="L828" s="12">
        <v>85</v>
      </c>
      <c r="M828" s="12">
        <v>2</v>
      </c>
      <c r="N828" s="12">
        <v>2</v>
      </c>
      <c r="O828" s="12">
        <v>95</v>
      </c>
      <c r="P828" s="12">
        <v>125</v>
      </c>
      <c r="AI828" s="12"/>
    </row>
    <row r="829" spans="1:35" x14ac:dyDescent="0.2">
      <c r="A829" s="12" t="s">
        <v>1517</v>
      </c>
      <c r="B829" s="12">
        <v>2011</v>
      </c>
      <c r="C829" s="12" t="s">
        <v>165</v>
      </c>
      <c r="D829" s="12" t="s">
        <v>157</v>
      </c>
      <c r="E829" s="12">
        <v>129</v>
      </c>
      <c r="F829" s="12">
        <v>527</v>
      </c>
      <c r="G829" s="12">
        <v>76</v>
      </c>
      <c r="H829" s="12">
        <v>142</v>
      </c>
      <c r="I829" s="12">
        <v>27</v>
      </c>
      <c r="J829" s="12">
        <v>0</v>
      </c>
      <c r="K829" s="12">
        <v>30</v>
      </c>
      <c r="L829" s="12">
        <v>80</v>
      </c>
      <c r="M829" s="12">
        <v>0</v>
      </c>
      <c r="N829" s="12">
        <v>0</v>
      </c>
      <c r="O829" s="12">
        <v>31</v>
      </c>
      <c r="P829" s="12">
        <v>92</v>
      </c>
      <c r="AI829" s="12"/>
    </row>
    <row r="830" spans="1:35" x14ac:dyDescent="0.2">
      <c r="A830" s="12" t="s">
        <v>1748</v>
      </c>
      <c r="B830" s="12">
        <v>2011</v>
      </c>
      <c r="C830" s="12" t="s">
        <v>162</v>
      </c>
      <c r="D830" s="12" t="s">
        <v>161</v>
      </c>
      <c r="E830" s="12">
        <v>143</v>
      </c>
      <c r="F830" s="12">
        <v>529</v>
      </c>
      <c r="G830" s="12">
        <v>66</v>
      </c>
      <c r="H830" s="12">
        <v>146</v>
      </c>
      <c r="I830" s="12">
        <v>23</v>
      </c>
      <c r="J830" s="12">
        <v>6</v>
      </c>
      <c r="K830" s="12">
        <v>2</v>
      </c>
      <c r="L830" s="12">
        <v>43</v>
      </c>
      <c r="M830" s="12">
        <v>9</v>
      </c>
      <c r="N830" s="12">
        <v>2</v>
      </c>
      <c r="O830" s="12">
        <v>22</v>
      </c>
      <c r="P830" s="12">
        <v>67</v>
      </c>
      <c r="AI830" s="12"/>
    </row>
    <row r="831" spans="1:35" x14ac:dyDescent="0.2">
      <c r="A831" s="12" t="s">
        <v>1388</v>
      </c>
      <c r="B831" s="12">
        <v>2011</v>
      </c>
      <c r="C831" s="12" t="s">
        <v>175</v>
      </c>
      <c r="D831" s="12" t="s">
        <v>157</v>
      </c>
      <c r="E831" s="12">
        <v>139</v>
      </c>
      <c r="F831" s="12">
        <v>529</v>
      </c>
      <c r="G831" s="12">
        <v>70</v>
      </c>
      <c r="H831" s="12">
        <v>150</v>
      </c>
      <c r="I831" s="12">
        <v>29</v>
      </c>
      <c r="J831" s="12">
        <v>2</v>
      </c>
      <c r="K831" s="12">
        <v>20</v>
      </c>
      <c r="L831" s="12">
        <v>70</v>
      </c>
      <c r="M831" s="12">
        <v>11</v>
      </c>
      <c r="N831" s="12">
        <v>1</v>
      </c>
      <c r="O831" s="12">
        <v>48</v>
      </c>
      <c r="P831" s="12">
        <v>95</v>
      </c>
      <c r="AI831" s="12"/>
    </row>
    <row r="832" spans="1:35" x14ac:dyDescent="0.2">
      <c r="A832" s="12" t="s">
        <v>1416</v>
      </c>
      <c r="B832" s="12">
        <v>2011</v>
      </c>
      <c r="C832" s="12" t="s">
        <v>170</v>
      </c>
      <c r="D832" s="12" t="s">
        <v>157</v>
      </c>
      <c r="E832" s="12">
        <v>136</v>
      </c>
      <c r="F832" s="12">
        <v>531</v>
      </c>
      <c r="G832" s="12">
        <v>69</v>
      </c>
      <c r="H832" s="12">
        <v>140</v>
      </c>
      <c r="I832" s="12">
        <v>27</v>
      </c>
      <c r="J832" s="12">
        <v>5</v>
      </c>
      <c r="K832" s="12">
        <v>8</v>
      </c>
      <c r="L832" s="12">
        <v>54</v>
      </c>
      <c r="M832" s="12">
        <v>49</v>
      </c>
      <c r="N832" s="12">
        <v>9</v>
      </c>
      <c r="O832" s="12">
        <v>41</v>
      </c>
      <c r="P832" s="12">
        <v>65</v>
      </c>
      <c r="AI832" s="12"/>
    </row>
    <row r="833" spans="1:35" x14ac:dyDescent="0.2">
      <c r="A833" s="12" t="s">
        <v>1566</v>
      </c>
      <c r="B833" s="12">
        <v>2011</v>
      </c>
      <c r="C833" s="12" t="s">
        <v>177</v>
      </c>
      <c r="D833" s="12" t="s">
        <v>161</v>
      </c>
      <c r="E833" s="12">
        <v>158</v>
      </c>
      <c r="F833" s="12">
        <v>531</v>
      </c>
      <c r="G833" s="12">
        <v>56</v>
      </c>
      <c r="H833" s="12">
        <v>153</v>
      </c>
      <c r="I833" s="12">
        <v>30</v>
      </c>
      <c r="J833" s="12">
        <v>1</v>
      </c>
      <c r="K833" s="12">
        <v>12</v>
      </c>
      <c r="L833" s="12">
        <v>65</v>
      </c>
      <c r="M833" s="12">
        <v>4</v>
      </c>
      <c r="N833" s="12">
        <v>0</v>
      </c>
      <c r="O833" s="12">
        <v>42</v>
      </c>
      <c r="P833" s="12">
        <v>67</v>
      </c>
      <c r="AI833" s="12"/>
    </row>
    <row r="834" spans="1:35" x14ac:dyDescent="0.2">
      <c r="A834" s="12" t="s">
        <v>1626</v>
      </c>
      <c r="B834" s="12">
        <v>2011</v>
      </c>
      <c r="C834" s="12" t="s">
        <v>165</v>
      </c>
      <c r="D834" s="12" t="s">
        <v>157</v>
      </c>
      <c r="E834" s="12">
        <v>155</v>
      </c>
      <c r="F834" s="12">
        <v>534</v>
      </c>
      <c r="G834" s="12">
        <v>84</v>
      </c>
      <c r="H834" s="12">
        <v>118</v>
      </c>
      <c r="I834" s="12">
        <v>27</v>
      </c>
      <c r="J834" s="12">
        <v>1</v>
      </c>
      <c r="K834" s="12">
        <v>37</v>
      </c>
      <c r="L834" s="12">
        <v>86</v>
      </c>
      <c r="M834" s="12">
        <v>6</v>
      </c>
      <c r="N834" s="12">
        <v>4</v>
      </c>
      <c r="O834" s="12">
        <v>75</v>
      </c>
      <c r="P834" s="12">
        <v>196</v>
      </c>
      <c r="AI834" s="12"/>
    </row>
    <row r="835" spans="1:35" x14ac:dyDescent="0.2">
      <c r="A835" s="12" t="s">
        <v>1342</v>
      </c>
      <c r="B835" s="12">
        <v>2011</v>
      </c>
      <c r="C835" s="12" t="s">
        <v>186</v>
      </c>
      <c r="D835" s="12" t="s">
        <v>161</v>
      </c>
      <c r="E835" s="12">
        <v>144</v>
      </c>
      <c r="F835" s="12">
        <v>535</v>
      </c>
      <c r="G835" s="12">
        <v>65</v>
      </c>
      <c r="H835" s="12">
        <v>131</v>
      </c>
      <c r="I835" s="12">
        <v>31</v>
      </c>
      <c r="J835" s="12">
        <v>1</v>
      </c>
      <c r="K835" s="12">
        <v>20</v>
      </c>
      <c r="L835" s="12">
        <v>84</v>
      </c>
      <c r="M835" s="12">
        <v>2</v>
      </c>
      <c r="N835" s="12">
        <v>0</v>
      </c>
      <c r="O835" s="12">
        <v>33</v>
      </c>
      <c r="P835" s="12">
        <v>106</v>
      </c>
      <c r="AI835" s="12"/>
    </row>
    <row r="836" spans="1:35" x14ac:dyDescent="0.2">
      <c r="A836" s="12" t="s">
        <v>1561</v>
      </c>
      <c r="B836" s="12">
        <v>2011</v>
      </c>
      <c r="C836" s="12" t="s">
        <v>181</v>
      </c>
      <c r="D836" s="12" t="s">
        <v>157</v>
      </c>
      <c r="E836" s="12">
        <v>140</v>
      </c>
      <c r="F836" s="12">
        <v>537</v>
      </c>
      <c r="G836" s="12">
        <v>86</v>
      </c>
      <c r="H836" s="12">
        <v>153</v>
      </c>
      <c r="I836" s="12">
        <v>30</v>
      </c>
      <c r="J836" s="12">
        <v>6</v>
      </c>
      <c r="K836" s="12">
        <v>18</v>
      </c>
      <c r="L836" s="12">
        <v>63</v>
      </c>
      <c r="M836" s="12">
        <v>14</v>
      </c>
      <c r="N836" s="12">
        <v>6</v>
      </c>
      <c r="O836" s="12">
        <v>33</v>
      </c>
      <c r="P836" s="12">
        <v>119</v>
      </c>
      <c r="AI836" s="12"/>
    </row>
    <row r="837" spans="1:35" x14ac:dyDescent="0.2">
      <c r="A837" s="12" t="s">
        <v>1457</v>
      </c>
      <c r="B837" s="12">
        <v>2011</v>
      </c>
      <c r="C837" s="12" t="s">
        <v>173</v>
      </c>
      <c r="D837" s="12" t="s">
        <v>161</v>
      </c>
      <c r="E837" s="12">
        <v>126</v>
      </c>
      <c r="F837" s="12">
        <v>537</v>
      </c>
      <c r="G837" s="12">
        <v>101</v>
      </c>
      <c r="H837" s="12">
        <v>181</v>
      </c>
      <c r="I837" s="12">
        <v>31</v>
      </c>
      <c r="J837" s="12">
        <v>16</v>
      </c>
      <c r="K837" s="12">
        <v>7</v>
      </c>
      <c r="L837" s="12">
        <v>44</v>
      </c>
      <c r="M837" s="12">
        <v>39</v>
      </c>
      <c r="N837" s="12">
        <v>7</v>
      </c>
      <c r="O837" s="12">
        <v>43</v>
      </c>
      <c r="P837" s="12">
        <v>41</v>
      </c>
      <c r="AI837" s="12"/>
    </row>
    <row r="838" spans="1:35" x14ac:dyDescent="0.2">
      <c r="A838" s="12" t="s">
        <v>1490</v>
      </c>
      <c r="B838" s="12">
        <v>2011</v>
      </c>
      <c r="C838" s="12" t="s">
        <v>156</v>
      </c>
      <c r="D838" s="12" t="s">
        <v>157</v>
      </c>
      <c r="E838" s="12">
        <v>145</v>
      </c>
      <c r="F838" s="12">
        <v>537</v>
      </c>
      <c r="G838" s="12">
        <v>64</v>
      </c>
      <c r="H838" s="12">
        <v>122</v>
      </c>
      <c r="I838" s="12">
        <v>22</v>
      </c>
      <c r="J838" s="12">
        <v>2</v>
      </c>
      <c r="K838" s="12">
        <v>13</v>
      </c>
      <c r="L838" s="12">
        <v>44</v>
      </c>
      <c r="M838" s="12">
        <v>11</v>
      </c>
      <c r="N838" s="12">
        <v>6</v>
      </c>
      <c r="O838" s="12">
        <v>27</v>
      </c>
      <c r="P838" s="12">
        <v>68</v>
      </c>
      <c r="AI838" s="12"/>
    </row>
    <row r="839" spans="1:35" x14ac:dyDescent="0.2">
      <c r="A839" s="12" t="s">
        <v>1586</v>
      </c>
      <c r="B839" s="12">
        <v>2011</v>
      </c>
      <c r="C839" s="12" t="s">
        <v>188</v>
      </c>
      <c r="D839" s="12" t="s">
        <v>161</v>
      </c>
      <c r="E839" s="12">
        <v>143</v>
      </c>
      <c r="F839" s="12">
        <v>537</v>
      </c>
      <c r="G839" s="12">
        <v>81</v>
      </c>
      <c r="H839" s="12">
        <v>162</v>
      </c>
      <c r="I839" s="12">
        <v>36</v>
      </c>
      <c r="J839" s="12">
        <v>2</v>
      </c>
      <c r="K839" s="12">
        <v>30</v>
      </c>
      <c r="L839" s="12">
        <v>105</v>
      </c>
      <c r="M839" s="12">
        <v>9</v>
      </c>
      <c r="N839" s="12">
        <v>3</v>
      </c>
      <c r="O839" s="12">
        <v>59</v>
      </c>
      <c r="P839" s="12">
        <v>79</v>
      </c>
      <c r="AI839" s="12"/>
    </row>
    <row r="840" spans="1:35" x14ac:dyDescent="0.2">
      <c r="A840" s="12" t="s">
        <v>1806</v>
      </c>
      <c r="B840" s="12">
        <v>2011</v>
      </c>
      <c r="C840" s="12" t="s">
        <v>181</v>
      </c>
      <c r="D840" s="12" t="s">
        <v>157</v>
      </c>
      <c r="E840" s="12">
        <v>149</v>
      </c>
      <c r="F840" s="12">
        <v>539</v>
      </c>
      <c r="G840" s="12">
        <v>65</v>
      </c>
      <c r="H840" s="12">
        <v>137</v>
      </c>
      <c r="I840" s="12">
        <v>31</v>
      </c>
      <c r="J840" s="12">
        <v>1</v>
      </c>
      <c r="K840" s="12">
        <v>29</v>
      </c>
      <c r="L840" s="12">
        <v>87</v>
      </c>
      <c r="M840" s="12">
        <v>9</v>
      </c>
      <c r="N840" s="12">
        <v>4</v>
      </c>
      <c r="O840" s="12">
        <v>25</v>
      </c>
      <c r="P840" s="12">
        <v>120</v>
      </c>
      <c r="AI840" s="12"/>
    </row>
    <row r="841" spans="1:35" x14ac:dyDescent="0.2">
      <c r="A841" s="12" t="s">
        <v>1427</v>
      </c>
      <c r="B841" s="12">
        <v>2011</v>
      </c>
      <c r="C841" s="12" t="s">
        <v>182</v>
      </c>
      <c r="D841" s="12" t="s">
        <v>157</v>
      </c>
      <c r="E841" s="12">
        <v>145</v>
      </c>
      <c r="F841" s="12">
        <v>540</v>
      </c>
      <c r="G841" s="12">
        <v>76</v>
      </c>
      <c r="H841" s="12">
        <v>178</v>
      </c>
      <c r="I841" s="12">
        <v>40</v>
      </c>
      <c r="J841" s="12">
        <v>0</v>
      </c>
      <c r="K841" s="12">
        <v>12</v>
      </c>
      <c r="L841" s="12">
        <v>103</v>
      </c>
      <c r="M841" s="12">
        <v>1</v>
      </c>
      <c r="N841" s="12">
        <v>0</v>
      </c>
      <c r="O841" s="12">
        <v>46</v>
      </c>
      <c r="P841" s="12">
        <v>51</v>
      </c>
      <c r="AI841" s="12"/>
    </row>
    <row r="842" spans="1:35" x14ac:dyDescent="0.2">
      <c r="A842" s="12" t="s">
        <v>1349</v>
      </c>
      <c r="B842" s="12">
        <v>2011</v>
      </c>
      <c r="C842" s="12" t="s">
        <v>156</v>
      </c>
      <c r="D842" s="12" t="s">
        <v>157</v>
      </c>
      <c r="E842" s="12">
        <v>149</v>
      </c>
      <c r="F842" s="12">
        <v>543</v>
      </c>
      <c r="G842" s="12">
        <v>69</v>
      </c>
      <c r="H842" s="12">
        <v>163</v>
      </c>
      <c r="I842" s="12">
        <v>25</v>
      </c>
      <c r="J842" s="12">
        <v>0</v>
      </c>
      <c r="K842" s="12">
        <v>31</v>
      </c>
      <c r="L842" s="12">
        <v>105</v>
      </c>
      <c r="M842" s="12">
        <v>1</v>
      </c>
      <c r="N842" s="12">
        <v>1</v>
      </c>
      <c r="O842" s="12">
        <v>77</v>
      </c>
      <c r="P842" s="12">
        <v>89</v>
      </c>
      <c r="AI842" s="12"/>
    </row>
    <row r="843" spans="1:35" x14ac:dyDescent="0.2">
      <c r="A843" s="12" t="s">
        <v>1343</v>
      </c>
      <c r="B843" s="12">
        <v>2011</v>
      </c>
      <c r="C843" s="12" t="s">
        <v>171</v>
      </c>
      <c r="D843" s="12" t="s">
        <v>157</v>
      </c>
      <c r="E843" s="12">
        <v>131</v>
      </c>
      <c r="F843" s="12">
        <v>546</v>
      </c>
      <c r="G843" s="12">
        <v>84</v>
      </c>
      <c r="H843" s="12">
        <v>162</v>
      </c>
      <c r="I843" s="12">
        <v>24</v>
      </c>
      <c r="J843" s="12">
        <v>4</v>
      </c>
      <c r="K843" s="12">
        <v>6</v>
      </c>
      <c r="L843" s="12">
        <v>61</v>
      </c>
      <c r="M843" s="12">
        <v>16</v>
      </c>
      <c r="N843" s="12">
        <v>6</v>
      </c>
      <c r="O843" s="12">
        <v>46</v>
      </c>
      <c r="P843" s="12">
        <v>81</v>
      </c>
      <c r="AI843" s="12"/>
    </row>
    <row r="844" spans="1:35" x14ac:dyDescent="0.2">
      <c r="A844" s="12" t="s">
        <v>1675</v>
      </c>
      <c r="B844" s="12">
        <v>2011</v>
      </c>
      <c r="C844" s="12" t="s">
        <v>166</v>
      </c>
      <c r="D844" s="12" t="s">
        <v>161</v>
      </c>
      <c r="E844" s="12">
        <v>155</v>
      </c>
      <c r="F844" s="12">
        <v>546</v>
      </c>
      <c r="G844" s="12">
        <v>46</v>
      </c>
      <c r="H844" s="12">
        <v>122</v>
      </c>
      <c r="I844" s="12">
        <v>24</v>
      </c>
      <c r="J844" s="12">
        <v>2</v>
      </c>
      <c r="K844" s="12">
        <v>13</v>
      </c>
      <c r="L844" s="12">
        <v>67</v>
      </c>
      <c r="M844" s="12">
        <v>0</v>
      </c>
      <c r="N844" s="12">
        <v>3</v>
      </c>
      <c r="O844" s="12">
        <v>45</v>
      </c>
      <c r="P844" s="12">
        <v>104</v>
      </c>
      <c r="AI844" s="12"/>
    </row>
    <row r="845" spans="1:35" x14ac:dyDescent="0.2">
      <c r="A845" s="12" t="s">
        <v>1654</v>
      </c>
      <c r="B845" s="12">
        <v>2011</v>
      </c>
      <c r="C845" s="12" t="s">
        <v>178</v>
      </c>
      <c r="D845" s="12" t="s">
        <v>157</v>
      </c>
      <c r="E845" s="12">
        <v>158</v>
      </c>
      <c r="F845" s="12">
        <v>548</v>
      </c>
      <c r="G845" s="12">
        <v>69</v>
      </c>
      <c r="H845" s="12">
        <v>139</v>
      </c>
      <c r="I845" s="12">
        <v>21</v>
      </c>
      <c r="J845" s="12">
        <v>8</v>
      </c>
      <c r="K845" s="12">
        <v>4</v>
      </c>
      <c r="L845" s="12">
        <v>46</v>
      </c>
      <c r="M845" s="12">
        <v>26</v>
      </c>
      <c r="N845" s="12">
        <v>9</v>
      </c>
      <c r="O845" s="12">
        <v>25</v>
      </c>
      <c r="P845" s="12">
        <v>73</v>
      </c>
      <c r="AI845" s="12"/>
    </row>
    <row r="846" spans="1:35" x14ac:dyDescent="0.2">
      <c r="A846" s="12" t="s">
        <v>1579</v>
      </c>
      <c r="B846" s="12">
        <v>2011</v>
      </c>
      <c r="C846" s="12" t="s">
        <v>160</v>
      </c>
      <c r="D846" s="12" t="s">
        <v>161</v>
      </c>
      <c r="E846" s="12">
        <v>129</v>
      </c>
      <c r="F846" s="12">
        <v>551</v>
      </c>
      <c r="G846" s="12">
        <v>66</v>
      </c>
      <c r="H846" s="12">
        <v>143</v>
      </c>
      <c r="I846" s="12">
        <v>26</v>
      </c>
      <c r="J846" s="12">
        <v>2</v>
      </c>
      <c r="K846" s="12">
        <v>13</v>
      </c>
      <c r="L846" s="12">
        <v>57</v>
      </c>
      <c r="M846" s="12">
        <v>4</v>
      </c>
      <c r="N846" s="12">
        <v>8</v>
      </c>
      <c r="O846" s="12">
        <v>34</v>
      </c>
      <c r="P846" s="12">
        <v>52</v>
      </c>
      <c r="AI846" s="12"/>
    </row>
    <row r="847" spans="1:35" x14ac:dyDescent="0.2">
      <c r="A847" s="12" t="s">
        <v>1798</v>
      </c>
      <c r="B847" s="12">
        <v>2011</v>
      </c>
      <c r="C847" s="12" t="s">
        <v>176</v>
      </c>
      <c r="D847" s="12" t="s">
        <v>157</v>
      </c>
      <c r="E847" s="12">
        <v>155</v>
      </c>
      <c r="F847" s="12">
        <v>552</v>
      </c>
      <c r="G847" s="12">
        <v>84</v>
      </c>
      <c r="H847" s="12">
        <v>132</v>
      </c>
      <c r="I847" s="12">
        <v>35</v>
      </c>
      <c r="J847" s="12">
        <v>2</v>
      </c>
      <c r="K847" s="12">
        <v>27</v>
      </c>
      <c r="L847" s="12">
        <v>79</v>
      </c>
      <c r="M847" s="12">
        <v>5</v>
      </c>
      <c r="N847" s="12">
        <v>3</v>
      </c>
      <c r="O847" s="12">
        <v>97</v>
      </c>
      <c r="P847" s="12">
        <v>133</v>
      </c>
      <c r="AI847" s="12"/>
    </row>
    <row r="848" spans="1:35" x14ac:dyDescent="0.2">
      <c r="A848" s="12" t="s">
        <v>1463</v>
      </c>
      <c r="B848" s="12">
        <v>2011</v>
      </c>
      <c r="C848" s="12" t="s">
        <v>172</v>
      </c>
      <c r="D848" s="12" t="s">
        <v>161</v>
      </c>
      <c r="E848" s="12">
        <v>139</v>
      </c>
      <c r="F848" s="12">
        <v>554</v>
      </c>
      <c r="G848" s="12">
        <v>61</v>
      </c>
      <c r="H848" s="12">
        <v>136</v>
      </c>
      <c r="I848" s="12">
        <v>22</v>
      </c>
      <c r="J848" s="12">
        <v>3</v>
      </c>
      <c r="K848" s="12">
        <v>2</v>
      </c>
      <c r="L848" s="12">
        <v>40</v>
      </c>
      <c r="M848" s="12">
        <v>23</v>
      </c>
      <c r="N848" s="12">
        <v>10</v>
      </c>
      <c r="O848" s="12">
        <v>48</v>
      </c>
      <c r="P848" s="12">
        <v>98</v>
      </c>
      <c r="AI848" s="12"/>
    </row>
    <row r="849" spans="1:35" x14ac:dyDescent="0.2">
      <c r="A849" s="12" t="s">
        <v>1545</v>
      </c>
      <c r="B849" s="12">
        <v>2011</v>
      </c>
      <c r="C849" s="12" t="s">
        <v>181</v>
      </c>
      <c r="D849" s="12" t="s">
        <v>157</v>
      </c>
      <c r="E849" s="12">
        <v>143</v>
      </c>
      <c r="F849" s="12">
        <v>556</v>
      </c>
      <c r="G849" s="12">
        <v>71</v>
      </c>
      <c r="H849" s="12">
        <v>155</v>
      </c>
      <c r="I849" s="12">
        <v>33</v>
      </c>
      <c r="J849" s="12">
        <v>8</v>
      </c>
      <c r="K849" s="12">
        <v>10</v>
      </c>
      <c r="L849" s="12">
        <v>59</v>
      </c>
      <c r="M849" s="12">
        <v>30</v>
      </c>
      <c r="N849" s="12">
        <v>6</v>
      </c>
      <c r="O849" s="12">
        <v>31</v>
      </c>
      <c r="P849" s="12">
        <v>68</v>
      </c>
      <c r="AI849" s="12"/>
    </row>
    <row r="850" spans="1:35" x14ac:dyDescent="0.2">
      <c r="A850" s="12" t="s">
        <v>1506</v>
      </c>
      <c r="B850" s="12">
        <v>2011</v>
      </c>
      <c r="C850" s="12" t="s">
        <v>166</v>
      </c>
      <c r="D850" s="12" t="s">
        <v>161</v>
      </c>
      <c r="E850" s="12">
        <v>152</v>
      </c>
      <c r="F850" s="12">
        <v>556</v>
      </c>
      <c r="G850" s="12">
        <v>51</v>
      </c>
      <c r="H850" s="12">
        <v>140</v>
      </c>
      <c r="I850" s="12">
        <v>27</v>
      </c>
      <c r="J850" s="12">
        <v>3</v>
      </c>
      <c r="K850" s="12">
        <v>13</v>
      </c>
      <c r="L850" s="12">
        <v>68</v>
      </c>
      <c r="M850" s="12">
        <v>4</v>
      </c>
      <c r="N850" s="12">
        <v>4</v>
      </c>
      <c r="O850" s="12">
        <v>16</v>
      </c>
      <c r="P850" s="12">
        <v>63</v>
      </c>
      <c r="AI850" s="12"/>
    </row>
    <row r="851" spans="1:35" x14ac:dyDescent="0.2">
      <c r="A851" s="12" t="s">
        <v>1477</v>
      </c>
      <c r="B851" s="12">
        <v>2011</v>
      </c>
      <c r="C851" s="12" t="s">
        <v>186</v>
      </c>
      <c r="D851" s="12" t="s">
        <v>161</v>
      </c>
      <c r="E851" s="12">
        <v>152</v>
      </c>
      <c r="F851" s="12">
        <v>557</v>
      </c>
      <c r="G851" s="12">
        <v>81</v>
      </c>
      <c r="H851" s="12">
        <v>141</v>
      </c>
      <c r="I851" s="12">
        <v>30</v>
      </c>
      <c r="J851" s="12">
        <v>1</v>
      </c>
      <c r="K851" s="12">
        <v>33</v>
      </c>
      <c r="L851" s="12">
        <v>116</v>
      </c>
      <c r="M851" s="12">
        <v>1</v>
      </c>
      <c r="N851" s="12">
        <v>0</v>
      </c>
      <c r="O851" s="12">
        <v>75</v>
      </c>
      <c r="P851" s="12">
        <v>172</v>
      </c>
      <c r="AI851" s="12"/>
    </row>
    <row r="852" spans="1:35" x14ac:dyDescent="0.2">
      <c r="A852" s="12" t="s">
        <v>1497</v>
      </c>
      <c r="B852" s="12">
        <v>2011</v>
      </c>
      <c r="C852" s="12" t="s">
        <v>167</v>
      </c>
      <c r="D852" s="12" t="s">
        <v>157</v>
      </c>
      <c r="E852" s="12">
        <v>153</v>
      </c>
      <c r="F852" s="12">
        <v>560</v>
      </c>
      <c r="G852" s="12">
        <v>82</v>
      </c>
      <c r="H852" s="12">
        <v>136</v>
      </c>
      <c r="I852" s="12">
        <v>27</v>
      </c>
      <c r="J852" s="12">
        <v>4</v>
      </c>
      <c r="K852" s="12">
        <v>23</v>
      </c>
      <c r="L852" s="12">
        <v>81</v>
      </c>
      <c r="M852" s="12">
        <v>36</v>
      </c>
      <c r="N852" s="12">
        <v>12</v>
      </c>
      <c r="O852" s="12">
        <v>71</v>
      </c>
      <c r="P852" s="12">
        <v>161</v>
      </c>
      <c r="AI852" s="12"/>
    </row>
    <row r="853" spans="1:35" x14ac:dyDescent="0.2">
      <c r="A853" s="12" t="s">
        <v>1438</v>
      </c>
      <c r="B853" s="12">
        <v>2011</v>
      </c>
      <c r="C853" s="12" t="s">
        <v>183</v>
      </c>
      <c r="D853" s="12" t="s">
        <v>161</v>
      </c>
      <c r="E853" s="12">
        <v>150</v>
      </c>
      <c r="F853" s="12">
        <v>561</v>
      </c>
      <c r="G853" s="12">
        <v>69</v>
      </c>
      <c r="H853" s="12">
        <v>130</v>
      </c>
      <c r="I853" s="12">
        <v>26</v>
      </c>
      <c r="J853" s="12">
        <v>1</v>
      </c>
      <c r="K853" s="12">
        <v>20</v>
      </c>
      <c r="L853" s="12">
        <v>58</v>
      </c>
      <c r="M853" s="12">
        <v>19</v>
      </c>
      <c r="N853" s="12">
        <v>3</v>
      </c>
      <c r="O853" s="12">
        <v>74</v>
      </c>
      <c r="P853" s="12">
        <v>160</v>
      </c>
      <c r="AI853" s="12"/>
    </row>
    <row r="854" spans="1:35" x14ac:dyDescent="0.2">
      <c r="A854" s="12" t="s">
        <v>1331</v>
      </c>
      <c r="B854" s="12">
        <v>2011</v>
      </c>
      <c r="C854" s="12" t="s">
        <v>165</v>
      </c>
      <c r="D854" s="12" t="s">
        <v>157</v>
      </c>
      <c r="E854" s="12">
        <v>145</v>
      </c>
      <c r="F854" s="12">
        <v>562</v>
      </c>
      <c r="G854" s="12">
        <v>60</v>
      </c>
      <c r="H854" s="12">
        <v>163</v>
      </c>
      <c r="I854" s="12">
        <v>30</v>
      </c>
      <c r="J854" s="12">
        <v>1</v>
      </c>
      <c r="K854" s="12">
        <v>13</v>
      </c>
      <c r="L854" s="12">
        <v>63</v>
      </c>
      <c r="M854" s="12">
        <v>2</v>
      </c>
      <c r="N854" s="12">
        <v>2</v>
      </c>
      <c r="O854" s="12">
        <v>17</v>
      </c>
      <c r="P854" s="12">
        <v>56</v>
      </c>
      <c r="AI854" s="12"/>
    </row>
    <row r="855" spans="1:35" x14ac:dyDescent="0.2">
      <c r="A855" s="12" t="s">
        <v>1547</v>
      </c>
      <c r="B855" s="12">
        <v>2011</v>
      </c>
      <c r="C855" s="12" t="s">
        <v>166</v>
      </c>
      <c r="D855" s="12" t="s">
        <v>161</v>
      </c>
      <c r="E855" s="12">
        <v>150</v>
      </c>
      <c r="F855" s="12">
        <v>563</v>
      </c>
      <c r="G855" s="12">
        <v>109</v>
      </c>
      <c r="H855" s="12">
        <v>187</v>
      </c>
      <c r="I855" s="12">
        <v>38</v>
      </c>
      <c r="J855" s="12">
        <v>6</v>
      </c>
      <c r="K855" s="12">
        <v>33</v>
      </c>
      <c r="L855" s="12">
        <v>111</v>
      </c>
      <c r="M855" s="12">
        <v>33</v>
      </c>
      <c r="N855" s="12">
        <v>6</v>
      </c>
      <c r="O855" s="12">
        <v>58</v>
      </c>
      <c r="P855" s="12">
        <v>93</v>
      </c>
      <c r="AI855" s="12"/>
    </row>
    <row r="856" spans="1:35" x14ac:dyDescent="0.2">
      <c r="A856" s="12" t="s">
        <v>1329</v>
      </c>
      <c r="B856" s="12">
        <v>2011</v>
      </c>
      <c r="C856" s="12" t="s">
        <v>160</v>
      </c>
      <c r="D856" s="12" t="s">
        <v>161</v>
      </c>
      <c r="E856" s="12">
        <v>149</v>
      </c>
      <c r="F856" s="12">
        <v>564</v>
      </c>
      <c r="G856" s="12">
        <v>59</v>
      </c>
      <c r="H856" s="12">
        <v>136</v>
      </c>
      <c r="I856" s="12">
        <v>27</v>
      </c>
      <c r="J856" s="12">
        <v>1</v>
      </c>
      <c r="K856" s="12">
        <v>15</v>
      </c>
      <c r="L856" s="12">
        <v>56</v>
      </c>
      <c r="M856" s="12">
        <v>2</v>
      </c>
      <c r="N856" s="12">
        <v>0</v>
      </c>
      <c r="O856" s="12">
        <v>22</v>
      </c>
      <c r="P856" s="12">
        <v>126</v>
      </c>
      <c r="AI856" s="12"/>
    </row>
    <row r="857" spans="1:35" x14ac:dyDescent="0.2">
      <c r="A857" s="12" t="s">
        <v>1808</v>
      </c>
      <c r="B857" s="12">
        <v>2011</v>
      </c>
      <c r="C857" s="12" t="s">
        <v>175</v>
      </c>
      <c r="D857" s="12" t="s">
        <v>157</v>
      </c>
      <c r="E857" s="12">
        <v>154</v>
      </c>
      <c r="F857" s="12">
        <v>564</v>
      </c>
      <c r="G857" s="12">
        <v>63</v>
      </c>
      <c r="H857" s="12">
        <v>139</v>
      </c>
      <c r="I857" s="12">
        <v>28</v>
      </c>
      <c r="J857" s="12">
        <v>2</v>
      </c>
      <c r="K857" s="12">
        <v>15</v>
      </c>
      <c r="L857" s="12">
        <v>72</v>
      </c>
      <c r="M857" s="12">
        <v>2</v>
      </c>
      <c r="N857" s="12">
        <v>6</v>
      </c>
      <c r="O857" s="12">
        <v>40</v>
      </c>
      <c r="P857" s="12">
        <v>102</v>
      </c>
      <c r="AI857" s="12"/>
    </row>
    <row r="858" spans="1:35" x14ac:dyDescent="0.2">
      <c r="A858" s="12" t="s">
        <v>1594</v>
      </c>
      <c r="B858" s="12">
        <v>2011</v>
      </c>
      <c r="C858" s="12" t="s">
        <v>187</v>
      </c>
      <c r="D858" s="12" t="s">
        <v>161</v>
      </c>
      <c r="E858" s="12">
        <v>152</v>
      </c>
      <c r="F858" s="12">
        <v>565</v>
      </c>
      <c r="G858" s="12">
        <v>78</v>
      </c>
      <c r="H858" s="12">
        <v>167</v>
      </c>
      <c r="I858" s="12">
        <v>26</v>
      </c>
      <c r="J858" s="12">
        <v>7</v>
      </c>
      <c r="K858" s="12">
        <v>5</v>
      </c>
      <c r="L858" s="12">
        <v>36</v>
      </c>
      <c r="M858" s="12">
        <v>40</v>
      </c>
      <c r="N858" s="12">
        <v>11</v>
      </c>
      <c r="O858" s="12">
        <v>59</v>
      </c>
      <c r="P858" s="12">
        <v>129</v>
      </c>
      <c r="AI858" s="12"/>
    </row>
    <row r="859" spans="1:35" x14ac:dyDescent="0.2">
      <c r="A859" s="12" t="s">
        <v>1367</v>
      </c>
      <c r="B859" s="12">
        <v>2011</v>
      </c>
      <c r="C859" s="12" t="s">
        <v>162</v>
      </c>
      <c r="D859" s="12" t="s">
        <v>161</v>
      </c>
      <c r="E859" s="12">
        <v>149</v>
      </c>
      <c r="F859" s="12">
        <v>565</v>
      </c>
      <c r="G859" s="12">
        <v>80</v>
      </c>
      <c r="H859" s="12">
        <v>173</v>
      </c>
      <c r="I859" s="12">
        <v>35</v>
      </c>
      <c r="J859" s="12">
        <v>1</v>
      </c>
      <c r="K859" s="12">
        <v>26</v>
      </c>
      <c r="L859" s="12">
        <v>93</v>
      </c>
      <c r="M859" s="12">
        <v>1</v>
      </c>
      <c r="N859" s="12">
        <v>1</v>
      </c>
      <c r="O859" s="12">
        <v>43</v>
      </c>
      <c r="P859" s="12">
        <v>69</v>
      </c>
      <c r="AI859" s="12"/>
    </row>
    <row r="860" spans="1:35" x14ac:dyDescent="0.2">
      <c r="A860" s="12" t="s">
        <v>1559</v>
      </c>
      <c r="B860" s="12">
        <v>2011</v>
      </c>
      <c r="C860" s="12" t="s">
        <v>165</v>
      </c>
      <c r="D860" s="12" t="s">
        <v>157</v>
      </c>
      <c r="E860" s="12">
        <v>151</v>
      </c>
      <c r="F860" s="12">
        <v>567</v>
      </c>
      <c r="G860" s="12">
        <v>68</v>
      </c>
      <c r="H860" s="12">
        <v>159</v>
      </c>
      <c r="I860" s="12">
        <v>26</v>
      </c>
      <c r="J860" s="12">
        <v>2</v>
      </c>
      <c r="K860" s="12">
        <v>25</v>
      </c>
      <c r="L860" s="12">
        <v>83</v>
      </c>
      <c r="M860" s="12">
        <v>12</v>
      </c>
      <c r="N860" s="12">
        <v>4</v>
      </c>
      <c r="O860" s="12">
        <v>29</v>
      </c>
      <c r="P860" s="12">
        <v>113</v>
      </c>
      <c r="AI860" s="12"/>
    </row>
    <row r="861" spans="1:35" x14ac:dyDescent="0.2">
      <c r="A861" s="12" t="s">
        <v>1373</v>
      </c>
      <c r="B861" s="12">
        <v>2011</v>
      </c>
      <c r="C861" s="12" t="s">
        <v>186</v>
      </c>
      <c r="D861" s="12" t="s">
        <v>161</v>
      </c>
      <c r="E861" s="12">
        <v>142</v>
      </c>
      <c r="F861" s="12">
        <v>567</v>
      </c>
      <c r="G861" s="12">
        <v>87</v>
      </c>
      <c r="H861" s="12">
        <v>152</v>
      </c>
      <c r="I861" s="12">
        <v>22</v>
      </c>
      <c r="J861" s="12">
        <v>2</v>
      </c>
      <c r="K861" s="12">
        <v>16</v>
      </c>
      <c r="L861" s="12">
        <v>63</v>
      </c>
      <c r="M861" s="12">
        <v>30</v>
      </c>
      <c r="N861" s="12">
        <v>8</v>
      </c>
      <c r="O861" s="12">
        <v>58</v>
      </c>
      <c r="P861" s="12">
        <v>59</v>
      </c>
      <c r="AI861" s="12"/>
    </row>
    <row r="862" spans="1:35" x14ac:dyDescent="0.2">
      <c r="A862" s="12" t="s">
        <v>1502</v>
      </c>
      <c r="B862" s="12">
        <v>2011</v>
      </c>
      <c r="C862" s="12" t="s">
        <v>169</v>
      </c>
      <c r="D862" s="12" t="s">
        <v>161</v>
      </c>
      <c r="E862" s="12">
        <v>156</v>
      </c>
      <c r="F862" s="12">
        <v>567</v>
      </c>
      <c r="G862" s="12">
        <v>89</v>
      </c>
      <c r="H862" s="12">
        <v>134</v>
      </c>
      <c r="I862" s="12">
        <v>38</v>
      </c>
      <c r="J862" s="12">
        <v>3</v>
      </c>
      <c r="K862" s="12">
        <v>20</v>
      </c>
      <c r="L862" s="12">
        <v>71</v>
      </c>
      <c r="M862" s="12">
        <v>22</v>
      </c>
      <c r="N862" s="12">
        <v>9</v>
      </c>
      <c r="O862" s="12">
        <v>80</v>
      </c>
      <c r="P862" s="12">
        <v>139</v>
      </c>
      <c r="AI862" s="12"/>
    </row>
    <row r="863" spans="1:35" x14ac:dyDescent="0.2">
      <c r="A863" s="12" t="s">
        <v>1513</v>
      </c>
      <c r="B863" s="12">
        <v>2011</v>
      </c>
      <c r="C863" s="12" t="s">
        <v>166</v>
      </c>
      <c r="D863" s="12" t="s">
        <v>161</v>
      </c>
      <c r="E863" s="12">
        <v>162</v>
      </c>
      <c r="F863" s="12">
        <v>569</v>
      </c>
      <c r="G863" s="12">
        <v>95</v>
      </c>
      <c r="H863" s="12">
        <v>170</v>
      </c>
      <c r="I863" s="12">
        <v>36</v>
      </c>
      <c r="J863" s="12">
        <v>1</v>
      </c>
      <c r="K863" s="12">
        <v>38</v>
      </c>
      <c r="L863" s="12">
        <v>120</v>
      </c>
      <c r="M863" s="12">
        <v>1</v>
      </c>
      <c r="N863" s="12">
        <v>1</v>
      </c>
      <c r="O863" s="12">
        <v>107</v>
      </c>
      <c r="P863" s="12">
        <v>106</v>
      </c>
      <c r="AI863" s="12"/>
    </row>
    <row r="864" spans="1:35" x14ac:dyDescent="0.2">
      <c r="A864" s="12" t="s">
        <v>1771</v>
      </c>
      <c r="B864" s="12">
        <v>2011</v>
      </c>
      <c r="C864" s="12" t="s">
        <v>160</v>
      </c>
      <c r="D864" s="12" t="s">
        <v>161</v>
      </c>
      <c r="E864" s="12">
        <v>157</v>
      </c>
      <c r="F864" s="12">
        <v>571</v>
      </c>
      <c r="G864" s="12">
        <v>67</v>
      </c>
      <c r="H864" s="12">
        <v>161</v>
      </c>
      <c r="I864" s="12">
        <v>32</v>
      </c>
      <c r="J864" s="12">
        <v>0</v>
      </c>
      <c r="K864" s="12">
        <v>21</v>
      </c>
      <c r="L864" s="12">
        <v>76</v>
      </c>
      <c r="M864" s="12">
        <v>4</v>
      </c>
      <c r="N864" s="12">
        <v>4</v>
      </c>
      <c r="O864" s="12">
        <v>53</v>
      </c>
      <c r="P864" s="12">
        <v>142</v>
      </c>
      <c r="AI864" s="12"/>
    </row>
    <row r="865" spans="1:35" x14ac:dyDescent="0.2">
      <c r="A865" s="12" t="s">
        <v>1443</v>
      </c>
      <c r="B865" s="12">
        <v>2011</v>
      </c>
      <c r="C865" s="12" t="s">
        <v>182</v>
      </c>
      <c r="D865" s="12" t="s">
        <v>157</v>
      </c>
      <c r="E865" s="12">
        <v>161</v>
      </c>
      <c r="F865" s="12">
        <v>572</v>
      </c>
      <c r="G865" s="12">
        <v>111</v>
      </c>
      <c r="H865" s="12">
        <v>197</v>
      </c>
      <c r="I865" s="12">
        <v>48</v>
      </c>
      <c r="J865" s="12">
        <v>0</v>
      </c>
      <c r="K865" s="12">
        <v>30</v>
      </c>
      <c r="L865" s="12">
        <v>105</v>
      </c>
      <c r="M865" s="12">
        <v>2</v>
      </c>
      <c r="N865" s="12">
        <v>1</v>
      </c>
      <c r="O865" s="12">
        <v>108</v>
      </c>
      <c r="P865" s="12">
        <v>89</v>
      </c>
      <c r="AI865" s="12"/>
    </row>
    <row r="866" spans="1:35" x14ac:dyDescent="0.2">
      <c r="A866" s="12" t="s">
        <v>1725</v>
      </c>
      <c r="B866" s="12">
        <v>2011</v>
      </c>
      <c r="C866" s="12" t="s">
        <v>174</v>
      </c>
      <c r="D866" s="12" t="s">
        <v>161</v>
      </c>
      <c r="E866" s="12">
        <v>158</v>
      </c>
      <c r="F866" s="12">
        <v>572</v>
      </c>
      <c r="G866" s="12">
        <v>87</v>
      </c>
      <c r="H866" s="12">
        <v>148</v>
      </c>
      <c r="I866" s="12">
        <v>34</v>
      </c>
      <c r="J866" s="12">
        <v>5</v>
      </c>
      <c r="K866" s="12">
        <v>23</v>
      </c>
      <c r="L866" s="12">
        <v>89</v>
      </c>
      <c r="M866" s="12">
        <v>23</v>
      </c>
      <c r="N866" s="12">
        <v>10</v>
      </c>
      <c r="O866" s="12">
        <v>89</v>
      </c>
      <c r="P866" s="12">
        <v>126</v>
      </c>
      <c r="AI866" s="12"/>
    </row>
    <row r="867" spans="1:35" x14ac:dyDescent="0.2">
      <c r="A867" s="12" t="s">
        <v>1684</v>
      </c>
      <c r="B867" s="12">
        <v>2011</v>
      </c>
      <c r="C867" s="12" t="s">
        <v>187</v>
      </c>
      <c r="D867" s="12" t="s">
        <v>161</v>
      </c>
      <c r="E867" s="12">
        <v>159</v>
      </c>
      <c r="F867" s="12">
        <v>572</v>
      </c>
      <c r="G867" s="12">
        <v>72</v>
      </c>
      <c r="H867" s="12">
        <v>152</v>
      </c>
      <c r="I867" s="12">
        <v>35</v>
      </c>
      <c r="J867" s="12">
        <v>0</v>
      </c>
      <c r="K867" s="12">
        <v>19</v>
      </c>
      <c r="L867" s="12">
        <v>78</v>
      </c>
      <c r="M867" s="12">
        <v>3</v>
      </c>
      <c r="N867" s="12">
        <v>1</v>
      </c>
      <c r="O867" s="12">
        <v>74</v>
      </c>
      <c r="P867" s="12">
        <v>97</v>
      </c>
      <c r="AI867" s="12"/>
    </row>
    <row r="868" spans="1:35" x14ac:dyDescent="0.2">
      <c r="A868" s="12" t="s">
        <v>1769</v>
      </c>
      <c r="B868" s="12">
        <v>2011</v>
      </c>
      <c r="C868" s="12" t="s">
        <v>183</v>
      </c>
      <c r="D868" s="12" t="s">
        <v>161</v>
      </c>
      <c r="E868" s="12">
        <v>158</v>
      </c>
      <c r="F868" s="12">
        <v>573</v>
      </c>
      <c r="G868" s="12">
        <v>72</v>
      </c>
      <c r="H868" s="12">
        <v>135</v>
      </c>
      <c r="I868" s="12">
        <v>29</v>
      </c>
      <c r="J868" s="12">
        <v>5</v>
      </c>
      <c r="K868" s="12">
        <v>21</v>
      </c>
      <c r="L868" s="12">
        <v>66</v>
      </c>
      <c r="M868" s="12">
        <v>17</v>
      </c>
      <c r="N868" s="12">
        <v>6</v>
      </c>
      <c r="O868" s="12">
        <v>57</v>
      </c>
      <c r="P868" s="12">
        <v>166</v>
      </c>
      <c r="AI868" s="12"/>
    </row>
    <row r="869" spans="1:35" x14ac:dyDescent="0.2">
      <c r="A869" s="12" t="s">
        <v>1423</v>
      </c>
      <c r="B869" s="12">
        <v>2011</v>
      </c>
      <c r="C869" s="12" t="s">
        <v>187</v>
      </c>
      <c r="D869" s="12" t="s">
        <v>161</v>
      </c>
      <c r="E869" s="12">
        <v>148</v>
      </c>
      <c r="F869" s="12">
        <v>579</v>
      </c>
      <c r="G869" s="12">
        <v>55</v>
      </c>
      <c r="H869" s="12">
        <v>160</v>
      </c>
      <c r="I869" s="12">
        <v>24</v>
      </c>
      <c r="J869" s="12">
        <v>8</v>
      </c>
      <c r="K869" s="12">
        <v>7</v>
      </c>
      <c r="L869" s="12">
        <v>49</v>
      </c>
      <c r="M869" s="12">
        <v>4</v>
      </c>
      <c r="N869" s="12">
        <v>2</v>
      </c>
      <c r="O869" s="12">
        <v>34</v>
      </c>
      <c r="P869" s="12">
        <v>67</v>
      </c>
      <c r="AI869" s="12"/>
    </row>
    <row r="870" spans="1:35" x14ac:dyDescent="0.2">
      <c r="A870" s="12" t="s">
        <v>113</v>
      </c>
      <c r="B870" s="12">
        <v>2011</v>
      </c>
      <c r="C870" s="12" t="s">
        <v>180</v>
      </c>
      <c r="D870" s="12" t="s">
        <v>161</v>
      </c>
      <c r="E870" s="12">
        <v>147</v>
      </c>
      <c r="F870" s="12">
        <v>579</v>
      </c>
      <c r="G870" s="12">
        <v>105</v>
      </c>
      <c r="H870" s="12">
        <v>173</v>
      </c>
      <c r="I870" s="12">
        <v>29</v>
      </c>
      <c r="J870" s="12">
        <v>0</v>
      </c>
      <c r="K870" s="12">
        <v>37</v>
      </c>
      <c r="L870" s="12">
        <v>99</v>
      </c>
      <c r="M870" s="12">
        <v>9</v>
      </c>
      <c r="N870" s="12">
        <v>1</v>
      </c>
      <c r="O870" s="12">
        <v>61</v>
      </c>
      <c r="P870" s="12">
        <v>58</v>
      </c>
      <c r="AI870" s="12"/>
    </row>
    <row r="871" spans="1:35" x14ac:dyDescent="0.2">
      <c r="A871" s="12" t="s">
        <v>1341</v>
      </c>
      <c r="B871" s="12">
        <v>2011</v>
      </c>
      <c r="C871" s="12" t="s">
        <v>181</v>
      </c>
      <c r="D871" s="12" t="s">
        <v>157</v>
      </c>
      <c r="E871" s="12">
        <v>156</v>
      </c>
      <c r="F871" s="12">
        <v>580</v>
      </c>
      <c r="G871" s="12">
        <v>80</v>
      </c>
      <c r="H871" s="12">
        <v>152</v>
      </c>
      <c r="I871" s="12">
        <v>24</v>
      </c>
      <c r="J871" s="12">
        <v>2</v>
      </c>
      <c r="K871" s="12">
        <v>23</v>
      </c>
      <c r="L871" s="12">
        <v>82</v>
      </c>
      <c r="M871" s="12">
        <v>5</v>
      </c>
      <c r="N871" s="12">
        <v>7</v>
      </c>
      <c r="O871" s="12">
        <v>62</v>
      </c>
      <c r="P871" s="12">
        <v>125</v>
      </c>
      <c r="AI871" s="12"/>
    </row>
    <row r="872" spans="1:35" x14ac:dyDescent="0.2">
      <c r="A872" s="12" t="s">
        <v>1318</v>
      </c>
      <c r="B872" s="12">
        <v>2011</v>
      </c>
      <c r="C872" s="12" t="s">
        <v>167</v>
      </c>
      <c r="D872" s="12" t="s">
        <v>157</v>
      </c>
      <c r="E872" s="12">
        <v>150</v>
      </c>
      <c r="F872" s="12">
        <v>582</v>
      </c>
      <c r="G872" s="12">
        <v>79</v>
      </c>
      <c r="H872" s="12">
        <v>152</v>
      </c>
      <c r="I872" s="12">
        <v>29</v>
      </c>
      <c r="J872" s="12">
        <v>7</v>
      </c>
      <c r="K872" s="12">
        <v>16</v>
      </c>
      <c r="L872" s="12">
        <v>73</v>
      </c>
      <c r="M872" s="12">
        <v>19</v>
      </c>
      <c r="N872" s="12">
        <v>6</v>
      </c>
      <c r="O872" s="12">
        <v>51</v>
      </c>
      <c r="P872" s="12">
        <v>92</v>
      </c>
      <c r="AI872" s="12"/>
    </row>
    <row r="873" spans="1:35" x14ac:dyDescent="0.2">
      <c r="A873" s="12" t="s">
        <v>1470</v>
      </c>
      <c r="B873" s="12">
        <v>2011</v>
      </c>
      <c r="C873" s="12" t="s">
        <v>171</v>
      </c>
      <c r="D873" s="12" t="s">
        <v>157</v>
      </c>
      <c r="E873" s="12">
        <v>156</v>
      </c>
      <c r="F873" s="12">
        <v>583</v>
      </c>
      <c r="G873" s="12">
        <v>136</v>
      </c>
      <c r="H873" s="12">
        <v>153</v>
      </c>
      <c r="I873" s="12">
        <v>26</v>
      </c>
      <c r="J873" s="12">
        <v>10</v>
      </c>
      <c r="K873" s="12">
        <v>41</v>
      </c>
      <c r="L873" s="12">
        <v>119</v>
      </c>
      <c r="M873" s="12">
        <v>25</v>
      </c>
      <c r="N873" s="12">
        <v>10</v>
      </c>
      <c r="O873" s="12">
        <v>85</v>
      </c>
      <c r="P873" s="12">
        <v>169</v>
      </c>
      <c r="AI873" s="12"/>
    </row>
    <row r="874" spans="1:35" x14ac:dyDescent="0.2">
      <c r="A874" s="12" t="s">
        <v>1708</v>
      </c>
      <c r="B874" s="12">
        <v>2011</v>
      </c>
      <c r="C874" s="12" t="s">
        <v>183</v>
      </c>
      <c r="D874" s="12" t="s">
        <v>161</v>
      </c>
      <c r="E874" s="12">
        <v>154</v>
      </c>
      <c r="F874" s="12">
        <v>584</v>
      </c>
      <c r="G874" s="12">
        <v>65</v>
      </c>
      <c r="H874" s="12">
        <v>148</v>
      </c>
      <c r="I874" s="12">
        <v>27</v>
      </c>
      <c r="J874" s="12">
        <v>5</v>
      </c>
      <c r="K874" s="12">
        <v>8</v>
      </c>
      <c r="L874" s="12">
        <v>49</v>
      </c>
      <c r="M874" s="12">
        <v>25</v>
      </c>
      <c r="N874" s="12">
        <v>10</v>
      </c>
      <c r="O874" s="12">
        <v>35</v>
      </c>
      <c r="P874" s="12">
        <v>139</v>
      </c>
      <c r="AI874" s="12"/>
    </row>
    <row r="875" spans="1:35" x14ac:dyDescent="0.2">
      <c r="A875" s="12" t="s">
        <v>1644</v>
      </c>
      <c r="B875" s="12">
        <v>2011</v>
      </c>
      <c r="C875" s="12" t="s">
        <v>179</v>
      </c>
      <c r="D875" s="12" t="s">
        <v>161</v>
      </c>
      <c r="E875" s="12">
        <v>157</v>
      </c>
      <c r="F875" s="12">
        <v>585</v>
      </c>
      <c r="G875" s="12">
        <v>84</v>
      </c>
      <c r="H875" s="12">
        <v>150</v>
      </c>
      <c r="I875" s="12">
        <v>27</v>
      </c>
      <c r="J875" s="12">
        <v>2</v>
      </c>
      <c r="K875" s="12">
        <v>32</v>
      </c>
      <c r="L875" s="12">
        <v>97</v>
      </c>
      <c r="M875" s="12">
        <v>8</v>
      </c>
      <c r="N875" s="12">
        <v>7</v>
      </c>
      <c r="O875" s="12">
        <v>71</v>
      </c>
      <c r="P875" s="12">
        <v>158</v>
      </c>
      <c r="AI875" s="12"/>
    </row>
    <row r="876" spans="1:35" x14ac:dyDescent="0.2">
      <c r="A876" s="12" t="s">
        <v>1351</v>
      </c>
      <c r="B876" s="12">
        <v>2011</v>
      </c>
      <c r="C876" s="12" t="s">
        <v>158</v>
      </c>
      <c r="D876" s="12" t="s">
        <v>161</v>
      </c>
      <c r="E876" s="12">
        <v>155</v>
      </c>
      <c r="F876" s="12">
        <v>585</v>
      </c>
      <c r="G876" s="12">
        <v>66</v>
      </c>
      <c r="H876" s="12">
        <v>161</v>
      </c>
      <c r="I876" s="12">
        <v>38</v>
      </c>
      <c r="J876" s="12">
        <v>4</v>
      </c>
      <c r="K876" s="12">
        <v>18</v>
      </c>
      <c r="L876" s="12">
        <v>94</v>
      </c>
      <c r="M876" s="12">
        <v>4</v>
      </c>
      <c r="N876" s="12">
        <v>3</v>
      </c>
      <c r="O876" s="12">
        <v>59</v>
      </c>
      <c r="P876" s="12">
        <v>60</v>
      </c>
      <c r="AI876" s="12"/>
    </row>
    <row r="877" spans="1:35" x14ac:dyDescent="0.2">
      <c r="A877" s="12" t="s">
        <v>1696</v>
      </c>
      <c r="B877" s="12">
        <v>2011</v>
      </c>
      <c r="C877" s="12" t="s">
        <v>184</v>
      </c>
      <c r="D877" s="12" t="s">
        <v>157</v>
      </c>
      <c r="E877" s="12">
        <v>150</v>
      </c>
      <c r="F877" s="12">
        <v>587</v>
      </c>
      <c r="G877" s="12">
        <v>96</v>
      </c>
      <c r="H877" s="12">
        <v>164</v>
      </c>
      <c r="I877" s="12">
        <v>27</v>
      </c>
      <c r="J877" s="12">
        <v>3</v>
      </c>
      <c r="K877" s="12">
        <v>5</v>
      </c>
      <c r="L877" s="12">
        <v>60</v>
      </c>
      <c r="M877" s="12">
        <v>37</v>
      </c>
      <c r="N877" s="12">
        <v>12</v>
      </c>
      <c r="O877" s="12">
        <v>56</v>
      </c>
      <c r="P877" s="12">
        <v>74</v>
      </c>
      <c r="AI877" s="12"/>
    </row>
    <row r="878" spans="1:35" x14ac:dyDescent="0.2">
      <c r="A878" s="12" t="s">
        <v>1591</v>
      </c>
      <c r="B878" s="12">
        <v>2011</v>
      </c>
      <c r="C878" s="12" t="s">
        <v>167</v>
      </c>
      <c r="D878" s="12" t="s">
        <v>157</v>
      </c>
      <c r="E878" s="12">
        <v>156</v>
      </c>
      <c r="F878" s="12">
        <v>588</v>
      </c>
      <c r="G878" s="12">
        <v>99</v>
      </c>
      <c r="H878" s="12">
        <v>158</v>
      </c>
      <c r="I878" s="12">
        <v>46</v>
      </c>
      <c r="J878" s="12">
        <v>6</v>
      </c>
      <c r="K878" s="12">
        <v>20</v>
      </c>
      <c r="L878" s="12">
        <v>91</v>
      </c>
      <c r="M878" s="12">
        <v>19</v>
      </c>
      <c r="N878" s="12">
        <v>6</v>
      </c>
      <c r="O878" s="12">
        <v>77</v>
      </c>
      <c r="P878" s="12">
        <v>128</v>
      </c>
      <c r="AI878" s="12"/>
    </row>
    <row r="879" spans="1:35" x14ac:dyDescent="0.2">
      <c r="A879" s="12" t="s">
        <v>1459</v>
      </c>
      <c r="B879" s="12">
        <v>2011</v>
      </c>
      <c r="C879" s="12" t="s">
        <v>171</v>
      </c>
      <c r="D879" s="12" t="s">
        <v>157</v>
      </c>
      <c r="E879" s="12">
        <v>156</v>
      </c>
      <c r="F879" s="12">
        <v>589</v>
      </c>
      <c r="G879" s="12">
        <v>90</v>
      </c>
      <c r="H879" s="12">
        <v>146</v>
      </c>
      <c r="I879" s="12">
        <v>26</v>
      </c>
      <c r="J879" s="12">
        <v>1</v>
      </c>
      <c r="K879" s="12">
        <v>39</v>
      </c>
      <c r="L879" s="12">
        <v>111</v>
      </c>
      <c r="M879" s="12">
        <v>4</v>
      </c>
      <c r="N879" s="12">
        <v>1</v>
      </c>
      <c r="O879" s="12">
        <v>76</v>
      </c>
      <c r="P879" s="12">
        <v>110</v>
      </c>
      <c r="AI879" s="12"/>
    </row>
    <row r="880" spans="1:35" x14ac:dyDescent="0.2">
      <c r="A880" s="12" t="s">
        <v>1777</v>
      </c>
      <c r="B880" s="12">
        <v>2011</v>
      </c>
      <c r="C880" s="12" t="s">
        <v>182</v>
      </c>
      <c r="D880" s="12" t="s">
        <v>157</v>
      </c>
      <c r="E880" s="12">
        <v>153</v>
      </c>
      <c r="F880" s="12">
        <v>591</v>
      </c>
      <c r="G880" s="12">
        <v>90</v>
      </c>
      <c r="H880" s="12">
        <v>147</v>
      </c>
      <c r="I880" s="12">
        <v>22</v>
      </c>
      <c r="J880" s="12">
        <v>11</v>
      </c>
      <c r="K880" s="12">
        <v>10</v>
      </c>
      <c r="L880" s="12">
        <v>45</v>
      </c>
      <c r="M880" s="12">
        <v>22</v>
      </c>
      <c r="N880" s="12">
        <v>5</v>
      </c>
      <c r="O880" s="12">
        <v>56</v>
      </c>
      <c r="P880" s="12">
        <v>181</v>
      </c>
      <c r="AI880" s="12"/>
    </row>
    <row r="881" spans="1:35" x14ac:dyDescent="0.2">
      <c r="A881" s="12" t="s">
        <v>1635</v>
      </c>
      <c r="B881" s="12">
        <v>2011</v>
      </c>
      <c r="C881" s="12" t="s">
        <v>169</v>
      </c>
      <c r="D881" s="12" t="s">
        <v>161</v>
      </c>
      <c r="E881" s="12">
        <v>159</v>
      </c>
      <c r="F881" s="12">
        <v>592</v>
      </c>
      <c r="G881" s="12">
        <v>105</v>
      </c>
      <c r="H881" s="12">
        <v>171</v>
      </c>
      <c r="I881" s="12">
        <v>39</v>
      </c>
      <c r="J881" s="12">
        <v>5</v>
      </c>
      <c r="K881" s="12">
        <v>31</v>
      </c>
      <c r="L881" s="12">
        <v>88</v>
      </c>
      <c r="M881" s="12">
        <v>21</v>
      </c>
      <c r="N881" s="12">
        <v>9</v>
      </c>
      <c r="O881" s="12">
        <v>59</v>
      </c>
      <c r="P881" s="12">
        <v>126</v>
      </c>
      <c r="AI881" s="12"/>
    </row>
    <row r="882" spans="1:35" x14ac:dyDescent="0.2">
      <c r="A882" s="12" t="s">
        <v>1743</v>
      </c>
      <c r="B882" s="12">
        <v>2011</v>
      </c>
      <c r="C882" s="12" t="s">
        <v>174</v>
      </c>
      <c r="D882" s="12" t="s">
        <v>161</v>
      </c>
      <c r="E882" s="12">
        <v>159</v>
      </c>
      <c r="F882" s="12">
        <v>596</v>
      </c>
      <c r="G882" s="12">
        <v>76</v>
      </c>
      <c r="H882" s="12">
        <v>163</v>
      </c>
      <c r="I882" s="12">
        <v>36</v>
      </c>
      <c r="J882" s="12">
        <v>4</v>
      </c>
      <c r="K882" s="12">
        <v>12</v>
      </c>
      <c r="L882" s="12">
        <v>83</v>
      </c>
      <c r="M882" s="12">
        <v>9</v>
      </c>
      <c r="N882" s="12">
        <v>6</v>
      </c>
      <c r="O882" s="12">
        <v>54</v>
      </c>
      <c r="P882" s="12">
        <v>112</v>
      </c>
      <c r="AI882" s="12"/>
    </row>
    <row r="883" spans="1:35" x14ac:dyDescent="0.2">
      <c r="A883" s="12" t="s">
        <v>1596</v>
      </c>
      <c r="B883" s="12">
        <v>2011</v>
      </c>
      <c r="C883" s="12" t="s">
        <v>178</v>
      </c>
      <c r="D883" s="12" t="s">
        <v>157</v>
      </c>
      <c r="E883" s="12">
        <v>159</v>
      </c>
      <c r="F883" s="12">
        <v>597</v>
      </c>
      <c r="G883" s="12">
        <v>74</v>
      </c>
      <c r="H883" s="12">
        <v>174</v>
      </c>
      <c r="I883" s="12">
        <v>44</v>
      </c>
      <c r="J883" s="12">
        <v>0</v>
      </c>
      <c r="K883" s="12">
        <v>19</v>
      </c>
      <c r="L883" s="12">
        <v>95</v>
      </c>
      <c r="M883" s="12">
        <v>2</v>
      </c>
      <c r="N883" s="12">
        <v>1</v>
      </c>
      <c r="O883" s="12">
        <v>66</v>
      </c>
      <c r="P883" s="12">
        <v>95</v>
      </c>
      <c r="AI883" s="12"/>
    </row>
    <row r="884" spans="1:35" x14ac:dyDescent="0.2">
      <c r="A884" s="12" t="s">
        <v>1636</v>
      </c>
      <c r="B884" s="12">
        <v>2011</v>
      </c>
      <c r="C884" s="12" t="s">
        <v>179</v>
      </c>
      <c r="D884" s="12" t="s">
        <v>161</v>
      </c>
      <c r="E884" s="12">
        <v>161</v>
      </c>
      <c r="F884" s="12">
        <v>599</v>
      </c>
      <c r="G884" s="12">
        <v>101</v>
      </c>
      <c r="H884" s="12">
        <v>185</v>
      </c>
      <c r="I884" s="12">
        <v>40</v>
      </c>
      <c r="J884" s="12">
        <v>3</v>
      </c>
      <c r="K884" s="12">
        <v>29</v>
      </c>
      <c r="L884" s="12">
        <v>103</v>
      </c>
      <c r="M884" s="12">
        <v>8</v>
      </c>
      <c r="N884" s="12">
        <v>6</v>
      </c>
      <c r="O884" s="12">
        <v>110</v>
      </c>
      <c r="P884" s="12">
        <v>129</v>
      </c>
      <c r="AI884" s="12"/>
    </row>
    <row r="885" spans="1:35" x14ac:dyDescent="0.2">
      <c r="A885" s="12" t="s">
        <v>1587</v>
      </c>
      <c r="B885" s="12">
        <v>2011</v>
      </c>
      <c r="C885" s="12" t="s">
        <v>160</v>
      </c>
      <c r="D885" s="12" t="s">
        <v>161</v>
      </c>
      <c r="E885" s="12">
        <v>161</v>
      </c>
      <c r="F885" s="12">
        <v>600</v>
      </c>
      <c r="G885" s="12">
        <v>88</v>
      </c>
      <c r="H885" s="12">
        <v>140</v>
      </c>
      <c r="I885" s="12">
        <v>22</v>
      </c>
      <c r="J885" s="12">
        <v>1</v>
      </c>
      <c r="K885" s="12">
        <v>36</v>
      </c>
      <c r="L885" s="12">
        <v>82</v>
      </c>
      <c r="M885" s="12">
        <v>1</v>
      </c>
      <c r="N885" s="12">
        <v>3</v>
      </c>
      <c r="O885" s="12">
        <v>62</v>
      </c>
      <c r="P885" s="12">
        <v>156</v>
      </c>
      <c r="AI885" s="12"/>
    </row>
    <row r="886" spans="1:35" x14ac:dyDescent="0.2">
      <c r="A886" s="12" t="s">
        <v>1515</v>
      </c>
      <c r="B886" s="12">
        <v>2011</v>
      </c>
      <c r="C886" s="12" t="s">
        <v>178</v>
      </c>
      <c r="D886" s="12" t="s">
        <v>157</v>
      </c>
      <c r="E886" s="12">
        <v>153</v>
      </c>
      <c r="F886" s="12">
        <v>601</v>
      </c>
      <c r="G886" s="12">
        <v>77</v>
      </c>
      <c r="H886" s="12">
        <v>171</v>
      </c>
      <c r="I886" s="12">
        <v>47</v>
      </c>
      <c r="J886" s="12">
        <v>4</v>
      </c>
      <c r="K886" s="12">
        <v>20</v>
      </c>
      <c r="L886" s="12">
        <v>87</v>
      </c>
      <c r="M886" s="12">
        <v>22</v>
      </c>
      <c r="N886" s="12">
        <v>10</v>
      </c>
      <c r="O886" s="12">
        <v>37</v>
      </c>
      <c r="P886" s="12">
        <v>123</v>
      </c>
      <c r="AI886" s="12"/>
    </row>
    <row r="887" spans="1:35" x14ac:dyDescent="0.2">
      <c r="A887" s="12" t="s">
        <v>1560</v>
      </c>
      <c r="B887" s="12">
        <v>2011</v>
      </c>
      <c r="C887" s="12" t="s">
        <v>177</v>
      </c>
      <c r="D887" s="12" t="s">
        <v>161</v>
      </c>
      <c r="E887" s="12">
        <v>161</v>
      </c>
      <c r="F887" s="12">
        <v>602</v>
      </c>
      <c r="G887" s="12">
        <v>115</v>
      </c>
      <c r="H887" s="12">
        <v>195</v>
      </c>
      <c r="I887" s="12">
        <v>33</v>
      </c>
      <c r="J887" s="12">
        <v>4</v>
      </c>
      <c r="K887" s="12">
        <v>39</v>
      </c>
      <c r="L887" s="12">
        <v>126</v>
      </c>
      <c r="M887" s="12">
        <v>40</v>
      </c>
      <c r="N887" s="12">
        <v>11</v>
      </c>
      <c r="O887" s="12">
        <v>74</v>
      </c>
      <c r="P887" s="12">
        <v>159</v>
      </c>
      <c r="AI887" s="12"/>
    </row>
    <row r="888" spans="1:35" x14ac:dyDescent="0.2">
      <c r="A888" s="12" t="s">
        <v>1597</v>
      </c>
      <c r="B888" s="12">
        <v>2011</v>
      </c>
      <c r="C888" s="12" t="s">
        <v>176</v>
      </c>
      <c r="D888" s="12" t="s">
        <v>157</v>
      </c>
      <c r="E888" s="12">
        <v>151</v>
      </c>
      <c r="F888" s="12">
        <v>604</v>
      </c>
      <c r="G888" s="12">
        <v>87</v>
      </c>
      <c r="H888" s="12">
        <v>165</v>
      </c>
      <c r="I888" s="12">
        <v>32</v>
      </c>
      <c r="J888" s="12">
        <v>3</v>
      </c>
      <c r="K888" s="12">
        <v>25</v>
      </c>
      <c r="L888" s="12">
        <v>92</v>
      </c>
      <c r="M888" s="12">
        <v>17</v>
      </c>
      <c r="N888" s="12">
        <v>5</v>
      </c>
      <c r="O888" s="12">
        <v>44</v>
      </c>
      <c r="P888" s="12">
        <v>119</v>
      </c>
      <c r="AI888" s="12"/>
    </row>
    <row r="889" spans="1:35" x14ac:dyDescent="0.2">
      <c r="A889" s="12" t="s">
        <v>1739</v>
      </c>
      <c r="B889" s="12">
        <v>2011</v>
      </c>
      <c r="C889" s="12" t="s">
        <v>179</v>
      </c>
      <c r="D889" s="12" t="s">
        <v>161</v>
      </c>
      <c r="E889" s="12">
        <v>158</v>
      </c>
      <c r="F889" s="12">
        <v>604</v>
      </c>
      <c r="G889" s="12">
        <v>92</v>
      </c>
      <c r="H889" s="12">
        <v>147</v>
      </c>
      <c r="I889" s="12">
        <v>22</v>
      </c>
      <c r="J889" s="12">
        <v>3</v>
      </c>
      <c r="K889" s="12">
        <v>15</v>
      </c>
      <c r="L889" s="12">
        <v>44</v>
      </c>
      <c r="M889" s="12">
        <v>40</v>
      </c>
      <c r="N889" s="12">
        <v>10</v>
      </c>
      <c r="O889" s="12">
        <v>63</v>
      </c>
      <c r="P889" s="12">
        <v>205</v>
      </c>
      <c r="AI889" s="12"/>
    </row>
    <row r="890" spans="1:35" x14ac:dyDescent="0.2">
      <c r="A890" s="12" t="s">
        <v>1430</v>
      </c>
      <c r="B890" s="12">
        <v>2011</v>
      </c>
      <c r="C890" s="12" t="s">
        <v>179</v>
      </c>
      <c r="D890" s="12" t="s">
        <v>161</v>
      </c>
      <c r="E890" s="12">
        <v>150</v>
      </c>
      <c r="F890" s="12">
        <v>610</v>
      </c>
      <c r="G890" s="12">
        <v>94</v>
      </c>
      <c r="H890" s="12">
        <v>183</v>
      </c>
      <c r="I890" s="12">
        <v>38</v>
      </c>
      <c r="J890" s="12">
        <v>2</v>
      </c>
      <c r="K890" s="12">
        <v>18</v>
      </c>
      <c r="L890" s="12">
        <v>82</v>
      </c>
      <c r="M890" s="12">
        <v>14</v>
      </c>
      <c r="N890" s="12">
        <v>9</v>
      </c>
      <c r="O890" s="12">
        <v>44</v>
      </c>
      <c r="P890" s="12">
        <v>85</v>
      </c>
      <c r="AI890" s="12"/>
    </row>
    <row r="891" spans="1:35" x14ac:dyDescent="0.2">
      <c r="A891" s="12" t="s">
        <v>1609</v>
      </c>
      <c r="B891" s="12">
        <v>2011</v>
      </c>
      <c r="C891" s="12" t="s">
        <v>178</v>
      </c>
      <c r="D891" s="12" t="s">
        <v>157</v>
      </c>
      <c r="E891" s="12">
        <v>151</v>
      </c>
      <c r="F891" s="12">
        <v>611</v>
      </c>
      <c r="G891" s="12">
        <v>101</v>
      </c>
      <c r="H891" s="12">
        <v>185</v>
      </c>
      <c r="I891" s="12">
        <v>45</v>
      </c>
      <c r="J891" s="12">
        <v>4</v>
      </c>
      <c r="K891" s="12">
        <v>23</v>
      </c>
      <c r="L891" s="12">
        <v>87</v>
      </c>
      <c r="M891" s="12">
        <v>17</v>
      </c>
      <c r="N891" s="12">
        <v>8</v>
      </c>
      <c r="O891" s="12">
        <v>67</v>
      </c>
      <c r="P891" s="12">
        <v>139</v>
      </c>
      <c r="AI891" s="12"/>
    </row>
    <row r="892" spans="1:35" x14ac:dyDescent="0.2">
      <c r="A892" s="12" t="s">
        <v>1681</v>
      </c>
      <c r="B892" s="12">
        <v>2011</v>
      </c>
      <c r="C892" s="12" t="s">
        <v>156</v>
      </c>
      <c r="D892" s="12" t="s">
        <v>157</v>
      </c>
      <c r="E892" s="12">
        <v>158</v>
      </c>
      <c r="F892" s="12">
        <v>614</v>
      </c>
      <c r="G892" s="12">
        <v>81</v>
      </c>
      <c r="H892" s="12">
        <v>165</v>
      </c>
      <c r="I892" s="12">
        <v>31</v>
      </c>
      <c r="J892" s="12">
        <v>2</v>
      </c>
      <c r="K892" s="12">
        <v>15</v>
      </c>
      <c r="L892" s="12">
        <v>70</v>
      </c>
      <c r="M892" s="12">
        <v>7</v>
      </c>
      <c r="N892" s="12">
        <v>5</v>
      </c>
      <c r="O892" s="12">
        <v>51</v>
      </c>
      <c r="P892" s="12">
        <v>84</v>
      </c>
      <c r="AI892" s="12"/>
    </row>
    <row r="893" spans="1:35" x14ac:dyDescent="0.2">
      <c r="A893" s="12" t="s">
        <v>1562</v>
      </c>
      <c r="B893" s="12">
        <v>2011</v>
      </c>
      <c r="C893" s="12" t="s">
        <v>184</v>
      </c>
      <c r="D893" s="12" t="s">
        <v>157</v>
      </c>
      <c r="E893" s="12">
        <v>155</v>
      </c>
      <c r="F893" s="12">
        <v>620</v>
      </c>
      <c r="G893" s="12">
        <v>121</v>
      </c>
      <c r="H893" s="12">
        <v>158</v>
      </c>
      <c r="I893" s="12">
        <v>34</v>
      </c>
      <c r="J893" s="12">
        <v>4</v>
      </c>
      <c r="K893" s="12">
        <v>32</v>
      </c>
      <c r="L893" s="12">
        <v>77</v>
      </c>
      <c r="M893" s="12">
        <v>30</v>
      </c>
      <c r="N893" s="12">
        <v>4</v>
      </c>
      <c r="O893" s="12">
        <v>89</v>
      </c>
      <c r="P893" s="12">
        <v>71</v>
      </c>
      <c r="AI893" s="12"/>
    </row>
    <row r="894" spans="1:35" x14ac:dyDescent="0.2">
      <c r="A894" s="12" t="s">
        <v>1508</v>
      </c>
      <c r="B894" s="12">
        <v>2011</v>
      </c>
      <c r="C894" s="12" t="s">
        <v>171</v>
      </c>
      <c r="D894" s="12" t="s">
        <v>157</v>
      </c>
      <c r="E894" s="12">
        <v>159</v>
      </c>
      <c r="F894" s="12">
        <v>623</v>
      </c>
      <c r="G894" s="12">
        <v>104</v>
      </c>
      <c r="H894" s="12">
        <v>188</v>
      </c>
      <c r="I894" s="12">
        <v>46</v>
      </c>
      <c r="J894" s="12">
        <v>7</v>
      </c>
      <c r="K894" s="12">
        <v>28</v>
      </c>
      <c r="L894" s="12">
        <v>118</v>
      </c>
      <c r="M894" s="12">
        <v>8</v>
      </c>
      <c r="N894" s="12">
        <v>2</v>
      </c>
      <c r="O894" s="12">
        <v>38</v>
      </c>
      <c r="P894" s="12">
        <v>96</v>
      </c>
      <c r="AI894" s="12"/>
    </row>
    <row r="895" spans="1:35" x14ac:dyDescent="0.2">
      <c r="A895" s="12" t="s">
        <v>1469</v>
      </c>
      <c r="B895" s="12">
        <v>2011</v>
      </c>
      <c r="C895" s="12" t="s">
        <v>168</v>
      </c>
      <c r="D895" s="12" t="s">
        <v>157</v>
      </c>
      <c r="E895" s="12">
        <v>159</v>
      </c>
      <c r="F895" s="12">
        <v>630</v>
      </c>
      <c r="G895" s="12">
        <v>108</v>
      </c>
      <c r="H895" s="12">
        <v>213</v>
      </c>
      <c r="I895" s="12">
        <v>45</v>
      </c>
      <c r="J895" s="12">
        <v>3</v>
      </c>
      <c r="K895" s="12">
        <v>27</v>
      </c>
      <c r="L895" s="12">
        <v>117</v>
      </c>
      <c r="M895" s="12">
        <v>1</v>
      </c>
      <c r="N895" s="12">
        <v>0</v>
      </c>
      <c r="O895" s="12">
        <v>74</v>
      </c>
      <c r="P895" s="12">
        <v>119</v>
      </c>
      <c r="AI895" s="12"/>
    </row>
    <row r="896" spans="1:35" x14ac:dyDescent="0.2">
      <c r="A896" s="12" t="s">
        <v>1384</v>
      </c>
      <c r="B896" s="12">
        <v>2011</v>
      </c>
      <c r="C896" s="12" t="s">
        <v>184</v>
      </c>
      <c r="D896" s="12" t="s">
        <v>157</v>
      </c>
      <c r="E896" s="12">
        <v>159</v>
      </c>
      <c r="F896" s="12">
        <v>631</v>
      </c>
      <c r="G896" s="12">
        <v>88</v>
      </c>
      <c r="H896" s="12">
        <v>213</v>
      </c>
      <c r="I896" s="12">
        <v>41</v>
      </c>
      <c r="J896" s="12">
        <v>6</v>
      </c>
      <c r="K896" s="12">
        <v>11</v>
      </c>
      <c r="L896" s="12">
        <v>106</v>
      </c>
      <c r="M896" s="12">
        <v>6</v>
      </c>
      <c r="N896" s="12">
        <v>2</v>
      </c>
      <c r="O896" s="12">
        <v>47</v>
      </c>
      <c r="P896" s="12">
        <v>78</v>
      </c>
      <c r="AI896" s="12"/>
    </row>
    <row r="897" spans="1:35" x14ac:dyDescent="0.2">
      <c r="A897" s="12" t="s">
        <v>1577</v>
      </c>
      <c r="B897" s="12">
        <v>2011</v>
      </c>
      <c r="C897" s="12" t="s">
        <v>168</v>
      </c>
      <c r="D897" s="12" t="s">
        <v>157</v>
      </c>
      <c r="E897" s="12">
        <v>159</v>
      </c>
      <c r="F897" s="12">
        <v>635</v>
      </c>
      <c r="G897" s="12">
        <v>102</v>
      </c>
      <c r="H897" s="12">
        <v>195</v>
      </c>
      <c r="I897" s="12">
        <v>37</v>
      </c>
      <c r="J897" s="12">
        <v>3</v>
      </c>
      <c r="K897" s="12">
        <v>21</v>
      </c>
      <c r="L897" s="12">
        <v>91</v>
      </c>
      <c r="M897" s="12">
        <v>26</v>
      </c>
      <c r="N897" s="12">
        <v>8</v>
      </c>
      <c r="O897" s="12">
        <v>86</v>
      </c>
      <c r="P897" s="12">
        <v>85</v>
      </c>
      <c r="AI897" s="12"/>
    </row>
    <row r="898" spans="1:35" x14ac:dyDescent="0.2">
      <c r="A898" s="12" t="s">
        <v>1363</v>
      </c>
      <c r="B898" s="12">
        <v>2011</v>
      </c>
      <c r="C898" s="12" t="s">
        <v>156</v>
      </c>
      <c r="D898" s="12" t="s">
        <v>157</v>
      </c>
      <c r="E898" s="12">
        <v>158</v>
      </c>
      <c r="F898" s="12">
        <v>639</v>
      </c>
      <c r="G898" s="12">
        <v>80</v>
      </c>
      <c r="H898" s="12">
        <v>178</v>
      </c>
      <c r="I898" s="12">
        <v>17</v>
      </c>
      <c r="J898" s="12">
        <v>4</v>
      </c>
      <c r="K898" s="12">
        <v>2</v>
      </c>
      <c r="L898" s="12">
        <v>50</v>
      </c>
      <c r="M898" s="12">
        <v>27</v>
      </c>
      <c r="N898" s="12">
        <v>17</v>
      </c>
      <c r="O898" s="12">
        <v>43</v>
      </c>
      <c r="P898" s="12">
        <v>41</v>
      </c>
      <c r="AI898" s="12"/>
    </row>
    <row r="899" spans="1:35" x14ac:dyDescent="0.2">
      <c r="A899" s="12" t="s">
        <v>1568</v>
      </c>
      <c r="B899" s="12">
        <v>2011</v>
      </c>
      <c r="C899" s="12" t="s">
        <v>165</v>
      </c>
      <c r="D899" s="12" t="s">
        <v>157</v>
      </c>
      <c r="E899" s="12">
        <v>160</v>
      </c>
      <c r="F899" s="12">
        <v>641</v>
      </c>
      <c r="G899" s="12">
        <v>72</v>
      </c>
      <c r="H899" s="12">
        <v>182</v>
      </c>
      <c r="I899" s="12">
        <v>31</v>
      </c>
      <c r="J899" s="12">
        <v>1</v>
      </c>
      <c r="K899" s="12">
        <v>15</v>
      </c>
      <c r="L899" s="12">
        <v>73</v>
      </c>
      <c r="M899" s="12">
        <v>12</v>
      </c>
      <c r="N899" s="12">
        <v>3</v>
      </c>
      <c r="O899" s="12">
        <v>62</v>
      </c>
      <c r="P899" s="12">
        <v>75</v>
      </c>
      <c r="AI899" s="12"/>
    </row>
    <row r="900" spans="1:35" x14ac:dyDescent="0.2">
      <c r="A900" s="12" t="s">
        <v>1507</v>
      </c>
      <c r="B900" s="12">
        <v>2011</v>
      </c>
      <c r="C900" s="12" t="s">
        <v>178</v>
      </c>
      <c r="D900" s="12" t="s">
        <v>157</v>
      </c>
      <c r="E900" s="12">
        <v>155</v>
      </c>
      <c r="F900" s="12">
        <v>658</v>
      </c>
      <c r="G900" s="12">
        <v>102</v>
      </c>
      <c r="H900" s="12">
        <v>201</v>
      </c>
      <c r="I900" s="12">
        <v>44</v>
      </c>
      <c r="J900" s="12">
        <v>5</v>
      </c>
      <c r="K900" s="12">
        <v>18</v>
      </c>
      <c r="L900" s="12">
        <v>87</v>
      </c>
      <c r="M900" s="12">
        <v>20</v>
      </c>
      <c r="N900" s="12">
        <v>10</v>
      </c>
      <c r="O900" s="12">
        <v>35</v>
      </c>
      <c r="P900" s="12">
        <v>94</v>
      </c>
      <c r="AI900" s="12"/>
    </row>
    <row r="901" spans="1:35" x14ac:dyDescent="0.2">
      <c r="A901" s="12" t="s">
        <v>1601</v>
      </c>
      <c r="B901" s="12">
        <v>2011</v>
      </c>
      <c r="C901" s="12" t="s">
        <v>168</v>
      </c>
      <c r="D901" s="12" t="s">
        <v>157</v>
      </c>
      <c r="E901" s="12">
        <v>158</v>
      </c>
      <c r="F901" s="12">
        <v>660</v>
      </c>
      <c r="G901" s="12">
        <v>119</v>
      </c>
      <c r="H901" s="12">
        <v>212</v>
      </c>
      <c r="I901" s="12">
        <v>46</v>
      </c>
      <c r="J901" s="12">
        <v>5</v>
      </c>
      <c r="K901" s="12">
        <v>32</v>
      </c>
      <c r="L901" s="12">
        <v>105</v>
      </c>
      <c r="M901" s="12">
        <v>39</v>
      </c>
      <c r="N901" s="12">
        <v>15</v>
      </c>
      <c r="O901" s="12">
        <v>52</v>
      </c>
      <c r="P901" s="12">
        <v>98</v>
      </c>
      <c r="AI901" s="12"/>
    </row>
    <row r="902" spans="1:35" x14ac:dyDescent="0.2">
      <c r="A902" s="12" t="s">
        <v>1759</v>
      </c>
      <c r="B902" s="12">
        <v>2011</v>
      </c>
      <c r="C902" s="12" t="s">
        <v>162</v>
      </c>
      <c r="D902" s="12" t="s">
        <v>161</v>
      </c>
      <c r="E902" s="12">
        <v>158</v>
      </c>
      <c r="F902" s="12">
        <v>674</v>
      </c>
      <c r="G902" s="12">
        <v>91</v>
      </c>
      <c r="H902" s="12">
        <v>207</v>
      </c>
      <c r="I902" s="12">
        <v>36</v>
      </c>
      <c r="J902" s="12">
        <v>9</v>
      </c>
      <c r="K902" s="12">
        <v>10</v>
      </c>
      <c r="L902" s="12">
        <v>66</v>
      </c>
      <c r="M902" s="12">
        <v>22</v>
      </c>
      <c r="N902" s="12">
        <v>9</v>
      </c>
      <c r="O902" s="12">
        <v>35</v>
      </c>
      <c r="P902" s="12">
        <v>96</v>
      </c>
      <c r="AI902" s="12"/>
    </row>
    <row r="903" spans="1:35" x14ac:dyDescent="0.2">
      <c r="A903" s="12" t="s">
        <v>1406</v>
      </c>
      <c r="B903" s="12">
        <v>2011</v>
      </c>
      <c r="C903" s="12" t="s">
        <v>159</v>
      </c>
      <c r="D903" s="12" t="s">
        <v>157</v>
      </c>
      <c r="E903" s="12">
        <v>161</v>
      </c>
      <c r="F903" s="12">
        <v>677</v>
      </c>
      <c r="G903" s="12">
        <v>80</v>
      </c>
      <c r="H903" s="12">
        <v>184</v>
      </c>
      <c r="I903" s="12">
        <v>22</v>
      </c>
      <c r="J903" s="12">
        <v>3</v>
      </c>
      <c r="K903" s="12">
        <v>5</v>
      </c>
      <c r="L903" s="12">
        <v>47</v>
      </c>
      <c r="M903" s="12">
        <v>40</v>
      </c>
      <c r="N903" s="12">
        <v>7</v>
      </c>
      <c r="O903" s="12">
        <v>39</v>
      </c>
      <c r="P903" s="12">
        <v>69</v>
      </c>
      <c r="AI903" s="12"/>
    </row>
    <row r="904" spans="1:35" x14ac:dyDescent="0.2">
      <c r="A904" s="12" t="s">
        <v>1895</v>
      </c>
      <c r="B904" s="12">
        <v>2012</v>
      </c>
      <c r="C904" s="12" t="s">
        <v>163</v>
      </c>
      <c r="D904" s="12" t="s">
        <v>161</v>
      </c>
      <c r="E904" s="12">
        <v>31</v>
      </c>
      <c r="F904" s="12">
        <v>100</v>
      </c>
      <c r="G904" s="12">
        <v>14</v>
      </c>
      <c r="H904" s="12">
        <v>29</v>
      </c>
      <c r="I904" s="12">
        <v>8</v>
      </c>
      <c r="J904" s="12">
        <v>0</v>
      </c>
      <c r="K904" s="12">
        <v>3</v>
      </c>
      <c r="L904" s="12">
        <v>8</v>
      </c>
      <c r="M904" s="12">
        <v>1</v>
      </c>
      <c r="N904" s="12">
        <v>1</v>
      </c>
      <c r="O904" s="12">
        <v>13</v>
      </c>
      <c r="P904" s="12">
        <v>16</v>
      </c>
      <c r="AI904" s="12"/>
    </row>
    <row r="905" spans="1:35" x14ac:dyDescent="0.2">
      <c r="A905" s="12" t="s">
        <v>1413</v>
      </c>
      <c r="B905" s="12">
        <v>2012</v>
      </c>
      <c r="C905" s="12" t="s">
        <v>168</v>
      </c>
      <c r="D905" s="12" t="s">
        <v>157</v>
      </c>
      <c r="E905" s="12">
        <v>34</v>
      </c>
      <c r="F905" s="12">
        <v>100</v>
      </c>
      <c r="G905" s="12">
        <v>9</v>
      </c>
      <c r="H905" s="12">
        <v>27</v>
      </c>
      <c r="I905" s="12">
        <v>2</v>
      </c>
      <c r="J905" s="12">
        <v>0</v>
      </c>
      <c r="K905" s="12">
        <v>1</v>
      </c>
      <c r="L905" s="12">
        <v>7</v>
      </c>
      <c r="M905" s="12">
        <v>0</v>
      </c>
      <c r="N905" s="12">
        <v>2</v>
      </c>
      <c r="O905" s="12">
        <v>2</v>
      </c>
      <c r="P905" s="12">
        <v>21</v>
      </c>
      <c r="AI905" s="12"/>
    </row>
    <row r="906" spans="1:35" x14ac:dyDescent="0.2">
      <c r="A906" s="12" t="s">
        <v>1714</v>
      </c>
      <c r="B906" s="12">
        <v>2012</v>
      </c>
      <c r="C906" s="12" t="s">
        <v>167</v>
      </c>
      <c r="D906" s="12" t="s">
        <v>157</v>
      </c>
      <c r="E906" s="12">
        <v>42</v>
      </c>
      <c r="F906" s="12">
        <v>100</v>
      </c>
      <c r="G906" s="12">
        <v>10</v>
      </c>
      <c r="H906" s="12">
        <v>26</v>
      </c>
      <c r="I906" s="12">
        <v>4</v>
      </c>
      <c r="J906" s="12">
        <v>0</v>
      </c>
      <c r="K906" s="12">
        <v>1</v>
      </c>
      <c r="L906" s="12">
        <v>9</v>
      </c>
      <c r="M906" s="12">
        <v>0</v>
      </c>
      <c r="N906" s="12">
        <v>0</v>
      </c>
      <c r="O906" s="12">
        <v>8</v>
      </c>
      <c r="P906" s="12">
        <v>24</v>
      </c>
      <c r="AI906" s="12"/>
    </row>
    <row r="907" spans="1:35" x14ac:dyDescent="0.2">
      <c r="A907" s="12" t="s">
        <v>1449</v>
      </c>
      <c r="B907" s="12">
        <v>2012</v>
      </c>
      <c r="C907" s="12" t="s">
        <v>160</v>
      </c>
      <c r="D907" s="12" t="s">
        <v>161</v>
      </c>
      <c r="E907" s="12">
        <v>43</v>
      </c>
      <c r="F907" s="12">
        <v>100</v>
      </c>
      <c r="G907" s="12">
        <v>7</v>
      </c>
      <c r="H907" s="12">
        <v>27</v>
      </c>
      <c r="I907" s="12">
        <v>5</v>
      </c>
      <c r="J907" s="12">
        <v>0</v>
      </c>
      <c r="K907" s="12">
        <v>0</v>
      </c>
      <c r="L907" s="12">
        <v>4</v>
      </c>
      <c r="M907" s="12">
        <v>0</v>
      </c>
      <c r="N907" s="12">
        <v>1</v>
      </c>
      <c r="O907" s="12">
        <v>3</v>
      </c>
      <c r="P907" s="12">
        <v>18</v>
      </c>
      <c r="AI907" s="12"/>
    </row>
    <row r="908" spans="1:35" x14ac:dyDescent="0.2">
      <c r="A908" s="12" t="s">
        <v>1566</v>
      </c>
      <c r="B908" s="12">
        <v>2012</v>
      </c>
      <c r="C908" s="12" t="s">
        <v>168</v>
      </c>
      <c r="D908" s="12" t="s">
        <v>157</v>
      </c>
      <c r="E908" s="12">
        <v>30</v>
      </c>
      <c r="F908" s="12">
        <v>100</v>
      </c>
      <c r="G908" s="12">
        <v>5</v>
      </c>
      <c r="H908" s="12">
        <v>23</v>
      </c>
      <c r="I908" s="12">
        <v>2</v>
      </c>
      <c r="J908" s="12">
        <v>0</v>
      </c>
      <c r="K908" s="12">
        <v>2</v>
      </c>
      <c r="L908" s="12">
        <v>8</v>
      </c>
      <c r="M908" s="12">
        <v>0</v>
      </c>
      <c r="N908" s="12">
        <v>0</v>
      </c>
      <c r="O908" s="12">
        <v>5</v>
      </c>
      <c r="P908" s="12">
        <v>12</v>
      </c>
      <c r="AI908" s="12"/>
    </row>
    <row r="909" spans="1:35" x14ac:dyDescent="0.2">
      <c r="A909" s="12" t="s">
        <v>1377</v>
      </c>
      <c r="B909" s="12">
        <v>2012</v>
      </c>
      <c r="C909" s="12" t="s">
        <v>165</v>
      </c>
      <c r="D909" s="12" t="s">
        <v>157</v>
      </c>
      <c r="E909" s="12">
        <v>28</v>
      </c>
      <c r="F909" s="12">
        <v>101</v>
      </c>
      <c r="G909" s="12">
        <v>8</v>
      </c>
      <c r="H909" s="12">
        <v>26</v>
      </c>
      <c r="I909" s="12">
        <v>5</v>
      </c>
      <c r="J909" s="12">
        <v>0</v>
      </c>
      <c r="K909" s="12">
        <v>3</v>
      </c>
      <c r="L909" s="12">
        <v>10</v>
      </c>
      <c r="M909" s="12">
        <v>0</v>
      </c>
      <c r="N909" s="12">
        <v>0</v>
      </c>
      <c r="O909" s="12">
        <v>14</v>
      </c>
      <c r="P909" s="12">
        <v>40</v>
      </c>
      <c r="AI909" s="12"/>
    </row>
    <row r="910" spans="1:35" x14ac:dyDescent="0.2">
      <c r="A910" s="12" t="s">
        <v>1906</v>
      </c>
      <c r="B910" s="12">
        <v>2012</v>
      </c>
      <c r="C910" s="12" t="s">
        <v>168</v>
      </c>
      <c r="D910" s="12" t="s">
        <v>157</v>
      </c>
      <c r="E910" s="12">
        <v>37</v>
      </c>
      <c r="F910" s="12">
        <v>102</v>
      </c>
      <c r="G910" s="12">
        <v>14</v>
      </c>
      <c r="H910" s="12">
        <v>28</v>
      </c>
      <c r="I910" s="12">
        <v>5</v>
      </c>
      <c r="J910" s="12">
        <v>2</v>
      </c>
      <c r="K910" s="12">
        <v>2</v>
      </c>
      <c r="L910" s="12">
        <v>17</v>
      </c>
      <c r="M910" s="12">
        <v>0</v>
      </c>
      <c r="N910" s="12">
        <v>0</v>
      </c>
      <c r="O910" s="12">
        <v>8</v>
      </c>
      <c r="P910" s="12">
        <v>26</v>
      </c>
      <c r="AI910" s="12"/>
    </row>
    <row r="911" spans="1:35" x14ac:dyDescent="0.2">
      <c r="A911" s="12" t="s">
        <v>1358</v>
      </c>
      <c r="B911" s="12">
        <v>2012</v>
      </c>
      <c r="C911" s="12" t="s">
        <v>183</v>
      </c>
      <c r="D911" s="12" t="s">
        <v>161</v>
      </c>
      <c r="E911" s="12">
        <v>40</v>
      </c>
      <c r="F911" s="12">
        <v>102</v>
      </c>
      <c r="G911" s="12">
        <v>6</v>
      </c>
      <c r="H911" s="12">
        <v>16</v>
      </c>
      <c r="I911" s="12">
        <v>3</v>
      </c>
      <c r="J911" s="12">
        <v>0</v>
      </c>
      <c r="K911" s="12">
        <v>3</v>
      </c>
      <c r="L911" s="12">
        <v>6</v>
      </c>
      <c r="M911" s="12">
        <v>1</v>
      </c>
      <c r="N911" s="12">
        <v>0</v>
      </c>
      <c r="O911" s="12">
        <v>7</v>
      </c>
      <c r="P911" s="12">
        <v>24</v>
      </c>
      <c r="AI911" s="12"/>
    </row>
    <row r="912" spans="1:35" x14ac:dyDescent="0.2">
      <c r="A912" s="12" t="s">
        <v>1801</v>
      </c>
      <c r="B912" s="12">
        <v>2012</v>
      </c>
      <c r="C912" s="12" t="s">
        <v>170</v>
      </c>
      <c r="D912" s="12" t="s">
        <v>157</v>
      </c>
      <c r="E912" s="12">
        <v>37</v>
      </c>
      <c r="F912" s="12">
        <v>102</v>
      </c>
      <c r="G912" s="12">
        <v>8</v>
      </c>
      <c r="H912" s="12">
        <v>17</v>
      </c>
      <c r="I912" s="12">
        <v>3</v>
      </c>
      <c r="J912" s="12">
        <v>1</v>
      </c>
      <c r="K912" s="12">
        <v>2</v>
      </c>
      <c r="L912" s="12">
        <v>7</v>
      </c>
      <c r="M912" s="12">
        <v>2</v>
      </c>
      <c r="N912" s="12">
        <v>0</v>
      </c>
      <c r="O912" s="12">
        <v>5</v>
      </c>
      <c r="P912" s="12">
        <v>17</v>
      </c>
      <c r="AI912" s="12"/>
    </row>
    <row r="913" spans="1:35" x14ac:dyDescent="0.2">
      <c r="A913" s="12" t="s">
        <v>1843</v>
      </c>
      <c r="B913" s="12">
        <v>2012</v>
      </c>
      <c r="C913" s="12" t="s">
        <v>166</v>
      </c>
      <c r="D913" s="12" t="s">
        <v>161</v>
      </c>
      <c r="E913" s="12">
        <v>58</v>
      </c>
      <c r="F913" s="12">
        <v>103</v>
      </c>
      <c r="G913" s="12">
        <v>8</v>
      </c>
      <c r="H913" s="12">
        <v>19</v>
      </c>
      <c r="I913" s="12">
        <v>7</v>
      </c>
      <c r="J913" s="12">
        <v>0</v>
      </c>
      <c r="K913" s="12">
        <v>3</v>
      </c>
      <c r="L913" s="12">
        <v>14</v>
      </c>
      <c r="M913" s="12">
        <v>0</v>
      </c>
      <c r="N913" s="12">
        <v>0</v>
      </c>
      <c r="O913" s="12">
        <v>10</v>
      </c>
      <c r="P913" s="12">
        <v>24</v>
      </c>
      <c r="AI913" s="12"/>
    </row>
    <row r="914" spans="1:35" x14ac:dyDescent="0.2">
      <c r="A914" s="12" t="s">
        <v>1496</v>
      </c>
      <c r="B914" s="12">
        <v>2012</v>
      </c>
      <c r="C914" s="12" t="s">
        <v>177</v>
      </c>
      <c r="D914" s="12" t="s">
        <v>161</v>
      </c>
      <c r="E914" s="12">
        <v>36</v>
      </c>
      <c r="F914" s="12">
        <v>103</v>
      </c>
      <c r="G914" s="12">
        <v>11</v>
      </c>
      <c r="H914" s="12">
        <v>18</v>
      </c>
      <c r="I914" s="12">
        <v>3</v>
      </c>
      <c r="J914" s="12">
        <v>1</v>
      </c>
      <c r="K914" s="12">
        <v>2</v>
      </c>
      <c r="L914" s="12">
        <v>10</v>
      </c>
      <c r="M914" s="12">
        <v>1</v>
      </c>
      <c r="N914" s="12">
        <v>1</v>
      </c>
      <c r="O914" s="12">
        <v>14</v>
      </c>
      <c r="P914" s="12">
        <v>29</v>
      </c>
      <c r="AI914" s="12"/>
    </row>
    <row r="915" spans="1:35" x14ac:dyDescent="0.2">
      <c r="A915" s="12" t="s">
        <v>1826</v>
      </c>
      <c r="B915" s="12">
        <v>2012</v>
      </c>
      <c r="C915" s="12" t="s">
        <v>170</v>
      </c>
      <c r="D915" s="12" t="s">
        <v>157</v>
      </c>
      <c r="E915" s="12">
        <v>38</v>
      </c>
      <c r="F915" s="12">
        <v>104</v>
      </c>
      <c r="G915" s="12">
        <v>10</v>
      </c>
      <c r="H915" s="12">
        <v>28</v>
      </c>
      <c r="I915" s="12">
        <v>2</v>
      </c>
      <c r="J915" s="12">
        <v>0</v>
      </c>
      <c r="K915" s="12">
        <v>1</v>
      </c>
      <c r="L915" s="12">
        <v>9</v>
      </c>
      <c r="M915" s="12">
        <v>3</v>
      </c>
      <c r="N915" s="12">
        <v>4</v>
      </c>
      <c r="O915" s="12">
        <v>11</v>
      </c>
      <c r="P915" s="12">
        <v>27</v>
      </c>
      <c r="AI915" s="12"/>
    </row>
    <row r="916" spans="1:35" x14ac:dyDescent="0.2">
      <c r="A916" s="12" t="s">
        <v>1920</v>
      </c>
      <c r="B916" s="12">
        <v>2012</v>
      </c>
      <c r="C916" s="12" t="s">
        <v>159</v>
      </c>
      <c r="D916" s="12" t="s">
        <v>157</v>
      </c>
      <c r="E916" s="12">
        <v>61</v>
      </c>
      <c r="F916" s="12">
        <v>104</v>
      </c>
      <c r="G916" s="12">
        <v>13</v>
      </c>
      <c r="H916" s="12">
        <v>20</v>
      </c>
      <c r="I916" s="12">
        <v>1</v>
      </c>
      <c r="J916" s="12">
        <v>0</v>
      </c>
      <c r="K916" s="12">
        <v>0</v>
      </c>
      <c r="L916" s="12">
        <v>7</v>
      </c>
      <c r="M916" s="12">
        <v>2</v>
      </c>
      <c r="N916" s="12">
        <v>2</v>
      </c>
      <c r="O916" s="12">
        <v>8</v>
      </c>
      <c r="P916" s="12">
        <v>18</v>
      </c>
      <c r="AI916" s="12"/>
    </row>
    <row r="917" spans="1:35" x14ac:dyDescent="0.2">
      <c r="A917" s="12" t="s">
        <v>1872</v>
      </c>
      <c r="B917" s="12">
        <v>2012</v>
      </c>
      <c r="C917" s="12" t="s">
        <v>185</v>
      </c>
      <c r="D917" s="12" t="s">
        <v>161</v>
      </c>
      <c r="E917" s="12">
        <v>48</v>
      </c>
      <c r="F917" s="12">
        <v>105</v>
      </c>
      <c r="G917" s="12">
        <v>10</v>
      </c>
      <c r="H917" s="12">
        <v>22</v>
      </c>
      <c r="I917" s="12">
        <v>3</v>
      </c>
      <c r="J917" s="12">
        <v>0</v>
      </c>
      <c r="K917" s="12">
        <v>4</v>
      </c>
      <c r="L917" s="12">
        <v>11</v>
      </c>
      <c r="M917" s="12">
        <v>1</v>
      </c>
      <c r="N917" s="12">
        <v>0</v>
      </c>
      <c r="O917" s="12">
        <v>6</v>
      </c>
      <c r="P917" s="12">
        <v>19</v>
      </c>
      <c r="AI917" s="12"/>
    </row>
    <row r="918" spans="1:35" x14ac:dyDescent="0.2">
      <c r="A918" s="12" t="s">
        <v>1446</v>
      </c>
      <c r="B918" s="12">
        <v>2012</v>
      </c>
      <c r="C918" s="12" t="s">
        <v>160</v>
      </c>
      <c r="D918" s="12" t="s">
        <v>161</v>
      </c>
      <c r="E918" s="12">
        <v>51</v>
      </c>
      <c r="F918" s="12">
        <v>108</v>
      </c>
      <c r="G918" s="12">
        <v>10</v>
      </c>
      <c r="H918" s="12">
        <v>24</v>
      </c>
      <c r="I918" s="12">
        <v>6</v>
      </c>
      <c r="J918" s="12">
        <v>0</v>
      </c>
      <c r="K918" s="12">
        <v>2</v>
      </c>
      <c r="L918" s="12">
        <v>13</v>
      </c>
      <c r="M918" s="12">
        <v>0</v>
      </c>
      <c r="N918" s="12">
        <v>0</v>
      </c>
      <c r="O918" s="12">
        <v>9</v>
      </c>
      <c r="P918" s="12">
        <v>21</v>
      </c>
      <c r="AI918" s="12"/>
    </row>
    <row r="919" spans="1:35" x14ac:dyDescent="0.2">
      <c r="A919" s="12" t="s">
        <v>1833</v>
      </c>
      <c r="B919" s="12">
        <v>2012</v>
      </c>
      <c r="C919" s="12" t="s">
        <v>158</v>
      </c>
      <c r="D919" s="12" t="s">
        <v>161</v>
      </c>
      <c r="E919" s="12">
        <v>31</v>
      </c>
      <c r="F919" s="12">
        <v>109</v>
      </c>
      <c r="G919" s="12">
        <v>14</v>
      </c>
      <c r="H919" s="12">
        <v>31</v>
      </c>
      <c r="I919" s="12">
        <v>2</v>
      </c>
      <c r="J919" s="12">
        <v>2</v>
      </c>
      <c r="K919" s="12">
        <v>5</v>
      </c>
      <c r="L919" s="12">
        <v>16</v>
      </c>
      <c r="M919" s="12">
        <v>0</v>
      </c>
      <c r="N919" s="12">
        <v>0</v>
      </c>
      <c r="O919" s="12">
        <v>4</v>
      </c>
      <c r="P919" s="12">
        <v>17</v>
      </c>
      <c r="AI919" s="12"/>
    </row>
    <row r="920" spans="1:35" x14ac:dyDescent="0.2">
      <c r="A920" s="12" t="s">
        <v>1789</v>
      </c>
      <c r="B920" s="12">
        <v>2012</v>
      </c>
      <c r="C920" s="12" t="s">
        <v>173</v>
      </c>
      <c r="D920" s="12" t="s">
        <v>161</v>
      </c>
      <c r="E920" s="12">
        <v>47</v>
      </c>
      <c r="F920" s="12">
        <v>109</v>
      </c>
      <c r="G920" s="12">
        <v>8</v>
      </c>
      <c r="H920" s="12">
        <v>19</v>
      </c>
      <c r="I920" s="12">
        <v>3</v>
      </c>
      <c r="J920" s="12">
        <v>0</v>
      </c>
      <c r="K920" s="12">
        <v>1</v>
      </c>
      <c r="L920" s="12">
        <v>13</v>
      </c>
      <c r="M920" s="12">
        <v>0</v>
      </c>
      <c r="N920" s="12">
        <v>0</v>
      </c>
      <c r="O920" s="12">
        <v>8</v>
      </c>
      <c r="P920" s="12">
        <v>27</v>
      </c>
      <c r="AI920" s="12"/>
    </row>
    <row r="921" spans="1:35" x14ac:dyDescent="0.2">
      <c r="A921" s="12" t="s">
        <v>1947</v>
      </c>
      <c r="B921" s="12">
        <v>2012</v>
      </c>
      <c r="C921" s="12" t="s">
        <v>169</v>
      </c>
      <c r="D921" s="12" t="s">
        <v>161</v>
      </c>
      <c r="E921" s="12">
        <v>50</v>
      </c>
      <c r="F921" s="12">
        <v>109</v>
      </c>
      <c r="G921" s="12">
        <v>11</v>
      </c>
      <c r="H921" s="12">
        <v>26</v>
      </c>
      <c r="I921" s="12">
        <v>6</v>
      </c>
      <c r="J921" s="12">
        <v>1</v>
      </c>
      <c r="K921" s="12">
        <v>1</v>
      </c>
      <c r="L921" s="12">
        <v>10</v>
      </c>
      <c r="M921" s="12">
        <v>1</v>
      </c>
      <c r="N921" s="12">
        <v>0</v>
      </c>
      <c r="O921" s="12">
        <v>9</v>
      </c>
      <c r="P921" s="12">
        <v>22</v>
      </c>
      <c r="AI921" s="12"/>
    </row>
    <row r="922" spans="1:35" x14ac:dyDescent="0.2">
      <c r="A922" s="12" t="s">
        <v>1755</v>
      </c>
      <c r="B922" s="12">
        <v>2012</v>
      </c>
      <c r="C922" s="12" t="s">
        <v>175</v>
      </c>
      <c r="D922" s="12" t="s">
        <v>157</v>
      </c>
      <c r="E922" s="12">
        <v>42</v>
      </c>
      <c r="F922" s="12">
        <v>111</v>
      </c>
      <c r="G922" s="12">
        <v>7</v>
      </c>
      <c r="H922" s="12">
        <v>22</v>
      </c>
      <c r="I922" s="12">
        <v>6</v>
      </c>
      <c r="J922" s="12">
        <v>0</v>
      </c>
      <c r="K922" s="12">
        <v>1</v>
      </c>
      <c r="L922" s="12">
        <v>5</v>
      </c>
      <c r="M922" s="12">
        <v>0</v>
      </c>
      <c r="N922" s="12">
        <v>0</v>
      </c>
      <c r="O922" s="12">
        <v>9</v>
      </c>
      <c r="P922" s="12">
        <v>26</v>
      </c>
      <c r="AI922" s="12"/>
    </row>
    <row r="923" spans="1:35" x14ac:dyDescent="0.2">
      <c r="A923" s="12" t="s">
        <v>1670</v>
      </c>
      <c r="B923" s="12">
        <v>2012</v>
      </c>
      <c r="C923" s="12" t="s">
        <v>176</v>
      </c>
      <c r="D923" s="12" t="s">
        <v>157</v>
      </c>
      <c r="E923" s="12">
        <v>43</v>
      </c>
      <c r="F923" s="12">
        <v>111</v>
      </c>
      <c r="G923" s="12">
        <v>15</v>
      </c>
      <c r="H923" s="12">
        <v>24</v>
      </c>
      <c r="I923" s="12">
        <v>5</v>
      </c>
      <c r="J923" s="12">
        <v>0</v>
      </c>
      <c r="K923" s="12">
        <v>3</v>
      </c>
      <c r="L923" s="12">
        <v>8</v>
      </c>
      <c r="M923" s="12">
        <v>6</v>
      </c>
      <c r="N923" s="12">
        <v>0</v>
      </c>
      <c r="O923" s="12">
        <v>7</v>
      </c>
      <c r="P923" s="12">
        <v>40</v>
      </c>
      <c r="AI923" s="12"/>
    </row>
    <row r="924" spans="1:35" x14ac:dyDescent="0.2">
      <c r="A924" s="12" t="s">
        <v>1548</v>
      </c>
      <c r="B924" s="12">
        <v>2012</v>
      </c>
      <c r="C924" s="12" t="s">
        <v>188</v>
      </c>
      <c r="D924" s="12" t="s">
        <v>161</v>
      </c>
      <c r="E924" s="12">
        <v>46</v>
      </c>
      <c r="F924" s="12">
        <v>112</v>
      </c>
      <c r="G924" s="12">
        <v>14</v>
      </c>
      <c r="H924" s="12">
        <v>26</v>
      </c>
      <c r="I924" s="12">
        <v>7</v>
      </c>
      <c r="J924" s="12">
        <v>0</v>
      </c>
      <c r="K924" s="12">
        <v>5</v>
      </c>
      <c r="L924" s="12">
        <v>11</v>
      </c>
      <c r="M924" s="12">
        <v>2</v>
      </c>
      <c r="N924" s="12">
        <v>2</v>
      </c>
      <c r="O924" s="12">
        <v>12</v>
      </c>
      <c r="P924" s="12">
        <v>34</v>
      </c>
      <c r="AI924" s="12"/>
    </row>
    <row r="925" spans="1:35" x14ac:dyDescent="0.2">
      <c r="A925" s="12" t="s">
        <v>1593</v>
      </c>
      <c r="B925" s="12">
        <v>2012</v>
      </c>
      <c r="C925" s="12" t="s">
        <v>170</v>
      </c>
      <c r="D925" s="12" t="s">
        <v>157</v>
      </c>
      <c r="E925" s="12">
        <v>46</v>
      </c>
      <c r="F925" s="12">
        <v>113</v>
      </c>
      <c r="G925" s="12">
        <v>8</v>
      </c>
      <c r="H925" s="12">
        <v>23</v>
      </c>
      <c r="I925" s="12">
        <v>7</v>
      </c>
      <c r="J925" s="12">
        <v>0</v>
      </c>
      <c r="K925" s="12">
        <v>1</v>
      </c>
      <c r="L925" s="12">
        <v>6</v>
      </c>
      <c r="M925" s="12">
        <v>1</v>
      </c>
      <c r="N925" s="12">
        <v>0</v>
      </c>
      <c r="O925" s="12">
        <v>22</v>
      </c>
      <c r="P925" s="12">
        <v>32</v>
      </c>
      <c r="AI925" s="12"/>
    </row>
    <row r="926" spans="1:35" x14ac:dyDescent="0.2">
      <c r="A926" s="12" t="s">
        <v>1817</v>
      </c>
      <c r="B926" s="12">
        <v>2012</v>
      </c>
      <c r="C926" s="12" t="s">
        <v>188</v>
      </c>
      <c r="D926" s="12" t="s">
        <v>161</v>
      </c>
      <c r="E926" s="12">
        <v>42</v>
      </c>
      <c r="F926" s="12">
        <v>113</v>
      </c>
      <c r="G926" s="12">
        <v>15</v>
      </c>
      <c r="H926" s="12">
        <v>32</v>
      </c>
      <c r="I926" s="12">
        <v>8</v>
      </c>
      <c r="J926" s="12">
        <v>0</v>
      </c>
      <c r="K926" s="12">
        <v>2</v>
      </c>
      <c r="L926" s="12">
        <v>9</v>
      </c>
      <c r="M926" s="12">
        <v>1</v>
      </c>
      <c r="N926" s="12">
        <v>2</v>
      </c>
      <c r="O926" s="12">
        <v>4</v>
      </c>
      <c r="P926" s="12">
        <v>17</v>
      </c>
      <c r="AI926" s="12"/>
    </row>
    <row r="927" spans="1:35" x14ac:dyDescent="0.2">
      <c r="A927" s="12" t="s">
        <v>1616</v>
      </c>
      <c r="B927" s="12">
        <v>2012</v>
      </c>
      <c r="C927" s="12" t="s">
        <v>182</v>
      </c>
      <c r="D927" s="12" t="s">
        <v>157</v>
      </c>
      <c r="E927" s="12">
        <v>75</v>
      </c>
      <c r="F927" s="12">
        <v>113</v>
      </c>
      <c r="G927" s="12">
        <v>14</v>
      </c>
      <c r="H927" s="12">
        <v>21</v>
      </c>
      <c r="I927" s="12">
        <v>2</v>
      </c>
      <c r="J927" s="12">
        <v>1</v>
      </c>
      <c r="K927" s="12">
        <v>1</v>
      </c>
      <c r="L927" s="12">
        <v>7</v>
      </c>
      <c r="M927" s="12">
        <v>2</v>
      </c>
      <c r="N927" s="12">
        <v>0</v>
      </c>
      <c r="O927" s="12">
        <v>14</v>
      </c>
      <c r="P927" s="12">
        <v>22</v>
      </c>
      <c r="AI927" s="12"/>
    </row>
    <row r="928" spans="1:35" x14ac:dyDescent="0.2">
      <c r="A928" s="12" t="s">
        <v>1784</v>
      </c>
      <c r="B928" s="12">
        <v>2012</v>
      </c>
      <c r="C928" s="12" t="s">
        <v>156</v>
      </c>
      <c r="D928" s="12" t="s">
        <v>157</v>
      </c>
      <c r="E928" s="12">
        <v>35</v>
      </c>
      <c r="F928" s="12">
        <v>113</v>
      </c>
      <c r="G928" s="12">
        <v>14</v>
      </c>
      <c r="H928" s="12">
        <v>20</v>
      </c>
      <c r="I928" s="12">
        <v>2</v>
      </c>
      <c r="J928" s="12">
        <v>0</v>
      </c>
      <c r="K928" s="12">
        <v>0</v>
      </c>
      <c r="L928" s="12">
        <v>5</v>
      </c>
      <c r="M928" s="12">
        <v>4</v>
      </c>
      <c r="N928" s="12">
        <v>1</v>
      </c>
      <c r="O928" s="12">
        <v>7</v>
      </c>
      <c r="P928" s="12">
        <v>39</v>
      </c>
      <c r="AI928" s="12"/>
    </row>
    <row r="929" spans="1:35" x14ac:dyDescent="0.2">
      <c r="A929" s="12" t="s">
        <v>1717</v>
      </c>
      <c r="B929" s="12">
        <v>2012</v>
      </c>
      <c r="C929" s="12" t="s">
        <v>163</v>
      </c>
      <c r="D929" s="12" t="s">
        <v>161</v>
      </c>
      <c r="E929" s="12">
        <v>39</v>
      </c>
      <c r="F929" s="12">
        <v>114</v>
      </c>
      <c r="G929" s="12">
        <v>7</v>
      </c>
      <c r="H929" s="12">
        <v>23</v>
      </c>
      <c r="I929" s="12">
        <v>6</v>
      </c>
      <c r="J929" s="12">
        <v>0</v>
      </c>
      <c r="K929" s="12">
        <v>0</v>
      </c>
      <c r="L929" s="12">
        <v>3</v>
      </c>
      <c r="M929" s="12">
        <v>1</v>
      </c>
      <c r="N929" s="12">
        <v>0</v>
      </c>
      <c r="O929" s="12">
        <v>4</v>
      </c>
      <c r="P929" s="12">
        <v>49</v>
      </c>
      <c r="AI929" s="12"/>
    </row>
    <row r="930" spans="1:35" x14ac:dyDescent="0.2">
      <c r="A930" s="12" t="s">
        <v>1454</v>
      </c>
      <c r="B930" s="12">
        <v>2012</v>
      </c>
      <c r="C930" s="12" t="s">
        <v>186</v>
      </c>
      <c r="D930" s="12" t="s">
        <v>161</v>
      </c>
      <c r="E930" s="12">
        <v>70</v>
      </c>
      <c r="F930" s="12">
        <v>114</v>
      </c>
      <c r="G930" s="12">
        <v>13</v>
      </c>
      <c r="H930" s="12">
        <v>28</v>
      </c>
      <c r="I930" s="12">
        <v>10</v>
      </c>
      <c r="J930" s="12">
        <v>0</v>
      </c>
      <c r="K930" s="12">
        <v>3</v>
      </c>
      <c r="L930" s="12">
        <v>16</v>
      </c>
      <c r="M930" s="12">
        <v>0</v>
      </c>
      <c r="N930" s="12">
        <v>0</v>
      </c>
      <c r="O930" s="12">
        <v>12</v>
      </c>
      <c r="P930" s="12">
        <v>42</v>
      </c>
      <c r="AI930" s="12"/>
    </row>
    <row r="931" spans="1:35" x14ac:dyDescent="0.2">
      <c r="A931" s="12" t="s">
        <v>1859</v>
      </c>
      <c r="B931" s="12">
        <v>2012</v>
      </c>
      <c r="C931" s="12" t="s">
        <v>186</v>
      </c>
      <c r="D931" s="12" t="s">
        <v>161</v>
      </c>
      <c r="E931" s="12">
        <v>45</v>
      </c>
      <c r="F931" s="12">
        <v>115</v>
      </c>
      <c r="G931" s="12">
        <v>10</v>
      </c>
      <c r="H931" s="12">
        <v>20</v>
      </c>
      <c r="I931" s="12">
        <v>3</v>
      </c>
      <c r="J931" s="12">
        <v>0</v>
      </c>
      <c r="K931" s="12">
        <v>2</v>
      </c>
      <c r="L931" s="12">
        <v>7</v>
      </c>
      <c r="M931" s="12">
        <v>0</v>
      </c>
      <c r="N931" s="12">
        <v>0</v>
      </c>
      <c r="O931" s="12">
        <v>5</v>
      </c>
      <c r="P931" s="12">
        <v>21</v>
      </c>
      <c r="AI931" s="12"/>
    </row>
    <row r="932" spans="1:35" x14ac:dyDescent="0.2">
      <c r="A932" s="12" t="s">
        <v>1853</v>
      </c>
      <c r="B932" s="12">
        <v>2012</v>
      </c>
      <c r="C932" s="12" t="s">
        <v>159</v>
      </c>
      <c r="D932" s="12" t="s">
        <v>157</v>
      </c>
      <c r="E932" s="12">
        <v>38</v>
      </c>
      <c r="F932" s="12">
        <v>116</v>
      </c>
      <c r="G932" s="12">
        <v>8</v>
      </c>
      <c r="H932" s="12">
        <v>26</v>
      </c>
      <c r="I932" s="12">
        <v>4</v>
      </c>
      <c r="J932" s="12">
        <v>1</v>
      </c>
      <c r="K932" s="12">
        <v>3</v>
      </c>
      <c r="L932" s="12">
        <v>10</v>
      </c>
      <c r="M932" s="12">
        <v>2</v>
      </c>
      <c r="N932" s="12">
        <v>1</v>
      </c>
      <c r="O932" s="12">
        <v>9</v>
      </c>
      <c r="P932" s="12">
        <v>49</v>
      </c>
      <c r="AI932" s="12"/>
    </row>
    <row r="933" spans="1:35" x14ac:dyDescent="0.2">
      <c r="A933" s="12" t="s">
        <v>1487</v>
      </c>
      <c r="B933" s="12">
        <v>2012</v>
      </c>
      <c r="C933" s="12" t="s">
        <v>163</v>
      </c>
      <c r="D933" s="12" t="s">
        <v>161</v>
      </c>
      <c r="E933" s="12">
        <v>52</v>
      </c>
      <c r="F933" s="12">
        <v>116</v>
      </c>
      <c r="G933" s="12">
        <v>13</v>
      </c>
      <c r="H933" s="12">
        <v>25</v>
      </c>
      <c r="I933" s="12">
        <v>6</v>
      </c>
      <c r="J933" s="12">
        <v>2</v>
      </c>
      <c r="K933" s="12">
        <v>3</v>
      </c>
      <c r="L933" s="12">
        <v>12</v>
      </c>
      <c r="M933" s="12">
        <v>1</v>
      </c>
      <c r="N933" s="12">
        <v>1</v>
      </c>
      <c r="O933" s="12">
        <v>9</v>
      </c>
      <c r="P933" s="12">
        <v>35</v>
      </c>
      <c r="AI933" s="12"/>
    </row>
    <row r="934" spans="1:35" x14ac:dyDescent="0.2">
      <c r="A934" s="12" t="s">
        <v>1869</v>
      </c>
      <c r="B934" s="12">
        <v>2012</v>
      </c>
      <c r="C934" s="12" t="s">
        <v>172</v>
      </c>
      <c r="D934" s="12" t="s">
        <v>161</v>
      </c>
      <c r="E934" s="12">
        <v>55</v>
      </c>
      <c r="F934" s="12">
        <v>116</v>
      </c>
      <c r="G934" s="12">
        <v>9</v>
      </c>
      <c r="H934" s="12">
        <v>24</v>
      </c>
      <c r="I934" s="12">
        <v>5</v>
      </c>
      <c r="J934" s="12">
        <v>0</v>
      </c>
      <c r="K934" s="12">
        <v>1</v>
      </c>
      <c r="L934" s="12">
        <v>6</v>
      </c>
      <c r="M934" s="12">
        <v>1</v>
      </c>
      <c r="N934" s="12">
        <v>0</v>
      </c>
      <c r="O934" s="12">
        <v>17</v>
      </c>
      <c r="P934" s="12">
        <v>35</v>
      </c>
      <c r="AI934" s="12"/>
    </row>
    <row r="935" spans="1:35" x14ac:dyDescent="0.2">
      <c r="A935" s="12" t="s">
        <v>1684</v>
      </c>
      <c r="B935" s="12">
        <v>2012</v>
      </c>
      <c r="C935" s="12" t="s">
        <v>174</v>
      </c>
      <c r="D935" s="12" t="s">
        <v>161</v>
      </c>
      <c r="E935" s="12">
        <v>50</v>
      </c>
      <c r="F935" s="12">
        <v>116</v>
      </c>
      <c r="G935" s="12">
        <v>18</v>
      </c>
      <c r="H935" s="12">
        <v>28</v>
      </c>
      <c r="I935" s="12">
        <v>6</v>
      </c>
      <c r="J935" s="12">
        <v>0</v>
      </c>
      <c r="K935" s="12">
        <v>4</v>
      </c>
      <c r="L935" s="12">
        <v>13</v>
      </c>
      <c r="M935" s="12">
        <v>0</v>
      </c>
      <c r="N935" s="12">
        <v>0</v>
      </c>
      <c r="O935" s="12">
        <v>13</v>
      </c>
      <c r="P935" s="12">
        <v>20</v>
      </c>
      <c r="AI935" s="12"/>
    </row>
    <row r="936" spans="1:35" x14ac:dyDescent="0.2">
      <c r="A936" s="12" t="s">
        <v>1415</v>
      </c>
      <c r="B936" s="12">
        <v>2012</v>
      </c>
      <c r="C936" s="12" t="s">
        <v>168</v>
      </c>
      <c r="D936" s="12" t="s">
        <v>157</v>
      </c>
      <c r="E936" s="12">
        <v>31</v>
      </c>
      <c r="F936" s="12">
        <v>117</v>
      </c>
      <c r="G936" s="12">
        <v>23</v>
      </c>
      <c r="H936" s="12">
        <v>33</v>
      </c>
      <c r="I936" s="12">
        <v>10</v>
      </c>
      <c r="J936" s="12">
        <v>2</v>
      </c>
      <c r="K936" s="12">
        <v>3</v>
      </c>
      <c r="L936" s="12">
        <v>19</v>
      </c>
      <c r="M936" s="12">
        <v>5</v>
      </c>
      <c r="N936" s="12">
        <v>0</v>
      </c>
      <c r="O936" s="12">
        <v>3</v>
      </c>
      <c r="P936" s="12">
        <v>22</v>
      </c>
      <c r="AI936" s="12"/>
    </row>
    <row r="937" spans="1:35" x14ac:dyDescent="0.2">
      <c r="A937" s="12" t="s">
        <v>1722</v>
      </c>
      <c r="B937" s="12">
        <v>2012</v>
      </c>
      <c r="C937" s="12" t="s">
        <v>158</v>
      </c>
      <c r="D937" s="12" t="s">
        <v>161</v>
      </c>
      <c r="E937" s="12">
        <v>41</v>
      </c>
      <c r="F937" s="12">
        <v>118</v>
      </c>
      <c r="G937" s="12">
        <v>12</v>
      </c>
      <c r="H937" s="12">
        <v>28</v>
      </c>
      <c r="I937" s="12">
        <v>7</v>
      </c>
      <c r="J937" s="12">
        <v>1</v>
      </c>
      <c r="K937" s="12">
        <v>6</v>
      </c>
      <c r="L937" s="12">
        <v>14</v>
      </c>
      <c r="M937" s="12">
        <v>0</v>
      </c>
      <c r="N937" s="12">
        <v>1</v>
      </c>
      <c r="O937" s="12">
        <v>6</v>
      </c>
      <c r="P937" s="12">
        <v>34</v>
      </c>
      <c r="AI937" s="12"/>
    </row>
    <row r="938" spans="1:35" x14ac:dyDescent="0.2">
      <c r="A938" s="12" t="s">
        <v>1918</v>
      </c>
      <c r="B938" s="12">
        <v>2012</v>
      </c>
      <c r="C938" s="12" t="s">
        <v>162</v>
      </c>
      <c r="D938" s="12" t="s">
        <v>161</v>
      </c>
      <c r="E938" s="12">
        <v>44</v>
      </c>
      <c r="F938" s="12">
        <v>120</v>
      </c>
      <c r="G938" s="12">
        <v>14</v>
      </c>
      <c r="H938" s="12">
        <v>21</v>
      </c>
      <c r="I938" s="12">
        <v>6</v>
      </c>
      <c r="J938" s="12">
        <v>1</v>
      </c>
      <c r="K938" s="12">
        <v>4</v>
      </c>
      <c r="L938" s="12">
        <v>9</v>
      </c>
      <c r="M938" s="12">
        <v>0</v>
      </c>
      <c r="N938" s="12">
        <v>3</v>
      </c>
      <c r="O938" s="12">
        <v>22</v>
      </c>
      <c r="P938" s="12">
        <v>59</v>
      </c>
      <c r="AI938" s="12"/>
    </row>
    <row r="939" spans="1:35" x14ac:dyDescent="0.2">
      <c r="A939" s="12" t="s">
        <v>1422</v>
      </c>
      <c r="B939" s="12">
        <v>2012</v>
      </c>
      <c r="C939" s="12" t="s">
        <v>172</v>
      </c>
      <c r="D939" s="12" t="s">
        <v>161</v>
      </c>
      <c r="E939" s="12">
        <v>35</v>
      </c>
      <c r="F939" s="12">
        <v>123</v>
      </c>
      <c r="G939" s="12">
        <v>11</v>
      </c>
      <c r="H939" s="12">
        <v>26</v>
      </c>
      <c r="I939" s="12">
        <v>0</v>
      </c>
      <c r="J939" s="12">
        <v>5</v>
      </c>
      <c r="K939" s="12">
        <v>1</v>
      </c>
      <c r="L939" s="12">
        <v>11</v>
      </c>
      <c r="M939" s="12">
        <v>3</v>
      </c>
      <c r="N939" s="12">
        <v>2</v>
      </c>
      <c r="O939" s="12">
        <v>8</v>
      </c>
      <c r="P939" s="12">
        <v>27</v>
      </c>
      <c r="AI939" s="12"/>
    </row>
    <row r="940" spans="1:35" x14ac:dyDescent="0.2">
      <c r="A940" s="12" t="s">
        <v>1796</v>
      </c>
      <c r="B940" s="12">
        <v>2012</v>
      </c>
      <c r="C940" s="12" t="s">
        <v>167</v>
      </c>
      <c r="D940" s="12" t="s">
        <v>157</v>
      </c>
      <c r="E940" s="12">
        <v>47</v>
      </c>
      <c r="F940" s="12">
        <v>123</v>
      </c>
      <c r="G940" s="12">
        <v>11</v>
      </c>
      <c r="H940" s="12">
        <v>28</v>
      </c>
      <c r="I940" s="12">
        <v>2</v>
      </c>
      <c r="J940" s="12">
        <v>1</v>
      </c>
      <c r="K940" s="12">
        <v>1</v>
      </c>
      <c r="L940" s="12">
        <v>8</v>
      </c>
      <c r="M940" s="12">
        <v>1</v>
      </c>
      <c r="N940" s="12">
        <v>2</v>
      </c>
      <c r="O940" s="12">
        <v>10</v>
      </c>
      <c r="P940" s="12">
        <v>17</v>
      </c>
      <c r="AI940" s="12"/>
    </row>
    <row r="941" spans="1:35" x14ac:dyDescent="0.2">
      <c r="A941" s="12" t="s">
        <v>1887</v>
      </c>
      <c r="B941" s="12">
        <v>2012</v>
      </c>
      <c r="C941" s="12" t="s">
        <v>159</v>
      </c>
      <c r="D941" s="12" t="s">
        <v>157</v>
      </c>
      <c r="E941" s="12">
        <v>40</v>
      </c>
      <c r="F941" s="12">
        <v>123</v>
      </c>
      <c r="G941" s="12">
        <v>10</v>
      </c>
      <c r="H941" s="12">
        <v>27</v>
      </c>
      <c r="I941" s="12">
        <v>5</v>
      </c>
      <c r="J941" s="12">
        <v>2</v>
      </c>
      <c r="K941" s="12">
        <v>6</v>
      </c>
      <c r="L941" s="12">
        <v>14</v>
      </c>
      <c r="M941" s="12">
        <v>1</v>
      </c>
      <c r="N941" s="12">
        <v>0</v>
      </c>
      <c r="O941" s="12">
        <v>6</v>
      </c>
      <c r="P941" s="12">
        <v>47</v>
      </c>
      <c r="AI941" s="12"/>
    </row>
    <row r="942" spans="1:35" x14ac:dyDescent="0.2">
      <c r="A942" s="12" t="s">
        <v>1766</v>
      </c>
      <c r="B942" s="12">
        <v>2012</v>
      </c>
      <c r="C942" s="12" t="s">
        <v>176</v>
      </c>
      <c r="D942" s="12" t="s">
        <v>157</v>
      </c>
      <c r="E942" s="12">
        <v>43</v>
      </c>
      <c r="F942" s="12">
        <v>124</v>
      </c>
      <c r="G942" s="12">
        <v>18</v>
      </c>
      <c r="H942" s="12">
        <v>25</v>
      </c>
      <c r="I942" s="12">
        <v>2</v>
      </c>
      <c r="J942" s="12">
        <v>1</v>
      </c>
      <c r="K942" s="12">
        <v>2</v>
      </c>
      <c r="L942" s="12">
        <v>11</v>
      </c>
      <c r="M942" s="12">
        <v>4</v>
      </c>
      <c r="N942" s="12">
        <v>0</v>
      </c>
      <c r="O942" s="12">
        <v>5</v>
      </c>
      <c r="P942" s="12">
        <v>40</v>
      </c>
      <c r="AI942" s="12"/>
    </row>
    <row r="943" spans="1:35" x14ac:dyDescent="0.2">
      <c r="A943" s="12" t="s">
        <v>1401</v>
      </c>
      <c r="B943" s="12">
        <v>2012</v>
      </c>
      <c r="C943" s="12" t="s">
        <v>168</v>
      </c>
      <c r="D943" s="12" t="s">
        <v>157</v>
      </c>
      <c r="E943" s="12">
        <v>65</v>
      </c>
      <c r="F943" s="12">
        <v>125</v>
      </c>
      <c r="G943" s="12">
        <v>14</v>
      </c>
      <c r="H943" s="12">
        <v>25</v>
      </c>
      <c r="I943" s="12">
        <v>6</v>
      </c>
      <c r="J943" s="12">
        <v>0</v>
      </c>
      <c r="K943" s="12">
        <v>1</v>
      </c>
      <c r="L943" s="12">
        <v>10</v>
      </c>
      <c r="M943" s="12">
        <v>5</v>
      </c>
      <c r="N943" s="12">
        <v>0</v>
      </c>
      <c r="O943" s="12">
        <v>19</v>
      </c>
      <c r="P943" s="12">
        <v>33</v>
      </c>
      <c r="AI943" s="12"/>
    </row>
    <row r="944" spans="1:35" x14ac:dyDescent="0.2">
      <c r="A944" s="12" t="s">
        <v>1829</v>
      </c>
      <c r="B944" s="12">
        <v>2012</v>
      </c>
      <c r="C944" s="12" t="s">
        <v>180</v>
      </c>
      <c r="D944" s="12" t="s">
        <v>161</v>
      </c>
      <c r="E944" s="12">
        <v>51</v>
      </c>
      <c r="F944" s="12">
        <v>126</v>
      </c>
      <c r="G944" s="12">
        <v>11</v>
      </c>
      <c r="H944" s="12">
        <v>32</v>
      </c>
      <c r="I944" s="12">
        <v>9</v>
      </c>
      <c r="J944" s="12">
        <v>1</v>
      </c>
      <c r="K944" s="12">
        <v>1</v>
      </c>
      <c r="L944" s="12">
        <v>11</v>
      </c>
      <c r="M944" s="12">
        <v>0</v>
      </c>
      <c r="N944" s="12">
        <v>1</v>
      </c>
      <c r="O944" s="12">
        <v>3</v>
      </c>
      <c r="P944" s="12">
        <v>19</v>
      </c>
      <c r="AI944" s="12"/>
    </row>
    <row r="945" spans="1:35" x14ac:dyDescent="0.2">
      <c r="A945" s="12" t="s">
        <v>1715</v>
      </c>
      <c r="B945" s="12">
        <v>2012</v>
      </c>
      <c r="C945" s="12" t="s">
        <v>158</v>
      </c>
      <c r="D945" s="12" t="s">
        <v>161</v>
      </c>
      <c r="E945" s="12">
        <v>39</v>
      </c>
      <c r="F945" s="12">
        <v>126</v>
      </c>
      <c r="G945" s="12">
        <v>18</v>
      </c>
      <c r="H945" s="12">
        <v>31</v>
      </c>
      <c r="I945" s="12">
        <v>6</v>
      </c>
      <c r="J945" s="12">
        <v>0</v>
      </c>
      <c r="K945" s="12">
        <v>7</v>
      </c>
      <c r="L945" s="12">
        <v>11</v>
      </c>
      <c r="M945" s="12">
        <v>3</v>
      </c>
      <c r="N945" s="12">
        <v>2</v>
      </c>
      <c r="O945" s="12">
        <v>6</v>
      </c>
      <c r="P945" s="12">
        <v>39</v>
      </c>
      <c r="AI945" s="12"/>
    </row>
    <row r="946" spans="1:35" x14ac:dyDescent="0.2">
      <c r="A946" s="12" t="s">
        <v>1911</v>
      </c>
      <c r="B946" s="12">
        <v>2012</v>
      </c>
      <c r="C946" s="12" t="s">
        <v>164</v>
      </c>
      <c r="D946" s="12" t="s">
        <v>157</v>
      </c>
      <c r="E946" s="12">
        <v>41</v>
      </c>
      <c r="F946" s="12">
        <v>126</v>
      </c>
      <c r="G946" s="12">
        <v>10</v>
      </c>
      <c r="H946" s="12">
        <v>32</v>
      </c>
      <c r="I946" s="12">
        <v>8</v>
      </c>
      <c r="J946" s="12">
        <v>0</v>
      </c>
      <c r="K946" s="12">
        <v>2</v>
      </c>
      <c r="L946" s="12">
        <v>15</v>
      </c>
      <c r="M946" s="12">
        <v>0</v>
      </c>
      <c r="N946" s="12">
        <v>0</v>
      </c>
      <c r="O946" s="12">
        <v>4</v>
      </c>
      <c r="P946" s="12">
        <v>32</v>
      </c>
      <c r="AI946" s="12"/>
    </row>
    <row r="947" spans="1:35" x14ac:dyDescent="0.2">
      <c r="A947" s="12" t="s">
        <v>1808</v>
      </c>
      <c r="B947" s="12">
        <v>2012</v>
      </c>
      <c r="C947" s="12" t="s">
        <v>175</v>
      </c>
      <c r="D947" s="12" t="s">
        <v>157</v>
      </c>
      <c r="E947" s="12">
        <v>34</v>
      </c>
      <c r="F947" s="12">
        <v>126</v>
      </c>
      <c r="G947" s="12">
        <v>13</v>
      </c>
      <c r="H947" s="12">
        <v>25</v>
      </c>
      <c r="I947" s="12">
        <v>6</v>
      </c>
      <c r="J947" s="12">
        <v>1</v>
      </c>
      <c r="K947" s="12">
        <v>2</v>
      </c>
      <c r="L947" s="12">
        <v>17</v>
      </c>
      <c r="M947" s="12">
        <v>0</v>
      </c>
      <c r="N947" s="12">
        <v>1</v>
      </c>
      <c r="O947" s="12">
        <v>3</v>
      </c>
      <c r="P947" s="12">
        <v>32</v>
      </c>
      <c r="AI947" s="12"/>
    </row>
    <row r="948" spans="1:35" x14ac:dyDescent="0.2">
      <c r="A948" s="12" t="s">
        <v>1667</v>
      </c>
      <c r="B948" s="12">
        <v>2012</v>
      </c>
      <c r="C948" s="12" t="s">
        <v>170</v>
      </c>
      <c r="D948" s="12" t="s">
        <v>157</v>
      </c>
      <c r="E948" s="12">
        <v>39</v>
      </c>
      <c r="F948" s="12">
        <v>128</v>
      </c>
      <c r="G948" s="12">
        <v>13</v>
      </c>
      <c r="H948" s="12">
        <v>30</v>
      </c>
      <c r="I948" s="12">
        <v>9</v>
      </c>
      <c r="J948" s="12">
        <v>0</v>
      </c>
      <c r="K948" s="12">
        <v>4</v>
      </c>
      <c r="L948" s="12">
        <v>14</v>
      </c>
      <c r="M948" s="12">
        <v>1</v>
      </c>
      <c r="N948" s="12">
        <v>0</v>
      </c>
      <c r="O948" s="12">
        <v>10</v>
      </c>
      <c r="P948" s="12">
        <v>28</v>
      </c>
      <c r="AI948" s="12"/>
    </row>
    <row r="949" spans="1:35" x14ac:dyDescent="0.2">
      <c r="A949" s="12" t="s">
        <v>1686</v>
      </c>
      <c r="B949" s="12">
        <v>2012</v>
      </c>
      <c r="C949" s="12" t="s">
        <v>174</v>
      </c>
      <c r="D949" s="12" t="s">
        <v>161</v>
      </c>
      <c r="E949" s="12">
        <v>50</v>
      </c>
      <c r="F949" s="12">
        <v>128</v>
      </c>
      <c r="G949" s="12">
        <v>17</v>
      </c>
      <c r="H949" s="12">
        <v>32</v>
      </c>
      <c r="I949" s="12">
        <v>5</v>
      </c>
      <c r="J949" s="12">
        <v>1</v>
      </c>
      <c r="K949" s="12">
        <v>1</v>
      </c>
      <c r="L949" s="12">
        <v>9</v>
      </c>
      <c r="M949" s="12">
        <v>2</v>
      </c>
      <c r="N949" s="12">
        <v>0</v>
      </c>
      <c r="O949" s="12">
        <v>14</v>
      </c>
      <c r="P949" s="12">
        <v>34</v>
      </c>
      <c r="AI949" s="12"/>
    </row>
    <row r="950" spans="1:35" x14ac:dyDescent="0.2">
      <c r="A950" s="12" t="s">
        <v>1912</v>
      </c>
      <c r="B950" s="12">
        <v>2012</v>
      </c>
      <c r="C950" s="12" t="s">
        <v>163</v>
      </c>
      <c r="D950" s="12" t="s">
        <v>161</v>
      </c>
      <c r="E950" s="12">
        <v>45</v>
      </c>
      <c r="F950" s="12">
        <v>132</v>
      </c>
      <c r="G950" s="12">
        <v>16</v>
      </c>
      <c r="H950" s="12">
        <v>28</v>
      </c>
      <c r="I950" s="12">
        <v>2</v>
      </c>
      <c r="J950" s="12">
        <v>3</v>
      </c>
      <c r="K950" s="12">
        <v>3</v>
      </c>
      <c r="L950" s="12">
        <v>11</v>
      </c>
      <c r="M950" s="12">
        <v>5</v>
      </c>
      <c r="N950" s="12">
        <v>2</v>
      </c>
      <c r="O950" s="12">
        <v>12</v>
      </c>
      <c r="P950" s="12">
        <v>37</v>
      </c>
      <c r="AI950" s="12"/>
    </row>
    <row r="951" spans="1:35" x14ac:dyDescent="0.2">
      <c r="A951" s="12" t="s">
        <v>1421</v>
      </c>
      <c r="B951" s="12">
        <v>2012</v>
      </c>
      <c r="C951" s="12" t="s">
        <v>160</v>
      </c>
      <c r="D951" s="12" t="s">
        <v>161</v>
      </c>
      <c r="E951" s="12">
        <v>91</v>
      </c>
      <c r="F951" s="12">
        <v>132</v>
      </c>
      <c r="G951" s="12">
        <v>9</v>
      </c>
      <c r="H951" s="12">
        <v>26</v>
      </c>
      <c r="I951" s="12">
        <v>7</v>
      </c>
      <c r="J951" s="12">
        <v>1</v>
      </c>
      <c r="K951" s="12">
        <v>2</v>
      </c>
      <c r="L951" s="12">
        <v>13</v>
      </c>
      <c r="M951" s="12">
        <v>0</v>
      </c>
      <c r="N951" s="12">
        <v>0</v>
      </c>
      <c r="O951" s="12">
        <v>14</v>
      </c>
      <c r="P951" s="12">
        <v>41</v>
      </c>
      <c r="AI951" s="12"/>
    </row>
    <row r="952" spans="1:35" x14ac:dyDescent="0.2">
      <c r="A952" s="12" t="s">
        <v>1505</v>
      </c>
      <c r="B952" s="12">
        <v>2012</v>
      </c>
      <c r="C952" s="12" t="s">
        <v>162</v>
      </c>
      <c r="D952" s="12" t="s">
        <v>161</v>
      </c>
      <c r="E952" s="12">
        <v>54</v>
      </c>
      <c r="F952" s="12">
        <v>134</v>
      </c>
      <c r="G952" s="12">
        <v>16</v>
      </c>
      <c r="H952" s="12">
        <v>36</v>
      </c>
      <c r="I952" s="12">
        <v>10</v>
      </c>
      <c r="J952" s="12">
        <v>1</v>
      </c>
      <c r="K952" s="12">
        <v>4</v>
      </c>
      <c r="L952" s="12">
        <v>20</v>
      </c>
      <c r="M952" s="12">
        <v>4</v>
      </c>
      <c r="N952" s="12">
        <v>1</v>
      </c>
      <c r="O952" s="12">
        <v>8</v>
      </c>
      <c r="P952" s="12">
        <v>28</v>
      </c>
      <c r="AI952" s="12"/>
    </row>
    <row r="953" spans="1:35" x14ac:dyDescent="0.2">
      <c r="A953" s="12" t="s">
        <v>1552</v>
      </c>
      <c r="B953" s="12">
        <v>2012</v>
      </c>
      <c r="C953" s="12" t="s">
        <v>169</v>
      </c>
      <c r="D953" s="12" t="s">
        <v>161</v>
      </c>
      <c r="E953" s="12">
        <v>40</v>
      </c>
      <c r="F953" s="12">
        <v>135</v>
      </c>
      <c r="G953" s="12">
        <v>17</v>
      </c>
      <c r="H953" s="12">
        <v>26</v>
      </c>
      <c r="I953" s="12">
        <v>8</v>
      </c>
      <c r="J953" s="12">
        <v>1</v>
      </c>
      <c r="K953" s="12">
        <v>2</v>
      </c>
      <c r="L953" s="12">
        <v>12</v>
      </c>
      <c r="M953" s="12">
        <v>0</v>
      </c>
      <c r="N953" s="12">
        <v>1</v>
      </c>
      <c r="O953" s="12">
        <v>19</v>
      </c>
      <c r="P953" s="12">
        <v>35</v>
      </c>
      <c r="AI953" s="12"/>
    </row>
    <row r="954" spans="1:35" x14ac:dyDescent="0.2">
      <c r="A954" s="12" t="s">
        <v>1645</v>
      </c>
      <c r="B954" s="12">
        <v>2012</v>
      </c>
      <c r="C954" s="12" t="s">
        <v>185</v>
      </c>
      <c r="D954" s="12" t="s">
        <v>161</v>
      </c>
      <c r="E954" s="12">
        <v>60</v>
      </c>
      <c r="F954" s="12">
        <v>136</v>
      </c>
      <c r="G954" s="12">
        <v>15</v>
      </c>
      <c r="H954" s="12">
        <v>29</v>
      </c>
      <c r="I954" s="12">
        <v>1</v>
      </c>
      <c r="J954" s="12">
        <v>0</v>
      </c>
      <c r="K954" s="12">
        <v>0</v>
      </c>
      <c r="L954" s="12">
        <v>7</v>
      </c>
      <c r="M954" s="12">
        <v>5</v>
      </c>
      <c r="N954" s="12">
        <v>3</v>
      </c>
      <c r="O954" s="12">
        <v>10</v>
      </c>
      <c r="P954" s="12">
        <v>25</v>
      </c>
      <c r="AI954" s="12"/>
    </row>
    <row r="955" spans="1:35" x14ac:dyDescent="0.2">
      <c r="A955" s="12" t="s">
        <v>1710</v>
      </c>
      <c r="B955" s="12">
        <v>2012</v>
      </c>
      <c r="C955" s="12" t="s">
        <v>156</v>
      </c>
      <c r="D955" s="12" t="s">
        <v>157</v>
      </c>
      <c r="E955" s="12">
        <v>52</v>
      </c>
      <c r="F955" s="12">
        <v>136</v>
      </c>
      <c r="G955" s="12">
        <v>19</v>
      </c>
      <c r="H955" s="12">
        <v>29</v>
      </c>
      <c r="I955" s="12">
        <v>6</v>
      </c>
      <c r="J955" s="12">
        <v>0</v>
      </c>
      <c r="K955" s="12">
        <v>7</v>
      </c>
      <c r="L955" s="12">
        <v>13</v>
      </c>
      <c r="M955" s="12">
        <v>2</v>
      </c>
      <c r="N955" s="12">
        <v>1</v>
      </c>
      <c r="O955" s="12">
        <v>12</v>
      </c>
      <c r="P955" s="12">
        <v>56</v>
      </c>
      <c r="AI955" s="12"/>
    </row>
    <row r="956" spans="1:35" x14ac:dyDescent="0.2">
      <c r="A956" s="12" t="s">
        <v>1836</v>
      </c>
      <c r="B956" s="12">
        <v>2012</v>
      </c>
      <c r="C956" s="12" t="s">
        <v>175</v>
      </c>
      <c r="D956" s="12" t="s">
        <v>157</v>
      </c>
      <c r="E956" s="12">
        <v>43</v>
      </c>
      <c r="F956" s="12">
        <v>137</v>
      </c>
      <c r="G956" s="12">
        <v>16</v>
      </c>
      <c r="H956" s="12">
        <v>30</v>
      </c>
      <c r="I956" s="12">
        <v>5</v>
      </c>
      <c r="J956" s="12">
        <v>2</v>
      </c>
      <c r="K956" s="12">
        <v>1</v>
      </c>
      <c r="L956" s="12">
        <v>10</v>
      </c>
      <c r="M956" s="12">
        <v>3</v>
      </c>
      <c r="N956" s="12">
        <v>1</v>
      </c>
      <c r="O956" s="12">
        <v>10</v>
      </c>
      <c r="P956" s="12">
        <v>30</v>
      </c>
      <c r="AI956" s="12"/>
    </row>
    <row r="957" spans="1:35" x14ac:dyDescent="0.2">
      <c r="A957" s="12" t="s">
        <v>1422</v>
      </c>
      <c r="B957" s="12">
        <v>2012</v>
      </c>
      <c r="C957" s="12" t="s">
        <v>156</v>
      </c>
      <c r="D957" s="12" t="s">
        <v>157</v>
      </c>
      <c r="E957" s="12">
        <v>51</v>
      </c>
      <c r="F957" s="12">
        <v>137</v>
      </c>
      <c r="G957" s="12">
        <v>10</v>
      </c>
      <c r="H957" s="12">
        <v>27</v>
      </c>
      <c r="I957" s="12">
        <v>3</v>
      </c>
      <c r="J957" s="12">
        <v>3</v>
      </c>
      <c r="K957" s="12">
        <v>2</v>
      </c>
      <c r="L957" s="12">
        <v>17</v>
      </c>
      <c r="M957" s="12">
        <v>3</v>
      </c>
      <c r="N957" s="12">
        <v>1</v>
      </c>
      <c r="O957" s="12">
        <v>12</v>
      </c>
      <c r="P957" s="12">
        <v>24</v>
      </c>
      <c r="AI957" s="12"/>
    </row>
    <row r="958" spans="1:35" x14ac:dyDescent="0.2">
      <c r="A958" s="12" t="s">
        <v>1456</v>
      </c>
      <c r="B958" s="12">
        <v>2012</v>
      </c>
      <c r="C958" s="12" t="s">
        <v>178</v>
      </c>
      <c r="D958" s="12" t="s">
        <v>157</v>
      </c>
      <c r="E958" s="12">
        <v>43</v>
      </c>
      <c r="F958" s="12">
        <v>138</v>
      </c>
      <c r="G958" s="12">
        <v>7</v>
      </c>
      <c r="H958" s="12">
        <v>32</v>
      </c>
      <c r="I958" s="12">
        <v>12</v>
      </c>
      <c r="J958" s="12">
        <v>0</v>
      </c>
      <c r="K958" s="12">
        <v>1</v>
      </c>
      <c r="L958" s="12">
        <v>19</v>
      </c>
      <c r="M958" s="12">
        <v>0</v>
      </c>
      <c r="N958" s="12">
        <v>1</v>
      </c>
      <c r="O958" s="12">
        <v>4</v>
      </c>
      <c r="P958" s="12">
        <v>28</v>
      </c>
      <c r="AI958" s="12"/>
    </row>
    <row r="959" spans="1:35" x14ac:dyDescent="0.2">
      <c r="A959" s="12" t="s">
        <v>1825</v>
      </c>
      <c r="B959" s="12">
        <v>2012</v>
      </c>
      <c r="C959" s="12" t="s">
        <v>164</v>
      </c>
      <c r="D959" s="12" t="s">
        <v>157</v>
      </c>
      <c r="E959" s="12">
        <v>45</v>
      </c>
      <c r="F959" s="12">
        <v>140</v>
      </c>
      <c r="G959" s="12">
        <v>16</v>
      </c>
      <c r="H959" s="12">
        <v>42</v>
      </c>
      <c r="I959" s="12">
        <v>11</v>
      </c>
      <c r="J959" s="12">
        <v>0</v>
      </c>
      <c r="K959" s="12">
        <v>4</v>
      </c>
      <c r="L959" s="12">
        <v>11</v>
      </c>
      <c r="M959" s="12">
        <v>0</v>
      </c>
      <c r="N959" s="12">
        <v>1</v>
      </c>
      <c r="O959" s="12">
        <v>4</v>
      </c>
      <c r="P959" s="12">
        <v>22</v>
      </c>
      <c r="AI959" s="12"/>
    </row>
    <row r="960" spans="1:35" x14ac:dyDescent="0.2">
      <c r="A960" s="12" t="s">
        <v>1536</v>
      </c>
      <c r="B960" s="12">
        <v>2012</v>
      </c>
      <c r="C960" s="12" t="s">
        <v>168</v>
      </c>
      <c r="D960" s="12" t="s">
        <v>157</v>
      </c>
      <c r="E960" s="12">
        <v>48</v>
      </c>
      <c r="F960" s="12">
        <v>140</v>
      </c>
      <c r="G960" s="12">
        <v>16</v>
      </c>
      <c r="H960" s="12">
        <v>35</v>
      </c>
      <c r="I960" s="12">
        <v>12</v>
      </c>
      <c r="J960" s="12">
        <v>2</v>
      </c>
      <c r="K960" s="12">
        <v>5</v>
      </c>
      <c r="L960" s="12">
        <v>17</v>
      </c>
      <c r="M960" s="12">
        <v>1</v>
      </c>
      <c r="N960" s="12">
        <v>0</v>
      </c>
      <c r="O960" s="12">
        <v>11</v>
      </c>
      <c r="P960" s="12">
        <v>62</v>
      </c>
      <c r="AI960" s="12"/>
    </row>
    <row r="961" spans="1:35" x14ac:dyDescent="0.2">
      <c r="A961" s="12" t="s">
        <v>1781</v>
      </c>
      <c r="B961" s="12">
        <v>2012</v>
      </c>
      <c r="C961" s="12" t="s">
        <v>186</v>
      </c>
      <c r="D961" s="12" t="s">
        <v>161</v>
      </c>
      <c r="E961" s="12">
        <v>50</v>
      </c>
      <c r="F961" s="12">
        <v>141</v>
      </c>
      <c r="G961" s="12">
        <v>14</v>
      </c>
      <c r="H961" s="12">
        <v>35</v>
      </c>
      <c r="I961" s="12">
        <v>9</v>
      </c>
      <c r="J961" s="12">
        <v>0</v>
      </c>
      <c r="K961" s="12">
        <v>9</v>
      </c>
      <c r="L961" s="12">
        <v>26</v>
      </c>
      <c r="M961" s="12">
        <v>0</v>
      </c>
      <c r="N961" s="12">
        <v>0</v>
      </c>
      <c r="O961" s="12">
        <v>11</v>
      </c>
      <c r="P961" s="12">
        <v>34</v>
      </c>
      <c r="AI961" s="12"/>
    </row>
    <row r="962" spans="1:35" x14ac:dyDescent="0.2">
      <c r="A962" s="12" t="s">
        <v>1584</v>
      </c>
      <c r="B962" s="12">
        <v>2012</v>
      </c>
      <c r="C962" s="12" t="s">
        <v>171</v>
      </c>
      <c r="D962" s="12" t="s">
        <v>157</v>
      </c>
      <c r="E962" s="12">
        <v>55</v>
      </c>
      <c r="F962" s="12">
        <v>141</v>
      </c>
      <c r="G962" s="12">
        <v>15</v>
      </c>
      <c r="H962" s="12">
        <v>34</v>
      </c>
      <c r="I962" s="12">
        <v>8</v>
      </c>
      <c r="J962" s="12">
        <v>0</v>
      </c>
      <c r="K962" s="12">
        <v>1</v>
      </c>
      <c r="L962" s="12">
        <v>13</v>
      </c>
      <c r="M962" s="12">
        <v>2</v>
      </c>
      <c r="N962" s="12">
        <v>0</v>
      </c>
      <c r="O962" s="12">
        <v>10</v>
      </c>
      <c r="P962" s="12">
        <v>21</v>
      </c>
      <c r="AI962" s="12"/>
    </row>
    <row r="963" spans="1:35" x14ac:dyDescent="0.2">
      <c r="A963" s="12" t="s">
        <v>1822</v>
      </c>
      <c r="B963" s="12">
        <v>2012</v>
      </c>
      <c r="C963" s="12" t="s">
        <v>176</v>
      </c>
      <c r="D963" s="12" t="s">
        <v>157</v>
      </c>
      <c r="E963" s="12">
        <v>43</v>
      </c>
      <c r="F963" s="12">
        <v>142</v>
      </c>
      <c r="G963" s="12">
        <v>16</v>
      </c>
      <c r="H963" s="12">
        <v>38</v>
      </c>
      <c r="I963" s="12">
        <v>6</v>
      </c>
      <c r="J963" s="12">
        <v>1</v>
      </c>
      <c r="K963" s="12">
        <v>5</v>
      </c>
      <c r="L963" s="12">
        <v>16</v>
      </c>
      <c r="M963" s="12">
        <v>2</v>
      </c>
      <c r="N963" s="12">
        <v>1</v>
      </c>
      <c r="O963" s="12">
        <v>8</v>
      </c>
      <c r="P963" s="12">
        <v>27</v>
      </c>
      <c r="AI963" s="12"/>
    </row>
    <row r="964" spans="1:35" x14ac:dyDescent="0.2">
      <c r="A964" s="12" t="s">
        <v>1350</v>
      </c>
      <c r="B964" s="12">
        <v>2012</v>
      </c>
      <c r="C964" s="12" t="s">
        <v>172</v>
      </c>
      <c r="D964" s="12" t="s">
        <v>161</v>
      </c>
      <c r="E964" s="12">
        <v>82</v>
      </c>
      <c r="F964" s="12">
        <v>143</v>
      </c>
      <c r="G964" s="12">
        <v>9</v>
      </c>
      <c r="H964" s="12">
        <v>37</v>
      </c>
      <c r="I964" s="12">
        <v>8</v>
      </c>
      <c r="J964" s="12">
        <v>0</v>
      </c>
      <c r="K964" s="12">
        <v>2</v>
      </c>
      <c r="L964" s="12">
        <v>14</v>
      </c>
      <c r="M964" s="12">
        <v>0</v>
      </c>
      <c r="N964" s="12">
        <v>2</v>
      </c>
      <c r="O964" s="12">
        <v>11</v>
      </c>
      <c r="P964" s="12">
        <v>14</v>
      </c>
      <c r="AI964" s="12"/>
    </row>
    <row r="965" spans="1:35" x14ac:dyDescent="0.2">
      <c r="A965" s="12" t="s">
        <v>1469</v>
      </c>
      <c r="B965" s="12">
        <v>2012</v>
      </c>
      <c r="C965" s="12" t="s">
        <v>177</v>
      </c>
      <c r="D965" s="12" t="s">
        <v>161</v>
      </c>
      <c r="E965" s="12">
        <v>36</v>
      </c>
      <c r="F965" s="12">
        <v>145</v>
      </c>
      <c r="G965" s="12">
        <v>12</v>
      </c>
      <c r="H965" s="12">
        <v>43</v>
      </c>
      <c r="I965" s="12">
        <v>10</v>
      </c>
      <c r="J965" s="12">
        <v>1</v>
      </c>
      <c r="K965" s="12">
        <v>3</v>
      </c>
      <c r="L965" s="12">
        <v>22</v>
      </c>
      <c r="M965" s="12">
        <v>2</v>
      </c>
      <c r="N965" s="12">
        <v>0</v>
      </c>
      <c r="O965" s="12">
        <v>11</v>
      </c>
      <c r="P965" s="12">
        <v>29</v>
      </c>
      <c r="AI965" s="12"/>
    </row>
    <row r="966" spans="1:35" x14ac:dyDescent="0.2">
      <c r="A966" s="12" t="s">
        <v>1875</v>
      </c>
      <c r="B966" s="12">
        <v>2012</v>
      </c>
      <c r="C966" s="12" t="s">
        <v>159</v>
      </c>
      <c r="D966" s="12" t="s">
        <v>157</v>
      </c>
      <c r="E966" s="12">
        <v>46</v>
      </c>
      <c r="F966" s="12">
        <v>145</v>
      </c>
      <c r="G966" s="12">
        <v>16</v>
      </c>
      <c r="H966" s="12">
        <v>32</v>
      </c>
      <c r="I966" s="12">
        <v>4</v>
      </c>
      <c r="J966" s="12">
        <v>1</v>
      </c>
      <c r="K966" s="12">
        <v>3</v>
      </c>
      <c r="L966" s="12">
        <v>12</v>
      </c>
      <c r="M966" s="12">
        <v>6</v>
      </c>
      <c r="N966" s="12">
        <v>3</v>
      </c>
      <c r="O966" s="12">
        <v>14</v>
      </c>
      <c r="P966" s="12">
        <v>43</v>
      </c>
      <c r="AI966" s="12"/>
    </row>
    <row r="967" spans="1:35" x14ac:dyDescent="0.2">
      <c r="A967" s="12" t="s">
        <v>1633</v>
      </c>
      <c r="B967" s="12">
        <v>2012</v>
      </c>
      <c r="C967" s="12" t="s">
        <v>183</v>
      </c>
      <c r="D967" s="12" t="s">
        <v>161</v>
      </c>
      <c r="E967" s="12">
        <v>43</v>
      </c>
      <c r="F967" s="12">
        <v>146</v>
      </c>
      <c r="G967" s="12">
        <v>17</v>
      </c>
      <c r="H967" s="12">
        <v>39</v>
      </c>
      <c r="I967" s="12">
        <v>5</v>
      </c>
      <c r="J967" s="12">
        <v>0</v>
      </c>
      <c r="K967" s="12">
        <v>5</v>
      </c>
      <c r="L967" s="12">
        <v>25</v>
      </c>
      <c r="M967" s="12">
        <v>1</v>
      </c>
      <c r="N967" s="12">
        <v>0</v>
      </c>
      <c r="O967" s="12">
        <v>11</v>
      </c>
      <c r="P967" s="12">
        <v>20</v>
      </c>
      <c r="AI967" s="12"/>
    </row>
    <row r="968" spans="1:35" x14ac:dyDescent="0.2">
      <c r="A968" s="12" t="s">
        <v>1501</v>
      </c>
      <c r="B968" s="12">
        <v>2012</v>
      </c>
      <c r="C968" s="12" t="s">
        <v>168</v>
      </c>
      <c r="D968" s="12" t="s">
        <v>157</v>
      </c>
      <c r="E968" s="12">
        <v>42</v>
      </c>
      <c r="F968" s="12">
        <v>146</v>
      </c>
      <c r="G968" s="12">
        <v>25</v>
      </c>
      <c r="H968" s="12">
        <v>34</v>
      </c>
      <c r="I968" s="12">
        <v>7</v>
      </c>
      <c r="J968" s="12">
        <v>1</v>
      </c>
      <c r="K968" s="12">
        <v>4</v>
      </c>
      <c r="L968" s="12">
        <v>14</v>
      </c>
      <c r="M968" s="12">
        <v>0</v>
      </c>
      <c r="N968" s="12">
        <v>0</v>
      </c>
      <c r="O968" s="12">
        <v>14</v>
      </c>
      <c r="P968" s="12">
        <v>39</v>
      </c>
      <c r="AI968" s="12"/>
    </row>
    <row r="969" spans="1:35" x14ac:dyDescent="0.2">
      <c r="A969" s="12" t="s">
        <v>1820</v>
      </c>
      <c r="B969" s="12">
        <v>2012</v>
      </c>
      <c r="C969" s="12" t="s">
        <v>176</v>
      </c>
      <c r="D969" s="12" t="s">
        <v>157</v>
      </c>
      <c r="E969" s="12">
        <v>48</v>
      </c>
      <c r="F969" s="12">
        <v>147</v>
      </c>
      <c r="G969" s="12">
        <v>20</v>
      </c>
      <c r="H969" s="12">
        <v>40</v>
      </c>
      <c r="I969" s="12">
        <v>6</v>
      </c>
      <c r="J969" s="12">
        <v>3</v>
      </c>
      <c r="K969" s="12">
        <v>2</v>
      </c>
      <c r="L969" s="12">
        <v>11</v>
      </c>
      <c r="M969" s="12">
        <v>8</v>
      </c>
      <c r="N969" s="12">
        <v>1</v>
      </c>
      <c r="O969" s="12">
        <v>8</v>
      </c>
      <c r="P969" s="12">
        <v>35</v>
      </c>
      <c r="AI969" s="12"/>
    </row>
    <row r="970" spans="1:35" x14ac:dyDescent="0.2">
      <c r="A970" s="12" t="s">
        <v>1718</v>
      </c>
      <c r="B970" s="12">
        <v>2012</v>
      </c>
      <c r="C970" s="12" t="s">
        <v>169</v>
      </c>
      <c r="D970" s="12" t="s">
        <v>161</v>
      </c>
      <c r="E970" s="12">
        <v>44</v>
      </c>
      <c r="F970" s="12">
        <v>147</v>
      </c>
      <c r="G970" s="12">
        <v>12</v>
      </c>
      <c r="H970" s="12">
        <v>42</v>
      </c>
      <c r="I970" s="12">
        <v>7</v>
      </c>
      <c r="J970" s="12">
        <v>2</v>
      </c>
      <c r="K970" s="12">
        <v>7</v>
      </c>
      <c r="L970" s="12">
        <v>35</v>
      </c>
      <c r="M970" s="12">
        <v>1</v>
      </c>
      <c r="N970" s="12">
        <v>0</v>
      </c>
      <c r="O970" s="12">
        <v>8</v>
      </c>
      <c r="P970" s="12">
        <v>40</v>
      </c>
      <c r="AI970" s="12"/>
    </row>
    <row r="971" spans="1:35" x14ac:dyDescent="0.2">
      <c r="A971" s="12" t="s">
        <v>1424</v>
      </c>
      <c r="B971" s="12">
        <v>2012</v>
      </c>
      <c r="C971" s="12" t="s">
        <v>163</v>
      </c>
      <c r="D971" s="12" t="s">
        <v>161</v>
      </c>
      <c r="E971" s="12">
        <v>87</v>
      </c>
      <c r="F971" s="12">
        <v>147</v>
      </c>
      <c r="G971" s="12">
        <v>21</v>
      </c>
      <c r="H971" s="12">
        <v>36</v>
      </c>
      <c r="I971" s="12">
        <v>6</v>
      </c>
      <c r="J971" s="12">
        <v>0</v>
      </c>
      <c r="K971" s="12">
        <v>4</v>
      </c>
      <c r="L971" s="12">
        <v>16</v>
      </c>
      <c r="M971" s="12">
        <v>2</v>
      </c>
      <c r="N971" s="12">
        <v>1</v>
      </c>
      <c r="O971" s="12">
        <v>22</v>
      </c>
      <c r="P971" s="12">
        <v>44</v>
      </c>
      <c r="AI971" s="12"/>
    </row>
    <row r="972" spans="1:35" x14ac:dyDescent="0.2">
      <c r="A972" s="12" t="s">
        <v>1941</v>
      </c>
      <c r="B972" s="12">
        <v>2012</v>
      </c>
      <c r="C972" s="12" t="s">
        <v>164</v>
      </c>
      <c r="D972" s="12" t="s">
        <v>157</v>
      </c>
      <c r="E972" s="12">
        <v>49</v>
      </c>
      <c r="F972" s="12">
        <v>147</v>
      </c>
      <c r="G972" s="12">
        <v>14</v>
      </c>
      <c r="H972" s="12">
        <v>33</v>
      </c>
      <c r="I972" s="12">
        <v>4</v>
      </c>
      <c r="J972" s="12">
        <v>0</v>
      </c>
      <c r="K972" s="12">
        <v>6</v>
      </c>
      <c r="L972" s="12">
        <v>15</v>
      </c>
      <c r="M972" s="12">
        <v>1</v>
      </c>
      <c r="N972" s="12">
        <v>0</v>
      </c>
      <c r="O972" s="12">
        <v>8</v>
      </c>
      <c r="P972" s="12">
        <v>44</v>
      </c>
      <c r="AI972" s="12"/>
    </row>
    <row r="973" spans="1:35" x14ac:dyDescent="0.2">
      <c r="A973" s="12" t="s">
        <v>1940</v>
      </c>
      <c r="B973" s="12">
        <v>2012</v>
      </c>
      <c r="C973" s="12" t="s">
        <v>166</v>
      </c>
      <c r="D973" s="12" t="s">
        <v>161</v>
      </c>
      <c r="E973" s="12">
        <v>44</v>
      </c>
      <c r="F973" s="12">
        <v>148</v>
      </c>
      <c r="G973" s="12">
        <v>19</v>
      </c>
      <c r="H973" s="12">
        <v>39</v>
      </c>
      <c r="I973" s="12">
        <v>4</v>
      </c>
      <c r="J973" s="12">
        <v>3</v>
      </c>
      <c r="K973" s="12">
        <v>0</v>
      </c>
      <c r="L973" s="12">
        <v>14</v>
      </c>
      <c r="M973" s="12">
        <v>7</v>
      </c>
      <c r="N973" s="12">
        <v>1</v>
      </c>
      <c r="O973" s="12">
        <v>13</v>
      </c>
      <c r="P973" s="12">
        <v>21</v>
      </c>
      <c r="AI973" s="12"/>
    </row>
    <row r="974" spans="1:35" x14ac:dyDescent="0.2">
      <c r="A974" s="12" t="s">
        <v>1537</v>
      </c>
      <c r="B974" s="12">
        <v>2012</v>
      </c>
      <c r="C974" s="12" t="s">
        <v>184</v>
      </c>
      <c r="D974" s="12" t="s">
        <v>157</v>
      </c>
      <c r="E974" s="12">
        <v>47</v>
      </c>
      <c r="F974" s="12">
        <v>148</v>
      </c>
      <c r="G974" s="12">
        <v>19</v>
      </c>
      <c r="H974" s="12">
        <v>29</v>
      </c>
      <c r="I974" s="12">
        <v>6</v>
      </c>
      <c r="J974" s="12">
        <v>0</v>
      </c>
      <c r="K974" s="12">
        <v>5</v>
      </c>
      <c r="L974" s="12">
        <v>25</v>
      </c>
      <c r="M974" s="12">
        <v>1</v>
      </c>
      <c r="N974" s="12">
        <v>0</v>
      </c>
      <c r="O974" s="12">
        <v>11</v>
      </c>
      <c r="P974" s="12">
        <v>41</v>
      </c>
      <c r="AI974" s="12"/>
    </row>
    <row r="975" spans="1:35" x14ac:dyDescent="0.2">
      <c r="A975" s="12" t="s">
        <v>1887</v>
      </c>
      <c r="B975" s="12">
        <v>2012</v>
      </c>
      <c r="C975" s="12" t="s">
        <v>164</v>
      </c>
      <c r="D975" s="12" t="s">
        <v>157</v>
      </c>
      <c r="E975" s="12">
        <v>46</v>
      </c>
      <c r="F975" s="12">
        <v>148</v>
      </c>
      <c r="G975" s="12">
        <v>17</v>
      </c>
      <c r="H975" s="12">
        <v>36</v>
      </c>
      <c r="I975" s="12">
        <v>7</v>
      </c>
      <c r="J975" s="12">
        <v>1</v>
      </c>
      <c r="K975" s="12">
        <v>3</v>
      </c>
      <c r="L975" s="12">
        <v>11</v>
      </c>
      <c r="M975" s="12">
        <v>0</v>
      </c>
      <c r="N975" s="12">
        <v>1</v>
      </c>
      <c r="O975" s="12">
        <v>9</v>
      </c>
      <c r="P975" s="12">
        <v>40</v>
      </c>
      <c r="AI975" s="12"/>
    </row>
    <row r="976" spans="1:35" x14ac:dyDescent="0.2">
      <c r="A976" s="12" t="s">
        <v>1310</v>
      </c>
      <c r="B976" s="12">
        <v>2012</v>
      </c>
      <c r="C976" s="12" t="s">
        <v>179</v>
      </c>
      <c r="D976" s="12" t="s">
        <v>161</v>
      </c>
      <c r="E976" s="12">
        <v>70</v>
      </c>
      <c r="F976" s="12">
        <v>150</v>
      </c>
      <c r="G976" s="12">
        <v>9</v>
      </c>
      <c r="H976" s="12">
        <v>28</v>
      </c>
      <c r="I976" s="12">
        <v>7</v>
      </c>
      <c r="J976" s="12">
        <v>2</v>
      </c>
      <c r="K976" s="12">
        <v>1</v>
      </c>
      <c r="L976" s="12">
        <v>13</v>
      </c>
      <c r="M976" s="12">
        <v>4</v>
      </c>
      <c r="N976" s="12">
        <v>0</v>
      </c>
      <c r="O976" s="12">
        <v>4</v>
      </c>
      <c r="P976" s="12">
        <v>20</v>
      </c>
      <c r="AI976" s="12"/>
    </row>
    <row r="977" spans="1:35" x14ac:dyDescent="0.2">
      <c r="A977" s="12" t="s">
        <v>1516</v>
      </c>
      <c r="B977" s="12">
        <v>2012</v>
      </c>
      <c r="C977" s="12" t="s">
        <v>159</v>
      </c>
      <c r="D977" s="12" t="s">
        <v>157</v>
      </c>
      <c r="E977" s="12">
        <v>40</v>
      </c>
      <c r="F977" s="12">
        <v>150</v>
      </c>
      <c r="G977" s="12">
        <v>18</v>
      </c>
      <c r="H977" s="12">
        <v>39</v>
      </c>
      <c r="I977" s="12">
        <v>10</v>
      </c>
      <c r="J977" s="12">
        <v>1</v>
      </c>
      <c r="K977" s="12">
        <v>4</v>
      </c>
      <c r="L977" s="12">
        <v>17</v>
      </c>
      <c r="M977" s="12">
        <v>3</v>
      </c>
      <c r="N977" s="12">
        <v>1</v>
      </c>
      <c r="O977" s="12">
        <v>9</v>
      </c>
      <c r="P977" s="12">
        <v>31</v>
      </c>
      <c r="AI977" s="12"/>
    </row>
    <row r="978" spans="1:35" x14ac:dyDescent="0.2">
      <c r="A978" s="12" t="s">
        <v>1552</v>
      </c>
      <c r="B978" s="12">
        <v>2012</v>
      </c>
      <c r="C978" s="12" t="s">
        <v>170</v>
      </c>
      <c r="D978" s="12" t="s">
        <v>157</v>
      </c>
      <c r="E978" s="12">
        <v>39</v>
      </c>
      <c r="F978" s="12">
        <v>152</v>
      </c>
      <c r="G978" s="12">
        <v>21</v>
      </c>
      <c r="H978" s="12">
        <v>38</v>
      </c>
      <c r="I978" s="12">
        <v>5</v>
      </c>
      <c r="J978" s="12">
        <v>0</v>
      </c>
      <c r="K978" s="12">
        <v>5</v>
      </c>
      <c r="L978" s="12">
        <v>16</v>
      </c>
      <c r="M978" s="12">
        <v>1</v>
      </c>
      <c r="N978" s="12">
        <v>1</v>
      </c>
      <c r="O978" s="12">
        <v>18</v>
      </c>
      <c r="P978" s="12">
        <v>41</v>
      </c>
      <c r="AI978" s="12"/>
    </row>
    <row r="979" spans="1:35" x14ac:dyDescent="0.2">
      <c r="A979" s="12" t="s">
        <v>1558</v>
      </c>
      <c r="B979" s="12">
        <v>2012</v>
      </c>
      <c r="C979" s="12" t="s">
        <v>166</v>
      </c>
      <c r="D979" s="12" t="s">
        <v>161</v>
      </c>
      <c r="E979" s="12">
        <v>94</v>
      </c>
      <c r="F979" s="12">
        <v>152</v>
      </c>
      <c r="G979" s="12">
        <v>19</v>
      </c>
      <c r="H979" s="12">
        <v>39</v>
      </c>
      <c r="I979" s="12">
        <v>12</v>
      </c>
      <c r="J979" s="12">
        <v>1</v>
      </c>
      <c r="K979" s="12">
        <v>4</v>
      </c>
      <c r="L979" s="12">
        <v>30</v>
      </c>
      <c r="M979" s="12">
        <v>0</v>
      </c>
      <c r="N979" s="12">
        <v>0</v>
      </c>
      <c r="O979" s="12">
        <v>13</v>
      </c>
      <c r="P979" s="12">
        <v>42</v>
      </c>
      <c r="AI979" s="12"/>
    </row>
    <row r="980" spans="1:35" x14ac:dyDescent="0.2">
      <c r="A980" s="12" t="s">
        <v>1902</v>
      </c>
      <c r="B980" s="12">
        <v>2012</v>
      </c>
      <c r="C980" s="12" t="s">
        <v>165</v>
      </c>
      <c r="D980" s="12" t="s">
        <v>157</v>
      </c>
      <c r="E980" s="12">
        <v>77</v>
      </c>
      <c r="F980" s="12">
        <v>153</v>
      </c>
      <c r="G980" s="12">
        <v>15</v>
      </c>
      <c r="H980" s="12">
        <v>33</v>
      </c>
      <c r="I980" s="12">
        <v>2</v>
      </c>
      <c r="J980" s="12">
        <v>1</v>
      </c>
      <c r="K980" s="12">
        <v>6</v>
      </c>
      <c r="L980" s="12">
        <v>19</v>
      </c>
      <c r="M980" s="12">
        <v>1</v>
      </c>
      <c r="N980" s="12">
        <v>0</v>
      </c>
      <c r="O980" s="12">
        <v>6</v>
      </c>
      <c r="P980" s="12">
        <v>43</v>
      </c>
      <c r="AI980" s="12"/>
    </row>
    <row r="981" spans="1:35" x14ac:dyDescent="0.2">
      <c r="A981" s="12" t="s">
        <v>1850</v>
      </c>
      <c r="B981" s="12">
        <v>2012</v>
      </c>
      <c r="C981" s="12" t="s">
        <v>168</v>
      </c>
      <c r="D981" s="12" t="s">
        <v>157</v>
      </c>
      <c r="E981" s="12">
        <v>46</v>
      </c>
      <c r="F981" s="12">
        <v>153</v>
      </c>
      <c r="G981" s="12">
        <v>11</v>
      </c>
      <c r="H981" s="12">
        <v>24</v>
      </c>
      <c r="I981" s="12">
        <v>8</v>
      </c>
      <c r="J981" s="12">
        <v>0</v>
      </c>
      <c r="K981" s="12">
        <v>2</v>
      </c>
      <c r="L981" s="12">
        <v>12</v>
      </c>
      <c r="M981" s="12">
        <v>0</v>
      </c>
      <c r="N981" s="12">
        <v>0</v>
      </c>
      <c r="O981" s="12">
        <v>11</v>
      </c>
      <c r="P981" s="12">
        <v>41</v>
      </c>
      <c r="AI981" s="12"/>
    </row>
    <row r="982" spans="1:35" x14ac:dyDescent="0.2">
      <c r="A982" s="12" t="s">
        <v>1379</v>
      </c>
      <c r="B982" s="12">
        <v>2012</v>
      </c>
      <c r="C982" s="12" t="s">
        <v>164</v>
      </c>
      <c r="D982" s="12" t="s">
        <v>157</v>
      </c>
      <c r="E982" s="12">
        <v>60</v>
      </c>
      <c r="F982" s="12">
        <v>153</v>
      </c>
      <c r="G982" s="12">
        <v>13</v>
      </c>
      <c r="H982" s="12">
        <v>36</v>
      </c>
      <c r="I982" s="12">
        <v>5</v>
      </c>
      <c r="J982" s="12">
        <v>1</v>
      </c>
      <c r="K982" s="12">
        <v>0</v>
      </c>
      <c r="L982" s="12">
        <v>7</v>
      </c>
      <c r="M982" s="12">
        <v>3</v>
      </c>
      <c r="N982" s="12">
        <v>2</v>
      </c>
      <c r="O982" s="12">
        <v>7</v>
      </c>
      <c r="P982" s="12">
        <v>17</v>
      </c>
      <c r="AI982" s="12"/>
    </row>
    <row r="983" spans="1:35" x14ac:dyDescent="0.2">
      <c r="A983" s="12" t="s">
        <v>1927</v>
      </c>
      <c r="B983" s="12">
        <v>2012</v>
      </c>
      <c r="C983" s="12" t="s">
        <v>183</v>
      </c>
      <c r="D983" s="12" t="s">
        <v>161</v>
      </c>
      <c r="E983" s="12">
        <v>75</v>
      </c>
      <c r="F983" s="12">
        <v>156</v>
      </c>
      <c r="G983" s="12">
        <v>20</v>
      </c>
      <c r="H983" s="12">
        <v>41</v>
      </c>
      <c r="I983" s="12">
        <v>9</v>
      </c>
      <c r="J983" s="12">
        <v>0</v>
      </c>
      <c r="K983" s="12">
        <v>10</v>
      </c>
      <c r="L983" s="12">
        <v>29</v>
      </c>
      <c r="M983" s="12">
        <v>3</v>
      </c>
      <c r="N983" s="12">
        <v>0</v>
      </c>
      <c r="O983" s="12">
        <v>14</v>
      </c>
      <c r="P983" s="12">
        <v>46</v>
      </c>
      <c r="AI983" s="12"/>
    </row>
    <row r="984" spans="1:35" x14ac:dyDescent="0.2">
      <c r="A984" s="12" t="s">
        <v>1297</v>
      </c>
      <c r="B984" s="12">
        <v>2012</v>
      </c>
      <c r="C984" s="12" t="s">
        <v>183</v>
      </c>
      <c r="D984" s="12" t="s">
        <v>161</v>
      </c>
      <c r="E984" s="12">
        <v>68</v>
      </c>
      <c r="F984" s="12">
        <v>158</v>
      </c>
      <c r="G984" s="12">
        <v>15</v>
      </c>
      <c r="H984" s="12">
        <v>36</v>
      </c>
      <c r="I984" s="12">
        <v>10</v>
      </c>
      <c r="J984" s="12">
        <v>2</v>
      </c>
      <c r="K984" s="12">
        <v>5</v>
      </c>
      <c r="L984" s="12">
        <v>15</v>
      </c>
      <c r="M984" s="12">
        <v>1</v>
      </c>
      <c r="N984" s="12">
        <v>3</v>
      </c>
      <c r="O984" s="12">
        <v>12</v>
      </c>
      <c r="P984" s="12">
        <v>59</v>
      </c>
      <c r="AI984" s="12"/>
    </row>
    <row r="985" spans="1:35" x14ac:dyDescent="0.2">
      <c r="A985" s="12" t="s">
        <v>1387</v>
      </c>
      <c r="B985" s="12">
        <v>2012</v>
      </c>
      <c r="C985" s="12" t="s">
        <v>165</v>
      </c>
      <c r="D985" s="12" t="s">
        <v>157</v>
      </c>
      <c r="E985" s="12">
        <v>64</v>
      </c>
      <c r="F985" s="12">
        <v>158</v>
      </c>
      <c r="G985" s="12">
        <v>15</v>
      </c>
      <c r="H985" s="12">
        <v>32</v>
      </c>
      <c r="I985" s="12">
        <v>6</v>
      </c>
      <c r="J985" s="12">
        <v>0</v>
      </c>
      <c r="K985" s="12">
        <v>2</v>
      </c>
      <c r="L985" s="12">
        <v>12</v>
      </c>
      <c r="M985" s="12">
        <v>3</v>
      </c>
      <c r="N985" s="12">
        <v>2</v>
      </c>
      <c r="O985" s="12">
        <v>6</v>
      </c>
      <c r="P985" s="12">
        <v>24</v>
      </c>
      <c r="AI985" s="12"/>
    </row>
    <row r="986" spans="1:35" x14ac:dyDescent="0.2">
      <c r="A986" s="12" t="s">
        <v>1407</v>
      </c>
      <c r="B986" s="12">
        <v>2012</v>
      </c>
      <c r="C986" s="12" t="s">
        <v>184</v>
      </c>
      <c r="D986" s="12" t="s">
        <v>157</v>
      </c>
      <c r="E986" s="12">
        <v>49</v>
      </c>
      <c r="F986" s="12">
        <v>161</v>
      </c>
      <c r="G986" s="12">
        <v>16</v>
      </c>
      <c r="H986" s="12">
        <v>38</v>
      </c>
      <c r="I986" s="12">
        <v>8</v>
      </c>
      <c r="J986" s="12">
        <v>0</v>
      </c>
      <c r="K986" s="12">
        <v>3</v>
      </c>
      <c r="L986" s="12">
        <v>12</v>
      </c>
      <c r="M986" s="12">
        <v>1</v>
      </c>
      <c r="N986" s="12">
        <v>1</v>
      </c>
      <c r="O986" s="12">
        <v>14</v>
      </c>
      <c r="P986" s="12">
        <v>31</v>
      </c>
      <c r="AI986" s="12"/>
    </row>
    <row r="987" spans="1:35" x14ac:dyDescent="0.2">
      <c r="A987" s="12" t="s">
        <v>1394</v>
      </c>
      <c r="B987" s="12">
        <v>2012</v>
      </c>
      <c r="C987" s="12" t="s">
        <v>166</v>
      </c>
      <c r="D987" s="12" t="s">
        <v>161</v>
      </c>
      <c r="E987" s="12">
        <v>57</v>
      </c>
      <c r="F987" s="12">
        <v>162</v>
      </c>
      <c r="G987" s="12">
        <v>9</v>
      </c>
      <c r="H987" s="12">
        <v>38</v>
      </c>
      <c r="I987" s="12">
        <v>6</v>
      </c>
      <c r="J987" s="12">
        <v>2</v>
      </c>
      <c r="K987" s="12">
        <v>2</v>
      </c>
      <c r="L987" s="12">
        <v>11</v>
      </c>
      <c r="M987" s="12">
        <v>1</v>
      </c>
      <c r="N987" s="12">
        <v>1</v>
      </c>
      <c r="O987" s="12">
        <v>3</v>
      </c>
      <c r="P987" s="12">
        <v>13</v>
      </c>
      <c r="AI987" s="12"/>
    </row>
    <row r="988" spans="1:35" x14ac:dyDescent="0.2">
      <c r="A988" s="12" t="s">
        <v>1408</v>
      </c>
      <c r="B988" s="12">
        <v>2012</v>
      </c>
      <c r="C988" s="12" t="s">
        <v>177</v>
      </c>
      <c r="D988" s="12" t="s">
        <v>161</v>
      </c>
      <c r="E988" s="12">
        <v>66</v>
      </c>
      <c r="F988" s="12">
        <v>162</v>
      </c>
      <c r="G988" s="12">
        <v>15</v>
      </c>
      <c r="H988" s="12">
        <v>31</v>
      </c>
      <c r="I988" s="12">
        <v>9</v>
      </c>
      <c r="J988" s="12">
        <v>0</v>
      </c>
      <c r="K988" s="12">
        <v>2</v>
      </c>
      <c r="L988" s="12">
        <v>17</v>
      </c>
      <c r="M988" s="12">
        <v>0</v>
      </c>
      <c r="N988" s="12">
        <v>1</v>
      </c>
      <c r="O988" s="12">
        <v>13</v>
      </c>
      <c r="P988" s="12">
        <v>37</v>
      </c>
      <c r="AI988" s="12"/>
    </row>
    <row r="989" spans="1:35" x14ac:dyDescent="0.2">
      <c r="A989" s="12" t="s">
        <v>1860</v>
      </c>
      <c r="B989" s="12">
        <v>2012</v>
      </c>
      <c r="C989" s="12" t="s">
        <v>175</v>
      </c>
      <c r="D989" s="12" t="s">
        <v>157</v>
      </c>
      <c r="E989" s="12">
        <v>77</v>
      </c>
      <c r="F989" s="12">
        <v>163</v>
      </c>
      <c r="G989" s="12">
        <v>22</v>
      </c>
      <c r="H989" s="12">
        <v>41</v>
      </c>
      <c r="I989" s="12">
        <v>3</v>
      </c>
      <c r="J989" s="12">
        <v>2</v>
      </c>
      <c r="K989" s="12">
        <v>3</v>
      </c>
      <c r="L989" s="12">
        <v>17</v>
      </c>
      <c r="M989" s="12">
        <v>21</v>
      </c>
      <c r="N989" s="12">
        <v>3</v>
      </c>
      <c r="O989" s="12">
        <v>18</v>
      </c>
      <c r="P989" s="12">
        <v>45</v>
      </c>
      <c r="AI989" s="12"/>
    </row>
    <row r="990" spans="1:35" x14ac:dyDescent="0.2">
      <c r="A990" s="12" t="s">
        <v>1382</v>
      </c>
      <c r="B990" s="12">
        <v>2012</v>
      </c>
      <c r="C990" s="12" t="s">
        <v>156</v>
      </c>
      <c r="D990" s="12" t="s">
        <v>157</v>
      </c>
      <c r="E990" s="12">
        <v>45</v>
      </c>
      <c r="F990" s="12">
        <v>163</v>
      </c>
      <c r="G990" s="12">
        <v>20</v>
      </c>
      <c r="H990" s="12">
        <v>42</v>
      </c>
      <c r="I990" s="12">
        <v>7</v>
      </c>
      <c r="J990" s="12">
        <v>1</v>
      </c>
      <c r="K990" s="12">
        <v>5</v>
      </c>
      <c r="L990" s="12">
        <v>22</v>
      </c>
      <c r="M990" s="12">
        <v>12</v>
      </c>
      <c r="N990" s="12">
        <v>4</v>
      </c>
      <c r="O990" s="12">
        <v>9</v>
      </c>
      <c r="P990" s="12">
        <v>40</v>
      </c>
      <c r="AI990" s="12"/>
    </row>
    <row r="991" spans="1:35" x14ac:dyDescent="0.2">
      <c r="A991" s="12" t="s">
        <v>1703</v>
      </c>
      <c r="B991" s="12">
        <v>2012</v>
      </c>
      <c r="C991" s="12" t="s">
        <v>159</v>
      </c>
      <c r="D991" s="12" t="s">
        <v>157</v>
      </c>
      <c r="E991" s="12">
        <v>59</v>
      </c>
      <c r="F991" s="12">
        <v>164</v>
      </c>
      <c r="G991" s="12">
        <v>17</v>
      </c>
      <c r="H991" s="12">
        <v>35</v>
      </c>
      <c r="I991" s="12">
        <v>6</v>
      </c>
      <c r="J991" s="12">
        <v>0</v>
      </c>
      <c r="K991" s="12">
        <v>5</v>
      </c>
      <c r="L991" s="12">
        <v>20</v>
      </c>
      <c r="M991" s="12">
        <v>1</v>
      </c>
      <c r="N991" s="12">
        <v>0</v>
      </c>
      <c r="O991" s="12">
        <v>21</v>
      </c>
      <c r="P991" s="12">
        <v>46</v>
      </c>
      <c r="AI991" s="12"/>
    </row>
    <row r="992" spans="1:35" x14ac:dyDescent="0.2">
      <c r="A992" s="12" t="s">
        <v>1861</v>
      </c>
      <c r="B992" s="12">
        <v>2012</v>
      </c>
      <c r="C992" s="12" t="s">
        <v>179</v>
      </c>
      <c r="D992" s="12" t="s">
        <v>161</v>
      </c>
      <c r="E992" s="12">
        <v>54</v>
      </c>
      <c r="F992" s="12">
        <v>165</v>
      </c>
      <c r="G992" s="12">
        <v>17</v>
      </c>
      <c r="H992" s="12">
        <v>35</v>
      </c>
      <c r="I992" s="12">
        <v>8</v>
      </c>
      <c r="J992" s="12">
        <v>0</v>
      </c>
      <c r="K992" s="12">
        <v>5</v>
      </c>
      <c r="L992" s="12">
        <v>14</v>
      </c>
      <c r="M992" s="12">
        <v>1</v>
      </c>
      <c r="N992" s="12">
        <v>1</v>
      </c>
      <c r="O992" s="12">
        <v>17</v>
      </c>
      <c r="P992" s="12">
        <v>33</v>
      </c>
      <c r="AI992" s="12"/>
    </row>
    <row r="993" spans="1:35" x14ac:dyDescent="0.2">
      <c r="A993" s="12" t="s">
        <v>1509</v>
      </c>
      <c r="B993" s="12">
        <v>2012</v>
      </c>
      <c r="C993" s="12" t="s">
        <v>173</v>
      </c>
      <c r="D993" s="12" t="s">
        <v>161</v>
      </c>
      <c r="E993" s="12">
        <v>78</v>
      </c>
      <c r="F993" s="12">
        <v>166</v>
      </c>
      <c r="G993" s="12">
        <v>18</v>
      </c>
      <c r="H993" s="12">
        <v>43</v>
      </c>
      <c r="I993" s="12">
        <v>11</v>
      </c>
      <c r="J993" s="12">
        <v>1</v>
      </c>
      <c r="K993" s="12">
        <v>4</v>
      </c>
      <c r="L993" s="12">
        <v>22</v>
      </c>
      <c r="M993" s="12">
        <v>0</v>
      </c>
      <c r="N993" s="12">
        <v>1</v>
      </c>
      <c r="O993" s="12">
        <v>17</v>
      </c>
      <c r="P993" s="12">
        <v>35</v>
      </c>
      <c r="AI993" s="12"/>
    </row>
    <row r="994" spans="1:35" x14ac:dyDescent="0.2">
      <c r="A994" s="12" t="s">
        <v>1418</v>
      </c>
      <c r="B994" s="12">
        <v>2012</v>
      </c>
      <c r="C994" s="12" t="s">
        <v>159</v>
      </c>
      <c r="D994" s="12" t="s">
        <v>157</v>
      </c>
      <c r="E994" s="12">
        <v>66</v>
      </c>
      <c r="F994" s="12">
        <v>166</v>
      </c>
      <c r="G994" s="12">
        <v>18</v>
      </c>
      <c r="H994" s="12">
        <v>30</v>
      </c>
      <c r="I994" s="12">
        <v>5</v>
      </c>
      <c r="J994" s="12">
        <v>2</v>
      </c>
      <c r="K994" s="12">
        <v>2</v>
      </c>
      <c r="L994" s="12">
        <v>11</v>
      </c>
      <c r="M994" s="12">
        <v>4</v>
      </c>
      <c r="N994" s="12">
        <v>1</v>
      </c>
      <c r="O994" s="12">
        <v>19</v>
      </c>
      <c r="P994" s="12">
        <v>48</v>
      </c>
      <c r="AI994" s="12"/>
    </row>
    <row r="995" spans="1:35" x14ac:dyDescent="0.2">
      <c r="A995" s="12" t="s">
        <v>1908</v>
      </c>
      <c r="B995" s="12">
        <v>2012</v>
      </c>
      <c r="C995" s="12" t="s">
        <v>164</v>
      </c>
      <c r="D995" s="12" t="s">
        <v>157</v>
      </c>
      <c r="E995" s="12">
        <v>56</v>
      </c>
      <c r="F995" s="12">
        <v>166</v>
      </c>
      <c r="G995" s="12">
        <v>25</v>
      </c>
      <c r="H995" s="12">
        <v>37</v>
      </c>
      <c r="I995" s="12">
        <v>7</v>
      </c>
      <c r="J995" s="12">
        <v>3</v>
      </c>
      <c r="K995" s="12">
        <v>1</v>
      </c>
      <c r="L995" s="12">
        <v>11</v>
      </c>
      <c r="M995" s="12">
        <v>15</v>
      </c>
      <c r="N995" s="12">
        <v>3</v>
      </c>
      <c r="O995" s="12">
        <v>17</v>
      </c>
      <c r="P995" s="12">
        <v>59</v>
      </c>
      <c r="AI995" s="12"/>
    </row>
    <row r="996" spans="1:35" x14ac:dyDescent="0.2">
      <c r="A996" s="12" t="s">
        <v>1735</v>
      </c>
      <c r="B996" s="12">
        <v>2012</v>
      </c>
      <c r="C996" s="12" t="s">
        <v>180</v>
      </c>
      <c r="D996" s="12" t="s">
        <v>161</v>
      </c>
      <c r="E996" s="12">
        <v>102</v>
      </c>
      <c r="F996" s="12">
        <v>166</v>
      </c>
      <c r="G996" s="12">
        <v>20</v>
      </c>
      <c r="H996" s="12">
        <v>42</v>
      </c>
      <c r="I996" s="12">
        <v>8</v>
      </c>
      <c r="J996" s="12">
        <v>0</v>
      </c>
      <c r="K996" s="12">
        <v>3</v>
      </c>
      <c r="L996" s="12">
        <v>16</v>
      </c>
      <c r="M996" s="12">
        <v>1</v>
      </c>
      <c r="N996" s="12">
        <v>0</v>
      </c>
      <c r="O996" s="12">
        <v>14</v>
      </c>
      <c r="P996" s="12">
        <v>32</v>
      </c>
      <c r="AI996" s="12"/>
    </row>
    <row r="997" spans="1:35" x14ac:dyDescent="0.2">
      <c r="A997" s="12" t="s">
        <v>1942</v>
      </c>
      <c r="B997" s="12">
        <v>2012</v>
      </c>
      <c r="C997" s="12" t="s">
        <v>160</v>
      </c>
      <c r="D997" s="12" t="s">
        <v>161</v>
      </c>
      <c r="E997" s="12">
        <v>49</v>
      </c>
      <c r="F997" s="12">
        <v>166</v>
      </c>
      <c r="G997" s="12">
        <v>17</v>
      </c>
      <c r="H997" s="12">
        <v>48</v>
      </c>
      <c r="I997" s="12">
        <v>8</v>
      </c>
      <c r="J997" s="12">
        <v>2</v>
      </c>
      <c r="K997" s="12">
        <v>3</v>
      </c>
      <c r="L997" s="12">
        <v>19</v>
      </c>
      <c r="M997" s="12">
        <v>1</v>
      </c>
      <c r="N997" s="12">
        <v>0</v>
      </c>
      <c r="O997" s="12">
        <v>12</v>
      </c>
      <c r="P997" s="12">
        <v>21</v>
      </c>
      <c r="AI997" s="12"/>
    </row>
    <row r="998" spans="1:35" x14ac:dyDescent="0.2">
      <c r="A998" s="12" t="s">
        <v>1663</v>
      </c>
      <c r="B998" s="12">
        <v>2012</v>
      </c>
      <c r="C998" s="12" t="s">
        <v>160</v>
      </c>
      <c r="D998" s="12" t="s">
        <v>161</v>
      </c>
      <c r="E998" s="12">
        <v>55</v>
      </c>
      <c r="F998" s="12">
        <v>167</v>
      </c>
      <c r="G998" s="12">
        <v>18</v>
      </c>
      <c r="H998" s="12">
        <v>31</v>
      </c>
      <c r="I998" s="12">
        <v>6</v>
      </c>
      <c r="J998" s="12">
        <v>1</v>
      </c>
      <c r="K998" s="12">
        <v>0</v>
      </c>
      <c r="L998" s="12">
        <v>9</v>
      </c>
      <c r="M998" s="12">
        <v>1</v>
      </c>
      <c r="N998" s="12">
        <v>0</v>
      </c>
      <c r="O998" s="12">
        <v>17</v>
      </c>
      <c r="P998" s="12">
        <v>30</v>
      </c>
      <c r="AI998" s="12"/>
    </row>
    <row r="999" spans="1:35" x14ac:dyDescent="0.2">
      <c r="A999" s="12" t="s">
        <v>1720</v>
      </c>
      <c r="B999" s="12">
        <v>2012</v>
      </c>
      <c r="C999" s="12" t="s">
        <v>167</v>
      </c>
      <c r="D999" s="12" t="s">
        <v>157</v>
      </c>
      <c r="E999" s="12">
        <v>69</v>
      </c>
      <c r="F999" s="12">
        <v>167</v>
      </c>
      <c r="G999" s="12">
        <v>16</v>
      </c>
      <c r="H999" s="12">
        <v>37</v>
      </c>
      <c r="I999" s="12">
        <v>10</v>
      </c>
      <c r="J999" s="12">
        <v>0</v>
      </c>
      <c r="K999" s="12">
        <v>2</v>
      </c>
      <c r="L999" s="12">
        <v>20</v>
      </c>
      <c r="M999" s="12">
        <v>0</v>
      </c>
      <c r="N999" s="12">
        <v>1</v>
      </c>
      <c r="O999" s="12">
        <v>24</v>
      </c>
      <c r="P999" s="12">
        <v>46</v>
      </c>
      <c r="AI999" s="12"/>
    </row>
    <row r="1000" spans="1:35" x14ac:dyDescent="0.2">
      <c r="A1000" s="12" t="s">
        <v>1924</v>
      </c>
      <c r="B1000" s="12">
        <v>2012</v>
      </c>
      <c r="C1000" s="12" t="s">
        <v>174</v>
      </c>
      <c r="D1000" s="12" t="s">
        <v>161</v>
      </c>
      <c r="E1000" s="12">
        <v>47</v>
      </c>
      <c r="F1000" s="12">
        <v>167</v>
      </c>
      <c r="G1000" s="12">
        <v>18</v>
      </c>
      <c r="H1000" s="12">
        <v>43</v>
      </c>
      <c r="I1000" s="12">
        <v>3</v>
      </c>
      <c r="J1000" s="12">
        <v>6</v>
      </c>
      <c r="K1000" s="12">
        <v>5</v>
      </c>
      <c r="L1000" s="12">
        <v>17</v>
      </c>
      <c r="M1000" s="12">
        <v>12</v>
      </c>
      <c r="N1000" s="12">
        <v>5</v>
      </c>
      <c r="O1000" s="12">
        <v>8</v>
      </c>
      <c r="P1000" s="12">
        <v>50</v>
      </c>
      <c r="AI1000" s="12"/>
    </row>
    <row r="1001" spans="1:35" x14ac:dyDescent="0.2">
      <c r="A1001" s="12" t="s">
        <v>1753</v>
      </c>
      <c r="B1001" s="12">
        <v>2012</v>
      </c>
      <c r="C1001" s="12" t="s">
        <v>181</v>
      </c>
      <c r="D1001" s="12" t="s">
        <v>157</v>
      </c>
      <c r="E1001" s="12">
        <v>101</v>
      </c>
      <c r="F1001" s="12">
        <v>168</v>
      </c>
      <c r="G1001" s="12">
        <v>27</v>
      </c>
      <c r="H1001" s="12">
        <v>37</v>
      </c>
      <c r="I1001" s="12">
        <v>7</v>
      </c>
      <c r="J1001" s="12">
        <v>0</v>
      </c>
      <c r="K1001" s="12">
        <v>3</v>
      </c>
      <c r="L1001" s="12">
        <v>19</v>
      </c>
      <c r="M1001" s="12">
        <v>3</v>
      </c>
      <c r="N1001" s="12">
        <v>1</v>
      </c>
      <c r="O1001" s="12">
        <v>15</v>
      </c>
      <c r="P1001" s="12">
        <v>44</v>
      </c>
      <c r="AI1001" s="12"/>
    </row>
    <row r="1002" spans="1:35" x14ac:dyDescent="0.2">
      <c r="A1002" s="12" t="s">
        <v>1348</v>
      </c>
      <c r="B1002" s="12">
        <v>2012</v>
      </c>
      <c r="C1002" s="12" t="s">
        <v>177</v>
      </c>
      <c r="D1002" s="12" t="s">
        <v>161</v>
      </c>
      <c r="E1002" s="12">
        <v>86</v>
      </c>
      <c r="F1002" s="12">
        <v>168</v>
      </c>
      <c r="G1002" s="12">
        <v>22</v>
      </c>
      <c r="H1002" s="12">
        <v>44</v>
      </c>
      <c r="I1002" s="12">
        <v>8</v>
      </c>
      <c r="J1002" s="12">
        <v>1</v>
      </c>
      <c r="K1002" s="12">
        <v>2</v>
      </c>
      <c r="L1002" s="12">
        <v>16</v>
      </c>
      <c r="M1002" s="12">
        <v>1</v>
      </c>
      <c r="N1002" s="12">
        <v>1</v>
      </c>
      <c r="O1002" s="12">
        <v>23</v>
      </c>
      <c r="P1002" s="12">
        <v>33</v>
      </c>
      <c r="AI1002" s="12"/>
    </row>
    <row r="1003" spans="1:35" x14ac:dyDescent="0.2">
      <c r="A1003" s="12" t="s">
        <v>1402</v>
      </c>
      <c r="B1003" s="12">
        <v>2012</v>
      </c>
      <c r="C1003" s="12" t="s">
        <v>166</v>
      </c>
      <c r="D1003" s="12" t="s">
        <v>161</v>
      </c>
      <c r="E1003" s="12">
        <v>64</v>
      </c>
      <c r="F1003" s="12">
        <v>168</v>
      </c>
      <c r="G1003" s="12">
        <v>18</v>
      </c>
      <c r="H1003" s="12">
        <v>33</v>
      </c>
      <c r="I1003" s="12">
        <v>7</v>
      </c>
      <c r="J1003" s="12">
        <v>0</v>
      </c>
      <c r="K1003" s="12">
        <v>6</v>
      </c>
      <c r="L1003" s="12">
        <v>26</v>
      </c>
      <c r="M1003" s="12">
        <v>0</v>
      </c>
      <c r="N1003" s="12">
        <v>1</v>
      </c>
      <c r="O1003" s="12">
        <v>23</v>
      </c>
      <c r="P1003" s="12">
        <v>79</v>
      </c>
      <c r="AI1003" s="12"/>
    </row>
    <row r="1004" spans="1:35" x14ac:dyDescent="0.2">
      <c r="A1004" s="12" t="s">
        <v>1449</v>
      </c>
      <c r="B1004" s="12">
        <v>2012</v>
      </c>
      <c r="C1004" s="12" t="s">
        <v>162</v>
      </c>
      <c r="D1004" s="12" t="s">
        <v>161</v>
      </c>
      <c r="E1004" s="12">
        <v>76</v>
      </c>
      <c r="F1004" s="12">
        <v>169</v>
      </c>
      <c r="G1004" s="12">
        <v>23</v>
      </c>
      <c r="H1004" s="12">
        <v>51</v>
      </c>
      <c r="I1004" s="12">
        <v>9</v>
      </c>
      <c r="J1004" s="12">
        <v>3</v>
      </c>
      <c r="K1004" s="12">
        <v>3</v>
      </c>
      <c r="L1004" s="12">
        <v>16</v>
      </c>
      <c r="M1004" s="12">
        <v>2</v>
      </c>
      <c r="N1004" s="12">
        <v>1</v>
      </c>
      <c r="O1004" s="12">
        <v>10</v>
      </c>
      <c r="P1004" s="12">
        <v>43</v>
      </c>
      <c r="AI1004" s="12"/>
    </row>
    <row r="1005" spans="1:35" x14ac:dyDescent="0.2">
      <c r="A1005" s="12" t="s">
        <v>1932</v>
      </c>
      <c r="B1005" s="12">
        <v>2012</v>
      </c>
      <c r="C1005" s="12" t="s">
        <v>160</v>
      </c>
      <c r="D1005" s="12" t="s">
        <v>161</v>
      </c>
      <c r="E1005" s="12">
        <v>76</v>
      </c>
      <c r="F1005" s="12">
        <v>169</v>
      </c>
      <c r="G1005" s="12">
        <v>21</v>
      </c>
      <c r="H1005" s="12">
        <v>41</v>
      </c>
      <c r="I1005" s="12">
        <v>6</v>
      </c>
      <c r="J1005" s="12">
        <v>1</v>
      </c>
      <c r="K1005" s="12">
        <v>2</v>
      </c>
      <c r="L1005" s="12">
        <v>13</v>
      </c>
      <c r="M1005" s="12">
        <v>2</v>
      </c>
      <c r="N1005" s="12">
        <v>0</v>
      </c>
      <c r="O1005" s="12">
        <v>10</v>
      </c>
      <c r="P1005" s="12">
        <v>32</v>
      </c>
      <c r="AI1005" s="12"/>
    </row>
    <row r="1006" spans="1:35" x14ac:dyDescent="0.2">
      <c r="A1006" s="12" t="s">
        <v>1757</v>
      </c>
      <c r="B1006" s="12">
        <v>2012</v>
      </c>
      <c r="C1006" s="12" t="s">
        <v>162</v>
      </c>
      <c r="D1006" s="12" t="s">
        <v>161</v>
      </c>
      <c r="E1006" s="12">
        <v>52</v>
      </c>
      <c r="F1006" s="12">
        <v>170</v>
      </c>
      <c r="G1006" s="12">
        <v>16</v>
      </c>
      <c r="H1006" s="12">
        <v>45</v>
      </c>
      <c r="I1006" s="12">
        <v>11</v>
      </c>
      <c r="J1006" s="12">
        <v>0</v>
      </c>
      <c r="K1006" s="12">
        <v>5</v>
      </c>
      <c r="L1006" s="12">
        <v>22</v>
      </c>
      <c r="M1006" s="12">
        <v>0</v>
      </c>
      <c r="N1006" s="12">
        <v>0</v>
      </c>
      <c r="O1006" s="12">
        <v>17</v>
      </c>
      <c r="P1006" s="12">
        <v>51</v>
      </c>
      <c r="AI1006" s="12"/>
    </row>
    <row r="1007" spans="1:35" x14ac:dyDescent="0.2">
      <c r="A1007" s="12" t="s">
        <v>1742</v>
      </c>
      <c r="B1007" s="12">
        <v>2012</v>
      </c>
      <c r="C1007" s="12" t="s">
        <v>173</v>
      </c>
      <c r="D1007" s="12" t="s">
        <v>161</v>
      </c>
      <c r="E1007" s="12">
        <v>94</v>
      </c>
      <c r="F1007" s="12">
        <v>171</v>
      </c>
      <c r="G1007" s="12">
        <v>20</v>
      </c>
      <c r="H1007" s="12">
        <v>46</v>
      </c>
      <c r="I1007" s="12">
        <v>13</v>
      </c>
      <c r="J1007" s="12">
        <v>1</v>
      </c>
      <c r="K1007" s="12">
        <v>2</v>
      </c>
      <c r="L1007" s="12">
        <v>19</v>
      </c>
      <c r="M1007" s="12">
        <v>1</v>
      </c>
      <c r="N1007" s="12">
        <v>1</v>
      </c>
      <c r="O1007" s="12">
        <v>9</v>
      </c>
      <c r="P1007" s="12">
        <v>24</v>
      </c>
      <c r="AI1007" s="12"/>
    </row>
    <row r="1008" spans="1:35" x14ac:dyDescent="0.2">
      <c r="A1008" s="12" t="s">
        <v>1694</v>
      </c>
      <c r="B1008" s="12">
        <v>2012</v>
      </c>
      <c r="C1008" s="12" t="s">
        <v>181</v>
      </c>
      <c r="D1008" s="12" t="s">
        <v>157</v>
      </c>
      <c r="E1008" s="12">
        <v>75</v>
      </c>
      <c r="F1008" s="12">
        <v>171</v>
      </c>
      <c r="G1008" s="12">
        <v>19</v>
      </c>
      <c r="H1008" s="12">
        <v>36</v>
      </c>
      <c r="I1008" s="12">
        <v>5</v>
      </c>
      <c r="J1008" s="12">
        <v>0</v>
      </c>
      <c r="K1008" s="12">
        <v>3</v>
      </c>
      <c r="L1008" s="12">
        <v>13</v>
      </c>
      <c r="M1008" s="12">
        <v>0</v>
      </c>
      <c r="N1008" s="12">
        <v>0</v>
      </c>
      <c r="O1008" s="12">
        <v>15</v>
      </c>
      <c r="P1008" s="12">
        <v>33</v>
      </c>
      <c r="AI1008" s="12"/>
    </row>
    <row r="1009" spans="1:35" x14ac:dyDescent="0.2">
      <c r="A1009" s="12" t="s">
        <v>1818</v>
      </c>
      <c r="B1009" s="12">
        <v>2012</v>
      </c>
      <c r="C1009" s="12" t="s">
        <v>162</v>
      </c>
      <c r="D1009" s="12" t="s">
        <v>161</v>
      </c>
      <c r="E1009" s="12">
        <v>89</v>
      </c>
      <c r="F1009" s="12">
        <v>174</v>
      </c>
      <c r="G1009" s="12">
        <v>26</v>
      </c>
      <c r="H1009" s="12">
        <v>46</v>
      </c>
      <c r="I1009" s="12">
        <v>6</v>
      </c>
      <c r="J1009" s="12">
        <v>0</v>
      </c>
      <c r="K1009" s="12">
        <v>0</v>
      </c>
      <c r="L1009" s="12">
        <v>5</v>
      </c>
      <c r="M1009" s="12">
        <v>30</v>
      </c>
      <c r="N1009" s="12">
        <v>3</v>
      </c>
      <c r="O1009" s="12">
        <v>11</v>
      </c>
      <c r="P1009" s="12">
        <v>43</v>
      </c>
      <c r="AI1009" s="12"/>
    </row>
    <row r="1010" spans="1:35" x14ac:dyDescent="0.2">
      <c r="A1010" s="12" t="s">
        <v>1450</v>
      </c>
      <c r="B1010" s="12">
        <v>2012</v>
      </c>
      <c r="C1010" s="12" t="s">
        <v>182</v>
      </c>
      <c r="D1010" s="12" t="s">
        <v>157</v>
      </c>
      <c r="E1010" s="12">
        <v>63</v>
      </c>
      <c r="F1010" s="12">
        <v>174</v>
      </c>
      <c r="G1010" s="12">
        <v>24</v>
      </c>
      <c r="H1010" s="12">
        <v>49</v>
      </c>
      <c r="I1010" s="12">
        <v>8</v>
      </c>
      <c r="J1010" s="12">
        <v>1</v>
      </c>
      <c r="K1010" s="12">
        <v>2</v>
      </c>
      <c r="L1010" s="12">
        <v>11</v>
      </c>
      <c r="M1010" s="12">
        <v>0</v>
      </c>
      <c r="N1010" s="12">
        <v>0</v>
      </c>
      <c r="O1010" s="12">
        <v>14</v>
      </c>
      <c r="P1010" s="12">
        <v>21</v>
      </c>
      <c r="AI1010" s="12"/>
    </row>
    <row r="1011" spans="1:35" x14ac:dyDescent="0.2">
      <c r="A1011" s="12" t="s">
        <v>1383</v>
      </c>
      <c r="B1011" s="12">
        <v>2012</v>
      </c>
      <c r="C1011" s="12" t="s">
        <v>188</v>
      </c>
      <c r="D1011" s="12" t="s">
        <v>161</v>
      </c>
      <c r="E1011" s="12">
        <v>98</v>
      </c>
      <c r="F1011" s="12">
        <v>174</v>
      </c>
      <c r="G1011" s="12">
        <v>36</v>
      </c>
      <c r="H1011" s="12">
        <v>55</v>
      </c>
      <c r="I1011" s="12">
        <v>7</v>
      </c>
      <c r="J1011" s="12">
        <v>2</v>
      </c>
      <c r="K1011" s="12">
        <v>4</v>
      </c>
      <c r="L1011" s="12">
        <v>15</v>
      </c>
      <c r="M1011" s="12">
        <v>14</v>
      </c>
      <c r="N1011" s="12">
        <v>2</v>
      </c>
      <c r="O1011" s="12">
        <v>13</v>
      </c>
      <c r="P1011" s="12">
        <v>31</v>
      </c>
      <c r="AI1011" s="12"/>
    </row>
    <row r="1012" spans="1:35" x14ac:dyDescent="0.2">
      <c r="A1012" s="12" t="s">
        <v>1630</v>
      </c>
      <c r="B1012" s="12">
        <v>2012</v>
      </c>
      <c r="C1012" s="12" t="s">
        <v>185</v>
      </c>
      <c r="D1012" s="12" t="s">
        <v>161</v>
      </c>
      <c r="E1012" s="12">
        <v>77</v>
      </c>
      <c r="F1012" s="12">
        <v>175</v>
      </c>
      <c r="G1012" s="12">
        <v>15</v>
      </c>
      <c r="H1012" s="12">
        <v>44</v>
      </c>
      <c r="I1012" s="12">
        <v>4</v>
      </c>
      <c r="J1012" s="12">
        <v>5</v>
      </c>
      <c r="K1012" s="12">
        <v>5</v>
      </c>
      <c r="L1012" s="12">
        <v>16</v>
      </c>
      <c r="M1012" s="12">
        <v>3</v>
      </c>
      <c r="N1012" s="12">
        <v>2</v>
      </c>
      <c r="O1012" s="12">
        <v>18</v>
      </c>
      <c r="P1012" s="12">
        <v>36</v>
      </c>
      <c r="AI1012" s="12"/>
    </row>
    <row r="1013" spans="1:35" x14ac:dyDescent="0.2">
      <c r="A1013" s="12" t="s">
        <v>1431</v>
      </c>
      <c r="B1013" s="12">
        <v>2012</v>
      </c>
      <c r="C1013" s="12" t="s">
        <v>160</v>
      </c>
      <c r="D1013" s="12" t="s">
        <v>161</v>
      </c>
      <c r="E1013" s="12">
        <v>62</v>
      </c>
      <c r="F1013" s="12">
        <v>176</v>
      </c>
      <c r="G1013" s="12">
        <v>18</v>
      </c>
      <c r="H1013" s="12">
        <v>45</v>
      </c>
      <c r="I1013" s="12">
        <v>7</v>
      </c>
      <c r="J1013" s="12">
        <v>0</v>
      </c>
      <c r="K1013" s="12">
        <v>9</v>
      </c>
      <c r="L1013" s="12">
        <v>23</v>
      </c>
      <c r="M1013" s="12">
        <v>1</v>
      </c>
      <c r="N1013" s="12">
        <v>0</v>
      </c>
      <c r="O1013" s="12">
        <v>18</v>
      </c>
      <c r="P1013" s="12">
        <v>60</v>
      </c>
      <c r="AI1013" s="12"/>
    </row>
    <row r="1014" spans="1:35" x14ac:dyDescent="0.2">
      <c r="A1014" s="12" t="s">
        <v>1537</v>
      </c>
      <c r="B1014" s="12">
        <v>2012</v>
      </c>
      <c r="C1014" s="12" t="s">
        <v>162</v>
      </c>
      <c r="D1014" s="12" t="s">
        <v>161</v>
      </c>
      <c r="E1014" s="12">
        <v>52</v>
      </c>
      <c r="F1014" s="12">
        <v>176</v>
      </c>
      <c r="G1014" s="12">
        <v>26</v>
      </c>
      <c r="H1014" s="12">
        <v>35</v>
      </c>
      <c r="I1014" s="12">
        <v>6</v>
      </c>
      <c r="J1014" s="12">
        <v>1</v>
      </c>
      <c r="K1014" s="12">
        <v>6</v>
      </c>
      <c r="L1014" s="12">
        <v>14</v>
      </c>
      <c r="M1014" s="12">
        <v>0</v>
      </c>
      <c r="N1014" s="12">
        <v>0</v>
      </c>
      <c r="O1014" s="12">
        <v>19</v>
      </c>
      <c r="P1014" s="12">
        <v>35</v>
      </c>
      <c r="AI1014" s="12"/>
    </row>
    <row r="1015" spans="1:35" x14ac:dyDescent="0.2">
      <c r="A1015" s="12" t="s">
        <v>1678</v>
      </c>
      <c r="B1015" s="12">
        <v>2012</v>
      </c>
      <c r="C1015" s="12" t="s">
        <v>171</v>
      </c>
      <c r="D1015" s="12" t="s">
        <v>157</v>
      </c>
      <c r="E1015" s="12">
        <v>74</v>
      </c>
      <c r="F1015" s="12">
        <v>177</v>
      </c>
      <c r="G1015" s="12">
        <v>24</v>
      </c>
      <c r="H1015" s="12">
        <v>43</v>
      </c>
      <c r="I1015" s="12">
        <v>13</v>
      </c>
      <c r="J1015" s="12">
        <v>0</v>
      </c>
      <c r="K1015" s="12">
        <v>4</v>
      </c>
      <c r="L1015" s="12">
        <v>18</v>
      </c>
      <c r="M1015" s="12">
        <v>6</v>
      </c>
      <c r="N1015" s="12">
        <v>3</v>
      </c>
      <c r="O1015" s="12">
        <v>14</v>
      </c>
      <c r="P1015" s="12">
        <v>53</v>
      </c>
      <c r="AI1015" s="12"/>
    </row>
    <row r="1016" spans="1:35" x14ac:dyDescent="0.2">
      <c r="A1016" s="12" t="s">
        <v>1709</v>
      </c>
      <c r="B1016" s="12">
        <v>2012</v>
      </c>
      <c r="C1016" s="12" t="s">
        <v>158</v>
      </c>
      <c r="D1016" s="12" t="s">
        <v>161</v>
      </c>
      <c r="E1016" s="12">
        <v>91</v>
      </c>
      <c r="F1016" s="12">
        <v>178</v>
      </c>
      <c r="G1016" s="12">
        <v>15</v>
      </c>
      <c r="H1016" s="12">
        <v>36</v>
      </c>
      <c r="I1016" s="12">
        <v>4</v>
      </c>
      <c r="J1016" s="12">
        <v>1</v>
      </c>
      <c r="K1016" s="12">
        <v>8</v>
      </c>
      <c r="L1016" s="12">
        <v>16</v>
      </c>
      <c r="M1016" s="12">
        <v>2</v>
      </c>
      <c r="N1016" s="12">
        <v>4</v>
      </c>
      <c r="O1016" s="12">
        <v>8</v>
      </c>
      <c r="P1016" s="12">
        <v>38</v>
      </c>
      <c r="AI1016" s="12"/>
    </row>
    <row r="1017" spans="1:35" x14ac:dyDescent="0.2">
      <c r="A1017" s="12" t="s">
        <v>1749</v>
      </c>
      <c r="B1017" s="12">
        <v>2012</v>
      </c>
      <c r="C1017" s="12" t="s">
        <v>173</v>
      </c>
      <c r="D1017" s="12" t="s">
        <v>161</v>
      </c>
      <c r="E1017" s="12">
        <v>89</v>
      </c>
      <c r="F1017" s="12">
        <v>179</v>
      </c>
      <c r="G1017" s="12">
        <v>26</v>
      </c>
      <c r="H1017" s="12">
        <v>47</v>
      </c>
      <c r="I1017" s="12">
        <v>14</v>
      </c>
      <c r="J1017" s="12">
        <v>2</v>
      </c>
      <c r="K1017" s="12">
        <v>3</v>
      </c>
      <c r="L1017" s="12">
        <v>17</v>
      </c>
      <c r="M1017" s="12">
        <v>5</v>
      </c>
      <c r="N1017" s="12">
        <v>3</v>
      </c>
      <c r="O1017" s="12">
        <v>25</v>
      </c>
      <c r="P1017" s="12">
        <v>45</v>
      </c>
      <c r="AI1017" s="12"/>
    </row>
    <row r="1018" spans="1:35" x14ac:dyDescent="0.2">
      <c r="A1018" s="12" t="s">
        <v>1715</v>
      </c>
      <c r="B1018" s="12">
        <v>2012</v>
      </c>
      <c r="C1018" s="12" t="s">
        <v>180</v>
      </c>
      <c r="D1018" s="12" t="s">
        <v>161</v>
      </c>
      <c r="E1018" s="12">
        <v>77</v>
      </c>
      <c r="F1018" s="12">
        <v>179</v>
      </c>
      <c r="G1018" s="12">
        <v>16</v>
      </c>
      <c r="H1018" s="12">
        <v>39</v>
      </c>
      <c r="I1018" s="12">
        <v>9</v>
      </c>
      <c r="J1018" s="12">
        <v>2</v>
      </c>
      <c r="K1018" s="12">
        <v>4</v>
      </c>
      <c r="L1018" s="12">
        <v>19</v>
      </c>
      <c r="M1018" s="12">
        <v>9</v>
      </c>
      <c r="N1018" s="12">
        <v>2</v>
      </c>
      <c r="O1018" s="12">
        <v>13</v>
      </c>
      <c r="P1018" s="12">
        <v>56</v>
      </c>
      <c r="AI1018" s="12"/>
    </row>
    <row r="1019" spans="1:35" x14ac:dyDescent="0.2">
      <c r="A1019" s="12" t="s">
        <v>1632</v>
      </c>
      <c r="B1019" s="12">
        <v>2012</v>
      </c>
      <c r="C1019" s="12" t="s">
        <v>162</v>
      </c>
      <c r="D1019" s="12" t="s">
        <v>161</v>
      </c>
      <c r="E1019" s="12">
        <v>55</v>
      </c>
      <c r="F1019" s="12">
        <v>179</v>
      </c>
      <c r="G1019" s="12">
        <v>16</v>
      </c>
      <c r="H1019" s="12">
        <v>36</v>
      </c>
      <c r="I1019" s="12">
        <v>5</v>
      </c>
      <c r="J1019" s="12">
        <v>2</v>
      </c>
      <c r="K1019" s="12">
        <v>5</v>
      </c>
      <c r="L1019" s="12">
        <v>17</v>
      </c>
      <c r="M1019" s="12">
        <v>0</v>
      </c>
      <c r="N1019" s="12">
        <v>3</v>
      </c>
      <c r="O1019" s="12">
        <v>21</v>
      </c>
      <c r="P1019" s="12">
        <v>46</v>
      </c>
      <c r="AI1019" s="12"/>
    </row>
    <row r="1020" spans="1:35" x14ac:dyDescent="0.2">
      <c r="A1020" s="12" t="s">
        <v>1839</v>
      </c>
      <c r="B1020" s="12">
        <v>2012</v>
      </c>
      <c r="C1020" s="12" t="s">
        <v>178</v>
      </c>
      <c r="D1020" s="12" t="s">
        <v>157</v>
      </c>
      <c r="E1020" s="12">
        <v>53</v>
      </c>
      <c r="F1020" s="12">
        <v>181</v>
      </c>
      <c r="G1020" s="12">
        <v>21</v>
      </c>
      <c r="H1020" s="12">
        <v>43</v>
      </c>
      <c r="I1020" s="12">
        <v>7</v>
      </c>
      <c r="J1020" s="12">
        <v>1</v>
      </c>
      <c r="K1020" s="12">
        <v>1</v>
      </c>
      <c r="L1020" s="12">
        <v>15</v>
      </c>
      <c r="M1020" s="12">
        <v>3</v>
      </c>
      <c r="N1020" s="12">
        <v>0</v>
      </c>
      <c r="O1020" s="12">
        <v>8</v>
      </c>
      <c r="P1020" s="12">
        <v>35</v>
      </c>
      <c r="AI1020" s="12"/>
    </row>
    <row r="1021" spans="1:35" x14ac:dyDescent="0.2">
      <c r="A1021" s="12" t="s">
        <v>1586</v>
      </c>
      <c r="B1021" s="12">
        <v>2012</v>
      </c>
      <c r="C1021" s="12" t="s">
        <v>188</v>
      </c>
      <c r="D1021" s="12" t="s">
        <v>161</v>
      </c>
      <c r="E1021" s="12">
        <v>47</v>
      </c>
      <c r="F1021" s="12">
        <v>181</v>
      </c>
      <c r="G1021" s="12">
        <v>33</v>
      </c>
      <c r="H1021" s="12">
        <v>52</v>
      </c>
      <c r="I1021" s="12">
        <v>8</v>
      </c>
      <c r="J1021" s="12">
        <v>2</v>
      </c>
      <c r="K1021" s="12">
        <v>8</v>
      </c>
      <c r="L1021" s="12">
        <v>27</v>
      </c>
      <c r="M1021" s="12">
        <v>2</v>
      </c>
      <c r="N1021" s="12">
        <v>2</v>
      </c>
      <c r="O1021" s="12">
        <v>19</v>
      </c>
      <c r="P1021" s="12">
        <v>19</v>
      </c>
      <c r="AI1021" s="12"/>
    </row>
    <row r="1022" spans="1:35" x14ac:dyDescent="0.2">
      <c r="A1022" s="12" t="s">
        <v>1684</v>
      </c>
      <c r="B1022" s="12">
        <v>2012</v>
      </c>
      <c r="C1022" s="12" t="s">
        <v>163</v>
      </c>
      <c r="D1022" s="12" t="s">
        <v>161</v>
      </c>
      <c r="E1022" s="12">
        <v>55</v>
      </c>
      <c r="F1022" s="12">
        <v>183</v>
      </c>
      <c r="G1022" s="12">
        <v>12</v>
      </c>
      <c r="H1022" s="12">
        <v>37</v>
      </c>
      <c r="I1022" s="12">
        <v>10</v>
      </c>
      <c r="J1022" s="12">
        <v>0</v>
      </c>
      <c r="K1022" s="12">
        <v>3</v>
      </c>
      <c r="L1022" s="12">
        <v>17</v>
      </c>
      <c r="M1022" s="12">
        <v>1</v>
      </c>
      <c r="N1022" s="12">
        <v>0</v>
      </c>
      <c r="O1022" s="12">
        <v>12</v>
      </c>
      <c r="P1022" s="12">
        <v>36</v>
      </c>
      <c r="AI1022" s="12"/>
    </row>
    <row r="1023" spans="1:35" x14ac:dyDescent="0.2">
      <c r="A1023" s="12" t="s">
        <v>1339</v>
      </c>
      <c r="B1023" s="12">
        <v>2012</v>
      </c>
      <c r="C1023" s="12" t="s">
        <v>188</v>
      </c>
      <c r="D1023" s="12" t="s">
        <v>161</v>
      </c>
      <c r="E1023" s="12">
        <v>52</v>
      </c>
      <c r="F1023" s="12">
        <v>184</v>
      </c>
      <c r="G1023" s="12">
        <v>16</v>
      </c>
      <c r="H1023" s="12">
        <v>40</v>
      </c>
      <c r="I1023" s="12">
        <v>10</v>
      </c>
      <c r="J1023" s="12">
        <v>0</v>
      </c>
      <c r="K1023" s="12">
        <v>5</v>
      </c>
      <c r="L1023" s="12">
        <v>28</v>
      </c>
      <c r="M1023" s="12">
        <v>0</v>
      </c>
      <c r="N1023" s="12">
        <v>1</v>
      </c>
      <c r="O1023" s="12">
        <v>6</v>
      </c>
      <c r="P1023" s="12">
        <v>32</v>
      </c>
      <c r="AI1023" s="12"/>
    </row>
    <row r="1024" spans="1:35" x14ac:dyDescent="0.2">
      <c r="A1024" s="12" t="s">
        <v>1754</v>
      </c>
      <c r="B1024" s="12">
        <v>2012</v>
      </c>
      <c r="C1024" s="12" t="s">
        <v>186</v>
      </c>
      <c r="D1024" s="12" t="s">
        <v>161</v>
      </c>
      <c r="E1024" s="12">
        <v>56</v>
      </c>
      <c r="F1024" s="12">
        <v>187</v>
      </c>
      <c r="G1024" s="12">
        <v>21</v>
      </c>
      <c r="H1024" s="12">
        <v>44</v>
      </c>
      <c r="I1024" s="12">
        <v>11</v>
      </c>
      <c r="J1024" s="12">
        <v>2</v>
      </c>
      <c r="K1024" s="12">
        <v>5</v>
      </c>
      <c r="L1024" s="12">
        <v>26</v>
      </c>
      <c r="M1024" s="12">
        <v>0</v>
      </c>
      <c r="N1024" s="12">
        <v>0</v>
      </c>
      <c r="O1024" s="12">
        <v>21</v>
      </c>
      <c r="P1024" s="12">
        <v>34</v>
      </c>
      <c r="AI1024" s="12"/>
    </row>
    <row r="1025" spans="1:35" x14ac:dyDescent="0.2">
      <c r="A1025" s="12" t="s">
        <v>1913</v>
      </c>
      <c r="B1025" s="12">
        <v>2012</v>
      </c>
      <c r="C1025" s="12" t="s">
        <v>177</v>
      </c>
      <c r="D1025" s="12" t="s">
        <v>161</v>
      </c>
      <c r="E1025" s="12">
        <v>67</v>
      </c>
      <c r="F1025" s="12">
        <v>187</v>
      </c>
      <c r="G1025" s="12">
        <v>26</v>
      </c>
      <c r="H1025" s="12">
        <v>47</v>
      </c>
      <c r="I1025" s="12">
        <v>10</v>
      </c>
      <c r="J1025" s="12">
        <v>1</v>
      </c>
      <c r="K1025" s="12">
        <v>1</v>
      </c>
      <c r="L1025" s="12">
        <v>17</v>
      </c>
      <c r="M1025" s="12">
        <v>4</v>
      </c>
      <c r="N1025" s="12">
        <v>2</v>
      </c>
      <c r="O1025" s="12">
        <v>23</v>
      </c>
      <c r="P1025" s="12">
        <v>50</v>
      </c>
      <c r="AI1025" s="12"/>
    </row>
    <row r="1026" spans="1:35" x14ac:dyDescent="0.2">
      <c r="A1026" s="12" t="s">
        <v>1581</v>
      </c>
      <c r="B1026" s="12">
        <v>2012</v>
      </c>
      <c r="C1026" s="12" t="s">
        <v>167</v>
      </c>
      <c r="D1026" s="12" t="s">
        <v>157</v>
      </c>
      <c r="E1026" s="12">
        <v>60</v>
      </c>
      <c r="F1026" s="12">
        <v>187</v>
      </c>
      <c r="G1026" s="12">
        <v>23</v>
      </c>
      <c r="H1026" s="12">
        <v>40</v>
      </c>
      <c r="I1026" s="12">
        <v>10</v>
      </c>
      <c r="J1026" s="12">
        <v>0</v>
      </c>
      <c r="K1026" s="12">
        <v>6</v>
      </c>
      <c r="L1026" s="12">
        <v>18</v>
      </c>
      <c r="M1026" s="12">
        <v>4</v>
      </c>
      <c r="N1026" s="12">
        <v>3</v>
      </c>
      <c r="O1026" s="12">
        <v>18</v>
      </c>
      <c r="P1026" s="12">
        <v>47</v>
      </c>
      <c r="AI1026" s="12"/>
    </row>
    <row r="1027" spans="1:35" x14ac:dyDescent="0.2">
      <c r="A1027" s="12" t="s">
        <v>1659</v>
      </c>
      <c r="B1027" s="12">
        <v>2012</v>
      </c>
      <c r="C1027" s="12" t="s">
        <v>178</v>
      </c>
      <c r="D1027" s="12" t="s">
        <v>157</v>
      </c>
      <c r="E1027" s="12">
        <v>64</v>
      </c>
      <c r="F1027" s="12">
        <v>189</v>
      </c>
      <c r="G1027" s="12">
        <v>22</v>
      </c>
      <c r="H1027" s="12">
        <v>52</v>
      </c>
      <c r="I1027" s="12">
        <v>10</v>
      </c>
      <c r="J1027" s="12">
        <v>3</v>
      </c>
      <c r="K1027" s="12">
        <v>0</v>
      </c>
      <c r="L1027" s="12">
        <v>17</v>
      </c>
      <c r="M1027" s="12">
        <v>9</v>
      </c>
      <c r="N1027" s="12">
        <v>3</v>
      </c>
      <c r="O1027" s="12">
        <v>11</v>
      </c>
      <c r="P1027" s="12">
        <v>17</v>
      </c>
      <c r="AI1027" s="12"/>
    </row>
    <row r="1028" spans="1:35" x14ac:dyDescent="0.2">
      <c r="A1028" s="12" t="s">
        <v>1903</v>
      </c>
      <c r="B1028" s="12">
        <v>2012</v>
      </c>
      <c r="C1028" s="12" t="s">
        <v>186</v>
      </c>
      <c r="D1028" s="12" t="s">
        <v>161</v>
      </c>
      <c r="E1028" s="12">
        <v>58</v>
      </c>
      <c r="F1028" s="12">
        <v>190</v>
      </c>
      <c r="G1028" s="12">
        <v>14</v>
      </c>
      <c r="H1028" s="12">
        <v>43</v>
      </c>
      <c r="I1028" s="12">
        <v>15</v>
      </c>
      <c r="J1028" s="12">
        <v>1</v>
      </c>
      <c r="K1028" s="12">
        <v>3</v>
      </c>
      <c r="L1028" s="12">
        <v>24</v>
      </c>
      <c r="M1028" s="12">
        <v>0</v>
      </c>
      <c r="N1028" s="12">
        <v>0</v>
      </c>
      <c r="O1028" s="12">
        <v>7</v>
      </c>
      <c r="P1028" s="12">
        <v>29</v>
      </c>
      <c r="AI1028" s="12"/>
    </row>
    <row r="1029" spans="1:35" x14ac:dyDescent="0.2">
      <c r="A1029" s="12" t="s">
        <v>1923</v>
      </c>
      <c r="B1029" s="12">
        <v>2012</v>
      </c>
      <c r="C1029" s="12" t="s">
        <v>165</v>
      </c>
      <c r="D1029" s="12" t="s">
        <v>157</v>
      </c>
      <c r="E1029" s="12">
        <v>51</v>
      </c>
      <c r="F1029" s="12">
        <v>191</v>
      </c>
      <c r="G1029" s="12">
        <v>24</v>
      </c>
      <c r="H1029" s="12">
        <v>50</v>
      </c>
      <c r="I1029" s="12">
        <v>8</v>
      </c>
      <c r="J1029" s="12">
        <v>3</v>
      </c>
      <c r="K1029" s="12">
        <v>7</v>
      </c>
      <c r="L1029" s="12">
        <v>26</v>
      </c>
      <c r="M1029" s="12">
        <v>2</v>
      </c>
      <c r="N1029" s="12">
        <v>0</v>
      </c>
      <c r="O1029" s="12">
        <v>9</v>
      </c>
      <c r="P1029" s="12">
        <v>38</v>
      </c>
      <c r="AI1029" s="12"/>
    </row>
    <row r="1030" spans="1:35" x14ac:dyDescent="0.2">
      <c r="A1030" s="12" t="s">
        <v>1944</v>
      </c>
      <c r="B1030" s="12">
        <v>2012</v>
      </c>
      <c r="C1030" s="12" t="s">
        <v>173</v>
      </c>
      <c r="D1030" s="12" t="s">
        <v>161</v>
      </c>
      <c r="E1030" s="12">
        <v>94</v>
      </c>
      <c r="F1030" s="12">
        <v>191</v>
      </c>
      <c r="G1030" s="12">
        <v>28</v>
      </c>
      <c r="H1030" s="12">
        <v>46</v>
      </c>
      <c r="I1030" s="12">
        <v>9</v>
      </c>
      <c r="J1030" s="12">
        <v>1</v>
      </c>
      <c r="K1030" s="12">
        <v>8</v>
      </c>
      <c r="L1030" s="12">
        <v>26</v>
      </c>
      <c r="M1030" s="12">
        <v>10</v>
      </c>
      <c r="N1030" s="12">
        <v>3</v>
      </c>
      <c r="O1030" s="12">
        <v>10</v>
      </c>
      <c r="P1030" s="12">
        <v>44</v>
      </c>
      <c r="AI1030" s="12"/>
    </row>
    <row r="1031" spans="1:35" x14ac:dyDescent="0.2">
      <c r="A1031" s="12" t="s">
        <v>1711</v>
      </c>
      <c r="B1031" s="12">
        <v>2012</v>
      </c>
      <c r="C1031" s="12" t="s">
        <v>160</v>
      </c>
      <c r="D1031" s="12" t="s">
        <v>161</v>
      </c>
      <c r="E1031" s="12">
        <v>93</v>
      </c>
      <c r="F1031" s="12">
        <v>192</v>
      </c>
      <c r="G1031" s="12">
        <v>17</v>
      </c>
      <c r="H1031" s="12">
        <v>45</v>
      </c>
      <c r="I1031" s="12">
        <v>11</v>
      </c>
      <c r="J1031" s="12">
        <v>0</v>
      </c>
      <c r="K1031" s="12">
        <v>9</v>
      </c>
      <c r="L1031" s="12">
        <v>32</v>
      </c>
      <c r="M1031" s="12">
        <v>1</v>
      </c>
      <c r="N1031" s="12">
        <v>1</v>
      </c>
      <c r="O1031" s="12">
        <v>11</v>
      </c>
      <c r="P1031" s="12">
        <v>70</v>
      </c>
      <c r="AI1031" s="12"/>
    </row>
    <row r="1032" spans="1:35" x14ac:dyDescent="0.2">
      <c r="A1032" s="12" t="s">
        <v>1909</v>
      </c>
      <c r="B1032" s="12">
        <v>2012</v>
      </c>
      <c r="C1032" s="12" t="s">
        <v>172</v>
      </c>
      <c r="D1032" s="12" t="s">
        <v>161</v>
      </c>
      <c r="E1032" s="12">
        <v>60</v>
      </c>
      <c r="F1032" s="12">
        <v>192</v>
      </c>
      <c r="G1032" s="12">
        <v>28</v>
      </c>
      <c r="H1032" s="12">
        <v>57</v>
      </c>
      <c r="I1032" s="12">
        <v>7</v>
      </c>
      <c r="J1032" s="12">
        <v>1</v>
      </c>
      <c r="K1032" s="12">
        <v>8</v>
      </c>
      <c r="L1032" s="12">
        <v>36</v>
      </c>
      <c r="M1032" s="12">
        <v>0</v>
      </c>
      <c r="N1032" s="12">
        <v>0</v>
      </c>
      <c r="O1032" s="12">
        <v>31</v>
      </c>
      <c r="P1032" s="12">
        <v>39</v>
      </c>
      <c r="AI1032" s="12"/>
    </row>
    <row r="1033" spans="1:35" x14ac:dyDescent="0.2">
      <c r="A1033" s="12" t="s">
        <v>1868</v>
      </c>
      <c r="B1033" s="12">
        <v>2012</v>
      </c>
      <c r="C1033" s="12" t="s">
        <v>175</v>
      </c>
      <c r="D1033" s="12" t="s">
        <v>157</v>
      </c>
      <c r="E1033" s="12">
        <v>64</v>
      </c>
      <c r="F1033" s="12">
        <v>192</v>
      </c>
      <c r="G1033" s="12">
        <v>18</v>
      </c>
      <c r="H1033" s="12">
        <v>44</v>
      </c>
      <c r="I1033" s="12">
        <v>10</v>
      </c>
      <c r="J1033" s="12">
        <v>2</v>
      </c>
      <c r="K1033" s="12">
        <v>5</v>
      </c>
      <c r="L1033" s="12">
        <v>19</v>
      </c>
      <c r="M1033" s="12">
        <v>0</v>
      </c>
      <c r="N1033" s="12">
        <v>0</v>
      </c>
      <c r="O1033" s="12">
        <v>13</v>
      </c>
      <c r="P1033" s="12">
        <v>52</v>
      </c>
      <c r="AI1033" s="12"/>
    </row>
    <row r="1034" spans="1:35" x14ac:dyDescent="0.2">
      <c r="A1034" s="12" t="s">
        <v>1639</v>
      </c>
      <c r="B1034" s="12">
        <v>2012</v>
      </c>
      <c r="C1034" s="12" t="s">
        <v>172</v>
      </c>
      <c r="D1034" s="12" t="s">
        <v>161</v>
      </c>
      <c r="E1034" s="12">
        <v>63</v>
      </c>
      <c r="F1034" s="12">
        <v>193</v>
      </c>
      <c r="G1034" s="12">
        <v>17</v>
      </c>
      <c r="H1034" s="12">
        <v>46</v>
      </c>
      <c r="I1034" s="12">
        <v>8</v>
      </c>
      <c r="J1034" s="12">
        <v>0</v>
      </c>
      <c r="K1034" s="12">
        <v>0</v>
      </c>
      <c r="L1034" s="12">
        <v>14</v>
      </c>
      <c r="M1034" s="12">
        <v>2</v>
      </c>
      <c r="N1034" s="12">
        <v>1</v>
      </c>
      <c r="O1034" s="12">
        <v>20</v>
      </c>
      <c r="P1034" s="12">
        <v>41</v>
      </c>
      <c r="AI1034" s="12"/>
    </row>
    <row r="1035" spans="1:35" x14ac:dyDescent="0.2">
      <c r="A1035" s="12" t="s">
        <v>1442</v>
      </c>
      <c r="B1035" s="12">
        <v>2012</v>
      </c>
      <c r="C1035" s="12" t="s">
        <v>173</v>
      </c>
      <c r="D1035" s="12" t="s">
        <v>161</v>
      </c>
      <c r="E1035" s="12">
        <v>70</v>
      </c>
      <c r="F1035" s="12">
        <v>194</v>
      </c>
      <c r="G1035" s="12">
        <v>21</v>
      </c>
      <c r="H1035" s="12">
        <v>32</v>
      </c>
      <c r="I1035" s="12">
        <v>2</v>
      </c>
      <c r="J1035" s="12">
        <v>0</v>
      </c>
      <c r="K1035" s="12">
        <v>8</v>
      </c>
      <c r="L1035" s="12">
        <v>20</v>
      </c>
      <c r="M1035" s="12">
        <v>5</v>
      </c>
      <c r="N1035" s="12">
        <v>1</v>
      </c>
      <c r="O1035" s="12">
        <v>19</v>
      </c>
      <c r="P1035" s="12">
        <v>58</v>
      </c>
      <c r="AI1035" s="12"/>
    </row>
    <row r="1036" spans="1:35" x14ac:dyDescent="0.2">
      <c r="A1036" s="12" t="s">
        <v>1498</v>
      </c>
      <c r="B1036" s="12">
        <v>2012</v>
      </c>
      <c r="C1036" s="12" t="s">
        <v>179</v>
      </c>
      <c r="D1036" s="12" t="s">
        <v>161</v>
      </c>
      <c r="E1036" s="12">
        <v>77</v>
      </c>
      <c r="F1036" s="12">
        <v>194</v>
      </c>
      <c r="G1036" s="12">
        <v>15</v>
      </c>
      <c r="H1036" s="12">
        <v>40</v>
      </c>
      <c r="I1036" s="12">
        <v>4</v>
      </c>
      <c r="J1036" s="12">
        <v>0</v>
      </c>
      <c r="K1036" s="12">
        <v>0</v>
      </c>
      <c r="L1036" s="12">
        <v>15</v>
      </c>
      <c r="M1036" s="12">
        <v>3</v>
      </c>
      <c r="N1036" s="12">
        <v>1</v>
      </c>
      <c r="O1036" s="12">
        <v>8</v>
      </c>
      <c r="P1036" s="12">
        <v>36</v>
      </c>
      <c r="AI1036" s="12"/>
    </row>
    <row r="1037" spans="1:35" x14ac:dyDescent="0.2">
      <c r="A1037" s="12" t="s">
        <v>1295</v>
      </c>
      <c r="B1037" s="12">
        <v>2012</v>
      </c>
      <c r="C1037" s="12" t="s">
        <v>177</v>
      </c>
      <c r="D1037" s="12" t="s">
        <v>161</v>
      </c>
      <c r="E1037" s="12">
        <v>92</v>
      </c>
      <c r="F1037" s="12">
        <v>195</v>
      </c>
      <c r="G1037" s="12">
        <v>28</v>
      </c>
      <c r="H1037" s="12">
        <v>48</v>
      </c>
      <c r="I1037" s="12">
        <v>8</v>
      </c>
      <c r="J1037" s="12">
        <v>1</v>
      </c>
      <c r="K1037" s="12">
        <v>3</v>
      </c>
      <c r="L1037" s="12">
        <v>19</v>
      </c>
      <c r="M1037" s="12">
        <v>6</v>
      </c>
      <c r="N1037" s="12">
        <v>2</v>
      </c>
      <c r="O1037" s="12">
        <v>35</v>
      </c>
      <c r="P1037" s="12">
        <v>51</v>
      </c>
      <c r="AI1037" s="12"/>
    </row>
    <row r="1038" spans="1:35" x14ac:dyDescent="0.2">
      <c r="A1038" s="12" t="s">
        <v>1554</v>
      </c>
      <c r="B1038" s="12">
        <v>2012</v>
      </c>
      <c r="C1038" s="12" t="s">
        <v>186</v>
      </c>
      <c r="D1038" s="12" t="s">
        <v>161</v>
      </c>
      <c r="E1038" s="12">
        <v>55</v>
      </c>
      <c r="F1038" s="12">
        <v>195</v>
      </c>
      <c r="G1038" s="12">
        <v>24</v>
      </c>
      <c r="H1038" s="12">
        <v>66</v>
      </c>
      <c r="I1038" s="12">
        <v>10</v>
      </c>
      <c r="J1038" s="12">
        <v>3</v>
      </c>
      <c r="K1038" s="12">
        <v>2</v>
      </c>
      <c r="L1038" s="12">
        <v>14</v>
      </c>
      <c r="M1038" s="12">
        <v>0</v>
      </c>
      <c r="N1038" s="12">
        <v>1</v>
      </c>
      <c r="O1038" s="12">
        <v>9</v>
      </c>
      <c r="P1038" s="12">
        <v>18</v>
      </c>
      <c r="AI1038" s="12"/>
    </row>
    <row r="1039" spans="1:35" x14ac:dyDescent="0.2">
      <c r="A1039" s="12" t="s">
        <v>1673</v>
      </c>
      <c r="B1039" s="12">
        <v>2012</v>
      </c>
      <c r="C1039" s="12" t="s">
        <v>176</v>
      </c>
      <c r="D1039" s="12" t="s">
        <v>157</v>
      </c>
      <c r="E1039" s="12">
        <v>70</v>
      </c>
      <c r="F1039" s="12">
        <v>195</v>
      </c>
      <c r="G1039" s="12">
        <v>27</v>
      </c>
      <c r="H1039" s="12">
        <v>44</v>
      </c>
      <c r="I1039" s="12">
        <v>8</v>
      </c>
      <c r="J1039" s="12">
        <v>2</v>
      </c>
      <c r="K1039" s="12">
        <v>0</v>
      </c>
      <c r="L1039" s="12">
        <v>13</v>
      </c>
      <c r="M1039" s="12">
        <v>4</v>
      </c>
      <c r="N1039" s="12">
        <v>2</v>
      </c>
      <c r="O1039" s="12">
        <v>36</v>
      </c>
      <c r="P1039" s="12">
        <v>44</v>
      </c>
      <c r="AI1039" s="12"/>
    </row>
    <row r="1040" spans="1:35" x14ac:dyDescent="0.2">
      <c r="A1040" s="12" t="s">
        <v>1355</v>
      </c>
      <c r="B1040" s="12">
        <v>2012</v>
      </c>
      <c r="C1040" s="12" t="s">
        <v>169</v>
      </c>
      <c r="D1040" s="12" t="s">
        <v>161</v>
      </c>
      <c r="E1040" s="12">
        <v>70</v>
      </c>
      <c r="F1040" s="12">
        <v>197</v>
      </c>
      <c r="G1040" s="12">
        <v>16</v>
      </c>
      <c r="H1040" s="12">
        <v>49</v>
      </c>
      <c r="I1040" s="12">
        <v>9</v>
      </c>
      <c r="J1040" s="12">
        <v>0</v>
      </c>
      <c r="K1040" s="12">
        <v>6</v>
      </c>
      <c r="L1040" s="12">
        <v>22</v>
      </c>
      <c r="M1040" s="12">
        <v>0</v>
      </c>
      <c r="N1040" s="12">
        <v>1</v>
      </c>
      <c r="O1040" s="12">
        <v>12</v>
      </c>
      <c r="P1040" s="12">
        <v>33</v>
      </c>
      <c r="AI1040" s="12"/>
    </row>
    <row r="1041" spans="1:35" x14ac:dyDescent="0.2">
      <c r="A1041" s="12" t="s">
        <v>1823</v>
      </c>
      <c r="B1041" s="12">
        <v>2012</v>
      </c>
      <c r="C1041" s="12" t="s">
        <v>162</v>
      </c>
      <c r="D1041" s="12" t="s">
        <v>161</v>
      </c>
      <c r="E1041" s="12">
        <v>69</v>
      </c>
      <c r="F1041" s="12">
        <v>199</v>
      </c>
      <c r="G1041" s="12">
        <v>16</v>
      </c>
      <c r="H1041" s="12">
        <v>40</v>
      </c>
      <c r="I1041" s="12">
        <v>12</v>
      </c>
      <c r="J1041" s="12">
        <v>0</v>
      </c>
      <c r="K1041" s="12">
        <v>1</v>
      </c>
      <c r="L1041" s="12">
        <v>16</v>
      </c>
      <c r="M1041" s="12">
        <v>0</v>
      </c>
      <c r="N1041" s="12">
        <v>1</v>
      </c>
      <c r="O1041" s="12">
        <v>16</v>
      </c>
      <c r="P1041" s="12">
        <v>39</v>
      </c>
      <c r="AI1041" s="12"/>
    </row>
    <row r="1042" spans="1:35" x14ac:dyDescent="0.2">
      <c r="A1042" s="12" t="s">
        <v>1400</v>
      </c>
      <c r="B1042" s="12">
        <v>2012</v>
      </c>
      <c r="C1042" s="12" t="s">
        <v>168</v>
      </c>
      <c r="D1042" s="12" t="s">
        <v>157</v>
      </c>
      <c r="E1042" s="12">
        <v>63</v>
      </c>
      <c r="F1042" s="12">
        <v>199</v>
      </c>
      <c r="G1042" s="12">
        <v>19</v>
      </c>
      <c r="H1042" s="12">
        <v>60</v>
      </c>
      <c r="I1042" s="12">
        <v>7</v>
      </c>
      <c r="J1042" s="12">
        <v>0</v>
      </c>
      <c r="K1042" s="12">
        <v>1</v>
      </c>
      <c r="L1042" s="12">
        <v>12</v>
      </c>
      <c r="M1042" s="12">
        <v>8</v>
      </c>
      <c r="N1042" s="12">
        <v>2</v>
      </c>
      <c r="O1042" s="12">
        <v>6</v>
      </c>
      <c r="P1042" s="12">
        <v>35</v>
      </c>
      <c r="AI1042" s="12"/>
    </row>
    <row r="1043" spans="1:35" x14ac:dyDescent="0.2">
      <c r="A1043" s="12" t="s">
        <v>1572</v>
      </c>
      <c r="B1043" s="12">
        <v>2012</v>
      </c>
      <c r="C1043" s="12" t="s">
        <v>158</v>
      </c>
      <c r="D1043" s="12" t="s">
        <v>161</v>
      </c>
      <c r="E1043" s="12">
        <v>72</v>
      </c>
      <c r="F1043" s="12">
        <v>201</v>
      </c>
      <c r="G1043" s="12">
        <v>23</v>
      </c>
      <c r="H1043" s="12">
        <v>52</v>
      </c>
      <c r="I1043" s="12">
        <v>11</v>
      </c>
      <c r="J1043" s="12">
        <v>0</v>
      </c>
      <c r="K1043" s="12">
        <v>9</v>
      </c>
      <c r="L1043" s="12">
        <v>26</v>
      </c>
      <c r="M1043" s="12">
        <v>0</v>
      </c>
      <c r="N1043" s="12">
        <v>1</v>
      </c>
      <c r="O1043" s="12">
        <v>16</v>
      </c>
      <c r="P1043" s="12">
        <v>56</v>
      </c>
      <c r="AI1043" s="12"/>
    </row>
    <row r="1044" spans="1:35" x14ac:dyDescent="0.2">
      <c r="A1044" s="12" t="s">
        <v>1662</v>
      </c>
      <c r="B1044" s="12">
        <v>2012</v>
      </c>
      <c r="C1044" s="12" t="s">
        <v>172</v>
      </c>
      <c r="D1044" s="12" t="s">
        <v>161</v>
      </c>
      <c r="E1044" s="12">
        <v>58</v>
      </c>
      <c r="F1044" s="12">
        <v>204</v>
      </c>
      <c r="G1044" s="12">
        <v>14</v>
      </c>
      <c r="H1044" s="12">
        <v>32</v>
      </c>
      <c r="I1044" s="12">
        <v>7</v>
      </c>
      <c r="J1044" s="12">
        <v>1</v>
      </c>
      <c r="K1044" s="12">
        <v>3</v>
      </c>
      <c r="L1044" s="12">
        <v>22</v>
      </c>
      <c r="M1044" s="12">
        <v>0</v>
      </c>
      <c r="N1044" s="12">
        <v>3</v>
      </c>
      <c r="O1044" s="12">
        <v>15</v>
      </c>
      <c r="P1044" s="12">
        <v>56</v>
      </c>
      <c r="AI1044" s="12"/>
    </row>
    <row r="1045" spans="1:35" x14ac:dyDescent="0.2">
      <c r="A1045" s="12" t="s">
        <v>1585</v>
      </c>
      <c r="B1045" s="12">
        <v>2012</v>
      </c>
      <c r="C1045" s="12" t="s">
        <v>168</v>
      </c>
      <c r="D1045" s="12" t="s">
        <v>157</v>
      </c>
      <c r="E1045" s="12">
        <v>63</v>
      </c>
      <c r="F1045" s="12">
        <v>204</v>
      </c>
      <c r="G1045" s="12">
        <v>22</v>
      </c>
      <c r="H1045" s="12">
        <v>53</v>
      </c>
      <c r="I1045" s="12">
        <v>19</v>
      </c>
      <c r="J1045" s="12">
        <v>2</v>
      </c>
      <c r="K1045" s="12">
        <v>0</v>
      </c>
      <c r="L1045" s="12">
        <v>16</v>
      </c>
      <c r="M1045" s="12">
        <v>0</v>
      </c>
      <c r="N1045" s="12">
        <v>0</v>
      </c>
      <c r="O1045" s="12">
        <v>12</v>
      </c>
      <c r="P1045" s="12">
        <v>43</v>
      </c>
      <c r="AI1045" s="12"/>
    </row>
    <row r="1046" spans="1:35" x14ac:dyDescent="0.2">
      <c r="A1046" s="12" t="s">
        <v>1907</v>
      </c>
      <c r="B1046" s="12">
        <v>2012</v>
      </c>
      <c r="C1046" s="12" t="s">
        <v>158</v>
      </c>
      <c r="D1046" s="12" t="s">
        <v>161</v>
      </c>
      <c r="E1046" s="12">
        <v>80</v>
      </c>
      <c r="F1046" s="12">
        <v>205</v>
      </c>
      <c r="G1046" s="12">
        <v>21</v>
      </c>
      <c r="H1046" s="12">
        <v>48</v>
      </c>
      <c r="I1046" s="12">
        <v>13</v>
      </c>
      <c r="J1046" s="12">
        <v>0</v>
      </c>
      <c r="K1046" s="12">
        <v>2</v>
      </c>
      <c r="L1046" s="12">
        <v>12</v>
      </c>
      <c r="M1046" s="12">
        <v>3</v>
      </c>
      <c r="N1046" s="12">
        <v>3</v>
      </c>
      <c r="O1046" s="12">
        <v>13</v>
      </c>
      <c r="P1046" s="12">
        <v>29</v>
      </c>
      <c r="AI1046" s="12"/>
    </row>
    <row r="1047" spans="1:35" x14ac:dyDescent="0.2">
      <c r="A1047" s="12" t="s">
        <v>1489</v>
      </c>
      <c r="B1047" s="12">
        <v>2012</v>
      </c>
      <c r="C1047" s="12" t="s">
        <v>182</v>
      </c>
      <c r="D1047" s="12" t="s">
        <v>157</v>
      </c>
      <c r="E1047" s="12">
        <v>66</v>
      </c>
      <c r="F1047" s="12">
        <v>205</v>
      </c>
      <c r="G1047" s="12">
        <v>14</v>
      </c>
      <c r="H1047" s="12">
        <v>35</v>
      </c>
      <c r="I1047" s="12">
        <v>14</v>
      </c>
      <c r="J1047" s="12">
        <v>0</v>
      </c>
      <c r="K1047" s="12">
        <v>1</v>
      </c>
      <c r="L1047" s="12">
        <v>12</v>
      </c>
      <c r="M1047" s="12">
        <v>1</v>
      </c>
      <c r="N1047" s="12">
        <v>1</v>
      </c>
      <c r="O1047" s="12">
        <v>13</v>
      </c>
      <c r="P1047" s="12">
        <v>53</v>
      </c>
      <c r="AI1047" s="12"/>
    </row>
    <row r="1048" spans="1:35" x14ac:dyDescent="0.2">
      <c r="A1048" s="12" t="s">
        <v>1318</v>
      </c>
      <c r="B1048" s="12">
        <v>2012</v>
      </c>
      <c r="C1048" s="12" t="s">
        <v>176</v>
      </c>
      <c r="D1048" s="12" t="s">
        <v>157</v>
      </c>
      <c r="E1048" s="12">
        <v>64</v>
      </c>
      <c r="F1048" s="12">
        <v>207</v>
      </c>
      <c r="G1048" s="12">
        <v>25</v>
      </c>
      <c r="H1048" s="12">
        <v>46</v>
      </c>
      <c r="I1048" s="12">
        <v>6</v>
      </c>
      <c r="J1048" s="12">
        <v>2</v>
      </c>
      <c r="K1048" s="12">
        <v>4</v>
      </c>
      <c r="L1048" s="12">
        <v>19</v>
      </c>
      <c r="M1048" s="12">
        <v>4</v>
      </c>
      <c r="N1048" s="12">
        <v>0</v>
      </c>
      <c r="O1048" s="12">
        <v>17</v>
      </c>
      <c r="P1048" s="12">
        <v>27</v>
      </c>
      <c r="AI1048" s="12"/>
    </row>
    <row r="1049" spans="1:35" x14ac:dyDescent="0.2">
      <c r="A1049" s="12" t="s">
        <v>1461</v>
      </c>
      <c r="B1049" s="12">
        <v>2012</v>
      </c>
      <c r="C1049" s="12" t="s">
        <v>177</v>
      </c>
      <c r="D1049" s="12" t="s">
        <v>161</v>
      </c>
      <c r="E1049" s="12">
        <v>53</v>
      </c>
      <c r="F1049" s="12">
        <v>208</v>
      </c>
      <c r="G1049" s="12">
        <v>26</v>
      </c>
      <c r="H1049" s="12">
        <v>51</v>
      </c>
      <c r="I1049" s="12">
        <v>12</v>
      </c>
      <c r="J1049" s="12">
        <v>2</v>
      </c>
      <c r="K1049" s="12">
        <v>2</v>
      </c>
      <c r="L1049" s="12">
        <v>15</v>
      </c>
      <c r="M1049" s="12">
        <v>15</v>
      </c>
      <c r="N1049" s="12">
        <v>2</v>
      </c>
      <c r="O1049" s="12">
        <v>18</v>
      </c>
      <c r="P1049" s="12">
        <v>31</v>
      </c>
      <c r="AI1049" s="12"/>
    </row>
    <row r="1050" spans="1:35" x14ac:dyDescent="0.2">
      <c r="A1050" s="12" t="s">
        <v>1526</v>
      </c>
      <c r="B1050" s="12">
        <v>2012</v>
      </c>
      <c r="C1050" s="12" t="s">
        <v>165</v>
      </c>
      <c r="D1050" s="12" t="s">
        <v>157</v>
      </c>
      <c r="E1050" s="12">
        <v>55</v>
      </c>
      <c r="F1050" s="12">
        <v>209</v>
      </c>
      <c r="G1050" s="12">
        <v>35</v>
      </c>
      <c r="H1050" s="12">
        <v>56</v>
      </c>
      <c r="I1050" s="12">
        <v>12</v>
      </c>
      <c r="J1050" s="12">
        <v>1</v>
      </c>
      <c r="K1050" s="12">
        <v>7</v>
      </c>
      <c r="L1050" s="12">
        <v>18</v>
      </c>
      <c r="M1050" s="12">
        <v>12</v>
      </c>
      <c r="N1050" s="12">
        <v>1</v>
      </c>
      <c r="O1050" s="12">
        <v>22</v>
      </c>
      <c r="P1050" s="12">
        <v>43</v>
      </c>
      <c r="AI1050" s="12"/>
    </row>
    <row r="1051" spans="1:35" x14ac:dyDescent="0.2">
      <c r="A1051" s="12" t="s">
        <v>1930</v>
      </c>
      <c r="B1051" s="12">
        <v>2012</v>
      </c>
      <c r="C1051" s="12" t="s">
        <v>170</v>
      </c>
      <c r="D1051" s="12" t="s">
        <v>157</v>
      </c>
      <c r="E1051" s="12">
        <v>60</v>
      </c>
      <c r="F1051" s="12">
        <v>209</v>
      </c>
      <c r="G1051" s="12">
        <v>19</v>
      </c>
      <c r="H1051" s="12">
        <v>42</v>
      </c>
      <c r="I1051" s="12">
        <v>8</v>
      </c>
      <c r="J1051" s="12">
        <v>1</v>
      </c>
      <c r="K1051" s="12">
        <v>7</v>
      </c>
      <c r="L1051" s="12">
        <v>34</v>
      </c>
      <c r="M1051" s="12">
        <v>5</v>
      </c>
      <c r="N1051" s="12">
        <v>1</v>
      </c>
      <c r="O1051" s="12">
        <v>21</v>
      </c>
      <c r="P1051" s="12">
        <v>66</v>
      </c>
      <c r="AI1051" s="12"/>
    </row>
    <row r="1052" spans="1:35" x14ac:dyDescent="0.2">
      <c r="A1052" s="12" t="s">
        <v>1524</v>
      </c>
      <c r="B1052" s="12">
        <v>2012</v>
      </c>
      <c r="C1052" s="12" t="s">
        <v>164</v>
      </c>
      <c r="D1052" s="12" t="s">
        <v>157</v>
      </c>
      <c r="E1052" s="12">
        <v>71</v>
      </c>
      <c r="F1052" s="12">
        <v>211</v>
      </c>
      <c r="G1052" s="12">
        <v>25</v>
      </c>
      <c r="H1052" s="12">
        <v>46</v>
      </c>
      <c r="I1052" s="12">
        <v>13</v>
      </c>
      <c r="J1052" s="12">
        <v>0</v>
      </c>
      <c r="K1052" s="12">
        <v>8</v>
      </c>
      <c r="L1052" s="12">
        <v>27</v>
      </c>
      <c r="M1052" s="12">
        <v>1</v>
      </c>
      <c r="N1052" s="12">
        <v>0</v>
      </c>
      <c r="O1052" s="12">
        <v>9</v>
      </c>
      <c r="P1052" s="12">
        <v>68</v>
      </c>
      <c r="AI1052" s="12"/>
    </row>
    <row r="1053" spans="1:35" x14ac:dyDescent="0.2">
      <c r="A1053" s="12" t="s">
        <v>1529</v>
      </c>
      <c r="B1053" s="12">
        <v>2012</v>
      </c>
      <c r="C1053" s="12" t="s">
        <v>178</v>
      </c>
      <c r="D1053" s="12" t="s">
        <v>157</v>
      </c>
      <c r="E1053" s="12">
        <v>68</v>
      </c>
      <c r="F1053" s="12">
        <v>212</v>
      </c>
      <c r="G1053" s="12">
        <v>16</v>
      </c>
      <c r="H1053" s="12">
        <v>50</v>
      </c>
      <c r="I1053" s="12">
        <v>10</v>
      </c>
      <c r="J1053" s="12">
        <v>1</v>
      </c>
      <c r="K1053" s="12">
        <v>2</v>
      </c>
      <c r="L1053" s="12">
        <v>25</v>
      </c>
      <c r="M1053" s="12">
        <v>0</v>
      </c>
      <c r="N1053" s="12">
        <v>1</v>
      </c>
      <c r="O1053" s="12">
        <v>9</v>
      </c>
      <c r="P1053" s="12">
        <v>24</v>
      </c>
      <c r="AI1053" s="12"/>
    </row>
    <row r="1054" spans="1:35" x14ac:dyDescent="0.2">
      <c r="A1054" s="12" t="s">
        <v>1483</v>
      </c>
      <c r="B1054" s="12">
        <v>2012</v>
      </c>
      <c r="C1054" s="12" t="s">
        <v>176</v>
      </c>
      <c r="D1054" s="12" t="s">
        <v>157</v>
      </c>
      <c r="E1054" s="12">
        <v>66</v>
      </c>
      <c r="F1054" s="12">
        <v>213</v>
      </c>
      <c r="G1054" s="12">
        <v>16</v>
      </c>
      <c r="H1054" s="12">
        <v>53</v>
      </c>
      <c r="I1054" s="12">
        <v>13</v>
      </c>
      <c r="J1054" s="12">
        <v>0</v>
      </c>
      <c r="K1054" s="12">
        <v>4</v>
      </c>
      <c r="L1054" s="12">
        <v>28</v>
      </c>
      <c r="M1054" s="12">
        <v>0</v>
      </c>
      <c r="N1054" s="12">
        <v>1</v>
      </c>
      <c r="O1054" s="12">
        <v>8</v>
      </c>
      <c r="P1054" s="12">
        <v>35</v>
      </c>
      <c r="AI1054" s="12"/>
    </row>
    <row r="1055" spans="1:35" x14ac:dyDescent="0.2">
      <c r="A1055" s="12" t="s">
        <v>1506</v>
      </c>
      <c r="B1055" s="12">
        <v>2012</v>
      </c>
      <c r="C1055" s="12" t="s">
        <v>178</v>
      </c>
      <c r="D1055" s="12" t="s">
        <v>157</v>
      </c>
      <c r="E1055" s="12">
        <v>57</v>
      </c>
      <c r="F1055" s="12">
        <v>215</v>
      </c>
      <c r="G1055" s="12">
        <v>21</v>
      </c>
      <c r="H1055" s="12">
        <v>49</v>
      </c>
      <c r="I1055" s="12">
        <v>14</v>
      </c>
      <c r="J1055" s="12">
        <v>1</v>
      </c>
      <c r="K1055" s="12">
        <v>7</v>
      </c>
      <c r="L1055" s="12">
        <v>36</v>
      </c>
      <c r="M1055" s="12">
        <v>0</v>
      </c>
      <c r="N1055" s="12">
        <v>1</v>
      </c>
      <c r="O1055" s="12">
        <v>9</v>
      </c>
      <c r="P1055" s="12">
        <v>25</v>
      </c>
      <c r="AI1055" s="12"/>
    </row>
    <row r="1056" spans="1:35" x14ac:dyDescent="0.2">
      <c r="A1056" s="12" t="s">
        <v>1646</v>
      </c>
      <c r="B1056" s="12">
        <v>2012</v>
      </c>
      <c r="C1056" s="12" t="s">
        <v>170</v>
      </c>
      <c r="D1056" s="12" t="s">
        <v>157</v>
      </c>
      <c r="E1056" s="12">
        <v>67</v>
      </c>
      <c r="F1056" s="12">
        <v>218</v>
      </c>
      <c r="G1056" s="12">
        <v>38</v>
      </c>
      <c r="H1056" s="12">
        <v>52</v>
      </c>
      <c r="I1056" s="12">
        <v>12</v>
      </c>
      <c r="J1056" s="12">
        <v>0</v>
      </c>
      <c r="K1056" s="12">
        <v>16</v>
      </c>
      <c r="L1056" s="12">
        <v>39</v>
      </c>
      <c r="M1056" s="12">
        <v>0</v>
      </c>
      <c r="N1056" s="12">
        <v>0</v>
      </c>
      <c r="O1056" s="12">
        <v>39</v>
      </c>
      <c r="P1056" s="12">
        <v>83</v>
      </c>
      <c r="AI1056" s="12"/>
    </row>
    <row r="1057" spans="1:35" x14ac:dyDescent="0.2">
      <c r="A1057" s="12" t="s">
        <v>1878</v>
      </c>
      <c r="B1057" s="12">
        <v>2012</v>
      </c>
      <c r="C1057" s="12" t="s">
        <v>185</v>
      </c>
      <c r="D1057" s="12" t="s">
        <v>161</v>
      </c>
      <c r="E1057" s="12">
        <v>74</v>
      </c>
      <c r="F1057" s="12">
        <v>218</v>
      </c>
      <c r="G1057" s="12">
        <v>22</v>
      </c>
      <c r="H1057" s="12">
        <v>61</v>
      </c>
      <c r="I1057" s="12">
        <v>15</v>
      </c>
      <c r="J1057" s="12">
        <v>0</v>
      </c>
      <c r="K1057" s="12">
        <v>3</v>
      </c>
      <c r="L1057" s="12">
        <v>34</v>
      </c>
      <c r="M1057" s="12">
        <v>0</v>
      </c>
      <c r="N1057" s="12">
        <v>0</v>
      </c>
      <c r="O1057" s="12">
        <v>5</v>
      </c>
      <c r="P1057" s="12">
        <v>52</v>
      </c>
      <c r="AI1057" s="12"/>
    </row>
    <row r="1058" spans="1:35" x14ac:dyDescent="0.2">
      <c r="A1058" s="12" t="s">
        <v>1419</v>
      </c>
      <c r="B1058" s="12">
        <v>2012</v>
      </c>
      <c r="C1058" s="12" t="s">
        <v>176</v>
      </c>
      <c r="D1058" s="12" t="s">
        <v>157</v>
      </c>
      <c r="E1058" s="12">
        <v>66</v>
      </c>
      <c r="F1058" s="12">
        <v>219</v>
      </c>
      <c r="G1058" s="12">
        <v>23</v>
      </c>
      <c r="H1058" s="12">
        <v>50</v>
      </c>
      <c r="I1058" s="12">
        <v>6</v>
      </c>
      <c r="J1058" s="12">
        <v>2</v>
      </c>
      <c r="K1058" s="12">
        <v>12</v>
      </c>
      <c r="L1058" s="12">
        <v>34</v>
      </c>
      <c r="M1058" s="12">
        <v>0</v>
      </c>
      <c r="N1058" s="12">
        <v>0</v>
      </c>
      <c r="O1058" s="12">
        <v>32</v>
      </c>
      <c r="P1058" s="12">
        <v>47</v>
      </c>
      <c r="AI1058" s="12"/>
    </row>
    <row r="1059" spans="1:35" x14ac:dyDescent="0.2">
      <c r="A1059" s="12" t="s">
        <v>1624</v>
      </c>
      <c r="B1059" s="12">
        <v>2012</v>
      </c>
      <c r="C1059" s="12" t="s">
        <v>185</v>
      </c>
      <c r="D1059" s="12" t="s">
        <v>161</v>
      </c>
      <c r="E1059" s="12">
        <v>59</v>
      </c>
      <c r="F1059" s="12">
        <v>219</v>
      </c>
      <c r="G1059" s="12">
        <v>28</v>
      </c>
      <c r="H1059" s="12">
        <v>48</v>
      </c>
      <c r="I1059" s="12">
        <v>11</v>
      </c>
      <c r="J1059" s="12">
        <v>2</v>
      </c>
      <c r="K1059" s="12">
        <v>7</v>
      </c>
      <c r="L1059" s="12">
        <v>45</v>
      </c>
      <c r="M1059" s="12">
        <v>1</v>
      </c>
      <c r="N1059" s="12">
        <v>0</v>
      </c>
      <c r="O1059" s="12">
        <v>19</v>
      </c>
      <c r="P1059" s="12">
        <v>60</v>
      </c>
      <c r="AI1059" s="12"/>
    </row>
    <row r="1060" spans="1:35" x14ac:dyDescent="0.2">
      <c r="A1060" s="12" t="s">
        <v>1556</v>
      </c>
      <c r="B1060" s="12">
        <v>2012</v>
      </c>
      <c r="C1060" s="12" t="s">
        <v>181</v>
      </c>
      <c r="D1060" s="12" t="s">
        <v>157</v>
      </c>
      <c r="E1060" s="12">
        <v>79</v>
      </c>
      <c r="F1060" s="12">
        <v>221</v>
      </c>
      <c r="G1060" s="12">
        <v>27</v>
      </c>
      <c r="H1060" s="12">
        <v>53</v>
      </c>
      <c r="I1060" s="12">
        <v>6</v>
      </c>
      <c r="J1060" s="12">
        <v>1</v>
      </c>
      <c r="K1060" s="12">
        <v>9</v>
      </c>
      <c r="L1060" s="12">
        <v>26</v>
      </c>
      <c r="M1060" s="12">
        <v>1</v>
      </c>
      <c r="N1060" s="12">
        <v>3</v>
      </c>
      <c r="O1060" s="12">
        <v>29</v>
      </c>
      <c r="P1060" s="12">
        <v>60</v>
      </c>
      <c r="AI1060" s="12"/>
    </row>
    <row r="1061" spans="1:35" x14ac:dyDescent="0.2">
      <c r="A1061" s="12" t="s">
        <v>1493</v>
      </c>
      <c r="B1061" s="12">
        <v>2012</v>
      </c>
      <c r="C1061" s="12" t="s">
        <v>158</v>
      </c>
      <c r="D1061" s="12" t="s">
        <v>161</v>
      </c>
      <c r="E1061" s="12">
        <v>76</v>
      </c>
      <c r="F1061" s="12">
        <v>221</v>
      </c>
      <c r="G1061" s="12">
        <v>23</v>
      </c>
      <c r="H1061" s="12">
        <v>39</v>
      </c>
      <c r="I1061" s="12">
        <v>8</v>
      </c>
      <c r="J1061" s="12">
        <v>0</v>
      </c>
      <c r="K1061" s="12">
        <v>7</v>
      </c>
      <c r="L1061" s="12">
        <v>24</v>
      </c>
      <c r="M1061" s="12">
        <v>0</v>
      </c>
      <c r="N1061" s="12">
        <v>0</v>
      </c>
      <c r="O1061" s="12">
        <v>33</v>
      </c>
      <c r="P1061" s="12">
        <v>70</v>
      </c>
      <c r="AI1061" s="12"/>
    </row>
    <row r="1062" spans="1:35" x14ac:dyDescent="0.2">
      <c r="A1062" s="12" t="s">
        <v>1756</v>
      </c>
      <c r="B1062" s="12">
        <v>2012</v>
      </c>
      <c r="C1062" s="12" t="s">
        <v>178</v>
      </c>
      <c r="D1062" s="12" t="s">
        <v>157</v>
      </c>
      <c r="E1062" s="12">
        <v>61</v>
      </c>
      <c r="F1062" s="12">
        <v>222</v>
      </c>
      <c r="G1062" s="12">
        <v>27</v>
      </c>
      <c r="H1062" s="12">
        <v>59</v>
      </c>
      <c r="I1062" s="12">
        <v>9</v>
      </c>
      <c r="J1062" s="12">
        <v>2</v>
      </c>
      <c r="K1062" s="12">
        <v>7</v>
      </c>
      <c r="L1062" s="12">
        <v>31</v>
      </c>
      <c r="M1062" s="12">
        <v>10</v>
      </c>
      <c r="N1062" s="12">
        <v>0</v>
      </c>
      <c r="O1062" s="12">
        <v>15</v>
      </c>
      <c r="P1062" s="12">
        <v>56</v>
      </c>
      <c r="AI1062" s="12"/>
    </row>
    <row r="1063" spans="1:35" x14ac:dyDescent="0.2">
      <c r="A1063" s="12" t="s">
        <v>1661</v>
      </c>
      <c r="B1063" s="12">
        <v>2012</v>
      </c>
      <c r="C1063" s="12" t="s">
        <v>188</v>
      </c>
      <c r="D1063" s="12" t="s">
        <v>161</v>
      </c>
      <c r="E1063" s="12">
        <v>86</v>
      </c>
      <c r="F1063" s="12">
        <v>225</v>
      </c>
      <c r="G1063" s="12">
        <v>29</v>
      </c>
      <c r="H1063" s="12">
        <v>59</v>
      </c>
      <c r="I1063" s="12">
        <v>9</v>
      </c>
      <c r="J1063" s="12">
        <v>1</v>
      </c>
      <c r="K1063" s="12">
        <v>3</v>
      </c>
      <c r="L1063" s="12">
        <v>12</v>
      </c>
      <c r="M1063" s="12">
        <v>4</v>
      </c>
      <c r="N1063" s="12">
        <v>1</v>
      </c>
      <c r="O1063" s="12">
        <v>16</v>
      </c>
      <c r="P1063" s="12">
        <v>39</v>
      </c>
      <c r="AI1063" s="12"/>
    </row>
    <row r="1064" spans="1:35" x14ac:dyDescent="0.2">
      <c r="A1064" s="12" t="s">
        <v>1674</v>
      </c>
      <c r="B1064" s="12">
        <v>2012</v>
      </c>
      <c r="C1064" s="12" t="s">
        <v>162</v>
      </c>
      <c r="D1064" s="12" t="s">
        <v>161</v>
      </c>
      <c r="E1064" s="12">
        <v>103</v>
      </c>
      <c r="F1064" s="12">
        <v>225</v>
      </c>
      <c r="G1064" s="12">
        <v>18</v>
      </c>
      <c r="H1064" s="12">
        <v>47</v>
      </c>
      <c r="I1064" s="12">
        <v>11</v>
      </c>
      <c r="J1064" s="12">
        <v>0</v>
      </c>
      <c r="K1064" s="12">
        <v>5</v>
      </c>
      <c r="L1064" s="12">
        <v>19</v>
      </c>
      <c r="M1064" s="12">
        <v>5</v>
      </c>
      <c r="N1064" s="12">
        <v>2</v>
      </c>
      <c r="O1064" s="12">
        <v>14</v>
      </c>
      <c r="P1064" s="12">
        <v>46</v>
      </c>
      <c r="AI1064" s="12"/>
    </row>
    <row r="1065" spans="1:35" x14ac:dyDescent="0.2">
      <c r="A1065" s="12" t="s">
        <v>1423</v>
      </c>
      <c r="B1065" s="12">
        <v>2012</v>
      </c>
      <c r="C1065" s="12" t="s">
        <v>182</v>
      </c>
      <c r="D1065" s="12" t="s">
        <v>157</v>
      </c>
      <c r="E1065" s="12">
        <v>64</v>
      </c>
      <c r="F1065" s="12">
        <v>226</v>
      </c>
      <c r="G1065" s="12">
        <v>27</v>
      </c>
      <c r="H1065" s="12">
        <v>58</v>
      </c>
      <c r="I1065" s="12">
        <v>7</v>
      </c>
      <c r="J1065" s="12">
        <v>5</v>
      </c>
      <c r="K1065" s="12">
        <v>4</v>
      </c>
      <c r="L1065" s="12">
        <v>20</v>
      </c>
      <c r="M1065" s="12">
        <v>7</v>
      </c>
      <c r="N1065" s="12">
        <v>2</v>
      </c>
      <c r="O1065" s="12">
        <v>9</v>
      </c>
      <c r="P1065" s="12">
        <v>23</v>
      </c>
      <c r="AI1065" s="12"/>
    </row>
    <row r="1066" spans="1:35" x14ac:dyDescent="0.2">
      <c r="A1066" s="12" t="s">
        <v>1640</v>
      </c>
      <c r="B1066" s="12">
        <v>2012</v>
      </c>
      <c r="C1066" s="12" t="s">
        <v>183</v>
      </c>
      <c r="D1066" s="12" t="s">
        <v>161</v>
      </c>
      <c r="E1066" s="12">
        <v>129</v>
      </c>
      <c r="F1066" s="12">
        <v>227</v>
      </c>
      <c r="G1066" s="12">
        <v>25</v>
      </c>
      <c r="H1066" s="12">
        <v>66</v>
      </c>
      <c r="I1066" s="12">
        <v>11</v>
      </c>
      <c r="J1066" s="12">
        <v>0</v>
      </c>
      <c r="K1066" s="12">
        <v>5</v>
      </c>
      <c r="L1066" s="12">
        <v>25</v>
      </c>
      <c r="M1066" s="12">
        <v>15</v>
      </c>
      <c r="N1066" s="12">
        <v>3</v>
      </c>
      <c r="O1066" s="12">
        <v>28</v>
      </c>
      <c r="P1066" s="12">
        <v>53</v>
      </c>
      <c r="AI1066" s="12"/>
    </row>
    <row r="1067" spans="1:35" x14ac:dyDescent="0.2">
      <c r="A1067" s="12" t="s">
        <v>1406</v>
      </c>
      <c r="B1067" s="12">
        <v>2012</v>
      </c>
      <c r="C1067" s="12" t="s">
        <v>171</v>
      </c>
      <c r="D1067" s="12" t="s">
        <v>157</v>
      </c>
      <c r="E1067" s="12">
        <v>67</v>
      </c>
      <c r="F1067" s="12">
        <v>227</v>
      </c>
      <c r="G1067" s="12">
        <v>28</v>
      </c>
      <c r="H1067" s="12">
        <v>73</v>
      </c>
      <c r="I1067" s="12">
        <v>13</v>
      </c>
      <c r="J1067" s="12">
        <v>1</v>
      </c>
      <c r="K1067" s="12">
        <v>5</v>
      </c>
      <c r="L1067" s="12">
        <v>27</v>
      </c>
      <c r="M1067" s="12">
        <v>14</v>
      </c>
      <c r="N1067" s="12">
        <v>5</v>
      </c>
      <c r="O1067" s="12">
        <v>5</v>
      </c>
      <c r="P1067" s="12">
        <v>21</v>
      </c>
      <c r="AI1067" s="12"/>
    </row>
    <row r="1068" spans="1:35" x14ac:dyDescent="0.2">
      <c r="A1068" s="12" t="s">
        <v>1434</v>
      </c>
      <c r="B1068" s="12">
        <v>2012</v>
      </c>
      <c r="C1068" s="12" t="s">
        <v>182</v>
      </c>
      <c r="D1068" s="12" t="s">
        <v>157</v>
      </c>
      <c r="E1068" s="12">
        <v>93</v>
      </c>
      <c r="F1068" s="12">
        <v>228</v>
      </c>
      <c r="G1068" s="12">
        <v>19</v>
      </c>
      <c r="H1068" s="12">
        <v>47</v>
      </c>
      <c r="I1068" s="12">
        <v>7</v>
      </c>
      <c r="J1068" s="12">
        <v>1</v>
      </c>
      <c r="K1068" s="12">
        <v>2</v>
      </c>
      <c r="L1068" s="12">
        <v>17</v>
      </c>
      <c r="M1068" s="12">
        <v>1</v>
      </c>
      <c r="N1068" s="12">
        <v>0</v>
      </c>
      <c r="O1068" s="12">
        <v>20</v>
      </c>
      <c r="P1068" s="12">
        <v>39</v>
      </c>
      <c r="AI1068" s="12"/>
    </row>
    <row r="1069" spans="1:35" x14ac:dyDescent="0.2">
      <c r="A1069" s="12" t="s">
        <v>1852</v>
      </c>
      <c r="B1069" s="12">
        <v>2012</v>
      </c>
      <c r="C1069" s="12" t="s">
        <v>188</v>
      </c>
      <c r="D1069" s="12" t="s">
        <v>161</v>
      </c>
      <c r="E1069" s="12">
        <v>81</v>
      </c>
      <c r="F1069" s="12">
        <v>229</v>
      </c>
      <c r="G1069" s="12">
        <v>26</v>
      </c>
      <c r="H1069" s="12">
        <v>68</v>
      </c>
      <c r="I1069" s="12">
        <v>12</v>
      </c>
      <c r="J1069" s="12">
        <v>4</v>
      </c>
      <c r="K1069" s="12">
        <v>2</v>
      </c>
      <c r="L1069" s="12">
        <v>22</v>
      </c>
      <c r="M1069" s="12">
        <v>1</v>
      </c>
      <c r="N1069" s="12">
        <v>2</v>
      </c>
      <c r="O1069" s="12">
        <v>13</v>
      </c>
      <c r="P1069" s="12">
        <v>42</v>
      </c>
      <c r="AI1069" s="12"/>
    </row>
    <row r="1070" spans="1:35" x14ac:dyDescent="0.2">
      <c r="A1070" s="12" t="s">
        <v>1810</v>
      </c>
      <c r="B1070" s="12">
        <v>2012</v>
      </c>
      <c r="C1070" s="12" t="s">
        <v>158</v>
      </c>
      <c r="D1070" s="12" t="s">
        <v>161</v>
      </c>
      <c r="E1070" s="12">
        <v>66</v>
      </c>
      <c r="F1070" s="12">
        <v>229</v>
      </c>
      <c r="G1070" s="12">
        <v>24</v>
      </c>
      <c r="H1070" s="12">
        <v>58</v>
      </c>
      <c r="I1070" s="12">
        <v>10</v>
      </c>
      <c r="J1070" s="12">
        <v>1</v>
      </c>
      <c r="K1070" s="12">
        <v>9</v>
      </c>
      <c r="L1070" s="12">
        <v>24</v>
      </c>
      <c r="M1070" s="12">
        <v>0</v>
      </c>
      <c r="N1070" s="12">
        <v>0</v>
      </c>
      <c r="O1070" s="12">
        <v>18</v>
      </c>
      <c r="P1070" s="12">
        <v>73</v>
      </c>
      <c r="AI1070" s="12"/>
    </row>
    <row r="1071" spans="1:35" x14ac:dyDescent="0.2">
      <c r="A1071" s="12" t="s">
        <v>1600</v>
      </c>
      <c r="B1071" s="12">
        <v>2012</v>
      </c>
      <c r="C1071" s="12" t="s">
        <v>176</v>
      </c>
      <c r="D1071" s="12" t="s">
        <v>157</v>
      </c>
      <c r="E1071" s="12">
        <v>81</v>
      </c>
      <c r="F1071" s="12">
        <v>232</v>
      </c>
      <c r="G1071" s="12">
        <v>29</v>
      </c>
      <c r="H1071" s="12">
        <v>47</v>
      </c>
      <c r="I1071" s="12">
        <v>10</v>
      </c>
      <c r="J1071" s="12">
        <v>0</v>
      </c>
      <c r="K1071" s="12">
        <v>11</v>
      </c>
      <c r="L1071" s="12">
        <v>31</v>
      </c>
      <c r="M1071" s="12">
        <v>1</v>
      </c>
      <c r="N1071" s="12">
        <v>2</v>
      </c>
      <c r="O1071" s="12">
        <v>28</v>
      </c>
      <c r="P1071" s="12">
        <v>59</v>
      </c>
      <c r="AI1071" s="12"/>
    </row>
    <row r="1072" spans="1:35" x14ac:dyDescent="0.2">
      <c r="A1072" s="12" t="s">
        <v>1344</v>
      </c>
      <c r="B1072" s="12">
        <v>2012</v>
      </c>
      <c r="C1072" s="12" t="s">
        <v>171</v>
      </c>
      <c r="D1072" s="12" t="s">
        <v>157</v>
      </c>
      <c r="E1072" s="12">
        <v>94</v>
      </c>
      <c r="F1072" s="12">
        <v>233</v>
      </c>
      <c r="G1072" s="12">
        <v>27</v>
      </c>
      <c r="H1072" s="12">
        <v>46</v>
      </c>
      <c r="I1072" s="12">
        <v>7</v>
      </c>
      <c r="J1072" s="12">
        <v>0</v>
      </c>
      <c r="K1072" s="12">
        <v>14</v>
      </c>
      <c r="L1072" s="12">
        <v>34</v>
      </c>
      <c r="M1072" s="12">
        <v>0</v>
      </c>
      <c r="N1072" s="12">
        <v>0</v>
      </c>
      <c r="O1072" s="12">
        <v>28</v>
      </c>
      <c r="P1072" s="12">
        <v>71</v>
      </c>
      <c r="AI1072" s="12"/>
    </row>
    <row r="1073" spans="1:35" x14ac:dyDescent="0.2">
      <c r="A1073" s="12" t="s">
        <v>1855</v>
      </c>
      <c r="B1073" s="12">
        <v>2012</v>
      </c>
      <c r="C1073" s="12" t="s">
        <v>166</v>
      </c>
      <c r="D1073" s="12" t="s">
        <v>161</v>
      </c>
      <c r="E1073" s="12">
        <v>78</v>
      </c>
      <c r="F1073" s="12">
        <v>233</v>
      </c>
      <c r="G1073" s="12">
        <v>22</v>
      </c>
      <c r="H1073" s="12">
        <v>62</v>
      </c>
      <c r="I1073" s="12">
        <v>9</v>
      </c>
      <c r="J1073" s="12">
        <v>0</v>
      </c>
      <c r="K1073" s="12">
        <v>8</v>
      </c>
      <c r="L1073" s="12">
        <v>30</v>
      </c>
      <c r="M1073" s="12">
        <v>1</v>
      </c>
      <c r="N1073" s="12">
        <v>1</v>
      </c>
      <c r="O1073" s="12">
        <v>17</v>
      </c>
      <c r="P1073" s="12">
        <v>56</v>
      </c>
      <c r="AI1073" s="12"/>
    </row>
    <row r="1074" spans="1:35" x14ac:dyDescent="0.2">
      <c r="A1074" s="12" t="s">
        <v>1336</v>
      </c>
      <c r="B1074" s="12">
        <v>2012</v>
      </c>
      <c r="C1074" s="12" t="s">
        <v>177</v>
      </c>
      <c r="D1074" s="12" t="s">
        <v>161</v>
      </c>
      <c r="E1074" s="12">
        <v>78</v>
      </c>
      <c r="F1074" s="12">
        <v>238</v>
      </c>
      <c r="G1074" s="12">
        <v>19</v>
      </c>
      <c r="H1074" s="12">
        <v>65</v>
      </c>
      <c r="I1074" s="12">
        <v>13</v>
      </c>
      <c r="J1074" s="12">
        <v>1</v>
      </c>
      <c r="K1074" s="12">
        <v>4</v>
      </c>
      <c r="L1074" s="12">
        <v>26</v>
      </c>
      <c r="M1074" s="12">
        <v>1</v>
      </c>
      <c r="N1074" s="12">
        <v>2</v>
      </c>
      <c r="O1074" s="12">
        <v>23</v>
      </c>
      <c r="P1074" s="12">
        <v>27</v>
      </c>
      <c r="AI1074" s="12"/>
    </row>
    <row r="1075" spans="1:35" x14ac:dyDescent="0.2">
      <c r="A1075" s="12" t="s">
        <v>1713</v>
      </c>
      <c r="B1075" s="12">
        <v>2012</v>
      </c>
      <c r="C1075" s="12" t="s">
        <v>184</v>
      </c>
      <c r="D1075" s="12" t="s">
        <v>157</v>
      </c>
      <c r="E1075" s="12">
        <v>122</v>
      </c>
      <c r="F1075" s="12">
        <v>240</v>
      </c>
      <c r="G1075" s="12">
        <v>31</v>
      </c>
      <c r="H1075" s="12">
        <v>73</v>
      </c>
      <c r="I1075" s="12">
        <v>12</v>
      </c>
      <c r="J1075" s="12">
        <v>3</v>
      </c>
      <c r="K1075" s="12">
        <v>1</v>
      </c>
      <c r="L1075" s="12">
        <v>26</v>
      </c>
      <c r="M1075" s="12">
        <v>13</v>
      </c>
      <c r="N1075" s="12">
        <v>7</v>
      </c>
      <c r="O1075" s="12">
        <v>14</v>
      </c>
      <c r="P1075" s="12">
        <v>41</v>
      </c>
      <c r="AI1075" s="12"/>
    </row>
    <row r="1076" spans="1:35" x14ac:dyDescent="0.2">
      <c r="A1076" s="12" t="s">
        <v>1338</v>
      </c>
      <c r="B1076" s="12">
        <v>2012</v>
      </c>
      <c r="C1076" s="12" t="s">
        <v>188</v>
      </c>
      <c r="D1076" s="12" t="s">
        <v>161</v>
      </c>
      <c r="E1076" s="12">
        <v>69</v>
      </c>
      <c r="F1076" s="12">
        <v>240</v>
      </c>
      <c r="G1076" s="12">
        <v>31</v>
      </c>
      <c r="H1076" s="12">
        <v>57</v>
      </c>
      <c r="I1076" s="12">
        <v>16</v>
      </c>
      <c r="J1076" s="12">
        <v>1</v>
      </c>
      <c r="K1076" s="12">
        <v>7</v>
      </c>
      <c r="L1076" s="12">
        <v>37</v>
      </c>
      <c r="M1076" s="12">
        <v>1</v>
      </c>
      <c r="N1076" s="12">
        <v>1</v>
      </c>
      <c r="O1076" s="12">
        <v>39</v>
      </c>
      <c r="P1076" s="12">
        <v>44</v>
      </c>
      <c r="AI1076" s="12"/>
    </row>
    <row r="1077" spans="1:35" x14ac:dyDescent="0.2">
      <c r="A1077" s="12" t="s">
        <v>1783</v>
      </c>
      <c r="B1077" s="12">
        <v>2012</v>
      </c>
      <c r="C1077" s="12" t="s">
        <v>174</v>
      </c>
      <c r="D1077" s="12" t="s">
        <v>161</v>
      </c>
      <c r="E1077" s="12">
        <v>88</v>
      </c>
      <c r="F1077" s="12">
        <v>240</v>
      </c>
      <c r="G1077" s="12">
        <v>25</v>
      </c>
      <c r="H1077" s="12">
        <v>56</v>
      </c>
      <c r="I1077" s="12">
        <v>14</v>
      </c>
      <c r="J1077" s="12">
        <v>0</v>
      </c>
      <c r="K1077" s="12">
        <v>12</v>
      </c>
      <c r="L1077" s="12">
        <v>39</v>
      </c>
      <c r="M1077" s="12">
        <v>0</v>
      </c>
      <c r="N1077" s="12">
        <v>0</v>
      </c>
      <c r="O1077" s="12">
        <v>29</v>
      </c>
      <c r="P1077" s="12">
        <v>73</v>
      </c>
      <c r="AI1077" s="12"/>
    </row>
    <row r="1078" spans="1:35" x14ac:dyDescent="0.2">
      <c r="A1078" s="12" t="s">
        <v>1791</v>
      </c>
      <c r="B1078" s="12">
        <v>2012</v>
      </c>
      <c r="C1078" s="12" t="s">
        <v>163</v>
      </c>
      <c r="D1078" s="12" t="s">
        <v>161</v>
      </c>
      <c r="E1078" s="12">
        <v>84</v>
      </c>
      <c r="F1078" s="12">
        <v>241</v>
      </c>
      <c r="G1078" s="12">
        <v>29</v>
      </c>
      <c r="H1078" s="12">
        <v>47</v>
      </c>
      <c r="I1078" s="12">
        <v>9</v>
      </c>
      <c r="J1078" s="12">
        <v>3</v>
      </c>
      <c r="K1078" s="12">
        <v>0</v>
      </c>
      <c r="L1078" s="12">
        <v>17</v>
      </c>
      <c r="M1078" s="12">
        <v>8</v>
      </c>
      <c r="N1078" s="12">
        <v>2</v>
      </c>
      <c r="O1078" s="12">
        <v>25</v>
      </c>
      <c r="P1078" s="12">
        <v>58</v>
      </c>
      <c r="AI1078" s="12"/>
    </row>
    <row r="1079" spans="1:35" x14ac:dyDescent="0.2">
      <c r="A1079" s="12" t="s">
        <v>1435</v>
      </c>
      <c r="B1079" s="12">
        <v>2012</v>
      </c>
      <c r="C1079" s="12" t="s">
        <v>185</v>
      </c>
      <c r="D1079" s="12" t="s">
        <v>161</v>
      </c>
      <c r="E1079" s="12">
        <v>61</v>
      </c>
      <c r="F1079" s="12">
        <v>243</v>
      </c>
      <c r="G1079" s="12">
        <v>40</v>
      </c>
      <c r="H1079" s="12">
        <v>88</v>
      </c>
      <c r="I1079" s="12">
        <v>16</v>
      </c>
      <c r="J1079" s="12">
        <v>1</v>
      </c>
      <c r="K1079" s="12">
        <v>3</v>
      </c>
      <c r="L1079" s="12">
        <v>44</v>
      </c>
      <c r="M1079" s="12">
        <v>2</v>
      </c>
      <c r="N1079" s="12">
        <v>1</v>
      </c>
      <c r="O1079" s="12">
        <v>13</v>
      </c>
      <c r="P1079" s="12">
        <v>14</v>
      </c>
      <c r="AI1079" s="12"/>
    </row>
    <row r="1080" spans="1:35" x14ac:dyDescent="0.2">
      <c r="A1080" s="12" t="s">
        <v>1380</v>
      </c>
      <c r="B1080" s="12">
        <v>2012</v>
      </c>
      <c r="C1080" s="12" t="s">
        <v>181</v>
      </c>
      <c r="D1080" s="12" t="s">
        <v>157</v>
      </c>
      <c r="E1080" s="12">
        <v>77</v>
      </c>
      <c r="F1080" s="12">
        <v>243</v>
      </c>
      <c r="G1080" s="12">
        <v>36</v>
      </c>
      <c r="H1080" s="12">
        <v>56</v>
      </c>
      <c r="I1080" s="12">
        <v>9</v>
      </c>
      <c r="J1080" s="12">
        <v>0</v>
      </c>
      <c r="K1080" s="12">
        <v>11</v>
      </c>
      <c r="L1080" s="12">
        <v>29</v>
      </c>
      <c r="M1080" s="12">
        <v>3</v>
      </c>
      <c r="N1080" s="12">
        <v>1</v>
      </c>
      <c r="O1080" s="12">
        <v>16</v>
      </c>
      <c r="P1080" s="12">
        <v>35</v>
      </c>
      <c r="AI1080" s="12"/>
    </row>
    <row r="1081" spans="1:35" x14ac:dyDescent="0.2">
      <c r="A1081" s="12" t="s">
        <v>1594</v>
      </c>
      <c r="B1081" s="12">
        <v>2012</v>
      </c>
      <c r="C1081" s="12" t="s">
        <v>163</v>
      </c>
      <c r="D1081" s="12" t="s">
        <v>161</v>
      </c>
      <c r="E1081" s="12">
        <v>64</v>
      </c>
      <c r="F1081" s="12">
        <v>244</v>
      </c>
      <c r="G1081" s="12">
        <v>30</v>
      </c>
      <c r="H1081" s="12">
        <v>63</v>
      </c>
      <c r="I1081" s="12">
        <v>3</v>
      </c>
      <c r="J1081" s="12">
        <v>4</v>
      </c>
      <c r="K1081" s="12">
        <v>1</v>
      </c>
      <c r="L1081" s="12">
        <v>11</v>
      </c>
      <c r="M1081" s="12">
        <v>30</v>
      </c>
      <c r="N1081" s="12">
        <v>3</v>
      </c>
      <c r="O1081" s="12">
        <v>25</v>
      </c>
      <c r="P1081" s="12">
        <v>52</v>
      </c>
      <c r="AI1081" s="12"/>
    </row>
    <row r="1082" spans="1:35" x14ac:dyDescent="0.2">
      <c r="A1082" s="12" t="s">
        <v>1845</v>
      </c>
      <c r="B1082" s="12">
        <v>2012</v>
      </c>
      <c r="C1082" s="12" t="s">
        <v>174</v>
      </c>
      <c r="D1082" s="12" t="s">
        <v>161</v>
      </c>
      <c r="E1082" s="12">
        <v>104</v>
      </c>
      <c r="F1082" s="12">
        <v>249</v>
      </c>
      <c r="G1082" s="12">
        <v>34</v>
      </c>
      <c r="H1082" s="12">
        <v>58</v>
      </c>
      <c r="I1082" s="12">
        <v>9</v>
      </c>
      <c r="J1082" s="12">
        <v>5</v>
      </c>
      <c r="K1082" s="12">
        <v>3</v>
      </c>
      <c r="L1082" s="12">
        <v>16</v>
      </c>
      <c r="M1082" s="12">
        <v>7</v>
      </c>
      <c r="N1082" s="12">
        <v>3</v>
      </c>
      <c r="O1082" s="12">
        <v>10</v>
      </c>
      <c r="P1082" s="12">
        <v>37</v>
      </c>
      <c r="AI1082" s="12"/>
    </row>
    <row r="1083" spans="1:35" x14ac:dyDescent="0.2">
      <c r="A1083" s="12" t="s">
        <v>1397</v>
      </c>
      <c r="B1083" s="12">
        <v>2012</v>
      </c>
      <c r="C1083" s="12" t="s">
        <v>167</v>
      </c>
      <c r="D1083" s="12" t="s">
        <v>157</v>
      </c>
      <c r="E1083" s="12">
        <v>102</v>
      </c>
      <c r="F1083" s="12">
        <v>251</v>
      </c>
      <c r="G1083" s="12">
        <v>27</v>
      </c>
      <c r="H1083" s="12">
        <v>56</v>
      </c>
      <c r="I1083" s="12">
        <v>9</v>
      </c>
      <c r="J1083" s="12">
        <v>0</v>
      </c>
      <c r="K1083" s="12">
        <v>8</v>
      </c>
      <c r="L1083" s="12">
        <v>32</v>
      </c>
      <c r="M1083" s="12">
        <v>3</v>
      </c>
      <c r="N1083" s="12">
        <v>1</v>
      </c>
      <c r="O1083" s="12">
        <v>20</v>
      </c>
      <c r="P1083" s="12">
        <v>60</v>
      </c>
      <c r="AI1083" s="12"/>
    </row>
    <row r="1084" spans="1:35" x14ac:dyDescent="0.2">
      <c r="A1084" s="12" t="s">
        <v>1531</v>
      </c>
      <c r="B1084" s="12">
        <v>2012</v>
      </c>
      <c r="C1084" s="12" t="s">
        <v>177</v>
      </c>
      <c r="D1084" s="12" t="s">
        <v>161</v>
      </c>
      <c r="E1084" s="12">
        <v>64</v>
      </c>
      <c r="F1084" s="12">
        <v>251</v>
      </c>
      <c r="G1084" s="12">
        <v>30</v>
      </c>
      <c r="H1084" s="12">
        <v>68</v>
      </c>
      <c r="I1084" s="12">
        <v>11</v>
      </c>
      <c r="J1084" s="12">
        <v>2</v>
      </c>
      <c r="K1084" s="12">
        <v>10</v>
      </c>
      <c r="L1084" s="12">
        <v>44</v>
      </c>
      <c r="M1084" s="12">
        <v>7</v>
      </c>
      <c r="N1084" s="12">
        <v>3</v>
      </c>
      <c r="O1084" s="12">
        <v>17</v>
      </c>
      <c r="P1084" s="12">
        <v>60</v>
      </c>
      <c r="AI1084" s="12"/>
    </row>
    <row r="1085" spans="1:35" x14ac:dyDescent="0.2">
      <c r="A1085" s="12" t="s">
        <v>1581</v>
      </c>
      <c r="B1085" s="12">
        <v>2012</v>
      </c>
      <c r="C1085" s="12" t="s">
        <v>169</v>
      </c>
      <c r="D1085" s="12" t="s">
        <v>161</v>
      </c>
      <c r="E1085" s="12">
        <v>83</v>
      </c>
      <c r="F1085" s="12">
        <v>252</v>
      </c>
      <c r="G1085" s="12">
        <v>28</v>
      </c>
      <c r="H1085" s="12">
        <v>63</v>
      </c>
      <c r="I1085" s="12">
        <v>9</v>
      </c>
      <c r="J1085" s="12">
        <v>0</v>
      </c>
      <c r="K1085" s="12">
        <v>6</v>
      </c>
      <c r="L1085" s="12">
        <v>34</v>
      </c>
      <c r="M1085" s="12">
        <v>6</v>
      </c>
      <c r="N1085" s="12">
        <v>3</v>
      </c>
      <c r="O1085" s="12">
        <v>22</v>
      </c>
      <c r="P1085" s="12">
        <v>45</v>
      </c>
      <c r="AI1085" s="12"/>
    </row>
    <row r="1086" spans="1:35" x14ac:dyDescent="0.2">
      <c r="A1086" s="12" t="s">
        <v>1758</v>
      </c>
      <c r="B1086" s="12">
        <v>2012</v>
      </c>
      <c r="C1086" s="12" t="s">
        <v>158</v>
      </c>
      <c r="D1086" s="12" t="s">
        <v>161</v>
      </c>
      <c r="E1086" s="12">
        <v>87</v>
      </c>
      <c r="F1086" s="12">
        <v>257</v>
      </c>
      <c r="G1086" s="12">
        <v>29</v>
      </c>
      <c r="H1086" s="12">
        <v>66</v>
      </c>
      <c r="I1086" s="12">
        <v>15</v>
      </c>
      <c r="J1086" s="12">
        <v>2</v>
      </c>
      <c r="K1086" s="12">
        <v>6</v>
      </c>
      <c r="L1086" s="12">
        <v>29</v>
      </c>
      <c r="M1086" s="12">
        <v>0</v>
      </c>
      <c r="N1086" s="12">
        <v>0</v>
      </c>
      <c r="O1086" s="12">
        <v>31</v>
      </c>
      <c r="P1086" s="12">
        <v>61</v>
      </c>
      <c r="AI1086" s="12"/>
    </row>
    <row r="1087" spans="1:35" x14ac:dyDescent="0.2">
      <c r="A1087" s="12" t="s">
        <v>1351</v>
      </c>
      <c r="B1087" s="12">
        <v>2012</v>
      </c>
      <c r="C1087" s="12" t="s">
        <v>158</v>
      </c>
      <c r="D1087" s="12" t="s">
        <v>161</v>
      </c>
      <c r="E1087" s="12">
        <v>66</v>
      </c>
      <c r="F1087" s="12">
        <v>258</v>
      </c>
      <c r="G1087" s="12">
        <v>24</v>
      </c>
      <c r="H1087" s="12">
        <v>74</v>
      </c>
      <c r="I1087" s="12">
        <v>15</v>
      </c>
      <c r="J1087" s="12">
        <v>1</v>
      </c>
      <c r="K1087" s="12">
        <v>5</v>
      </c>
      <c r="L1087" s="12">
        <v>29</v>
      </c>
      <c r="M1087" s="12">
        <v>0</v>
      </c>
      <c r="N1087" s="12">
        <v>0</v>
      </c>
      <c r="O1087" s="12">
        <v>19</v>
      </c>
      <c r="P1087" s="12">
        <v>17</v>
      </c>
      <c r="AI1087" s="12"/>
    </row>
    <row r="1088" spans="1:35" x14ac:dyDescent="0.2">
      <c r="A1088" s="12" t="s">
        <v>1760</v>
      </c>
      <c r="B1088" s="12">
        <v>2012</v>
      </c>
      <c r="C1088" s="12" t="s">
        <v>168</v>
      </c>
      <c r="D1088" s="12" t="s">
        <v>157</v>
      </c>
      <c r="E1088" s="12">
        <v>76</v>
      </c>
      <c r="F1088" s="12">
        <v>259</v>
      </c>
      <c r="G1088" s="12">
        <v>33</v>
      </c>
      <c r="H1088" s="12">
        <v>76</v>
      </c>
      <c r="I1088" s="12">
        <v>15</v>
      </c>
      <c r="J1088" s="12">
        <v>2</v>
      </c>
      <c r="K1088" s="12">
        <v>2</v>
      </c>
      <c r="L1088" s="12">
        <v>19</v>
      </c>
      <c r="M1088" s="12">
        <v>16</v>
      </c>
      <c r="N1088" s="12">
        <v>3</v>
      </c>
      <c r="O1088" s="12">
        <v>8</v>
      </c>
      <c r="P1088" s="12">
        <v>47</v>
      </c>
      <c r="AI1088" s="12"/>
    </row>
    <row r="1089" spans="1:35" x14ac:dyDescent="0.2">
      <c r="A1089" s="12" t="s">
        <v>1335</v>
      </c>
      <c r="B1089" s="12">
        <v>2012</v>
      </c>
      <c r="C1089" s="12" t="s">
        <v>177</v>
      </c>
      <c r="D1089" s="12" t="s">
        <v>161</v>
      </c>
      <c r="E1089" s="12">
        <v>103</v>
      </c>
      <c r="F1089" s="12">
        <v>259</v>
      </c>
      <c r="G1089" s="12">
        <v>29</v>
      </c>
      <c r="H1089" s="12">
        <v>60</v>
      </c>
      <c r="I1089" s="12">
        <v>8</v>
      </c>
      <c r="J1089" s="12">
        <v>4</v>
      </c>
      <c r="K1089" s="12">
        <v>0</v>
      </c>
      <c r="L1089" s="12">
        <v>17</v>
      </c>
      <c r="M1089" s="12">
        <v>13</v>
      </c>
      <c r="N1089" s="12">
        <v>6</v>
      </c>
      <c r="O1089" s="12">
        <v>16</v>
      </c>
      <c r="P1089" s="12">
        <v>52</v>
      </c>
      <c r="AI1089" s="12"/>
    </row>
    <row r="1090" spans="1:35" x14ac:dyDescent="0.2">
      <c r="A1090" s="12" t="s">
        <v>1477</v>
      </c>
      <c r="B1090" s="12">
        <v>2012</v>
      </c>
      <c r="C1090" s="12" t="s">
        <v>186</v>
      </c>
      <c r="D1090" s="12" t="s">
        <v>161</v>
      </c>
      <c r="E1090" s="12">
        <v>71</v>
      </c>
      <c r="F1090" s="12">
        <v>260</v>
      </c>
      <c r="G1090" s="12">
        <v>28</v>
      </c>
      <c r="H1090" s="12">
        <v>57</v>
      </c>
      <c r="I1090" s="12">
        <v>11</v>
      </c>
      <c r="J1090" s="12">
        <v>0</v>
      </c>
      <c r="K1090" s="12">
        <v>14</v>
      </c>
      <c r="L1090" s="12">
        <v>56</v>
      </c>
      <c r="M1090" s="12">
        <v>0</v>
      </c>
      <c r="N1090" s="12">
        <v>0</v>
      </c>
      <c r="O1090" s="12">
        <v>25</v>
      </c>
      <c r="P1090" s="12">
        <v>99</v>
      </c>
      <c r="AI1090" s="12"/>
    </row>
    <row r="1091" spans="1:35" x14ac:dyDescent="0.2">
      <c r="A1091" s="12" t="s">
        <v>1633</v>
      </c>
      <c r="B1091" s="12">
        <v>2012</v>
      </c>
      <c r="C1091" s="12" t="s">
        <v>170</v>
      </c>
      <c r="D1091" s="12" t="s">
        <v>157</v>
      </c>
      <c r="E1091" s="12">
        <v>75</v>
      </c>
      <c r="F1091" s="12">
        <v>262</v>
      </c>
      <c r="G1091" s="12">
        <v>19</v>
      </c>
      <c r="H1091" s="12">
        <v>57</v>
      </c>
      <c r="I1091" s="12">
        <v>15</v>
      </c>
      <c r="J1091" s="12">
        <v>0</v>
      </c>
      <c r="K1091" s="12">
        <v>1</v>
      </c>
      <c r="L1091" s="12">
        <v>18</v>
      </c>
      <c r="M1091" s="12">
        <v>1</v>
      </c>
      <c r="N1091" s="12">
        <v>0</v>
      </c>
      <c r="O1091" s="12">
        <v>9</v>
      </c>
      <c r="P1091" s="12">
        <v>53</v>
      </c>
      <c r="AI1091" s="12"/>
    </row>
    <row r="1092" spans="1:35" x14ac:dyDescent="0.2">
      <c r="A1092" s="12" t="s">
        <v>1675</v>
      </c>
      <c r="B1092" s="12">
        <v>2012</v>
      </c>
      <c r="C1092" s="12" t="s">
        <v>174</v>
      </c>
      <c r="D1092" s="12" t="s">
        <v>161</v>
      </c>
      <c r="E1092" s="12">
        <v>92</v>
      </c>
      <c r="F1092" s="12">
        <v>265</v>
      </c>
      <c r="G1092" s="12">
        <v>27</v>
      </c>
      <c r="H1092" s="12">
        <v>61</v>
      </c>
      <c r="I1092" s="12">
        <v>13</v>
      </c>
      <c r="J1092" s="12">
        <v>1</v>
      </c>
      <c r="K1092" s="12">
        <v>8</v>
      </c>
      <c r="L1092" s="12">
        <v>35</v>
      </c>
      <c r="M1092" s="12">
        <v>1</v>
      </c>
      <c r="N1092" s="12">
        <v>1</v>
      </c>
      <c r="O1092" s="12">
        <v>24</v>
      </c>
      <c r="P1092" s="12">
        <v>60</v>
      </c>
      <c r="AI1092" s="12"/>
    </row>
    <row r="1093" spans="1:35" x14ac:dyDescent="0.2">
      <c r="A1093" s="12" t="s">
        <v>1621</v>
      </c>
      <c r="B1093" s="12">
        <v>2012</v>
      </c>
      <c r="C1093" s="12" t="s">
        <v>170</v>
      </c>
      <c r="D1093" s="12" t="s">
        <v>157</v>
      </c>
      <c r="E1093" s="12">
        <v>84</v>
      </c>
      <c r="F1093" s="12">
        <v>265</v>
      </c>
      <c r="G1093" s="12">
        <v>48</v>
      </c>
      <c r="H1093" s="12">
        <v>77</v>
      </c>
      <c r="I1093" s="12">
        <v>18</v>
      </c>
      <c r="J1093" s="12">
        <v>0</v>
      </c>
      <c r="K1093" s="12">
        <v>21</v>
      </c>
      <c r="L1093" s="12">
        <v>52</v>
      </c>
      <c r="M1093" s="12">
        <v>1</v>
      </c>
      <c r="N1093" s="12">
        <v>1</v>
      </c>
      <c r="O1093" s="12">
        <v>26</v>
      </c>
      <c r="P1093" s="12">
        <v>90</v>
      </c>
      <c r="AI1093" s="12"/>
    </row>
    <row r="1094" spans="1:35" x14ac:dyDescent="0.2">
      <c r="A1094" s="12" t="s">
        <v>1692</v>
      </c>
      <c r="B1094" s="12">
        <v>2012</v>
      </c>
      <c r="C1094" s="12" t="s">
        <v>162</v>
      </c>
      <c r="D1094" s="12" t="s">
        <v>161</v>
      </c>
      <c r="E1094" s="12">
        <v>90</v>
      </c>
      <c r="F1094" s="12">
        <v>265</v>
      </c>
      <c r="G1094" s="12">
        <v>26</v>
      </c>
      <c r="H1094" s="12">
        <v>58</v>
      </c>
      <c r="I1094" s="12">
        <v>20</v>
      </c>
      <c r="J1094" s="12">
        <v>0</v>
      </c>
      <c r="K1094" s="12">
        <v>4</v>
      </c>
      <c r="L1094" s="12">
        <v>28</v>
      </c>
      <c r="M1094" s="12">
        <v>0</v>
      </c>
      <c r="N1094" s="12">
        <v>2</v>
      </c>
      <c r="O1094" s="12">
        <v>36</v>
      </c>
      <c r="P1094" s="12">
        <v>55</v>
      </c>
      <c r="AI1094" s="12"/>
    </row>
    <row r="1095" spans="1:35" x14ac:dyDescent="0.2">
      <c r="A1095" s="12" t="s">
        <v>1926</v>
      </c>
      <c r="B1095" s="12">
        <v>2012</v>
      </c>
      <c r="C1095" s="12" t="s">
        <v>168</v>
      </c>
      <c r="D1095" s="12" t="s">
        <v>157</v>
      </c>
      <c r="E1095" s="12">
        <v>75</v>
      </c>
      <c r="F1095" s="12">
        <v>267</v>
      </c>
      <c r="G1095" s="12">
        <v>34</v>
      </c>
      <c r="H1095" s="12">
        <v>77</v>
      </c>
      <c r="I1095" s="12">
        <v>14</v>
      </c>
      <c r="J1095" s="12">
        <v>0</v>
      </c>
      <c r="K1095" s="12">
        <v>15</v>
      </c>
      <c r="L1095" s="12">
        <v>54</v>
      </c>
      <c r="M1095" s="12">
        <v>4</v>
      </c>
      <c r="N1095" s="12">
        <v>1</v>
      </c>
      <c r="O1095" s="12">
        <v>13</v>
      </c>
      <c r="P1095" s="12">
        <v>70</v>
      </c>
      <c r="AI1095" s="12"/>
    </row>
    <row r="1096" spans="1:35" x14ac:dyDescent="0.2">
      <c r="A1096" s="12" t="s">
        <v>1787</v>
      </c>
      <c r="B1096" s="12">
        <v>2012</v>
      </c>
      <c r="C1096" s="12" t="s">
        <v>168</v>
      </c>
      <c r="D1096" s="12" t="s">
        <v>157</v>
      </c>
      <c r="E1096" s="12">
        <v>88</v>
      </c>
      <c r="F1096" s="12">
        <v>267</v>
      </c>
      <c r="G1096" s="12">
        <v>38</v>
      </c>
      <c r="H1096" s="12">
        <v>65</v>
      </c>
      <c r="I1096" s="12">
        <v>21</v>
      </c>
      <c r="J1096" s="12">
        <v>0</v>
      </c>
      <c r="K1096" s="12">
        <v>6</v>
      </c>
      <c r="L1096" s="12">
        <v>33</v>
      </c>
      <c r="M1096" s="12">
        <v>3</v>
      </c>
      <c r="N1096" s="12">
        <v>0</v>
      </c>
      <c r="O1096" s="12">
        <v>37</v>
      </c>
      <c r="P1096" s="12">
        <v>63</v>
      </c>
      <c r="AI1096" s="12"/>
    </row>
    <row r="1097" spans="1:35" x14ac:dyDescent="0.2">
      <c r="A1097" s="12" t="s">
        <v>1534</v>
      </c>
      <c r="B1097" s="12">
        <v>2012</v>
      </c>
      <c r="C1097" s="12" t="s">
        <v>180</v>
      </c>
      <c r="D1097" s="12" t="s">
        <v>161</v>
      </c>
      <c r="E1097" s="12">
        <v>107</v>
      </c>
      <c r="F1097" s="12">
        <v>272</v>
      </c>
      <c r="G1097" s="12">
        <v>37</v>
      </c>
      <c r="H1097" s="12">
        <v>75</v>
      </c>
      <c r="I1097" s="12">
        <v>14</v>
      </c>
      <c r="J1097" s="12">
        <v>4</v>
      </c>
      <c r="K1097" s="12">
        <v>1</v>
      </c>
      <c r="L1097" s="12">
        <v>28</v>
      </c>
      <c r="M1097" s="12">
        <v>1</v>
      </c>
      <c r="N1097" s="12">
        <v>1</v>
      </c>
      <c r="O1097" s="12">
        <v>27</v>
      </c>
      <c r="P1097" s="12">
        <v>50</v>
      </c>
      <c r="AI1097" s="12"/>
    </row>
    <row r="1098" spans="1:35" x14ac:dyDescent="0.2">
      <c r="A1098" s="12" t="s">
        <v>1671</v>
      </c>
      <c r="B1098" s="12">
        <v>2012</v>
      </c>
      <c r="C1098" s="12" t="s">
        <v>167</v>
      </c>
      <c r="D1098" s="12" t="s">
        <v>157</v>
      </c>
      <c r="E1098" s="12">
        <v>74</v>
      </c>
      <c r="F1098" s="12">
        <v>273</v>
      </c>
      <c r="G1098" s="12">
        <v>39</v>
      </c>
      <c r="H1098" s="12">
        <v>79</v>
      </c>
      <c r="I1098" s="12">
        <v>14</v>
      </c>
      <c r="J1098" s="12">
        <v>0</v>
      </c>
      <c r="K1098" s="12">
        <v>17</v>
      </c>
      <c r="L1098" s="12">
        <v>55</v>
      </c>
      <c r="M1098" s="12">
        <v>2</v>
      </c>
      <c r="N1098" s="12">
        <v>3</v>
      </c>
      <c r="O1098" s="12">
        <v>33</v>
      </c>
      <c r="P1098" s="12">
        <v>61</v>
      </c>
      <c r="AI1098" s="12"/>
    </row>
    <row r="1099" spans="1:35" x14ac:dyDescent="0.2">
      <c r="A1099" s="12" t="s">
        <v>110</v>
      </c>
      <c r="B1099" s="12">
        <v>2012</v>
      </c>
      <c r="C1099" s="12" t="s">
        <v>170</v>
      </c>
      <c r="D1099" s="12" t="s">
        <v>157</v>
      </c>
      <c r="E1099" s="12">
        <v>75</v>
      </c>
      <c r="F1099" s="12">
        <v>274</v>
      </c>
      <c r="G1099" s="12">
        <v>34</v>
      </c>
      <c r="H1099" s="12">
        <v>66</v>
      </c>
      <c r="I1099" s="12">
        <v>16</v>
      </c>
      <c r="J1099" s="12">
        <v>0</v>
      </c>
      <c r="K1099" s="12">
        <v>9</v>
      </c>
      <c r="L1099" s="12">
        <v>33</v>
      </c>
      <c r="M1099" s="12">
        <v>4</v>
      </c>
      <c r="N1099" s="12">
        <v>1</v>
      </c>
      <c r="O1099" s="12">
        <v>14</v>
      </c>
      <c r="P1099" s="12">
        <v>61</v>
      </c>
      <c r="AI1099" s="12"/>
    </row>
    <row r="1100" spans="1:35" x14ac:dyDescent="0.2">
      <c r="A1100" s="12" t="s">
        <v>1815</v>
      </c>
      <c r="B1100" s="12">
        <v>2012</v>
      </c>
      <c r="C1100" s="12" t="s">
        <v>172</v>
      </c>
      <c r="D1100" s="12" t="s">
        <v>161</v>
      </c>
      <c r="E1100" s="12">
        <v>105</v>
      </c>
      <c r="F1100" s="12">
        <v>275</v>
      </c>
      <c r="G1100" s="12">
        <v>35</v>
      </c>
      <c r="H1100" s="12">
        <v>66</v>
      </c>
      <c r="I1100" s="12">
        <v>15</v>
      </c>
      <c r="J1100" s="12">
        <v>5</v>
      </c>
      <c r="K1100" s="12">
        <v>5</v>
      </c>
      <c r="L1100" s="12">
        <v>32</v>
      </c>
      <c r="M1100" s="12">
        <v>8</v>
      </c>
      <c r="N1100" s="12">
        <v>4</v>
      </c>
      <c r="O1100" s="12">
        <v>17</v>
      </c>
      <c r="P1100" s="12">
        <v>42</v>
      </c>
      <c r="AI1100" s="12"/>
    </row>
    <row r="1101" spans="1:35" x14ac:dyDescent="0.2">
      <c r="A1101" s="12" t="s">
        <v>1603</v>
      </c>
      <c r="B1101" s="12">
        <v>2012</v>
      </c>
      <c r="C1101" s="12" t="s">
        <v>183</v>
      </c>
      <c r="D1101" s="12" t="s">
        <v>161</v>
      </c>
      <c r="E1101" s="12">
        <v>83</v>
      </c>
      <c r="F1101" s="12">
        <v>277</v>
      </c>
      <c r="G1101" s="12">
        <v>22</v>
      </c>
      <c r="H1101" s="12">
        <v>59</v>
      </c>
      <c r="I1101" s="12">
        <v>12</v>
      </c>
      <c r="J1101" s="12">
        <v>1</v>
      </c>
      <c r="K1101" s="12">
        <v>6</v>
      </c>
      <c r="L1101" s="12">
        <v>26</v>
      </c>
      <c r="M1101" s="12">
        <v>1</v>
      </c>
      <c r="N1101" s="12">
        <v>2</v>
      </c>
      <c r="O1101" s="12">
        <v>13</v>
      </c>
      <c r="P1101" s="12">
        <v>59</v>
      </c>
      <c r="AI1101" s="12"/>
    </row>
    <row r="1102" spans="1:35" x14ac:dyDescent="0.2">
      <c r="A1102" s="12" t="s">
        <v>1939</v>
      </c>
      <c r="B1102" s="12">
        <v>2012</v>
      </c>
      <c r="C1102" s="12" t="s">
        <v>188</v>
      </c>
      <c r="D1102" s="12" t="s">
        <v>161</v>
      </c>
      <c r="E1102" s="12">
        <v>73</v>
      </c>
      <c r="F1102" s="12">
        <v>277</v>
      </c>
      <c r="G1102" s="12">
        <v>37</v>
      </c>
      <c r="H1102" s="12">
        <v>76</v>
      </c>
      <c r="I1102" s="12">
        <v>20</v>
      </c>
      <c r="J1102" s="12">
        <v>5</v>
      </c>
      <c r="K1102" s="12">
        <v>8</v>
      </c>
      <c r="L1102" s="12">
        <v>37</v>
      </c>
      <c r="M1102" s="12">
        <v>7</v>
      </c>
      <c r="N1102" s="12">
        <v>0</v>
      </c>
      <c r="O1102" s="12">
        <v>9</v>
      </c>
      <c r="P1102" s="12">
        <v>54</v>
      </c>
      <c r="AI1102" s="12"/>
    </row>
    <row r="1103" spans="1:35" x14ac:dyDescent="0.2">
      <c r="A1103" s="12" t="s">
        <v>1315</v>
      </c>
      <c r="B1103" s="12">
        <v>2012</v>
      </c>
      <c r="C1103" s="12" t="s">
        <v>171</v>
      </c>
      <c r="D1103" s="12" t="s">
        <v>157</v>
      </c>
      <c r="E1103" s="12">
        <v>113</v>
      </c>
      <c r="F1103" s="12">
        <v>278</v>
      </c>
      <c r="G1103" s="12">
        <v>36</v>
      </c>
      <c r="H1103" s="12">
        <v>78</v>
      </c>
      <c r="I1103" s="12">
        <v>12</v>
      </c>
      <c r="J1103" s="12">
        <v>0</v>
      </c>
      <c r="K1103" s="12">
        <v>16</v>
      </c>
      <c r="L1103" s="12">
        <v>37</v>
      </c>
      <c r="M1103" s="12">
        <v>0</v>
      </c>
      <c r="N1103" s="12">
        <v>0</v>
      </c>
      <c r="O1103" s="12">
        <v>30</v>
      </c>
      <c r="P1103" s="12">
        <v>59</v>
      </c>
      <c r="AI1103" s="12"/>
    </row>
    <row r="1104" spans="1:35" x14ac:dyDescent="0.2">
      <c r="A1104" s="12" t="s">
        <v>1447</v>
      </c>
      <c r="B1104" s="12">
        <v>2012</v>
      </c>
      <c r="C1104" s="12" t="s">
        <v>170</v>
      </c>
      <c r="D1104" s="12" t="s">
        <v>157</v>
      </c>
      <c r="E1104" s="12">
        <v>99</v>
      </c>
      <c r="F1104" s="12">
        <v>279</v>
      </c>
      <c r="G1104" s="12">
        <v>46</v>
      </c>
      <c r="H1104" s="12">
        <v>73</v>
      </c>
      <c r="I1104" s="12">
        <v>10</v>
      </c>
      <c r="J1104" s="12">
        <v>0</v>
      </c>
      <c r="K1104" s="12">
        <v>18</v>
      </c>
      <c r="L1104" s="12">
        <v>47</v>
      </c>
      <c r="M1104" s="12">
        <v>3</v>
      </c>
      <c r="N1104" s="12">
        <v>1</v>
      </c>
      <c r="O1104" s="12">
        <v>44</v>
      </c>
      <c r="P1104" s="12">
        <v>104</v>
      </c>
      <c r="AI1104" s="12"/>
    </row>
    <row r="1105" spans="1:35" x14ac:dyDescent="0.2">
      <c r="A1105" s="12" t="s">
        <v>1929</v>
      </c>
      <c r="B1105" s="12">
        <v>2012</v>
      </c>
      <c r="C1105" s="12" t="s">
        <v>173</v>
      </c>
      <c r="D1105" s="12" t="s">
        <v>161</v>
      </c>
      <c r="E1105" s="12">
        <v>91</v>
      </c>
      <c r="F1105" s="12">
        <v>282</v>
      </c>
      <c r="G1105" s="12">
        <v>40</v>
      </c>
      <c r="H1105" s="12">
        <v>71</v>
      </c>
      <c r="I1105" s="12">
        <v>12</v>
      </c>
      <c r="J1105" s="12">
        <v>1</v>
      </c>
      <c r="K1105" s="12">
        <v>7</v>
      </c>
      <c r="L1105" s="12">
        <v>28</v>
      </c>
      <c r="M1105" s="12">
        <v>4</v>
      </c>
      <c r="N1105" s="12">
        <v>4</v>
      </c>
      <c r="O1105" s="12">
        <v>25</v>
      </c>
      <c r="P1105" s="12">
        <v>98</v>
      </c>
      <c r="AI1105" s="12"/>
    </row>
    <row r="1106" spans="1:35" x14ac:dyDescent="0.2">
      <c r="A1106" s="12" t="s">
        <v>1649</v>
      </c>
      <c r="B1106" s="12">
        <v>2012</v>
      </c>
      <c r="C1106" s="12" t="s">
        <v>177</v>
      </c>
      <c r="D1106" s="12" t="s">
        <v>161</v>
      </c>
      <c r="E1106" s="12">
        <v>78</v>
      </c>
      <c r="F1106" s="12">
        <v>283</v>
      </c>
      <c r="G1106" s="12">
        <v>26</v>
      </c>
      <c r="H1106" s="12">
        <v>84</v>
      </c>
      <c r="I1106" s="12">
        <v>20</v>
      </c>
      <c r="J1106" s="12">
        <v>0</v>
      </c>
      <c r="K1106" s="12">
        <v>6</v>
      </c>
      <c r="L1106" s="12">
        <v>40</v>
      </c>
      <c r="M1106" s="12">
        <v>2</v>
      </c>
      <c r="N1106" s="12">
        <v>1</v>
      </c>
      <c r="O1106" s="12">
        <v>9</v>
      </c>
      <c r="P1106" s="12">
        <v>34</v>
      </c>
      <c r="AI1106" s="12"/>
    </row>
    <row r="1107" spans="1:35" x14ac:dyDescent="0.2">
      <c r="A1107" s="12" t="s">
        <v>1393</v>
      </c>
      <c r="B1107" s="12">
        <v>2012</v>
      </c>
      <c r="C1107" s="12" t="s">
        <v>170</v>
      </c>
      <c r="D1107" s="12" t="s">
        <v>157</v>
      </c>
      <c r="E1107" s="12">
        <v>74</v>
      </c>
      <c r="F1107" s="12">
        <v>283</v>
      </c>
      <c r="G1107" s="12">
        <v>31</v>
      </c>
      <c r="H1107" s="12">
        <v>64</v>
      </c>
      <c r="I1107" s="12">
        <v>13</v>
      </c>
      <c r="J1107" s="12">
        <v>0</v>
      </c>
      <c r="K1107" s="12">
        <v>11</v>
      </c>
      <c r="L1107" s="12">
        <v>52</v>
      </c>
      <c r="M1107" s="12">
        <v>0</v>
      </c>
      <c r="N1107" s="12">
        <v>1</v>
      </c>
      <c r="O1107" s="12">
        <v>24</v>
      </c>
      <c r="P1107" s="12">
        <v>85</v>
      </c>
      <c r="AI1107" s="12"/>
    </row>
    <row r="1108" spans="1:35" x14ac:dyDescent="0.2">
      <c r="A1108" s="12" t="s">
        <v>1580</v>
      </c>
      <c r="B1108" s="12">
        <v>2012</v>
      </c>
      <c r="C1108" s="12" t="s">
        <v>172</v>
      </c>
      <c r="D1108" s="12" t="s">
        <v>161</v>
      </c>
      <c r="E1108" s="12">
        <v>86</v>
      </c>
      <c r="F1108" s="12">
        <v>284</v>
      </c>
      <c r="G1108" s="12">
        <v>44</v>
      </c>
      <c r="H1108" s="12">
        <v>74</v>
      </c>
      <c r="I1108" s="12">
        <v>21</v>
      </c>
      <c r="J1108" s="12">
        <v>0</v>
      </c>
      <c r="K1108" s="12">
        <v>16</v>
      </c>
      <c r="L1108" s="12">
        <v>46</v>
      </c>
      <c r="M1108" s="12">
        <v>0</v>
      </c>
      <c r="N1108" s="12">
        <v>1</v>
      </c>
      <c r="O1108" s="12">
        <v>36</v>
      </c>
      <c r="P1108" s="12">
        <v>41</v>
      </c>
      <c r="AI1108" s="12"/>
    </row>
    <row r="1109" spans="1:35" x14ac:dyDescent="0.2">
      <c r="A1109" s="12" t="s">
        <v>1943</v>
      </c>
      <c r="B1109" s="12">
        <v>2012</v>
      </c>
      <c r="C1109" s="12" t="s">
        <v>163</v>
      </c>
      <c r="D1109" s="12" t="s">
        <v>161</v>
      </c>
      <c r="E1109" s="12">
        <v>93</v>
      </c>
      <c r="F1109" s="12">
        <v>285</v>
      </c>
      <c r="G1109" s="12">
        <v>29</v>
      </c>
      <c r="H1109" s="12">
        <v>84</v>
      </c>
      <c r="I1109" s="12">
        <v>11</v>
      </c>
      <c r="J1109" s="12">
        <v>3</v>
      </c>
      <c r="K1109" s="12">
        <v>2</v>
      </c>
      <c r="L1109" s="12">
        <v>28</v>
      </c>
      <c r="M1109" s="12">
        <v>7</v>
      </c>
      <c r="N1109" s="12">
        <v>0</v>
      </c>
      <c r="O1109" s="12">
        <v>21</v>
      </c>
      <c r="P1109" s="12">
        <v>58</v>
      </c>
      <c r="AI1109" s="12"/>
    </row>
    <row r="1110" spans="1:35" x14ac:dyDescent="0.2">
      <c r="A1110" s="12" t="s">
        <v>1811</v>
      </c>
      <c r="B1110" s="12">
        <v>2012</v>
      </c>
      <c r="C1110" s="12" t="s">
        <v>159</v>
      </c>
      <c r="D1110" s="12" t="s">
        <v>157</v>
      </c>
      <c r="E1110" s="12">
        <v>93</v>
      </c>
      <c r="F1110" s="12">
        <v>285</v>
      </c>
      <c r="G1110" s="12">
        <v>42</v>
      </c>
      <c r="H1110" s="12">
        <v>65</v>
      </c>
      <c r="I1110" s="12">
        <v>12</v>
      </c>
      <c r="J1110" s="12">
        <v>3</v>
      </c>
      <c r="K1110" s="12">
        <v>10</v>
      </c>
      <c r="L1110" s="12">
        <v>36</v>
      </c>
      <c r="M1110" s="12">
        <v>3</v>
      </c>
      <c r="N1110" s="12">
        <v>0</v>
      </c>
      <c r="O1110" s="12">
        <v>26</v>
      </c>
      <c r="P1110" s="12">
        <v>80</v>
      </c>
      <c r="AI1110" s="12"/>
    </row>
    <row r="1111" spans="1:35" x14ac:dyDescent="0.2">
      <c r="A1111" s="12" t="s">
        <v>1716</v>
      </c>
      <c r="B1111" s="12">
        <v>2012</v>
      </c>
      <c r="C1111" s="12" t="s">
        <v>172</v>
      </c>
      <c r="D1111" s="12" t="s">
        <v>161</v>
      </c>
      <c r="E1111" s="12">
        <v>120</v>
      </c>
      <c r="F1111" s="12">
        <v>287</v>
      </c>
      <c r="G1111" s="12">
        <v>32</v>
      </c>
      <c r="H1111" s="12">
        <v>71</v>
      </c>
      <c r="I1111" s="12">
        <v>18</v>
      </c>
      <c r="J1111" s="12">
        <v>2</v>
      </c>
      <c r="K1111" s="12">
        <v>9</v>
      </c>
      <c r="L1111" s="12">
        <v>48</v>
      </c>
      <c r="M1111" s="12">
        <v>3</v>
      </c>
      <c r="N1111" s="12">
        <v>3</v>
      </c>
      <c r="O1111" s="12">
        <v>29</v>
      </c>
      <c r="P1111" s="12">
        <v>71</v>
      </c>
      <c r="AI1111" s="12"/>
    </row>
    <row r="1112" spans="1:35" x14ac:dyDescent="0.2">
      <c r="A1112" s="12" t="s">
        <v>1555</v>
      </c>
      <c r="B1112" s="12">
        <v>2012</v>
      </c>
      <c r="C1112" s="12" t="s">
        <v>176</v>
      </c>
      <c r="D1112" s="12" t="s">
        <v>157</v>
      </c>
      <c r="E1112" s="12">
        <v>105</v>
      </c>
      <c r="F1112" s="12">
        <v>287</v>
      </c>
      <c r="G1112" s="12">
        <v>23</v>
      </c>
      <c r="H1112" s="12">
        <v>70</v>
      </c>
      <c r="I1112" s="12">
        <v>16</v>
      </c>
      <c r="J1112" s="12">
        <v>0</v>
      </c>
      <c r="K1112" s="12">
        <v>4</v>
      </c>
      <c r="L1112" s="12">
        <v>29</v>
      </c>
      <c r="M1112" s="12">
        <v>0</v>
      </c>
      <c r="N1112" s="12">
        <v>2</v>
      </c>
      <c r="O1112" s="12">
        <v>27</v>
      </c>
      <c r="P1112" s="12">
        <v>63</v>
      </c>
      <c r="AI1112" s="12"/>
    </row>
    <row r="1113" spans="1:35" x14ac:dyDescent="0.2">
      <c r="A1113" s="12" t="s">
        <v>1627</v>
      </c>
      <c r="B1113" s="12">
        <v>2012</v>
      </c>
      <c r="C1113" s="12" t="s">
        <v>163</v>
      </c>
      <c r="D1113" s="12" t="s">
        <v>161</v>
      </c>
      <c r="E1113" s="12">
        <v>91</v>
      </c>
      <c r="F1113" s="12">
        <v>288</v>
      </c>
      <c r="G1113" s="12">
        <v>38</v>
      </c>
      <c r="H1113" s="12">
        <v>90</v>
      </c>
      <c r="I1113" s="12">
        <v>23</v>
      </c>
      <c r="J1113" s="12">
        <v>1</v>
      </c>
      <c r="K1113" s="12">
        <v>13</v>
      </c>
      <c r="L1113" s="12">
        <v>36</v>
      </c>
      <c r="M1113" s="12">
        <v>14</v>
      </c>
      <c r="N1113" s="12">
        <v>8</v>
      </c>
      <c r="O1113" s="12">
        <v>29</v>
      </c>
      <c r="P1113" s="12">
        <v>84</v>
      </c>
      <c r="AI1113" s="12"/>
    </row>
    <row r="1114" spans="1:35" x14ac:dyDescent="0.2">
      <c r="A1114" s="12" t="s">
        <v>1478</v>
      </c>
      <c r="B1114" s="12">
        <v>2012</v>
      </c>
      <c r="C1114" s="12" t="s">
        <v>181</v>
      </c>
      <c r="D1114" s="12" t="s">
        <v>157</v>
      </c>
      <c r="E1114" s="12">
        <v>100</v>
      </c>
      <c r="F1114" s="12">
        <v>289</v>
      </c>
      <c r="G1114" s="12">
        <v>35</v>
      </c>
      <c r="H1114" s="12">
        <v>74</v>
      </c>
      <c r="I1114" s="12">
        <v>11</v>
      </c>
      <c r="J1114" s="12">
        <v>0</v>
      </c>
      <c r="K1114" s="12">
        <v>2</v>
      </c>
      <c r="L1114" s="12">
        <v>20</v>
      </c>
      <c r="M1114" s="12">
        <v>17</v>
      </c>
      <c r="N1114" s="12">
        <v>2</v>
      </c>
      <c r="O1114" s="12">
        <v>25</v>
      </c>
      <c r="P1114" s="12">
        <v>38</v>
      </c>
      <c r="AI1114" s="12"/>
    </row>
    <row r="1115" spans="1:35" x14ac:dyDescent="0.2">
      <c r="A1115" s="12" t="s">
        <v>1620</v>
      </c>
      <c r="B1115" s="12">
        <v>2012</v>
      </c>
      <c r="C1115" s="12" t="s">
        <v>166</v>
      </c>
      <c r="D1115" s="12" t="s">
        <v>161</v>
      </c>
      <c r="E1115" s="12">
        <v>122</v>
      </c>
      <c r="F1115" s="12">
        <v>289</v>
      </c>
      <c r="G1115" s="12">
        <v>44</v>
      </c>
      <c r="H1115" s="12">
        <v>69</v>
      </c>
      <c r="I1115" s="12">
        <v>5</v>
      </c>
      <c r="J1115" s="12">
        <v>3</v>
      </c>
      <c r="K1115" s="12">
        <v>3</v>
      </c>
      <c r="L1115" s="12">
        <v>16</v>
      </c>
      <c r="M1115" s="12">
        <v>12</v>
      </c>
      <c r="N1115" s="12">
        <v>5</v>
      </c>
      <c r="O1115" s="12">
        <v>20</v>
      </c>
      <c r="P1115" s="12">
        <v>63</v>
      </c>
      <c r="AI1115" s="12"/>
    </row>
    <row r="1116" spans="1:35" x14ac:dyDescent="0.2">
      <c r="A1116" s="12" t="s">
        <v>1871</v>
      </c>
      <c r="B1116" s="12">
        <v>2012</v>
      </c>
      <c r="C1116" s="12" t="s">
        <v>178</v>
      </c>
      <c r="D1116" s="12" t="s">
        <v>157</v>
      </c>
      <c r="E1116" s="12">
        <v>76</v>
      </c>
      <c r="F1116" s="12">
        <v>289</v>
      </c>
      <c r="G1116" s="12">
        <v>38</v>
      </c>
      <c r="H1116" s="12">
        <v>87</v>
      </c>
      <c r="I1116" s="12">
        <v>16</v>
      </c>
      <c r="J1116" s="12">
        <v>0</v>
      </c>
      <c r="K1116" s="12">
        <v>11</v>
      </c>
      <c r="L1116" s="12">
        <v>39</v>
      </c>
      <c r="M1116" s="12">
        <v>0</v>
      </c>
      <c r="N1116" s="12">
        <v>0</v>
      </c>
      <c r="O1116" s="12">
        <v>12</v>
      </c>
      <c r="P1116" s="12">
        <v>27</v>
      </c>
      <c r="AI1116" s="12"/>
    </row>
    <row r="1117" spans="1:35" x14ac:dyDescent="0.2">
      <c r="A1117" s="12" t="s">
        <v>1893</v>
      </c>
      <c r="B1117" s="12">
        <v>2012</v>
      </c>
      <c r="C1117" s="12" t="s">
        <v>182</v>
      </c>
      <c r="D1117" s="12" t="s">
        <v>157</v>
      </c>
      <c r="E1117" s="12">
        <v>94</v>
      </c>
      <c r="F1117" s="12">
        <v>291</v>
      </c>
      <c r="G1117" s="12">
        <v>44</v>
      </c>
      <c r="H1117" s="12">
        <v>75</v>
      </c>
      <c r="I1117" s="12">
        <v>10</v>
      </c>
      <c r="J1117" s="12">
        <v>6</v>
      </c>
      <c r="K1117" s="12">
        <v>2</v>
      </c>
      <c r="L1117" s="12">
        <v>29</v>
      </c>
      <c r="M1117" s="12">
        <v>21</v>
      </c>
      <c r="N1117" s="12">
        <v>0</v>
      </c>
      <c r="O1117" s="12">
        <v>25</v>
      </c>
      <c r="P1117" s="12">
        <v>80</v>
      </c>
      <c r="AI1117" s="12"/>
    </row>
    <row r="1118" spans="1:35" x14ac:dyDescent="0.2">
      <c r="A1118" s="12" t="s">
        <v>1768</v>
      </c>
      <c r="B1118" s="12">
        <v>2012</v>
      </c>
      <c r="C1118" s="12" t="s">
        <v>178</v>
      </c>
      <c r="D1118" s="12" t="s">
        <v>157</v>
      </c>
      <c r="E1118" s="12">
        <v>102</v>
      </c>
      <c r="F1118" s="12">
        <v>292</v>
      </c>
      <c r="G1118" s="12">
        <v>52</v>
      </c>
      <c r="H1118" s="12">
        <v>76</v>
      </c>
      <c r="I1118" s="12">
        <v>8</v>
      </c>
      <c r="J1118" s="12">
        <v>5</v>
      </c>
      <c r="K1118" s="12">
        <v>0</v>
      </c>
      <c r="L1118" s="12">
        <v>9</v>
      </c>
      <c r="M1118" s="12">
        <v>30</v>
      </c>
      <c r="N1118" s="12">
        <v>5</v>
      </c>
      <c r="O1118" s="12">
        <v>30</v>
      </c>
      <c r="P1118" s="12">
        <v>56</v>
      </c>
      <c r="AI1118" s="12"/>
    </row>
    <row r="1119" spans="1:35" x14ac:dyDescent="0.2">
      <c r="A1119" s="12" t="s">
        <v>1351</v>
      </c>
      <c r="B1119" s="12">
        <v>2012</v>
      </c>
      <c r="C1119" s="12" t="s">
        <v>163</v>
      </c>
      <c r="D1119" s="12" t="s">
        <v>161</v>
      </c>
      <c r="E1119" s="12">
        <v>81</v>
      </c>
      <c r="F1119" s="12">
        <v>292</v>
      </c>
      <c r="G1119" s="12">
        <v>29</v>
      </c>
      <c r="H1119" s="12">
        <v>71</v>
      </c>
      <c r="I1119" s="12">
        <v>12</v>
      </c>
      <c r="J1119" s="12">
        <v>0</v>
      </c>
      <c r="K1119" s="12">
        <v>4</v>
      </c>
      <c r="L1119" s="12">
        <v>48</v>
      </c>
      <c r="M1119" s="12">
        <v>3</v>
      </c>
      <c r="N1119" s="12">
        <v>0</v>
      </c>
      <c r="O1119" s="12">
        <v>39</v>
      </c>
      <c r="P1119" s="12">
        <v>32</v>
      </c>
      <c r="AI1119" s="12"/>
    </row>
    <row r="1120" spans="1:35" x14ac:dyDescent="0.2">
      <c r="A1120" s="12" t="s">
        <v>1501</v>
      </c>
      <c r="B1120" s="12">
        <v>2012</v>
      </c>
      <c r="C1120" s="12" t="s">
        <v>156</v>
      </c>
      <c r="D1120" s="12" t="s">
        <v>157</v>
      </c>
      <c r="E1120" s="12">
        <v>80</v>
      </c>
      <c r="F1120" s="12">
        <v>292</v>
      </c>
      <c r="G1120" s="12">
        <v>47</v>
      </c>
      <c r="H1120" s="12">
        <v>69</v>
      </c>
      <c r="I1120" s="12">
        <v>8</v>
      </c>
      <c r="J1120" s="12">
        <v>1</v>
      </c>
      <c r="K1120" s="12">
        <v>15</v>
      </c>
      <c r="L1120" s="12">
        <v>46</v>
      </c>
      <c r="M1120" s="12">
        <v>0</v>
      </c>
      <c r="N1120" s="12">
        <v>0</v>
      </c>
      <c r="O1120" s="12">
        <v>37</v>
      </c>
      <c r="P1120" s="12">
        <v>69</v>
      </c>
      <c r="AI1120" s="12"/>
    </row>
    <row r="1121" spans="1:35" x14ac:dyDescent="0.2">
      <c r="A1121" s="12" t="s">
        <v>1664</v>
      </c>
      <c r="B1121" s="12">
        <v>2012</v>
      </c>
      <c r="C1121" s="12" t="s">
        <v>159</v>
      </c>
      <c r="D1121" s="12" t="s">
        <v>157</v>
      </c>
      <c r="E1121" s="12">
        <v>108</v>
      </c>
      <c r="F1121" s="12">
        <v>294</v>
      </c>
      <c r="G1121" s="12">
        <v>41</v>
      </c>
      <c r="H1121" s="12">
        <v>81</v>
      </c>
      <c r="I1121" s="12">
        <v>19</v>
      </c>
      <c r="J1121" s="12">
        <v>2</v>
      </c>
      <c r="K1121" s="12">
        <v>10</v>
      </c>
      <c r="L1121" s="12">
        <v>50</v>
      </c>
      <c r="M1121" s="12">
        <v>5</v>
      </c>
      <c r="N1121" s="12">
        <v>0</v>
      </c>
      <c r="O1121" s="12">
        <v>56</v>
      </c>
      <c r="P1121" s="12">
        <v>51</v>
      </c>
      <c r="AI1121" s="12"/>
    </row>
    <row r="1122" spans="1:35" x14ac:dyDescent="0.2">
      <c r="A1122" s="12" t="s">
        <v>1372</v>
      </c>
      <c r="B1122" s="12">
        <v>2012</v>
      </c>
      <c r="C1122" s="12" t="s">
        <v>179</v>
      </c>
      <c r="D1122" s="12" t="s">
        <v>161</v>
      </c>
      <c r="E1122" s="12">
        <v>92</v>
      </c>
      <c r="F1122" s="12">
        <v>294</v>
      </c>
      <c r="G1122" s="12">
        <v>26</v>
      </c>
      <c r="H1122" s="12">
        <v>72</v>
      </c>
      <c r="I1122" s="12">
        <v>17</v>
      </c>
      <c r="J1122" s="12">
        <v>2</v>
      </c>
      <c r="K1122" s="12">
        <v>8</v>
      </c>
      <c r="L1122" s="12">
        <v>39</v>
      </c>
      <c r="M1122" s="12">
        <v>2</v>
      </c>
      <c r="N1122" s="12">
        <v>1</v>
      </c>
      <c r="O1122" s="12">
        <v>30</v>
      </c>
      <c r="P1122" s="12">
        <v>62</v>
      </c>
      <c r="AI1122" s="12"/>
    </row>
    <row r="1123" spans="1:35" x14ac:dyDescent="0.2">
      <c r="A1123" s="12" t="s">
        <v>1819</v>
      </c>
      <c r="B1123" s="12">
        <v>2012</v>
      </c>
      <c r="C1123" s="12" t="s">
        <v>180</v>
      </c>
      <c r="D1123" s="12" t="s">
        <v>161</v>
      </c>
      <c r="E1123" s="12">
        <v>114</v>
      </c>
      <c r="F1123" s="12">
        <v>296</v>
      </c>
      <c r="G1123" s="12">
        <v>44</v>
      </c>
      <c r="H1123" s="12">
        <v>87</v>
      </c>
      <c r="I1123" s="12">
        <v>22</v>
      </c>
      <c r="J1123" s="12">
        <v>5</v>
      </c>
      <c r="K1123" s="12">
        <v>6</v>
      </c>
      <c r="L1123" s="12">
        <v>46</v>
      </c>
      <c r="M1123" s="12">
        <v>1</v>
      </c>
      <c r="N1123" s="12">
        <v>1</v>
      </c>
      <c r="O1123" s="12">
        <v>34</v>
      </c>
      <c r="P1123" s="12">
        <v>63</v>
      </c>
      <c r="AI1123" s="12"/>
    </row>
    <row r="1124" spans="1:35" x14ac:dyDescent="0.2">
      <c r="A1124" s="12" t="s">
        <v>1786</v>
      </c>
      <c r="B1124" s="12">
        <v>2012</v>
      </c>
      <c r="C1124" s="12" t="s">
        <v>163</v>
      </c>
      <c r="D1124" s="12" t="s">
        <v>161</v>
      </c>
      <c r="E1124" s="12">
        <v>93</v>
      </c>
      <c r="F1124" s="12">
        <v>296</v>
      </c>
      <c r="G1124" s="12">
        <v>30</v>
      </c>
      <c r="H1124" s="12">
        <v>68</v>
      </c>
      <c r="I1124" s="12">
        <v>15</v>
      </c>
      <c r="J1124" s="12">
        <v>1</v>
      </c>
      <c r="K1124" s="12">
        <v>11</v>
      </c>
      <c r="L1124" s="12">
        <v>36</v>
      </c>
      <c r="M1124" s="12">
        <v>1</v>
      </c>
      <c r="N1124" s="12">
        <v>0</v>
      </c>
      <c r="O1124" s="12">
        <v>31</v>
      </c>
      <c r="P1124" s="12">
        <v>58</v>
      </c>
      <c r="AI1124" s="12"/>
    </row>
    <row r="1125" spans="1:35" x14ac:dyDescent="0.2">
      <c r="A1125" s="12" t="s">
        <v>1665</v>
      </c>
      <c r="B1125" s="12">
        <v>2012</v>
      </c>
      <c r="C1125" s="12" t="s">
        <v>167</v>
      </c>
      <c r="D1125" s="12" t="s">
        <v>157</v>
      </c>
      <c r="E1125" s="12">
        <v>123</v>
      </c>
      <c r="F1125" s="12">
        <v>297</v>
      </c>
      <c r="G1125" s="12">
        <v>32</v>
      </c>
      <c r="H1125" s="12">
        <v>72</v>
      </c>
      <c r="I1125" s="12">
        <v>10</v>
      </c>
      <c r="J1125" s="12">
        <v>2</v>
      </c>
      <c r="K1125" s="12">
        <v>6</v>
      </c>
      <c r="L1125" s="12">
        <v>33</v>
      </c>
      <c r="M1125" s="12">
        <v>18</v>
      </c>
      <c r="N1125" s="12">
        <v>6</v>
      </c>
      <c r="O1125" s="12">
        <v>24</v>
      </c>
      <c r="P1125" s="12">
        <v>84</v>
      </c>
      <c r="AI1125" s="12"/>
    </row>
    <row r="1126" spans="1:35" x14ac:dyDescent="0.2">
      <c r="A1126" s="12" t="s">
        <v>1550</v>
      </c>
      <c r="B1126" s="12">
        <v>2012</v>
      </c>
      <c r="C1126" s="12" t="s">
        <v>175</v>
      </c>
      <c r="D1126" s="12" t="s">
        <v>157</v>
      </c>
      <c r="E1126" s="12">
        <v>106</v>
      </c>
      <c r="F1126" s="12">
        <v>299</v>
      </c>
      <c r="G1126" s="12">
        <v>33</v>
      </c>
      <c r="H1126" s="12">
        <v>72</v>
      </c>
      <c r="I1126" s="12">
        <v>17</v>
      </c>
      <c r="J1126" s="12">
        <v>2</v>
      </c>
      <c r="K1126" s="12">
        <v>1</v>
      </c>
      <c r="L1126" s="12">
        <v>30</v>
      </c>
      <c r="M1126" s="12">
        <v>21</v>
      </c>
      <c r="N1126" s="12">
        <v>1</v>
      </c>
      <c r="O1126" s="12">
        <v>16</v>
      </c>
      <c r="P1126" s="12">
        <v>52</v>
      </c>
      <c r="AI1126" s="12"/>
    </row>
    <row r="1127" spans="1:35" x14ac:dyDescent="0.2">
      <c r="A1127" s="12" t="s">
        <v>1438</v>
      </c>
      <c r="B1127" s="12">
        <v>2012</v>
      </c>
      <c r="C1127" s="12" t="s">
        <v>183</v>
      </c>
      <c r="D1127" s="12" t="s">
        <v>161</v>
      </c>
      <c r="E1127" s="12">
        <v>81</v>
      </c>
      <c r="F1127" s="12">
        <v>300</v>
      </c>
      <c r="G1127" s="12">
        <v>42</v>
      </c>
      <c r="H1127" s="12">
        <v>90</v>
      </c>
      <c r="I1127" s="12">
        <v>21</v>
      </c>
      <c r="J1127" s="12">
        <v>3</v>
      </c>
      <c r="K1127" s="12">
        <v>5</v>
      </c>
      <c r="L1127" s="12">
        <v>31</v>
      </c>
      <c r="M1127" s="12">
        <v>8</v>
      </c>
      <c r="N1127" s="12">
        <v>2</v>
      </c>
      <c r="O1127" s="12">
        <v>42</v>
      </c>
      <c r="P1127" s="12">
        <v>57</v>
      </c>
      <c r="AI1127" s="12"/>
    </row>
    <row r="1128" spans="1:35" x14ac:dyDescent="0.2">
      <c r="A1128" s="12" t="s">
        <v>1682</v>
      </c>
      <c r="B1128" s="12">
        <v>2012</v>
      </c>
      <c r="C1128" s="12" t="s">
        <v>167</v>
      </c>
      <c r="D1128" s="12" t="s">
        <v>157</v>
      </c>
      <c r="E1128" s="12">
        <v>112</v>
      </c>
      <c r="F1128" s="12">
        <v>301</v>
      </c>
      <c r="G1128" s="12">
        <v>36</v>
      </c>
      <c r="H1128" s="12">
        <v>64</v>
      </c>
      <c r="I1128" s="12">
        <v>14</v>
      </c>
      <c r="J1128" s="12">
        <v>1</v>
      </c>
      <c r="K1128" s="12">
        <v>6</v>
      </c>
      <c r="L1128" s="12">
        <v>32</v>
      </c>
      <c r="M1128" s="12">
        <v>5</v>
      </c>
      <c r="N1128" s="12">
        <v>0</v>
      </c>
      <c r="O1128" s="12">
        <v>27</v>
      </c>
      <c r="P1128" s="12">
        <v>75</v>
      </c>
      <c r="AI1128" s="12"/>
    </row>
    <row r="1129" spans="1:35" x14ac:dyDescent="0.2">
      <c r="A1129" s="12" t="s">
        <v>1460</v>
      </c>
      <c r="B1129" s="12">
        <v>2012</v>
      </c>
      <c r="C1129" s="12" t="s">
        <v>186</v>
      </c>
      <c r="D1129" s="12" t="s">
        <v>161</v>
      </c>
      <c r="E1129" s="12">
        <v>83</v>
      </c>
      <c r="F1129" s="12">
        <v>301</v>
      </c>
      <c r="G1129" s="12">
        <v>48</v>
      </c>
      <c r="H1129" s="12">
        <v>77</v>
      </c>
      <c r="I1129" s="12">
        <v>15</v>
      </c>
      <c r="J1129" s="12">
        <v>2</v>
      </c>
      <c r="K1129" s="12">
        <v>11</v>
      </c>
      <c r="L1129" s="12">
        <v>45</v>
      </c>
      <c r="M1129" s="12">
        <v>11</v>
      </c>
      <c r="N1129" s="12">
        <v>1</v>
      </c>
      <c r="O1129" s="12">
        <v>43</v>
      </c>
      <c r="P1129" s="12">
        <v>43</v>
      </c>
      <c r="AI1129" s="12"/>
    </row>
    <row r="1130" spans="1:35" x14ac:dyDescent="0.2">
      <c r="A1130" s="12" t="s">
        <v>1601</v>
      </c>
      <c r="B1130" s="12">
        <v>2012</v>
      </c>
      <c r="C1130" s="12" t="s">
        <v>168</v>
      </c>
      <c r="D1130" s="12" t="s">
        <v>157</v>
      </c>
      <c r="E1130" s="12">
        <v>74</v>
      </c>
      <c r="F1130" s="12">
        <v>303</v>
      </c>
      <c r="G1130" s="12">
        <v>43</v>
      </c>
      <c r="H1130" s="12">
        <v>82</v>
      </c>
      <c r="I1130" s="12">
        <v>18</v>
      </c>
      <c r="J1130" s="12">
        <v>0</v>
      </c>
      <c r="K1130" s="12">
        <v>4</v>
      </c>
      <c r="L1130" s="12">
        <v>26</v>
      </c>
      <c r="M1130" s="12">
        <v>14</v>
      </c>
      <c r="N1130" s="12">
        <v>3</v>
      </c>
      <c r="O1130" s="12">
        <v>19</v>
      </c>
      <c r="P1130" s="12">
        <v>43</v>
      </c>
      <c r="AI1130" s="12"/>
    </row>
    <row r="1131" spans="1:35" x14ac:dyDescent="0.2">
      <c r="A1131" s="12" t="s">
        <v>1842</v>
      </c>
      <c r="B1131" s="12">
        <v>2012</v>
      </c>
      <c r="C1131" s="12" t="s">
        <v>177</v>
      </c>
      <c r="D1131" s="12" t="s">
        <v>161</v>
      </c>
      <c r="E1131" s="12">
        <v>87</v>
      </c>
      <c r="F1131" s="12">
        <v>303</v>
      </c>
      <c r="G1131" s="12">
        <v>38</v>
      </c>
      <c r="H1131" s="12">
        <v>69</v>
      </c>
      <c r="I1131" s="12">
        <v>9</v>
      </c>
      <c r="J1131" s="12">
        <v>2</v>
      </c>
      <c r="K1131" s="12">
        <v>1</v>
      </c>
      <c r="L1131" s="12">
        <v>17</v>
      </c>
      <c r="M1131" s="12">
        <v>32</v>
      </c>
      <c r="N1131" s="12">
        <v>10</v>
      </c>
      <c r="O1131" s="12">
        <v>20</v>
      </c>
      <c r="P1131" s="12">
        <v>62</v>
      </c>
      <c r="AI1131" s="12"/>
    </row>
    <row r="1132" spans="1:35" x14ac:dyDescent="0.2">
      <c r="A1132" s="12" t="s">
        <v>1365</v>
      </c>
      <c r="B1132" s="12">
        <v>2012</v>
      </c>
      <c r="C1132" s="12" t="s">
        <v>186</v>
      </c>
      <c r="D1132" s="12" t="s">
        <v>161</v>
      </c>
      <c r="E1132" s="12">
        <v>90</v>
      </c>
      <c r="F1132" s="12">
        <v>303</v>
      </c>
      <c r="G1132" s="12">
        <v>28</v>
      </c>
      <c r="H1132" s="12">
        <v>78</v>
      </c>
      <c r="I1132" s="12">
        <v>15</v>
      </c>
      <c r="J1132" s="12">
        <v>0</v>
      </c>
      <c r="K1132" s="12">
        <v>2</v>
      </c>
      <c r="L1132" s="12">
        <v>19</v>
      </c>
      <c r="M1132" s="12">
        <v>0</v>
      </c>
      <c r="N1132" s="12">
        <v>0</v>
      </c>
      <c r="O1132" s="12">
        <v>18</v>
      </c>
      <c r="P1132" s="12">
        <v>25</v>
      </c>
      <c r="AI1132" s="12"/>
    </row>
    <row r="1133" spans="1:35" x14ac:dyDescent="0.2">
      <c r="A1133" s="12" t="s">
        <v>1403</v>
      </c>
      <c r="B1133" s="12">
        <v>2012</v>
      </c>
      <c r="C1133" s="12" t="s">
        <v>177</v>
      </c>
      <c r="D1133" s="12" t="s">
        <v>161</v>
      </c>
      <c r="E1133" s="12">
        <v>109</v>
      </c>
      <c r="F1133" s="12">
        <v>312</v>
      </c>
      <c r="G1133" s="12">
        <v>30</v>
      </c>
      <c r="H1133" s="12">
        <v>76</v>
      </c>
      <c r="I1133" s="12">
        <v>14</v>
      </c>
      <c r="J1133" s="12">
        <v>0</v>
      </c>
      <c r="K1133" s="12">
        <v>9</v>
      </c>
      <c r="L1133" s="12">
        <v>47</v>
      </c>
      <c r="M1133" s="12">
        <v>1</v>
      </c>
      <c r="N1133" s="12">
        <v>3</v>
      </c>
      <c r="O1133" s="12">
        <v>18</v>
      </c>
      <c r="P1133" s="12">
        <v>35</v>
      </c>
      <c r="AI1133" s="12"/>
    </row>
    <row r="1134" spans="1:35" x14ac:dyDescent="0.2">
      <c r="A1134" s="12" t="s">
        <v>1738</v>
      </c>
      <c r="B1134" s="12">
        <v>2012</v>
      </c>
      <c r="C1134" s="12" t="s">
        <v>158</v>
      </c>
      <c r="D1134" s="12" t="s">
        <v>161</v>
      </c>
      <c r="E1134" s="12">
        <v>106</v>
      </c>
      <c r="F1134" s="12">
        <v>313</v>
      </c>
      <c r="G1134" s="12">
        <v>40</v>
      </c>
      <c r="H1134" s="12">
        <v>66</v>
      </c>
      <c r="I1134" s="12">
        <v>10</v>
      </c>
      <c r="J1134" s="12">
        <v>2</v>
      </c>
      <c r="K1134" s="12">
        <v>4</v>
      </c>
      <c r="L1134" s="12">
        <v>23</v>
      </c>
      <c r="M1134" s="12">
        <v>27</v>
      </c>
      <c r="N1134" s="12">
        <v>9</v>
      </c>
      <c r="O1134" s="12">
        <v>36</v>
      </c>
      <c r="P1134" s="12">
        <v>106</v>
      </c>
      <c r="AI1134" s="12"/>
    </row>
    <row r="1135" spans="1:35" x14ac:dyDescent="0.2">
      <c r="A1135" s="12" t="s">
        <v>1832</v>
      </c>
      <c r="B1135" s="12">
        <v>2012</v>
      </c>
      <c r="C1135" s="12" t="s">
        <v>182</v>
      </c>
      <c r="D1135" s="12" t="s">
        <v>157</v>
      </c>
      <c r="E1135" s="12">
        <v>88</v>
      </c>
      <c r="F1135" s="12">
        <v>314</v>
      </c>
      <c r="G1135" s="12">
        <v>56</v>
      </c>
      <c r="H1135" s="12">
        <v>101</v>
      </c>
      <c r="I1135" s="12">
        <v>18</v>
      </c>
      <c r="J1135" s="12">
        <v>5</v>
      </c>
      <c r="K1135" s="12">
        <v>8</v>
      </c>
      <c r="L1135" s="12">
        <v>35</v>
      </c>
      <c r="M1135" s="12">
        <v>1</v>
      </c>
      <c r="N1135" s="12">
        <v>1</v>
      </c>
      <c r="O1135" s="12">
        <v>23</v>
      </c>
      <c r="P1135" s="12">
        <v>53</v>
      </c>
      <c r="AI1135" s="12"/>
    </row>
    <row r="1136" spans="1:35" x14ac:dyDescent="0.2">
      <c r="A1136" s="12" t="s">
        <v>1535</v>
      </c>
      <c r="B1136" s="12">
        <v>2012</v>
      </c>
      <c r="C1136" s="12" t="s">
        <v>167</v>
      </c>
      <c r="D1136" s="12" t="s">
        <v>157</v>
      </c>
      <c r="E1136" s="12">
        <v>96</v>
      </c>
      <c r="F1136" s="12">
        <v>314</v>
      </c>
      <c r="G1136" s="12">
        <v>35</v>
      </c>
      <c r="H1136" s="12">
        <v>72</v>
      </c>
      <c r="I1136" s="12">
        <v>22</v>
      </c>
      <c r="J1136" s="12">
        <v>1</v>
      </c>
      <c r="K1136" s="12">
        <v>14</v>
      </c>
      <c r="L1136" s="12">
        <v>55</v>
      </c>
      <c r="M1136" s="12">
        <v>5</v>
      </c>
      <c r="N1136" s="12">
        <v>0</v>
      </c>
      <c r="O1136" s="12">
        <v>21</v>
      </c>
      <c r="P1136" s="12">
        <v>80</v>
      </c>
      <c r="AI1136" s="12"/>
    </row>
    <row r="1137" spans="1:35" x14ac:dyDescent="0.2">
      <c r="A1137" s="12" t="s">
        <v>1837</v>
      </c>
      <c r="B1137" s="12">
        <v>2012</v>
      </c>
      <c r="C1137" s="12" t="s">
        <v>172</v>
      </c>
      <c r="D1137" s="12" t="s">
        <v>161</v>
      </c>
      <c r="E1137" s="12">
        <v>91</v>
      </c>
      <c r="F1137" s="12">
        <v>315</v>
      </c>
      <c r="G1137" s="12">
        <v>45</v>
      </c>
      <c r="H1137" s="12">
        <v>86</v>
      </c>
      <c r="I1137" s="12">
        <v>13</v>
      </c>
      <c r="J1137" s="12">
        <v>3</v>
      </c>
      <c r="K1137" s="12">
        <v>6</v>
      </c>
      <c r="L1137" s="12">
        <v>26</v>
      </c>
      <c r="M1137" s="12">
        <v>8</v>
      </c>
      <c r="N1137" s="12">
        <v>2</v>
      </c>
      <c r="O1137" s="12">
        <v>28</v>
      </c>
      <c r="P1137" s="12">
        <v>57</v>
      </c>
      <c r="AI1137" s="12"/>
    </row>
    <row r="1138" spans="1:35" x14ac:dyDescent="0.2">
      <c r="A1138" s="12" t="s">
        <v>1618</v>
      </c>
      <c r="B1138" s="12">
        <v>2012</v>
      </c>
      <c r="C1138" s="12" t="s">
        <v>158</v>
      </c>
      <c r="D1138" s="12" t="s">
        <v>161</v>
      </c>
      <c r="E1138" s="12">
        <v>124</v>
      </c>
      <c r="F1138" s="12">
        <v>315</v>
      </c>
      <c r="G1138" s="12">
        <v>46</v>
      </c>
      <c r="H1138" s="12">
        <v>72</v>
      </c>
      <c r="I1138" s="12">
        <v>13</v>
      </c>
      <c r="J1138" s="12">
        <v>3</v>
      </c>
      <c r="K1138" s="12">
        <v>18</v>
      </c>
      <c r="L1138" s="12">
        <v>53</v>
      </c>
      <c r="M1138" s="12">
        <v>9</v>
      </c>
      <c r="N1138" s="12">
        <v>4</v>
      </c>
      <c r="O1138" s="12">
        <v>32</v>
      </c>
      <c r="P1138" s="12">
        <v>114</v>
      </c>
      <c r="AI1138" s="12"/>
    </row>
    <row r="1139" spans="1:35" x14ac:dyDescent="0.2">
      <c r="A1139" s="12" t="s">
        <v>1429</v>
      </c>
      <c r="B1139" s="12">
        <v>2012</v>
      </c>
      <c r="C1139" s="12" t="s">
        <v>159</v>
      </c>
      <c r="D1139" s="12" t="s">
        <v>157</v>
      </c>
      <c r="E1139" s="12">
        <v>87</v>
      </c>
      <c r="F1139" s="12">
        <v>315</v>
      </c>
      <c r="G1139" s="12">
        <v>27</v>
      </c>
      <c r="H1139" s="12">
        <v>70</v>
      </c>
      <c r="I1139" s="12">
        <v>14</v>
      </c>
      <c r="J1139" s="12">
        <v>0</v>
      </c>
      <c r="K1139" s="12">
        <v>12</v>
      </c>
      <c r="L1139" s="12">
        <v>29</v>
      </c>
      <c r="M1139" s="12">
        <v>3</v>
      </c>
      <c r="N1139" s="12">
        <v>6</v>
      </c>
      <c r="O1139" s="12">
        <v>7</v>
      </c>
      <c r="P1139" s="12">
        <v>85</v>
      </c>
      <c r="AI1139" s="12"/>
    </row>
    <row r="1140" spans="1:35" x14ac:dyDescent="0.2">
      <c r="A1140" s="12" t="s">
        <v>1439</v>
      </c>
      <c r="B1140" s="12">
        <v>2012</v>
      </c>
      <c r="C1140" s="12" t="s">
        <v>186</v>
      </c>
      <c r="D1140" s="12" t="s">
        <v>161</v>
      </c>
      <c r="E1140" s="12">
        <v>125</v>
      </c>
      <c r="F1140" s="12">
        <v>315</v>
      </c>
      <c r="G1140" s="12">
        <v>40</v>
      </c>
      <c r="H1140" s="12">
        <v>74</v>
      </c>
      <c r="I1140" s="12">
        <v>11</v>
      </c>
      <c r="J1140" s="12">
        <v>0</v>
      </c>
      <c r="K1140" s="12">
        <v>11</v>
      </c>
      <c r="L1140" s="12">
        <v>43</v>
      </c>
      <c r="M1140" s="12">
        <v>1</v>
      </c>
      <c r="N1140" s="12">
        <v>0</v>
      </c>
      <c r="O1140" s="12">
        <v>37</v>
      </c>
      <c r="P1140" s="12">
        <v>81</v>
      </c>
      <c r="AI1140" s="12"/>
    </row>
    <row r="1141" spans="1:35" x14ac:dyDescent="0.2">
      <c r="A1141" s="12" t="s">
        <v>1900</v>
      </c>
      <c r="B1141" s="12">
        <v>2012</v>
      </c>
      <c r="C1141" s="12" t="s">
        <v>175</v>
      </c>
      <c r="D1141" s="12" t="s">
        <v>157</v>
      </c>
      <c r="E1141" s="12">
        <v>84</v>
      </c>
      <c r="F1141" s="12">
        <v>316</v>
      </c>
      <c r="G1141" s="12">
        <v>33</v>
      </c>
      <c r="H1141" s="12">
        <v>74</v>
      </c>
      <c r="I1141" s="12">
        <v>11</v>
      </c>
      <c r="J1141" s="12">
        <v>1</v>
      </c>
      <c r="K1141" s="12">
        <v>6</v>
      </c>
      <c r="L1141" s="12">
        <v>33</v>
      </c>
      <c r="M1141" s="12">
        <v>9</v>
      </c>
      <c r="N1141" s="12">
        <v>2</v>
      </c>
      <c r="O1141" s="12">
        <v>16</v>
      </c>
      <c r="P1141" s="12">
        <v>58</v>
      </c>
    </row>
    <row r="1142" spans="1:35" x14ac:dyDescent="0.2">
      <c r="A1142" s="12" t="s">
        <v>1782</v>
      </c>
      <c r="B1142" s="12">
        <v>2012</v>
      </c>
      <c r="C1142" s="12" t="s">
        <v>166</v>
      </c>
      <c r="D1142" s="12" t="s">
        <v>161</v>
      </c>
      <c r="E1142" s="12">
        <v>96</v>
      </c>
      <c r="F1142" s="12">
        <v>316</v>
      </c>
      <c r="G1142" s="12">
        <v>46</v>
      </c>
      <c r="H1142" s="12">
        <v>101</v>
      </c>
      <c r="I1142" s="12">
        <v>17</v>
      </c>
      <c r="J1142" s="12">
        <v>4</v>
      </c>
      <c r="K1142" s="12">
        <v>12</v>
      </c>
      <c r="L1142" s="12">
        <v>58</v>
      </c>
      <c r="M1142" s="12">
        <v>4</v>
      </c>
      <c r="N1142" s="12">
        <v>1</v>
      </c>
      <c r="O1142" s="12">
        <v>22</v>
      </c>
      <c r="P1142" s="12">
        <v>44</v>
      </c>
    </row>
    <row r="1143" spans="1:35" x14ac:dyDescent="0.2">
      <c r="A1143" s="12" t="s">
        <v>1611</v>
      </c>
      <c r="B1143" s="12">
        <v>2012</v>
      </c>
      <c r="C1143" s="12" t="s">
        <v>179</v>
      </c>
      <c r="D1143" s="12" t="s">
        <v>161</v>
      </c>
      <c r="E1143" s="12">
        <v>112</v>
      </c>
      <c r="F1143" s="12">
        <v>317</v>
      </c>
      <c r="G1143" s="12">
        <v>25</v>
      </c>
      <c r="H1143" s="12">
        <v>87</v>
      </c>
      <c r="I1143" s="12">
        <v>14</v>
      </c>
      <c r="J1143" s="12">
        <v>0</v>
      </c>
      <c r="K1143" s="12">
        <v>2</v>
      </c>
      <c r="L1143" s="12">
        <v>24</v>
      </c>
      <c r="M1143" s="12">
        <v>0</v>
      </c>
      <c r="N1143" s="12">
        <v>0</v>
      </c>
      <c r="O1143" s="12">
        <v>44</v>
      </c>
      <c r="P1143" s="12">
        <v>37</v>
      </c>
    </row>
    <row r="1144" spans="1:35" x14ac:dyDescent="0.2">
      <c r="A1144" s="12" t="s">
        <v>1544</v>
      </c>
      <c r="B1144" s="12">
        <v>2012</v>
      </c>
      <c r="C1144" s="12" t="s">
        <v>185</v>
      </c>
      <c r="D1144" s="12" t="s">
        <v>161</v>
      </c>
      <c r="E1144" s="12">
        <v>112</v>
      </c>
      <c r="F1144" s="12">
        <v>319</v>
      </c>
      <c r="G1144" s="12">
        <v>30</v>
      </c>
      <c r="H1144" s="12">
        <v>86</v>
      </c>
      <c r="I1144" s="12">
        <v>13</v>
      </c>
      <c r="J1144" s="12">
        <v>5</v>
      </c>
      <c r="K1144" s="12">
        <v>5</v>
      </c>
      <c r="L1144" s="12">
        <v>34</v>
      </c>
      <c r="M1144" s="12">
        <v>5</v>
      </c>
      <c r="N1144" s="12">
        <v>1</v>
      </c>
      <c r="O1144" s="12">
        <v>13</v>
      </c>
      <c r="P1144" s="12">
        <v>44</v>
      </c>
    </row>
    <row r="1145" spans="1:35" x14ac:dyDescent="0.2">
      <c r="A1145" s="12" t="s">
        <v>1468</v>
      </c>
      <c r="B1145" s="12">
        <v>2012</v>
      </c>
      <c r="C1145" s="12" t="s">
        <v>163</v>
      </c>
      <c r="D1145" s="12" t="s">
        <v>161</v>
      </c>
      <c r="E1145" s="12">
        <v>120</v>
      </c>
      <c r="F1145" s="12">
        <v>319</v>
      </c>
      <c r="G1145" s="12">
        <v>26</v>
      </c>
      <c r="H1145" s="12">
        <v>91</v>
      </c>
      <c r="I1145" s="12">
        <v>13</v>
      </c>
      <c r="J1145" s="12">
        <v>2</v>
      </c>
      <c r="K1145" s="12">
        <v>5</v>
      </c>
      <c r="L1145" s="12">
        <v>39</v>
      </c>
      <c r="M1145" s="12">
        <v>4</v>
      </c>
      <c r="N1145" s="12">
        <v>2</v>
      </c>
      <c r="O1145" s="12">
        <v>14</v>
      </c>
      <c r="P1145" s="12">
        <v>53</v>
      </c>
    </row>
    <row r="1146" spans="1:35" x14ac:dyDescent="0.2">
      <c r="A1146" s="12" t="s">
        <v>1298</v>
      </c>
      <c r="B1146" s="12">
        <v>2012</v>
      </c>
      <c r="C1146" s="12" t="s">
        <v>174</v>
      </c>
      <c r="D1146" s="12" t="s">
        <v>161</v>
      </c>
      <c r="E1146" s="12">
        <v>104</v>
      </c>
      <c r="F1146" s="12">
        <v>321</v>
      </c>
      <c r="G1146" s="12">
        <v>29</v>
      </c>
      <c r="H1146" s="12">
        <v>66</v>
      </c>
      <c r="I1146" s="12">
        <v>11</v>
      </c>
      <c r="J1146" s="12">
        <v>0</v>
      </c>
      <c r="K1146" s="12">
        <v>11</v>
      </c>
      <c r="L1146" s="12">
        <v>31</v>
      </c>
      <c r="M1146" s="12">
        <v>0</v>
      </c>
      <c r="N1146" s="12">
        <v>0</v>
      </c>
      <c r="O1146" s="12">
        <v>29</v>
      </c>
      <c r="P1146" s="12">
        <v>69</v>
      </c>
    </row>
    <row r="1147" spans="1:35" x14ac:dyDescent="0.2">
      <c r="A1147" s="12" t="s">
        <v>1565</v>
      </c>
      <c r="B1147" s="12">
        <v>2012</v>
      </c>
      <c r="C1147" s="12" t="s">
        <v>164</v>
      </c>
      <c r="D1147" s="12" t="s">
        <v>157</v>
      </c>
      <c r="E1147" s="12">
        <v>93</v>
      </c>
      <c r="F1147" s="12">
        <v>321</v>
      </c>
      <c r="G1147" s="12">
        <v>28</v>
      </c>
      <c r="H1147" s="12">
        <v>82</v>
      </c>
      <c r="I1147" s="12">
        <v>14</v>
      </c>
      <c r="J1147" s="12">
        <v>2</v>
      </c>
      <c r="K1147" s="12">
        <v>11</v>
      </c>
      <c r="L1147" s="12">
        <v>45</v>
      </c>
      <c r="M1147" s="12">
        <v>0</v>
      </c>
      <c r="N1147" s="12">
        <v>0</v>
      </c>
      <c r="O1147" s="12">
        <v>29</v>
      </c>
      <c r="P1147" s="12">
        <v>61</v>
      </c>
    </row>
    <row r="1148" spans="1:35" x14ac:dyDescent="0.2">
      <c r="A1148" s="12" t="s">
        <v>1741</v>
      </c>
      <c r="B1148" s="12">
        <v>2012</v>
      </c>
      <c r="C1148" s="12" t="s">
        <v>173</v>
      </c>
      <c r="D1148" s="12" t="s">
        <v>161</v>
      </c>
      <c r="E1148" s="12">
        <v>104</v>
      </c>
      <c r="F1148" s="12">
        <v>321</v>
      </c>
      <c r="G1148" s="12">
        <v>24</v>
      </c>
      <c r="H1148" s="12">
        <v>75</v>
      </c>
      <c r="I1148" s="12">
        <v>15</v>
      </c>
      <c r="J1148" s="12">
        <v>0</v>
      </c>
      <c r="K1148" s="12">
        <v>1</v>
      </c>
      <c r="L1148" s="12">
        <v>21</v>
      </c>
      <c r="M1148" s="12">
        <v>0</v>
      </c>
      <c r="N1148" s="12">
        <v>0</v>
      </c>
      <c r="O1148" s="12">
        <v>27</v>
      </c>
      <c r="P1148" s="12">
        <v>50</v>
      </c>
    </row>
    <row r="1149" spans="1:35" x14ac:dyDescent="0.2">
      <c r="A1149" s="12" t="s">
        <v>1411</v>
      </c>
      <c r="B1149" s="12">
        <v>2012</v>
      </c>
      <c r="C1149" s="12" t="s">
        <v>169</v>
      </c>
      <c r="D1149" s="12" t="s">
        <v>161</v>
      </c>
      <c r="E1149" s="12">
        <v>80</v>
      </c>
      <c r="F1149" s="12">
        <v>324</v>
      </c>
      <c r="G1149" s="12">
        <v>47</v>
      </c>
      <c r="H1149" s="12">
        <v>98</v>
      </c>
      <c r="I1149" s="12">
        <v>21</v>
      </c>
      <c r="J1149" s="12">
        <v>5</v>
      </c>
      <c r="K1149" s="12">
        <v>0</v>
      </c>
      <c r="L1149" s="12">
        <v>23</v>
      </c>
      <c r="M1149" s="12">
        <v>7</v>
      </c>
      <c r="N1149" s="12">
        <v>10</v>
      </c>
      <c r="O1149" s="12">
        <v>12</v>
      </c>
      <c r="P1149" s="12">
        <v>55</v>
      </c>
    </row>
    <row r="1150" spans="1:35" x14ac:dyDescent="0.2">
      <c r="A1150" s="12" t="s">
        <v>1360</v>
      </c>
      <c r="B1150" s="12">
        <v>2012</v>
      </c>
      <c r="C1150" s="12" t="s">
        <v>168</v>
      </c>
      <c r="D1150" s="12" t="s">
        <v>157</v>
      </c>
      <c r="E1150" s="12">
        <v>90</v>
      </c>
      <c r="F1150" s="12">
        <v>324</v>
      </c>
      <c r="G1150" s="12">
        <v>65</v>
      </c>
      <c r="H1150" s="12">
        <v>103</v>
      </c>
      <c r="I1150" s="12">
        <v>26</v>
      </c>
      <c r="J1150" s="12">
        <v>0</v>
      </c>
      <c r="K1150" s="12">
        <v>23</v>
      </c>
      <c r="L1150" s="12">
        <v>60</v>
      </c>
      <c r="M1150" s="12">
        <v>0</v>
      </c>
      <c r="N1150" s="12">
        <v>1</v>
      </c>
      <c r="O1150" s="12">
        <v>56</v>
      </c>
      <c r="P1150" s="12">
        <v>51</v>
      </c>
    </row>
    <row r="1151" spans="1:35" x14ac:dyDescent="0.2">
      <c r="A1151" s="12" t="s">
        <v>1502</v>
      </c>
      <c r="B1151" s="12">
        <v>2012</v>
      </c>
      <c r="C1151" s="12" t="s">
        <v>169</v>
      </c>
      <c r="D1151" s="12" t="s">
        <v>161</v>
      </c>
      <c r="E1151" s="12">
        <v>101</v>
      </c>
      <c r="F1151" s="12">
        <v>325</v>
      </c>
      <c r="G1151" s="12">
        <v>36</v>
      </c>
      <c r="H1151" s="12">
        <v>75</v>
      </c>
      <c r="I1151" s="12">
        <v>24</v>
      </c>
      <c r="J1151" s="12">
        <v>0</v>
      </c>
      <c r="K1151" s="12">
        <v>14</v>
      </c>
      <c r="L1151" s="12">
        <v>41</v>
      </c>
      <c r="M1151" s="12">
        <v>8</v>
      </c>
      <c r="N1151" s="12">
        <v>3</v>
      </c>
      <c r="O1151" s="12">
        <v>36</v>
      </c>
      <c r="P1151" s="12">
        <v>79</v>
      </c>
    </row>
    <row r="1152" spans="1:35" x14ac:dyDescent="0.2">
      <c r="A1152" s="12" t="s">
        <v>1785</v>
      </c>
      <c r="B1152" s="12">
        <v>2012</v>
      </c>
      <c r="C1152" s="12" t="s">
        <v>184</v>
      </c>
      <c r="D1152" s="12" t="s">
        <v>157</v>
      </c>
      <c r="E1152" s="12">
        <v>114</v>
      </c>
      <c r="F1152" s="12">
        <v>327</v>
      </c>
      <c r="G1152" s="12">
        <v>41</v>
      </c>
      <c r="H1152" s="12">
        <v>90</v>
      </c>
      <c r="I1152" s="12">
        <v>18</v>
      </c>
      <c r="J1152" s="12">
        <v>0</v>
      </c>
      <c r="K1152" s="12">
        <v>15</v>
      </c>
      <c r="L1152" s="12">
        <v>50</v>
      </c>
      <c r="M1152" s="12">
        <v>1</v>
      </c>
      <c r="N1152" s="12">
        <v>1</v>
      </c>
      <c r="O1152" s="12">
        <v>23</v>
      </c>
      <c r="P1152" s="12">
        <v>71</v>
      </c>
    </row>
    <row r="1153" spans="1:16" x14ac:dyDescent="0.2">
      <c r="A1153" s="12" t="s">
        <v>1423</v>
      </c>
      <c r="B1153" s="12">
        <v>2012</v>
      </c>
      <c r="C1153" s="12" t="s">
        <v>163</v>
      </c>
      <c r="D1153" s="12" t="s">
        <v>161</v>
      </c>
      <c r="E1153" s="12">
        <v>85</v>
      </c>
      <c r="F1153" s="12">
        <v>328</v>
      </c>
      <c r="G1153" s="12">
        <v>42</v>
      </c>
      <c r="H1153" s="12">
        <v>94</v>
      </c>
      <c r="I1153" s="12">
        <v>23</v>
      </c>
      <c r="J1153" s="12">
        <v>2</v>
      </c>
      <c r="K1153" s="12">
        <v>8</v>
      </c>
      <c r="L1153" s="12">
        <v>33</v>
      </c>
      <c r="M1153" s="12">
        <v>10</v>
      </c>
      <c r="N1153" s="12">
        <v>1</v>
      </c>
      <c r="O1153" s="12">
        <v>12</v>
      </c>
      <c r="P1153" s="12">
        <v>42</v>
      </c>
    </row>
    <row r="1154" spans="1:16" x14ac:dyDescent="0.2">
      <c r="A1154" s="12" t="s">
        <v>112</v>
      </c>
      <c r="B1154" s="12">
        <v>2012</v>
      </c>
      <c r="C1154" s="12" t="s">
        <v>164</v>
      </c>
      <c r="D1154" s="12" t="s">
        <v>157</v>
      </c>
      <c r="E1154" s="12">
        <v>92</v>
      </c>
      <c r="F1154" s="12">
        <v>332</v>
      </c>
      <c r="G1154" s="12">
        <v>64</v>
      </c>
      <c r="H1154" s="12">
        <v>80</v>
      </c>
      <c r="I1154" s="12">
        <v>14</v>
      </c>
      <c r="J1154" s="12">
        <v>0</v>
      </c>
      <c r="K1154" s="12">
        <v>27</v>
      </c>
      <c r="L1154" s="12">
        <v>65</v>
      </c>
      <c r="M1154" s="12">
        <v>5</v>
      </c>
      <c r="N1154" s="12">
        <v>2</v>
      </c>
      <c r="O1154" s="12">
        <v>59</v>
      </c>
      <c r="P1154" s="12">
        <v>63</v>
      </c>
    </row>
    <row r="1155" spans="1:16" x14ac:dyDescent="0.2">
      <c r="A1155" s="12" t="s">
        <v>1803</v>
      </c>
      <c r="B1155" s="12">
        <v>2012</v>
      </c>
      <c r="C1155" s="12" t="s">
        <v>174</v>
      </c>
      <c r="D1155" s="12" t="s">
        <v>161</v>
      </c>
      <c r="E1155" s="12">
        <v>103</v>
      </c>
      <c r="F1155" s="12">
        <v>333</v>
      </c>
      <c r="G1155" s="12">
        <v>43</v>
      </c>
      <c r="H1155" s="12">
        <v>81</v>
      </c>
      <c r="I1155" s="12">
        <v>20</v>
      </c>
      <c r="J1155" s="12">
        <v>3</v>
      </c>
      <c r="K1155" s="12">
        <v>3</v>
      </c>
      <c r="L1155" s="12">
        <v>16</v>
      </c>
      <c r="M1155" s="12">
        <v>8</v>
      </c>
      <c r="N1155" s="12">
        <v>12</v>
      </c>
      <c r="O1155" s="12">
        <v>29</v>
      </c>
      <c r="P1155" s="12">
        <v>58</v>
      </c>
    </row>
    <row r="1156" spans="1:16" x14ac:dyDescent="0.2">
      <c r="A1156" s="12" t="s">
        <v>1566</v>
      </c>
      <c r="B1156" s="12">
        <v>2012</v>
      </c>
      <c r="C1156" s="12" t="s">
        <v>177</v>
      </c>
      <c r="D1156" s="12" t="s">
        <v>161</v>
      </c>
      <c r="E1156" s="12">
        <v>114</v>
      </c>
      <c r="F1156" s="12">
        <v>334</v>
      </c>
      <c r="G1156" s="12">
        <v>32</v>
      </c>
      <c r="H1156" s="12">
        <v>85</v>
      </c>
      <c r="I1156" s="12">
        <v>18</v>
      </c>
      <c r="J1156" s="12">
        <v>0</v>
      </c>
      <c r="K1156" s="12">
        <v>4</v>
      </c>
      <c r="L1156" s="12">
        <v>33</v>
      </c>
      <c r="M1156" s="12">
        <v>0</v>
      </c>
      <c r="N1156" s="12">
        <v>3</v>
      </c>
      <c r="O1156" s="12">
        <v>23</v>
      </c>
      <c r="P1156" s="12">
        <v>39</v>
      </c>
    </row>
    <row r="1157" spans="1:16" x14ac:dyDescent="0.2">
      <c r="A1157" s="12" t="s">
        <v>1874</v>
      </c>
      <c r="B1157" s="12">
        <v>2012</v>
      </c>
      <c r="C1157" s="12" t="s">
        <v>162</v>
      </c>
      <c r="D1157" s="12" t="s">
        <v>161</v>
      </c>
      <c r="E1157" s="12">
        <v>87</v>
      </c>
      <c r="F1157" s="12">
        <v>337</v>
      </c>
      <c r="G1157" s="12">
        <v>44</v>
      </c>
      <c r="H1157" s="12">
        <v>96</v>
      </c>
      <c r="I1157" s="12">
        <v>15</v>
      </c>
      <c r="J1157" s="12">
        <v>0</v>
      </c>
      <c r="K1157" s="12">
        <v>15</v>
      </c>
      <c r="L1157" s="12">
        <v>48</v>
      </c>
      <c r="M1157" s="12">
        <v>3</v>
      </c>
      <c r="N1157" s="12">
        <v>2</v>
      </c>
      <c r="O1157" s="12">
        <v>27</v>
      </c>
      <c r="P1157" s="12">
        <v>62</v>
      </c>
    </row>
    <row r="1158" spans="1:16" x14ac:dyDescent="0.2">
      <c r="A1158" s="12" t="s">
        <v>1669</v>
      </c>
      <c r="B1158" s="12">
        <v>2012</v>
      </c>
      <c r="C1158" s="12" t="s">
        <v>162</v>
      </c>
      <c r="D1158" s="12" t="s">
        <v>161</v>
      </c>
      <c r="E1158" s="12">
        <v>130</v>
      </c>
      <c r="F1158" s="12">
        <v>340</v>
      </c>
      <c r="G1158" s="12">
        <v>42</v>
      </c>
      <c r="H1158" s="12">
        <v>88</v>
      </c>
      <c r="I1158" s="12">
        <v>17</v>
      </c>
      <c r="J1158" s="12">
        <v>0</v>
      </c>
      <c r="K1158" s="12">
        <v>16</v>
      </c>
      <c r="L1158" s="12">
        <v>40</v>
      </c>
      <c r="M1158" s="12">
        <v>4</v>
      </c>
      <c r="N1158" s="12">
        <v>2</v>
      </c>
      <c r="O1158" s="12">
        <v>39</v>
      </c>
      <c r="P1158" s="12">
        <v>124</v>
      </c>
    </row>
    <row r="1159" spans="1:16" x14ac:dyDescent="0.2">
      <c r="A1159" s="12" t="s">
        <v>1672</v>
      </c>
      <c r="B1159" s="12">
        <v>2012</v>
      </c>
      <c r="C1159" s="12" t="s">
        <v>158</v>
      </c>
      <c r="D1159" s="12" t="s">
        <v>161</v>
      </c>
      <c r="E1159" s="12">
        <v>97</v>
      </c>
      <c r="F1159" s="12">
        <v>340</v>
      </c>
      <c r="G1159" s="12">
        <v>43</v>
      </c>
      <c r="H1159" s="12">
        <v>83</v>
      </c>
      <c r="I1159" s="12">
        <v>18</v>
      </c>
      <c r="J1159" s="12">
        <v>0</v>
      </c>
      <c r="K1159" s="12">
        <v>16</v>
      </c>
      <c r="L1159" s="12">
        <v>42</v>
      </c>
      <c r="M1159" s="12">
        <v>2</v>
      </c>
      <c r="N1159" s="12">
        <v>0</v>
      </c>
      <c r="O1159" s="12">
        <v>43</v>
      </c>
      <c r="P1159" s="12">
        <v>65</v>
      </c>
    </row>
    <row r="1160" spans="1:16" x14ac:dyDescent="0.2">
      <c r="A1160" s="12" t="s">
        <v>1386</v>
      </c>
      <c r="B1160" s="12">
        <v>2012</v>
      </c>
      <c r="C1160" s="12" t="s">
        <v>165</v>
      </c>
      <c r="D1160" s="12" t="s">
        <v>157</v>
      </c>
      <c r="E1160" s="12">
        <v>102</v>
      </c>
      <c r="F1160" s="12">
        <v>341</v>
      </c>
      <c r="G1160" s="12">
        <v>41</v>
      </c>
      <c r="H1160" s="12">
        <v>89</v>
      </c>
      <c r="I1160" s="12">
        <v>19</v>
      </c>
      <c r="J1160" s="12">
        <v>0</v>
      </c>
      <c r="K1160" s="12">
        <v>12</v>
      </c>
      <c r="L1160" s="12">
        <v>40</v>
      </c>
      <c r="M1160" s="12">
        <v>0</v>
      </c>
      <c r="N1160" s="12">
        <v>1</v>
      </c>
      <c r="O1160" s="12">
        <v>31</v>
      </c>
      <c r="P1160" s="12">
        <v>103</v>
      </c>
    </row>
    <row r="1161" spans="1:16" x14ac:dyDescent="0.2">
      <c r="A1161" s="12" t="s">
        <v>1718</v>
      </c>
      <c r="B1161" s="12">
        <v>2012</v>
      </c>
      <c r="C1161" s="12" t="s">
        <v>158</v>
      </c>
      <c r="D1161" s="12" t="s">
        <v>161</v>
      </c>
      <c r="E1161" s="12">
        <v>92</v>
      </c>
      <c r="F1161" s="12">
        <v>341</v>
      </c>
      <c r="G1161" s="12">
        <v>36</v>
      </c>
      <c r="H1161" s="12">
        <v>95</v>
      </c>
      <c r="I1161" s="12">
        <v>21</v>
      </c>
      <c r="J1161" s="12">
        <v>3</v>
      </c>
      <c r="K1161" s="12">
        <v>8</v>
      </c>
      <c r="L1161" s="12">
        <v>41</v>
      </c>
      <c r="M1161" s="12">
        <v>4</v>
      </c>
      <c r="N1161" s="12">
        <v>1</v>
      </c>
      <c r="O1161" s="12">
        <v>23</v>
      </c>
      <c r="P1161" s="12">
        <v>92</v>
      </c>
    </row>
    <row r="1162" spans="1:16" x14ac:dyDescent="0.2">
      <c r="A1162" s="12" t="s">
        <v>1465</v>
      </c>
      <c r="B1162" s="12">
        <v>2012</v>
      </c>
      <c r="C1162" s="12" t="s">
        <v>163</v>
      </c>
      <c r="D1162" s="12" t="s">
        <v>161</v>
      </c>
      <c r="E1162" s="12">
        <v>106</v>
      </c>
      <c r="F1162" s="12">
        <v>343</v>
      </c>
      <c r="G1162" s="12">
        <v>29</v>
      </c>
      <c r="H1162" s="12">
        <v>66</v>
      </c>
      <c r="I1162" s="12">
        <v>15</v>
      </c>
      <c r="J1162" s="12">
        <v>1</v>
      </c>
      <c r="K1162" s="12">
        <v>12</v>
      </c>
      <c r="L1162" s="12">
        <v>41</v>
      </c>
      <c r="M1162" s="12">
        <v>0</v>
      </c>
      <c r="N1162" s="12">
        <v>0</v>
      </c>
      <c r="O1162" s="12">
        <v>49</v>
      </c>
      <c r="P1162" s="12">
        <v>103</v>
      </c>
    </row>
    <row r="1163" spans="1:16" x14ac:dyDescent="0.2">
      <c r="A1163" s="12" t="s">
        <v>1788</v>
      </c>
      <c r="B1163" s="12">
        <v>2012</v>
      </c>
      <c r="C1163" s="12" t="s">
        <v>188</v>
      </c>
      <c r="D1163" s="12" t="s">
        <v>161</v>
      </c>
      <c r="E1163" s="12">
        <v>111</v>
      </c>
      <c r="F1163" s="12">
        <v>345</v>
      </c>
      <c r="G1163" s="12">
        <v>45</v>
      </c>
      <c r="H1163" s="12">
        <v>104</v>
      </c>
      <c r="I1163" s="12">
        <v>21</v>
      </c>
      <c r="J1163" s="12">
        <v>3</v>
      </c>
      <c r="K1163" s="12">
        <v>9</v>
      </c>
      <c r="L1163" s="12">
        <v>53</v>
      </c>
      <c r="M1163" s="12">
        <v>2</v>
      </c>
      <c r="N1163" s="12">
        <v>1</v>
      </c>
      <c r="O1163" s="12">
        <v>27</v>
      </c>
      <c r="P1163" s="12">
        <v>84</v>
      </c>
    </row>
    <row r="1164" spans="1:16" x14ac:dyDescent="0.2">
      <c r="A1164" s="12" t="s">
        <v>1793</v>
      </c>
      <c r="B1164" s="12">
        <v>2012</v>
      </c>
      <c r="C1164" s="12" t="s">
        <v>174</v>
      </c>
      <c r="D1164" s="12" t="s">
        <v>161</v>
      </c>
      <c r="E1164" s="12">
        <v>104</v>
      </c>
      <c r="F1164" s="12">
        <v>346</v>
      </c>
      <c r="G1164" s="12">
        <v>46</v>
      </c>
      <c r="H1164" s="12">
        <v>82</v>
      </c>
      <c r="I1164" s="12">
        <v>14</v>
      </c>
      <c r="J1164" s="12">
        <v>7</v>
      </c>
      <c r="K1164" s="12">
        <v>10</v>
      </c>
      <c r="L1164" s="12">
        <v>25</v>
      </c>
      <c r="M1164" s="12">
        <v>9</v>
      </c>
      <c r="N1164" s="12">
        <v>7</v>
      </c>
      <c r="O1164" s="12">
        <v>18</v>
      </c>
      <c r="P1164" s="12">
        <v>72</v>
      </c>
    </row>
    <row r="1165" spans="1:16" x14ac:dyDescent="0.2">
      <c r="A1165" s="12" t="s">
        <v>1747</v>
      </c>
      <c r="B1165" s="12">
        <v>2012</v>
      </c>
      <c r="C1165" s="12" t="s">
        <v>164</v>
      </c>
      <c r="D1165" s="12" t="s">
        <v>157</v>
      </c>
      <c r="E1165" s="12">
        <v>102</v>
      </c>
      <c r="F1165" s="12">
        <v>347</v>
      </c>
      <c r="G1165" s="12">
        <v>45</v>
      </c>
      <c r="H1165" s="12">
        <v>81</v>
      </c>
      <c r="I1165" s="12">
        <v>16</v>
      </c>
      <c r="J1165" s="12">
        <v>0</v>
      </c>
      <c r="K1165" s="12">
        <v>18</v>
      </c>
      <c r="L1165" s="12">
        <v>56</v>
      </c>
      <c r="M1165" s="12">
        <v>1</v>
      </c>
      <c r="N1165" s="12">
        <v>0</v>
      </c>
      <c r="O1165" s="12">
        <v>18</v>
      </c>
      <c r="P1165" s="12">
        <v>108</v>
      </c>
    </row>
    <row r="1166" spans="1:16" x14ac:dyDescent="0.2">
      <c r="A1166" s="12" t="s">
        <v>1773</v>
      </c>
      <c r="B1166" s="12">
        <v>2012</v>
      </c>
      <c r="C1166" s="12" t="s">
        <v>179</v>
      </c>
      <c r="D1166" s="12" t="s">
        <v>161</v>
      </c>
      <c r="E1166" s="12">
        <v>120</v>
      </c>
      <c r="F1166" s="12">
        <v>347</v>
      </c>
      <c r="G1166" s="12">
        <v>44</v>
      </c>
      <c r="H1166" s="12">
        <v>92</v>
      </c>
      <c r="I1166" s="12">
        <v>16</v>
      </c>
      <c r="J1166" s="12">
        <v>5</v>
      </c>
      <c r="K1166" s="12">
        <v>7</v>
      </c>
      <c r="L1166" s="12">
        <v>31</v>
      </c>
      <c r="M1166" s="12">
        <v>6</v>
      </c>
      <c r="N1166" s="12">
        <v>3</v>
      </c>
      <c r="O1166" s="12">
        <v>18</v>
      </c>
      <c r="P1166" s="12">
        <v>81</v>
      </c>
    </row>
    <row r="1167" spans="1:16" x14ac:dyDescent="0.2">
      <c r="A1167" s="12" t="s">
        <v>1511</v>
      </c>
      <c r="B1167" s="12">
        <v>2012</v>
      </c>
      <c r="C1167" s="12" t="s">
        <v>172</v>
      </c>
      <c r="D1167" s="12" t="s">
        <v>161</v>
      </c>
      <c r="E1167" s="12">
        <v>130</v>
      </c>
      <c r="F1167" s="12">
        <v>348</v>
      </c>
      <c r="G1167" s="12">
        <v>56</v>
      </c>
      <c r="H1167" s="12">
        <v>102</v>
      </c>
      <c r="I1167" s="12">
        <v>19</v>
      </c>
      <c r="J1167" s="12">
        <v>6</v>
      </c>
      <c r="K1167" s="12">
        <v>8</v>
      </c>
      <c r="L1167" s="12">
        <v>36</v>
      </c>
      <c r="M1167" s="12">
        <v>13</v>
      </c>
      <c r="N1167" s="12">
        <v>5</v>
      </c>
      <c r="O1167" s="12">
        <v>27</v>
      </c>
      <c r="P1167" s="12">
        <v>52</v>
      </c>
    </row>
    <row r="1168" spans="1:16" x14ac:dyDescent="0.2">
      <c r="A1168" s="12" t="s">
        <v>1575</v>
      </c>
      <c r="B1168" s="12">
        <v>2012</v>
      </c>
      <c r="C1168" s="12" t="s">
        <v>184</v>
      </c>
      <c r="D1168" s="12" t="s">
        <v>157</v>
      </c>
      <c r="E1168" s="12">
        <v>108</v>
      </c>
      <c r="F1168" s="12">
        <v>352</v>
      </c>
      <c r="G1168" s="12">
        <v>53</v>
      </c>
      <c r="H1168" s="12">
        <v>80</v>
      </c>
      <c r="I1168" s="12">
        <v>9</v>
      </c>
      <c r="J1168" s="12">
        <v>2</v>
      </c>
      <c r="K1168" s="12">
        <v>24</v>
      </c>
      <c r="L1168" s="12">
        <v>56</v>
      </c>
      <c r="M1168" s="12">
        <v>1</v>
      </c>
      <c r="N1168" s="12">
        <v>0</v>
      </c>
      <c r="O1168" s="12">
        <v>56</v>
      </c>
      <c r="P1168" s="12">
        <v>125</v>
      </c>
    </row>
    <row r="1169" spans="1:16" x14ac:dyDescent="0.2">
      <c r="A1169" s="12" t="s">
        <v>1540</v>
      </c>
      <c r="B1169" s="12">
        <v>2012</v>
      </c>
      <c r="C1169" s="12" t="s">
        <v>185</v>
      </c>
      <c r="D1169" s="12" t="s">
        <v>161</v>
      </c>
      <c r="E1169" s="12">
        <v>104</v>
      </c>
      <c r="F1169" s="12">
        <v>352</v>
      </c>
      <c r="G1169" s="12">
        <v>45</v>
      </c>
      <c r="H1169" s="12">
        <v>95</v>
      </c>
      <c r="I1169" s="12">
        <v>16</v>
      </c>
      <c r="J1169" s="12">
        <v>1</v>
      </c>
      <c r="K1169" s="12">
        <v>0</v>
      </c>
      <c r="L1169" s="12">
        <v>28</v>
      </c>
      <c r="M1169" s="12">
        <v>13</v>
      </c>
      <c r="N1169" s="12">
        <v>5</v>
      </c>
      <c r="O1169" s="12">
        <v>24</v>
      </c>
      <c r="P1169" s="12">
        <v>47</v>
      </c>
    </row>
    <row r="1170" spans="1:16" x14ac:dyDescent="0.2">
      <c r="A1170" s="12" t="s">
        <v>1531</v>
      </c>
      <c r="B1170" s="12">
        <v>2012</v>
      </c>
      <c r="C1170" s="12" t="s">
        <v>163</v>
      </c>
      <c r="D1170" s="12" t="s">
        <v>161</v>
      </c>
      <c r="E1170" s="12">
        <v>93</v>
      </c>
      <c r="F1170" s="12">
        <v>353</v>
      </c>
      <c r="G1170" s="12">
        <v>49</v>
      </c>
      <c r="H1170" s="12">
        <v>87</v>
      </c>
      <c r="I1170" s="12">
        <v>18</v>
      </c>
      <c r="J1170" s="12">
        <v>2</v>
      </c>
      <c r="K1170" s="12">
        <v>14</v>
      </c>
      <c r="L1170" s="12">
        <v>48</v>
      </c>
      <c r="M1170" s="12">
        <v>14</v>
      </c>
      <c r="N1170" s="12">
        <v>4</v>
      </c>
      <c r="O1170" s="12">
        <v>37</v>
      </c>
      <c r="P1170" s="12">
        <v>72</v>
      </c>
    </row>
    <row r="1171" spans="1:16" x14ac:dyDescent="0.2">
      <c r="A1171" s="12" t="s">
        <v>1752</v>
      </c>
      <c r="B1171" s="12">
        <v>2012</v>
      </c>
      <c r="C1171" s="12" t="s">
        <v>158</v>
      </c>
      <c r="D1171" s="12" t="s">
        <v>161</v>
      </c>
      <c r="E1171" s="12">
        <v>146</v>
      </c>
      <c r="F1171" s="12">
        <v>355</v>
      </c>
      <c r="G1171" s="12">
        <v>39</v>
      </c>
      <c r="H1171" s="12">
        <v>72</v>
      </c>
      <c r="I1171" s="12">
        <v>9</v>
      </c>
      <c r="J1171" s="12">
        <v>2</v>
      </c>
      <c r="K1171" s="12">
        <v>7</v>
      </c>
      <c r="L1171" s="12">
        <v>28</v>
      </c>
      <c r="M1171" s="12">
        <v>15</v>
      </c>
      <c r="N1171" s="12">
        <v>4</v>
      </c>
      <c r="O1171" s="12">
        <v>41</v>
      </c>
      <c r="P1171" s="12">
        <v>96</v>
      </c>
    </row>
    <row r="1172" spans="1:16" x14ac:dyDescent="0.2">
      <c r="A1172" s="12" t="s">
        <v>1388</v>
      </c>
      <c r="B1172" s="12">
        <v>2012</v>
      </c>
      <c r="C1172" s="12" t="s">
        <v>188</v>
      </c>
      <c r="D1172" s="12" t="s">
        <v>161</v>
      </c>
      <c r="E1172" s="12">
        <v>101</v>
      </c>
      <c r="F1172" s="12">
        <v>358</v>
      </c>
      <c r="G1172" s="12">
        <v>53</v>
      </c>
      <c r="H1172" s="12">
        <v>93</v>
      </c>
      <c r="I1172" s="12">
        <v>30</v>
      </c>
      <c r="J1172" s="12">
        <v>2</v>
      </c>
      <c r="K1172" s="12">
        <v>16</v>
      </c>
      <c r="L1172" s="12">
        <v>58</v>
      </c>
      <c r="M1172" s="12">
        <v>8</v>
      </c>
      <c r="N1172" s="12">
        <v>3</v>
      </c>
      <c r="O1172" s="12">
        <v>32</v>
      </c>
      <c r="P1172" s="12">
        <v>78</v>
      </c>
    </row>
    <row r="1173" spans="1:16" x14ac:dyDescent="0.2">
      <c r="A1173" s="12" t="s">
        <v>1697</v>
      </c>
      <c r="B1173" s="12">
        <v>2012</v>
      </c>
      <c r="C1173" s="12" t="s">
        <v>182</v>
      </c>
      <c r="D1173" s="12" t="s">
        <v>157</v>
      </c>
      <c r="E1173" s="12">
        <v>116</v>
      </c>
      <c r="F1173" s="12">
        <v>367</v>
      </c>
      <c r="G1173" s="12">
        <v>42</v>
      </c>
      <c r="H1173" s="12">
        <v>89</v>
      </c>
      <c r="I1173" s="12">
        <v>21</v>
      </c>
      <c r="J1173" s="12">
        <v>2</v>
      </c>
      <c r="K1173" s="12">
        <v>9</v>
      </c>
      <c r="L1173" s="12">
        <v>48</v>
      </c>
      <c r="M1173" s="12">
        <v>2</v>
      </c>
      <c r="N1173" s="12">
        <v>0</v>
      </c>
      <c r="O1173" s="12">
        <v>61</v>
      </c>
      <c r="P1173" s="12">
        <v>104</v>
      </c>
    </row>
    <row r="1174" spans="1:16" x14ac:dyDescent="0.2">
      <c r="A1174" s="12" t="s">
        <v>1582</v>
      </c>
      <c r="B1174" s="12">
        <v>2012</v>
      </c>
      <c r="C1174" s="12" t="s">
        <v>186</v>
      </c>
      <c r="D1174" s="12" t="s">
        <v>161</v>
      </c>
      <c r="E1174" s="12">
        <v>114</v>
      </c>
      <c r="F1174" s="12">
        <v>372</v>
      </c>
      <c r="G1174" s="12">
        <v>56</v>
      </c>
      <c r="H1174" s="12">
        <v>121</v>
      </c>
      <c r="I1174" s="12">
        <v>32</v>
      </c>
      <c r="J1174" s="12">
        <v>0</v>
      </c>
      <c r="K1174" s="12">
        <v>16</v>
      </c>
      <c r="L1174" s="12">
        <v>68</v>
      </c>
      <c r="M1174" s="12">
        <v>4</v>
      </c>
      <c r="N1174" s="12">
        <v>0</v>
      </c>
      <c r="O1174" s="12">
        <v>29</v>
      </c>
      <c r="P1174" s="12">
        <v>50</v>
      </c>
    </row>
    <row r="1175" spans="1:16" x14ac:dyDescent="0.2">
      <c r="A1175" s="12" t="s">
        <v>1765</v>
      </c>
      <c r="B1175" s="12">
        <v>2012</v>
      </c>
      <c r="C1175" s="12" t="s">
        <v>180</v>
      </c>
      <c r="D1175" s="12" t="s">
        <v>161</v>
      </c>
      <c r="E1175" s="12">
        <v>143</v>
      </c>
      <c r="F1175" s="12">
        <v>374</v>
      </c>
      <c r="G1175" s="12">
        <v>41</v>
      </c>
      <c r="H1175" s="12">
        <v>85</v>
      </c>
      <c r="I1175" s="12">
        <v>10</v>
      </c>
      <c r="J1175" s="12">
        <v>7</v>
      </c>
      <c r="K1175" s="12">
        <v>4</v>
      </c>
      <c r="L1175" s="12">
        <v>26</v>
      </c>
      <c r="M1175" s="12">
        <v>6</v>
      </c>
      <c r="N1175" s="12">
        <v>3</v>
      </c>
      <c r="O1175" s="12">
        <v>37</v>
      </c>
      <c r="P1175" s="12">
        <v>83</v>
      </c>
    </row>
    <row r="1176" spans="1:16" x14ac:dyDescent="0.2">
      <c r="A1176" s="12" t="s">
        <v>1437</v>
      </c>
      <c r="B1176" s="12">
        <v>2012</v>
      </c>
      <c r="C1176" s="12" t="s">
        <v>173</v>
      </c>
      <c r="D1176" s="12" t="s">
        <v>161</v>
      </c>
      <c r="E1176" s="12">
        <v>132</v>
      </c>
      <c r="F1176" s="12">
        <v>374</v>
      </c>
      <c r="G1176" s="12">
        <v>47</v>
      </c>
      <c r="H1176" s="12">
        <v>86</v>
      </c>
      <c r="I1176" s="12">
        <v>17</v>
      </c>
      <c r="J1176" s="12">
        <v>7</v>
      </c>
      <c r="K1176" s="12">
        <v>3</v>
      </c>
      <c r="L1176" s="12">
        <v>35</v>
      </c>
      <c r="M1176" s="12">
        <v>13</v>
      </c>
      <c r="N1176" s="12">
        <v>5</v>
      </c>
      <c r="O1176" s="12">
        <v>52</v>
      </c>
      <c r="P1176" s="12">
        <v>90</v>
      </c>
    </row>
    <row r="1177" spans="1:16" x14ac:dyDescent="0.2">
      <c r="A1177" s="12" t="s">
        <v>1636</v>
      </c>
      <c r="B1177" s="12">
        <v>2012</v>
      </c>
      <c r="C1177" s="12" t="s">
        <v>179</v>
      </c>
      <c r="D1177" s="12" t="s">
        <v>161</v>
      </c>
      <c r="E1177" s="12">
        <v>111</v>
      </c>
      <c r="F1177" s="12">
        <v>374</v>
      </c>
      <c r="G1177" s="12">
        <v>59</v>
      </c>
      <c r="H1177" s="12">
        <v>126</v>
      </c>
      <c r="I1177" s="12">
        <v>44</v>
      </c>
      <c r="J1177" s="12">
        <v>0</v>
      </c>
      <c r="K1177" s="12">
        <v>14</v>
      </c>
      <c r="L1177" s="12">
        <v>56</v>
      </c>
      <c r="M1177" s="12">
        <v>5</v>
      </c>
      <c r="N1177" s="12">
        <v>3</v>
      </c>
      <c r="O1177" s="12">
        <v>94</v>
      </c>
      <c r="P1177" s="12">
        <v>85</v>
      </c>
    </row>
    <row r="1178" spans="1:16" x14ac:dyDescent="0.2">
      <c r="A1178" s="12" t="s">
        <v>1472</v>
      </c>
      <c r="B1178" s="12">
        <v>2012</v>
      </c>
      <c r="C1178" s="12" t="s">
        <v>173</v>
      </c>
      <c r="D1178" s="12" t="s">
        <v>161</v>
      </c>
      <c r="E1178" s="12">
        <v>134</v>
      </c>
      <c r="F1178" s="12">
        <v>377</v>
      </c>
      <c r="G1178" s="12">
        <v>52</v>
      </c>
      <c r="H1178" s="12">
        <v>99</v>
      </c>
      <c r="I1178" s="12">
        <v>25</v>
      </c>
      <c r="J1178" s="12">
        <v>3</v>
      </c>
      <c r="K1178" s="12">
        <v>20</v>
      </c>
      <c r="L1178" s="12">
        <v>57</v>
      </c>
      <c r="M1178" s="12">
        <v>8</v>
      </c>
      <c r="N1178" s="12">
        <v>2</v>
      </c>
      <c r="O1178" s="12">
        <v>19</v>
      </c>
      <c r="P1178" s="12">
        <v>83</v>
      </c>
    </row>
    <row r="1179" spans="1:16" x14ac:dyDescent="0.2">
      <c r="A1179" s="12" t="s">
        <v>1435</v>
      </c>
      <c r="B1179" s="12">
        <v>2012</v>
      </c>
      <c r="C1179" s="12" t="s">
        <v>188</v>
      </c>
      <c r="D1179" s="12" t="s">
        <v>161</v>
      </c>
      <c r="E1179" s="12">
        <v>95</v>
      </c>
      <c r="F1179" s="12">
        <v>377</v>
      </c>
      <c r="G1179" s="12">
        <v>47</v>
      </c>
      <c r="H1179" s="12">
        <v>102</v>
      </c>
      <c r="I1179" s="12">
        <v>16</v>
      </c>
      <c r="J1179" s="12">
        <v>3</v>
      </c>
      <c r="K1179" s="12">
        <v>4</v>
      </c>
      <c r="L1179" s="12">
        <v>30</v>
      </c>
      <c r="M1179" s="12">
        <v>7</v>
      </c>
      <c r="N1179" s="12">
        <v>3</v>
      </c>
      <c r="O1179" s="12">
        <v>27</v>
      </c>
      <c r="P1179" s="12">
        <v>35</v>
      </c>
    </row>
    <row r="1180" spans="1:16" x14ac:dyDescent="0.2">
      <c r="A1180" s="12" t="s">
        <v>1631</v>
      </c>
      <c r="B1180" s="12">
        <v>2012</v>
      </c>
      <c r="C1180" s="12" t="s">
        <v>170</v>
      </c>
      <c r="D1180" s="12" t="s">
        <v>157</v>
      </c>
      <c r="E1180" s="12">
        <v>125</v>
      </c>
      <c r="F1180" s="12">
        <v>383</v>
      </c>
      <c r="G1180" s="12">
        <v>55</v>
      </c>
      <c r="H1180" s="12">
        <v>92</v>
      </c>
      <c r="I1180" s="12">
        <v>23</v>
      </c>
      <c r="J1180" s="12">
        <v>2</v>
      </c>
      <c r="K1180" s="12">
        <v>14</v>
      </c>
      <c r="L1180" s="12">
        <v>52</v>
      </c>
      <c r="M1180" s="12">
        <v>2</v>
      </c>
      <c r="N1180" s="12">
        <v>2</v>
      </c>
      <c r="O1180" s="12">
        <v>50</v>
      </c>
      <c r="P1180" s="12">
        <v>98</v>
      </c>
    </row>
    <row r="1181" spans="1:16" x14ac:dyDescent="0.2">
      <c r="A1181" s="12" t="s">
        <v>1503</v>
      </c>
      <c r="B1181" s="12">
        <v>2012</v>
      </c>
      <c r="C1181" s="12" t="s">
        <v>165</v>
      </c>
      <c r="D1181" s="12" t="s">
        <v>157</v>
      </c>
      <c r="E1181" s="12">
        <v>127</v>
      </c>
      <c r="F1181" s="12">
        <v>384</v>
      </c>
      <c r="G1181" s="12">
        <v>41</v>
      </c>
      <c r="H1181" s="12">
        <v>81</v>
      </c>
      <c r="I1181" s="12">
        <v>13</v>
      </c>
      <c r="J1181" s="12">
        <v>1</v>
      </c>
      <c r="K1181" s="12">
        <v>7</v>
      </c>
      <c r="L1181" s="12">
        <v>28</v>
      </c>
      <c r="M1181" s="12">
        <v>5</v>
      </c>
      <c r="N1181" s="12">
        <v>5</v>
      </c>
      <c r="O1181" s="12">
        <v>37</v>
      </c>
      <c r="P1181" s="12">
        <v>100</v>
      </c>
    </row>
    <row r="1182" spans="1:16" x14ac:dyDescent="0.2">
      <c r="A1182" s="12" t="s">
        <v>1342</v>
      </c>
      <c r="B1182" s="12">
        <v>2012</v>
      </c>
      <c r="C1182" s="12" t="s">
        <v>171</v>
      </c>
      <c r="D1182" s="12" t="s">
        <v>157</v>
      </c>
      <c r="E1182" s="12">
        <v>130</v>
      </c>
      <c r="F1182" s="12">
        <v>384</v>
      </c>
      <c r="G1182" s="12">
        <v>50</v>
      </c>
      <c r="H1182" s="12">
        <v>92</v>
      </c>
      <c r="I1182" s="12">
        <v>19</v>
      </c>
      <c r="J1182" s="12">
        <v>3</v>
      </c>
      <c r="K1182" s="12">
        <v>19</v>
      </c>
      <c r="L1182" s="12">
        <v>62</v>
      </c>
      <c r="M1182" s="12">
        <v>3</v>
      </c>
      <c r="N1182" s="12">
        <v>0</v>
      </c>
      <c r="O1182" s="12">
        <v>35</v>
      </c>
      <c r="P1182" s="12">
        <v>67</v>
      </c>
    </row>
    <row r="1183" spans="1:16" x14ac:dyDescent="0.2">
      <c r="A1183" s="12" t="s">
        <v>1854</v>
      </c>
      <c r="B1183" s="12">
        <v>2012</v>
      </c>
      <c r="C1183" s="12" t="s">
        <v>183</v>
      </c>
      <c r="D1183" s="12" t="s">
        <v>161</v>
      </c>
      <c r="E1183" s="12">
        <v>126</v>
      </c>
      <c r="F1183" s="12">
        <v>384</v>
      </c>
      <c r="G1183" s="12">
        <v>40</v>
      </c>
      <c r="H1183" s="12">
        <v>105</v>
      </c>
      <c r="I1183" s="12">
        <v>16</v>
      </c>
      <c r="J1183" s="12">
        <v>3</v>
      </c>
      <c r="K1183" s="12">
        <v>3</v>
      </c>
      <c r="L1183" s="12">
        <v>27</v>
      </c>
      <c r="M1183" s="12">
        <v>5</v>
      </c>
      <c r="N1183" s="12">
        <v>3</v>
      </c>
      <c r="O1183" s="12">
        <v>19</v>
      </c>
      <c r="P1183" s="12">
        <v>46</v>
      </c>
    </row>
    <row r="1184" spans="1:16" x14ac:dyDescent="0.2">
      <c r="A1184" s="12" t="s">
        <v>1479</v>
      </c>
      <c r="B1184" s="12">
        <v>2012</v>
      </c>
      <c r="C1184" s="12" t="s">
        <v>167</v>
      </c>
      <c r="D1184" s="12" t="s">
        <v>157</v>
      </c>
      <c r="E1184" s="12">
        <v>115</v>
      </c>
      <c r="F1184" s="12">
        <v>385</v>
      </c>
      <c r="G1184" s="12">
        <v>46</v>
      </c>
      <c r="H1184" s="12">
        <v>125</v>
      </c>
      <c r="I1184" s="12">
        <v>15</v>
      </c>
      <c r="J1184" s="12">
        <v>1</v>
      </c>
      <c r="K1184" s="12">
        <v>9</v>
      </c>
      <c r="L1184" s="12">
        <v>40</v>
      </c>
      <c r="M1184" s="12">
        <v>1</v>
      </c>
      <c r="N1184" s="12">
        <v>0</v>
      </c>
      <c r="O1184" s="12">
        <v>24</v>
      </c>
      <c r="P1184" s="12">
        <v>31</v>
      </c>
    </row>
    <row r="1185" spans="1:16" x14ac:dyDescent="0.2">
      <c r="A1185" s="12" t="s">
        <v>1727</v>
      </c>
      <c r="B1185" s="12">
        <v>2012</v>
      </c>
      <c r="C1185" s="12" t="s">
        <v>169</v>
      </c>
      <c r="D1185" s="12" t="s">
        <v>161</v>
      </c>
      <c r="E1185" s="12">
        <v>133</v>
      </c>
      <c r="F1185" s="12">
        <v>385</v>
      </c>
      <c r="G1185" s="12">
        <v>58</v>
      </c>
      <c r="H1185" s="12">
        <v>105</v>
      </c>
      <c r="I1185" s="12">
        <v>21</v>
      </c>
      <c r="J1185" s="12">
        <v>2</v>
      </c>
      <c r="K1185" s="12">
        <v>7</v>
      </c>
      <c r="L1185" s="12">
        <v>36</v>
      </c>
      <c r="M1185" s="12">
        <v>15</v>
      </c>
      <c r="N1185" s="12">
        <v>9</v>
      </c>
      <c r="O1185" s="12">
        <v>33</v>
      </c>
      <c r="P1185" s="12">
        <v>77</v>
      </c>
    </row>
    <row r="1186" spans="1:16" x14ac:dyDescent="0.2">
      <c r="A1186" s="12" t="s">
        <v>1345</v>
      </c>
      <c r="B1186" s="12">
        <v>2012</v>
      </c>
      <c r="C1186" s="12" t="s">
        <v>160</v>
      </c>
      <c r="D1186" s="12" t="s">
        <v>161</v>
      </c>
      <c r="E1186" s="12">
        <v>112</v>
      </c>
      <c r="F1186" s="12">
        <v>387</v>
      </c>
      <c r="G1186" s="12">
        <v>58</v>
      </c>
      <c r="H1186" s="12">
        <v>111</v>
      </c>
      <c r="I1186" s="12">
        <v>23</v>
      </c>
      <c r="J1186" s="12">
        <v>0</v>
      </c>
      <c r="K1186" s="12">
        <v>14</v>
      </c>
      <c r="L1186" s="12">
        <v>62</v>
      </c>
      <c r="M1186" s="12">
        <v>1</v>
      </c>
      <c r="N1186" s="12">
        <v>0</v>
      </c>
      <c r="O1186" s="12">
        <v>57</v>
      </c>
      <c r="P1186" s="12">
        <v>51</v>
      </c>
    </row>
    <row r="1187" spans="1:16" x14ac:dyDescent="0.2">
      <c r="A1187" s="12" t="s">
        <v>1461</v>
      </c>
      <c r="B1187" s="12">
        <v>2012</v>
      </c>
      <c r="C1187" s="12" t="s">
        <v>186</v>
      </c>
      <c r="D1187" s="12" t="s">
        <v>161</v>
      </c>
      <c r="E1187" s="12">
        <v>101</v>
      </c>
      <c r="F1187" s="12">
        <v>387</v>
      </c>
      <c r="G1187" s="12">
        <v>46</v>
      </c>
      <c r="H1187" s="12">
        <v>101</v>
      </c>
      <c r="I1187" s="12">
        <v>17</v>
      </c>
      <c r="J1187" s="12">
        <v>5</v>
      </c>
      <c r="K1187" s="12">
        <v>9</v>
      </c>
      <c r="L1187" s="12">
        <v>40</v>
      </c>
      <c r="M1187" s="12">
        <v>24</v>
      </c>
      <c r="N1187" s="12">
        <v>4</v>
      </c>
      <c r="O1187" s="12">
        <v>35</v>
      </c>
      <c r="P1187" s="12">
        <v>49</v>
      </c>
    </row>
    <row r="1188" spans="1:16" x14ac:dyDescent="0.2">
      <c r="A1188" s="12" t="s">
        <v>1641</v>
      </c>
      <c r="B1188" s="12">
        <v>2012</v>
      </c>
      <c r="C1188" s="12" t="s">
        <v>185</v>
      </c>
      <c r="D1188" s="12" t="s">
        <v>161</v>
      </c>
      <c r="E1188" s="12">
        <v>141</v>
      </c>
      <c r="F1188" s="12">
        <v>393</v>
      </c>
      <c r="G1188" s="12">
        <v>56</v>
      </c>
      <c r="H1188" s="12">
        <v>96</v>
      </c>
      <c r="I1188" s="12">
        <v>14</v>
      </c>
      <c r="J1188" s="12">
        <v>5</v>
      </c>
      <c r="K1188" s="12">
        <v>5</v>
      </c>
      <c r="L1188" s="12">
        <v>34</v>
      </c>
      <c r="M1188" s="12">
        <v>26</v>
      </c>
      <c r="N1188" s="12">
        <v>6</v>
      </c>
      <c r="O1188" s="12">
        <v>51</v>
      </c>
      <c r="P1188" s="12">
        <v>104</v>
      </c>
    </row>
    <row r="1189" spans="1:16" x14ac:dyDescent="0.2">
      <c r="A1189" s="12" t="s">
        <v>1363</v>
      </c>
      <c r="B1189" s="12">
        <v>2012</v>
      </c>
      <c r="C1189" s="12" t="s">
        <v>186</v>
      </c>
      <c r="D1189" s="12" t="s">
        <v>161</v>
      </c>
      <c r="E1189" s="12">
        <v>130</v>
      </c>
      <c r="F1189" s="12">
        <v>394</v>
      </c>
      <c r="G1189" s="12">
        <v>59</v>
      </c>
      <c r="H1189" s="12">
        <v>121</v>
      </c>
      <c r="I1189" s="12">
        <v>10</v>
      </c>
      <c r="J1189" s="12">
        <v>6</v>
      </c>
      <c r="K1189" s="12">
        <v>1</v>
      </c>
      <c r="L1189" s="12">
        <v>25</v>
      </c>
      <c r="M1189" s="12">
        <v>37</v>
      </c>
      <c r="N1189" s="12">
        <v>7</v>
      </c>
      <c r="O1189" s="12">
        <v>23</v>
      </c>
      <c r="P1189" s="12">
        <v>27</v>
      </c>
    </row>
    <row r="1190" spans="1:16" x14ac:dyDescent="0.2">
      <c r="A1190" s="12" t="s">
        <v>1857</v>
      </c>
      <c r="B1190" s="12">
        <v>2012</v>
      </c>
      <c r="C1190" s="12" t="s">
        <v>158</v>
      </c>
      <c r="D1190" s="12" t="s">
        <v>161</v>
      </c>
      <c r="E1190" s="12">
        <v>113</v>
      </c>
      <c r="F1190" s="12">
        <v>395</v>
      </c>
      <c r="G1190" s="12">
        <v>34</v>
      </c>
      <c r="H1190" s="12">
        <v>95</v>
      </c>
      <c r="I1190" s="12">
        <v>14</v>
      </c>
      <c r="J1190" s="12">
        <v>3</v>
      </c>
      <c r="K1190" s="12">
        <v>11</v>
      </c>
      <c r="L1190" s="12">
        <v>55</v>
      </c>
      <c r="M1190" s="12">
        <v>0</v>
      </c>
      <c r="N1190" s="12">
        <v>2</v>
      </c>
      <c r="O1190" s="12">
        <v>40</v>
      </c>
      <c r="P1190" s="12">
        <v>96</v>
      </c>
    </row>
    <row r="1191" spans="1:16" x14ac:dyDescent="0.2">
      <c r="A1191" s="12" t="s">
        <v>1877</v>
      </c>
      <c r="B1191" s="12">
        <v>2012</v>
      </c>
      <c r="C1191" s="12" t="s">
        <v>188</v>
      </c>
      <c r="D1191" s="12" t="s">
        <v>161</v>
      </c>
      <c r="E1191" s="12">
        <v>117</v>
      </c>
      <c r="F1191" s="12">
        <v>396</v>
      </c>
      <c r="G1191" s="12">
        <v>67</v>
      </c>
      <c r="H1191" s="12">
        <v>107</v>
      </c>
      <c r="I1191" s="12">
        <v>19</v>
      </c>
      <c r="J1191" s="12">
        <v>0</v>
      </c>
      <c r="K1191" s="12">
        <v>28</v>
      </c>
      <c r="L1191" s="12">
        <v>71</v>
      </c>
      <c r="M1191" s="12">
        <v>4</v>
      </c>
      <c r="N1191" s="12">
        <v>5</v>
      </c>
      <c r="O1191" s="12">
        <v>25</v>
      </c>
      <c r="P1191" s="12">
        <v>99</v>
      </c>
    </row>
    <row r="1192" spans="1:16" x14ac:dyDescent="0.2">
      <c r="A1192" s="12" t="s">
        <v>1685</v>
      </c>
      <c r="B1192" s="12">
        <v>2012</v>
      </c>
      <c r="C1192" s="12" t="s">
        <v>185</v>
      </c>
      <c r="D1192" s="12" t="s">
        <v>161</v>
      </c>
      <c r="E1192" s="12">
        <v>108</v>
      </c>
      <c r="F1192" s="12">
        <v>396</v>
      </c>
      <c r="G1192" s="12">
        <v>59</v>
      </c>
      <c r="H1192" s="12">
        <v>112</v>
      </c>
      <c r="I1192" s="12">
        <v>25</v>
      </c>
      <c r="J1192" s="12">
        <v>2</v>
      </c>
      <c r="K1192" s="12">
        <v>12</v>
      </c>
      <c r="L1192" s="12">
        <v>63</v>
      </c>
      <c r="M1192" s="12">
        <v>1</v>
      </c>
      <c r="N1192" s="12">
        <v>1</v>
      </c>
      <c r="O1192" s="12">
        <v>38</v>
      </c>
      <c r="P1192" s="12">
        <v>59</v>
      </c>
    </row>
    <row r="1193" spans="1:16" x14ac:dyDescent="0.2">
      <c r="A1193" s="12" t="s">
        <v>1702</v>
      </c>
      <c r="B1193" s="12">
        <v>2012</v>
      </c>
      <c r="C1193" s="12" t="s">
        <v>172</v>
      </c>
      <c r="D1193" s="12" t="s">
        <v>161</v>
      </c>
      <c r="E1193" s="12">
        <v>115</v>
      </c>
      <c r="F1193" s="12">
        <v>398</v>
      </c>
      <c r="G1193" s="12">
        <v>49</v>
      </c>
      <c r="H1193" s="12">
        <v>98</v>
      </c>
      <c r="I1193" s="12">
        <v>19</v>
      </c>
      <c r="J1193" s="12">
        <v>3</v>
      </c>
      <c r="K1193" s="12">
        <v>2</v>
      </c>
      <c r="L1193" s="12">
        <v>24</v>
      </c>
      <c r="M1193" s="12">
        <v>44</v>
      </c>
      <c r="N1193" s="12">
        <v>4</v>
      </c>
      <c r="O1193" s="12">
        <v>43</v>
      </c>
      <c r="P1193" s="12">
        <v>110</v>
      </c>
    </row>
    <row r="1194" spans="1:16" x14ac:dyDescent="0.2">
      <c r="A1194" s="12" t="s">
        <v>1624</v>
      </c>
      <c r="B1194" s="12">
        <v>2012</v>
      </c>
      <c r="C1194" s="12" t="s">
        <v>186</v>
      </c>
      <c r="D1194" s="12" t="s">
        <v>161</v>
      </c>
      <c r="E1194" s="12">
        <v>101</v>
      </c>
      <c r="F1194" s="12">
        <v>398</v>
      </c>
      <c r="G1194" s="12">
        <v>59</v>
      </c>
      <c r="H1194" s="12">
        <v>108</v>
      </c>
      <c r="I1194" s="12">
        <v>15</v>
      </c>
      <c r="J1194" s="12">
        <v>2</v>
      </c>
      <c r="K1194" s="12">
        <v>17</v>
      </c>
      <c r="L1194" s="12">
        <v>59</v>
      </c>
      <c r="M1194" s="12">
        <v>4</v>
      </c>
      <c r="N1194" s="12">
        <v>2</v>
      </c>
      <c r="O1194" s="12">
        <v>37</v>
      </c>
      <c r="P1194" s="12">
        <v>85</v>
      </c>
    </row>
    <row r="1195" spans="1:16" x14ac:dyDescent="0.2">
      <c r="A1195" s="12" t="s">
        <v>1666</v>
      </c>
      <c r="B1195" s="12">
        <v>2012</v>
      </c>
      <c r="C1195" s="12" t="s">
        <v>167</v>
      </c>
      <c r="D1195" s="12" t="s">
        <v>157</v>
      </c>
      <c r="E1195" s="12">
        <v>124</v>
      </c>
      <c r="F1195" s="12">
        <v>399</v>
      </c>
      <c r="G1195" s="12">
        <v>55</v>
      </c>
      <c r="H1195" s="12">
        <v>96</v>
      </c>
      <c r="I1195" s="12">
        <v>18</v>
      </c>
      <c r="J1195" s="12">
        <v>3</v>
      </c>
      <c r="K1195" s="12">
        <v>17</v>
      </c>
      <c r="L1195" s="12">
        <v>59</v>
      </c>
      <c r="M1195" s="12">
        <v>4</v>
      </c>
      <c r="N1195" s="12">
        <v>3</v>
      </c>
      <c r="O1195" s="12">
        <v>55</v>
      </c>
      <c r="P1195" s="12">
        <v>102</v>
      </c>
    </row>
    <row r="1196" spans="1:16" x14ac:dyDescent="0.2">
      <c r="A1196" s="12" t="s">
        <v>1767</v>
      </c>
      <c r="B1196" s="12">
        <v>2012</v>
      </c>
      <c r="C1196" s="12" t="s">
        <v>173</v>
      </c>
      <c r="D1196" s="12" t="s">
        <v>161</v>
      </c>
      <c r="E1196" s="12">
        <v>121</v>
      </c>
      <c r="F1196" s="12">
        <v>401</v>
      </c>
      <c r="G1196" s="12">
        <v>43</v>
      </c>
      <c r="H1196" s="12">
        <v>96</v>
      </c>
      <c r="I1196" s="12">
        <v>15</v>
      </c>
      <c r="J1196" s="12">
        <v>0</v>
      </c>
      <c r="K1196" s="12">
        <v>15</v>
      </c>
      <c r="L1196" s="12">
        <v>57</v>
      </c>
      <c r="M1196" s="12">
        <v>1</v>
      </c>
      <c r="N1196" s="12">
        <v>0</v>
      </c>
      <c r="O1196" s="12">
        <v>51</v>
      </c>
      <c r="P1196" s="12">
        <v>120</v>
      </c>
    </row>
    <row r="1197" spans="1:16" x14ac:dyDescent="0.2">
      <c r="A1197" s="12" t="s">
        <v>1406</v>
      </c>
      <c r="B1197" s="12">
        <v>2012</v>
      </c>
      <c r="C1197" s="12" t="s">
        <v>159</v>
      </c>
      <c r="D1197" s="12" t="s">
        <v>157</v>
      </c>
      <c r="E1197" s="12">
        <v>95</v>
      </c>
      <c r="F1197" s="12">
        <v>402</v>
      </c>
      <c r="G1197" s="12">
        <v>49</v>
      </c>
      <c r="H1197" s="12">
        <v>105</v>
      </c>
      <c r="I1197" s="12">
        <v>15</v>
      </c>
      <c r="J1197" s="12">
        <v>5</v>
      </c>
      <c r="K1197" s="12">
        <v>4</v>
      </c>
      <c r="L1197" s="12">
        <v>28</v>
      </c>
      <c r="M1197" s="12">
        <v>15</v>
      </c>
      <c r="N1197" s="12">
        <v>2</v>
      </c>
      <c r="O1197" s="12">
        <v>17</v>
      </c>
      <c r="P1197" s="12">
        <v>40</v>
      </c>
    </row>
    <row r="1198" spans="1:16" x14ac:dyDescent="0.2">
      <c r="A1198" s="12" t="s">
        <v>1560</v>
      </c>
      <c r="B1198" s="12">
        <v>2012</v>
      </c>
      <c r="C1198" s="12" t="s">
        <v>177</v>
      </c>
      <c r="D1198" s="12" t="s">
        <v>161</v>
      </c>
      <c r="E1198" s="12">
        <v>106</v>
      </c>
      <c r="F1198" s="12">
        <v>403</v>
      </c>
      <c r="G1198" s="12">
        <v>74</v>
      </c>
      <c r="H1198" s="12">
        <v>122</v>
      </c>
      <c r="I1198" s="12">
        <v>22</v>
      </c>
      <c r="J1198" s="12">
        <v>2</v>
      </c>
      <c r="K1198" s="12">
        <v>23</v>
      </c>
      <c r="L1198" s="12">
        <v>69</v>
      </c>
      <c r="M1198" s="12">
        <v>9</v>
      </c>
      <c r="N1198" s="12">
        <v>4</v>
      </c>
      <c r="O1198" s="12">
        <v>40</v>
      </c>
      <c r="P1198" s="12">
        <v>103</v>
      </c>
    </row>
    <row r="1199" spans="1:16" x14ac:dyDescent="0.2">
      <c r="A1199" s="12" t="s">
        <v>1629</v>
      </c>
      <c r="B1199" s="12">
        <v>2012</v>
      </c>
      <c r="C1199" s="12" t="s">
        <v>168</v>
      </c>
      <c r="D1199" s="12" t="s">
        <v>157</v>
      </c>
      <c r="E1199" s="12">
        <v>121</v>
      </c>
      <c r="F1199" s="12">
        <v>405</v>
      </c>
      <c r="G1199" s="12">
        <v>55</v>
      </c>
      <c r="H1199" s="12">
        <v>90</v>
      </c>
      <c r="I1199" s="12">
        <v>17</v>
      </c>
      <c r="J1199" s="12">
        <v>1</v>
      </c>
      <c r="K1199" s="12">
        <v>25</v>
      </c>
      <c r="L1199" s="12">
        <v>59</v>
      </c>
      <c r="M1199" s="12">
        <v>0</v>
      </c>
      <c r="N1199" s="12">
        <v>1</v>
      </c>
      <c r="O1199" s="12">
        <v>38</v>
      </c>
      <c r="P1199" s="12">
        <v>139</v>
      </c>
    </row>
    <row r="1200" spans="1:16" x14ac:dyDescent="0.2">
      <c r="A1200" s="12" t="s">
        <v>1527</v>
      </c>
      <c r="B1200" s="12">
        <v>2012</v>
      </c>
      <c r="C1200" s="12" t="s">
        <v>183</v>
      </c>
      <c r="D1200" s="12" t="s">
        <v>161</v>
      </c>
      <c r="E1200" s="12">
        <v>102</v>
      </c>
      <c r="F1200" s="12">
        <v>406</v>
      </c>
      <c r="G1200" s="12">
        <v>53</v>
      </c>
      <c r="H1200" s="12">
        <v>118</v>
      </c>
      <c r="I1200" s="12">
        <v>17</v>
      </c>
      <c r="J1200" s="12">
        <v>1</v>
      </c>
      <c r="K1200" s="12">
        <v>18</v>
      </c>
      <c r="L1200" s="12">
        <v>62</v>
      </c>
      <c r="M1200" s="12">
        <v>0</v>
      </c>
      <c r="N1200" s="12">
        <v>1</v>
      </c>
      <c r="O1200" s="12">
        <v>16</v>
      </c>
      <c r="P1200" s="12">
        <v>97</v>
      </c>
    </row>
    <row r="1201" spans="1:16" x14ac:dyDescent="0.2">
      <c r="A1201" s="12" t="s">
        <v>1628</v>
      </c>
      <c r="B1201" s="12">
        <v>2012</v>
      </c>
      <c r="C1201" s="12" t="s">
        <v>159</v>
      </c>
      <c r="D1201" s="12" t="s">
        <v>157</v>
      </c>
      <c r="E1201" s="12">
        <v>141</v>
      </c>
      <c r="F1201" s="12">
        <v>407</v>
      </c>
      <c r="G1201" s="12">
        <v>42</v>
      </c>
      <c r="H1201" s="12">
        <v>79</v>
      </c>
      <c r="I1201" s="12">
        <v>19</v>
      </c>
      <c r="J1201" s="12">
        <v>3</v>
      </c>
      <c r="K1201" s="12">
        <v>3</v>
      </c>
      <c r="L1201" s="12">
        <v>31</v>
      </c>
      <c r="M1201" s="12">
        <v>11</v>
      </c>
      <c r="N1201" s="12">
        <v>5</v>
      </c>
      <c r="O1201" s="12">
        <v>44</v>
      </c>
      <c r="P1201" s="12">
        <v>98</v>
      </c>
    </row>
    <row r="1202" spans="1:16" x14ac:dyDescent="0.2">
      <c r="A1202" s="12" t="s">
        <v>1816</v>
      </c>
      <c r="B1202" s="12">
        <v>2012</v>
      </c>
      <c r="C1202" s="12" t="s">
        <v>185</v>
      </c>
      <c r="D1202" s="12" t="s">
        <v>161</v>
      </c>
      <c r="E1202" s="12">
        <v>145</v>
      </c>
      <c r="F1202" s="12">
        <v>411</v>
      </c>
      <c r="G1202" s="12">
        <v>47</v>
      </c>
      <c r="H1202" s="12">
        <v>113</v>
      </c>
      <c r="I1202" s="12">
        <v>27</v>
      </c>
      <c r="J1202" s="12">
        <v>6</v>
      </c>
      <c r="K1202" s="12">
        <v>7</v>
      </c>
      <c r="L1202" s="12">
        <v>56</v>
      </c>
      <c r="M1202" s="12">
        <v>12</v>
      </c>
      <c r="N1202" s="12">
        <v>2</v>
      </c>
      <c r="O1202" s="12">
        <v>54</v>
      </c>
      <c r="P1202" s="12">
        <v>106</v>
      </c>
    </row>
    <row r="1203" spans="1:16" x14ac:dyDescent="0.2">
      <c r="A1203" s="12" t="s">
        <v>1417</v>
      </c>
      <c r="B1203" s="12">
        <v>2012</v>
      </c>
      <c r="C1203" s="12" t="s">
        <v>177</v>
      </c>
      <c r="D1203" s="12" t="s">
        <v>161</v>
      </c>
      <c r="E1203" s="12">
        <v>110</v>
      </c>
      <c r="F1203" s="12">
        <v>415</v>
      </c>
      <c r="G1203" s="12">
        <v>62</v>
      </c>
      <c r="H1203" s="12">
        <v>107</v>
      </c>
      <c r="I1203" s="12">
        <v>21</v>
      </c>
      <c r="J1203" s="12">
        <v>1</v>
      </c>
      <c r="K1203" s="12">
        <v>7</v>
      </c>
      <c r="L1203" s="12">
        <v>31</v>
      </c>
      <c r="M1203" s="12">
        <v>5</v>
      </c>
      <c r="N1203" s="12">
        <v>0</v>
      </c>
      <c r="O1203" s="12">
        <v>40</v>
      </c>
      <c r="P1203" s="12">
        <v>70</v>
      </c>
    </row>
    <row r="1204" spans="1:16" x14ac:dyDescent="0.2">
      <c r="A1204" s="12" t="s">
        <v>1607</v>
      </c>
      <c r="B1204" s="12">
        <v>2012</v>
      </c>
      <c r="C1204" s="12" t="s">
        <v>166</v>
      </c>
      <c r="D1204" s="12" t="s">
        <v>161</v>
      </c>
      <c r="E1204" s="12">
        <v>137</v>
      </c>
      <c r="F1204" s="12">
        <v>415</v>
      </c>
      <c r="G1204" s="12">
        <v>72</v>
      </c>
      <c r="H1204" s="12">
        <v>108</v>
      </c>
      <c r="I1204" s="12">
        <v>19</v>
      </c>
      <c r="J1204" s="12">
        <v>4</v>
      </c>
      <c r="K1204" s="12">
        <v>19</v>
      </c>
      <c r="L1204" s="12">
        <v>51</v>
      </c>
      <c r="M1204" s="12">
        <v>37</v>
      </c>
      <c r="N1204" s="12">
        <v>6</v>
      </c>
      <c r="O1204" s="12">
        <v>20</v>
      </c>
      <c r="P1204" s="12">
        <v>98</v>
      </c>
    </row>
    <row r="1205" spans="1:16" x14ac:dyDescent="0.2">
      <c r="A1205" s="12" t="s">
        <v>1693</v>
      </c>
      <c r="B1205" s="12">
        <v>2012</v>
      </c>
      <c r="C1205" s="12" t="s">
        <v>172</v>
      </c>
      <c r="D1205" s="12" t="s">
        <v>161</v>
      </c>
      <c r="E1205" s="12">
        <v>148</v>
      </c>
      <c r="F1205" s="12">
        <v>417</v>
      </c>
      <c r="G1205" s="12">
        <v>62</v>
      </c>
      <c r="H1205" s="12">
        <v>110</v>
      </c>
      <c r="I1205" s="12">
        <v>26</v>
      </c>
      <c r="J1205" s="12">
        <v>8</v>
      </c>
      <c r="K1205" s="12">
        <v>9</v>
      </c>
      <c r="L1205" s="12">
        <v>45</v>
      </c>
      <c r="M1205" s="12">
        <v>24</v>
      </c>
      <c r="N1205" s="12">
        <v>6</v>
      </c>
      <c r="O1205" s="12">
        <v>41</v>
      </c>
      <c r="P1205" s="12">
        <v>94</v>
      </c>
    </row>
    <row r="1206" spans="1:16" x14ac:dyDescent="0.2">
      <c r="A1206" s="12" t="s">
        <v>1679</v>
      </c>
      <c r="B1206" s="12">
        <v>2012</v>
      </c>
      <c r="C1206" s="12" t="s">
        <v>170</v>
      </c>
      <c r="D1206" s="12" t="s">
        <v>157</v>
      </c>
      <c r="E1206" s="12">
        <v>125</v>
      </c>
      <c r="F1206" s="12">
        <v>418</v>
      </c>
      <c r="G1206" s="12">
        <v>50</v>
      </c>
      <c r="H1206" s="12">
        <v>90</v>
      </c>
      <c r="I1206" s="12">
        <v>18</v>
      </c>
      <c r="J1206" s="12">
        <v>2</v>
      </c>
      <c r="K1206" s="12">
        <v>6</v>
      </c>
      <c r="L1206" s="12">
        <v>28</v>
      </c>
      <c r="M1206" s="12">
        <v>15</v>
      </c>
      <c r="N1206" s="12">
        <v>6</v>
      </c>
      <c r="O1206" s="12">
        <v>35</v>
      </c>
      <c r="P1206" s="12">
        <v>90</v>
      </c>
    </row>
    <row r="1207" spans="1:16" x14ac:dyDescent="0.2">
      <c r="A1207" s="12" t="s">
        <v>1705</v>
      </c>
      <c r="B1207" s="12">
        <v>2012</v>
      </c>
      <c r="C1207" s="12" t="s">
        <v>188</v>
      </c>
      <c r="D1207" s="12" t="s">
        <v>161</v>
      </c>
      <c r="E1207" s="12">
        <v>136</v>
      </c>
      <c r="F1207" s="12">
        <v>420</v>
      </c>
      <c r="G1207" s="12">
        <v>62</v>
      </c>
      <c r="H1207" s="12">
        <v>122</v>
      </c>
      <c r="I1207" s="12">
        <v>27</v>
      </c>
      <c r="J1207" s="12">
        <v>10</v>
      </c>
      <c r="K1207" s="12">
        <v>18</v>
      </c>
      <c r="L1207" s="12">
        <v>72</v>
      </c>
      <c r="M1207" s="12">
        <v>7</v>
      </c>
      <c r="N1207" s="12">
        <v>3</v>
      </c>
      <c r="O1207" s="12">
        <v>21</v>
      </c>
      <c r="P1207" s="12">
        <v>117</v>
      </c>
    </row>
    <row r="1208" spans="1:16" x14ac:dyDescent="0.2">
      <c r="A1208" s="12" t="s">
        <v>1568</v>
      </c>
      <c r="B1208" s="12">
        <v>2012</v>
      </c>
      <c r="C1208" s="12" t="s">
        <v>165</v>
      </c>
      <c r="D1208" s="12" t="s">
        <v>157</v>
      </c>
      <c r="E1208" s="12">
        <v>104</v>
      </c>
      <c r="F1208" s="12">
        <v>420</v>
      </c>
      <c r="G1208" s="12">
        <v>59</v>
      </c>
      <c r="H1208" s="12">
        <v>125</v>
      </c>
      <c r="I1208" s="12">
        <v>28</v>
      </c>
      <c r="J1208" s="12">
        <v>3</v>
      </c>
      <c r="K1208" s="12">
        <v>13</v>
      </c>
      <c r="L1208" s="12">
        <v>54</v>
      </c>
      <c r="M1208" s="12">
        <v>1</v>
      </c>
      <c r="N1208" s="12">
        <v>1</v>
      </c>
      <c r="O1208" s="12">
        <v>42</v>
      </c>
      <c r="P1208" s="12">
        <v>51</v>
      </c>
    </row>
    <row r="1209" spans="1:16" x14ac:dyDescent="0.2">
      <c r="A1209" s="12" t="s">
        <v>1838</v>
      </c>
      <c r="B1209" s="12">
        <v>2012</v>
      </c>
      <c r="C1209" s="12" t="s">
        <v>179</v>
      </c>
      <c r="D1209" s="12" t="s">
        <v>161</v>
      </c>
      <c r="E1209" s="12">
        <v>128</v>
      </c>
      <c r="F1209" s="12">
        <v>422</v>
      </c>
      <c r="G1209" s="12">
        <v>55</v>
      </c>
      <c r="H1209" s="12">
        <v>115</v>
      </c>
      <c r="I1209" s="12">
        <v>26</v>
      </c>
      <c r="J1209" s="12">
        <v>6</v>
      </c>
      <c r="K1209" s="12">
        <v>19</v>
      </c>
      <c r="L1209" s="12">
        <v>67</v>
      </c>
      <c r="M1209" s="12">
        <v>3</v>
      </c>
      <c r="N1209" s="12">
        <v>2</v>
      </c>
      <c r="O1209" s="12">
        <v>36</v>
      </c>
      <c r="P1209" s="12">
        <v>103</v>
      </c>
    </row>
    <row r="1210" spans="1:16" x14ac:dyDescent="0.2">
      <c r="A1210" s="12" t="s">
        <v>1426</v>
      </c>
      <c r="B1210" s="12">
        <v>2012</v>
      </c>
      <c r="C1210" s="12" t="s">
        <v>179</v>
      </c>
      <c r="D1210" s="12" t="s">
        <v>161</v>
      </c>
      <c r="E1210" s="12">
        <v>125</v>
      </c>
      <c r="F1210" s="12">
        <v>422</v>
      </c>
      <c r="G1210" s="12">
        <v>53</v>
      </c>
      <c r="H1210" s="12">
        <v>116</v>
      </c>
      <c r="I1210" s="12">
        <v>28</v>
      </c>
      <c r="J1210" s="12">
        <v>1</v>
      </c>
      <c r="K1210" s="12">
        <v>26</v>
      </c>
      <c r="L1210" s="12">
        <v>80</v>
      </c>
      <c r="M1210" s="12">
        <v>0</v>
      </c>
      <c r="N1210" s="12">
        <v>1</v>
      </c>
      <c r="O1210" s="12">
        <v>42</v>
      </c>
      <c r="P1210" s="12">
        <v>97</v>
      </c>
    </row>
    <row r="1211" spans="1:16" x14ac:dyDescent="0.2">
      <c r="A1211" s="12" t="s">
        <v>1569</v>
      </c>
      <c r="B1211" s="12">
        <v>2012</v>
      </c>
      <c r="C1211" s="12" t="s">
        <v>171</v>
      </c>
      <c r="D1211" s="12" t="s">
        <v>157</v>
      </c>
      <c r="E1211" s="12">
        <v>133</v>
      </c>
      <c r="F1211" s="12">
        <v>422</v>
      </c>
      <c r="G1211" s="12">
        <v>50</v>
      </c>
      <c r="H1211" s="12">
        <v>89</v>
      </c>
      <c r="I1211" s="12">
        <v>18</v>
      </c>
      <c r="J1211" s="12">
        <v>0</v>
      </c>
      <c r="K1211" s="12">
        <v>21</v>
      </c>
      <c r="L1211" s="12">
        <v>53</v>
      </c>
      <c r="M1211" s="12">
        <v>6</v>
      </c>
      <c r="N1211" s="12">
        <v>1</v>
      </c>
      <c r="O1211" s="12">
        <v>53</v>
      </c>
      <c r="P1211" s="12">
        <v>95</v>
      </c>
    </row>
    <row r="1212" spans="1:16" x14ac:dyDescent="0.2">
      <c r="A1212" s="12" t="s">
        <v>1792</v>
      </c>
      <c r="B1212" s="12">
        <v>2012</v>
      </c>
      <c r="C1212" s="12" t="s">
        <v>175</v>
      </c>
      <c r="D1212" s="12" t="s">
        <v>157</v>
      </c>
      <c r="E1212" s="12">
        <v>119</v>
      </c>
      <c r="F1212" s="12">
        <v>422</v>
      </c>
      <c r="G1212" s="12">
        <v>56</v>
      </c>
      <c r="H1212" s="12">
        <v>99</v>
      </c>
      <c r="I1212" s="12">
        <v>19</v>
      </c>
      <c r="J1212" s="12">
        <v>1</v>
      </c>
      <c r="K1212" s="12">
        <v>24</v>
      </c>
      <c r="L1212" s="12">
        <v>55</v>
      </c>
      <c r="M1212" s="12">
        <v>1</v>
      </c>
      <c r="N1212" s="12">
        <v>3</v>
      </c>
      <c r="O1212" s="12">
        <v>37</v>
      </c>
      <c r="P1212" s="12">
        <v>92</v>
      </c>
    </row>
    <row r="1213" spans="1:16" x14ac:dyDescent="0.2">
      <c r="A1213" s="12" t="s">
        <v>1653</v>
      </c>
      <c r="B1213" s="12">
        <v>2012</v>
      </c>
      <c r="C1213" s="12" t="s">
        <v>177</v>
      </c>
      <c r="D1213" s="12" t="s">
        <v>161</v>
      </c>
      <c r="E1213" s="12">
        <v>133</v>
      </c>
      <c r="F1213" s="12">
        <v>423</v>
      </c>
      <c r="G1213" s="12">
        <v>44</v>
      </c>
      <c r="H1213" s="12">
        <v>114</v>
      </c>
      <c r="I1213" s="12">
        <v>20</v>
      </c>
      <c r="J1213" s="12">
        <v>1</v>
      </c>
      <c r="K1213" s="12">
        <v>13</v>
      </c>
      <c r="L1213" s="12">
        <v>52</v>
      </c>
      <c r="M1213" s="12">
        <v>0</v>
      </c>
      <c r="N1213" s="12">
        <v>0</v>
      </c>
      <c r="O1213" s="12">
        <v>65</v>
      </c>
      <c r="P1213" s="12">
        <v>107</v>
      </c>
    </row>
    <row r="1214" spans="1:16" x14ac:dyDescent="0.2">
      <c r="A1214" s="12" t="s">
        <v>1828</v>
      </c>
      <c r="B1214" s="12">
        <v>2012</v>
      </c>
      <c r="C1214" s="12" t="s">
        <v>185</v>
      </c>
      <c r="D1214" s="12" t="s">
        <v>161</v>
      </c>
      <c r="E1214" s="12">
        <v>143</v>
      </c>
      <c r="F1214" s="12">
        <v>435</v>
      </c>
      <c r="G1214" s="12">
        <v>44</v>
      </c>
      <c r="H1214" s="12">
        <v>108</v>
      </c>
      <c r="I1214" s="12">
        <v>26</v>
      </c>
      <c r="J1214" s="12">
        <v>3</v>
      </c>
      <c r="K1214" s="12">
        <v>4</v>
      </c>
      <c r="L1214" s="12">
        <v>45</v>
      </c>
      <c r="M1214" s="12">
        <v>1</v>
      </c>
      <c r="N1214" s="12">
        <v>4</v>
      </c>
      <c r="O1214" s="12">
        <v>33</v>
      </c>
      <c r="P1214" s="12">
        <v>95</v>
      </c>
    </row>
    <row r="1215" spans="1:16" x14ac:dyDescent="0.2">
      <c r="A1215" s="12" t="s">
        <v>1525</v>
      </c>
      <c r="B1215" s="12">
        <v>2012</v>
      </c>
      <c r="C1215" s="12" t="s">
        <v>160</v>
      </c>
      <c r="D1215" s="12" t="s">
        <v>161</v>
      </c>
      <c r="E1215" s="12">
        <v>121</v>
      </c>
      <c r="F1215" s="12">
        <v>439</v>
      </c>
      <c r="G1215" s="12">
        <v>44</v>
      </c>
      <c r="H1215" s="12">
        <v>101</v>
      </c>
      <c r="I1215" s="12">
        <v>14</v>
      </c>
      <c r="J1215" s="12">
        <v>0</v>
      </c>
      <c r="K1215" s="12">
        <v>20</v>
      </c>
      <c r="L1215" s="12">
        <v>67</v>
      </c>
      <c r="M1215" s="12">
        <v>3</v>
      </c>
      <c r="N1215" s="12">
        <v>0</v>
      </c>
      <c r="O1215" s="12">
        <v>44</v>
      </c>
      <c r="P1215" s="12">
        <v>76</v>
      </c>
    </row>
    <row r="1216" spans="1:16" x14ac:dyDescent="0.2">
      <c r="A1216" s="12" t="s">
        <v>1723</v>
      </c>
      <c r="B1216" s="12">
        <v>2012</v>
      </c>
      <c r="C1216" s="12" t="s">
        <v>186</v>
      </c>
      <c r="D1216" s="12" t="s">
        <v>161</v>
      </c>
      <c r="E1216" s="12">
        <v>149</v>
      </c>
      <c r="F1216" s="12">
        <v>441</v>
      </c>
      <c r="G1216" s="12">
        <v>53</v>
      </c>
      <c r="H1216" s="12">
        <v>108</v>
      </c>
      <c r="I1216" s="12">
        <v>24</v>
      </c>
      <c r="J1216" s="12">
        <v>0</v>
      </c>
      <c r="K1216" s="12">
        <v>14</v>
      </c>
      <c r="L1216" s="12">
        <v>46</v>
      </c>
      <c r="M1216" s="12">
        <v>1</v>
      </c>
      <c r="N1216" s="12">
        <v>0</v>
      </c>
      <c r="O1216" s="12">
        <v>34</v>
      </c>
      <c r="P1216" s="12">
        <v>111</v>
      </c>
    </row>
    <row r="1217" spans="1:16" x14ac:dyDescent="0.2">
      <c r="A1217" s="12" t="s">
        <v>1778</v>
      </c>
      <c r="B1217" s="12">
        <v>2012</v>
      </c>
      <c r="C1217" s="12" t="s">
        <v>180</v>
      </c>
      <c r="D1217" s="12" t="s">
        <v>161</v>
      </c>
      <c r="E1217" s="12">
        <v>117</v>
      </c>
      <c r="F1217" s="12">
        <v>443</v>
      </c>
      <c r="G1217" s="12">
        <v>70</v>
      </c>
      <c r="H1217" s="12">
        <v>135</v>
      </c>
      <c r="I1217" s="12">
        <v>22</v>
      </c>
      <c r="J1217" s="12">
        <v>4</v>
      </c>
      <c r="K1217" s="12">
        <v>4</v>
      </c>
      <c r="L1217" s="12">
        <v>40</v>
      </c>
      <c r="M1217" s="12">
        <v>19</v>
      </c>
      <c r="N1217" s="12">
        <v>7</v>
      </c>
      <c r="O1217" s="12">
        <v>34</v>
      </c>
      <c r="P1217" s="12">
        <v>71</v>
      </c>
    </row>
    <row r="1218" spans="1:16" x14ac:dyDescent="0.2">
      <c r="A1218" s="12" t="s">
        <v>1889</v>
      </c>
      <c r="B1218" s="12">
        <v>2012</v>
      </c>
      <c r="C1218" s="12" t="s">
        <v>170</v>
      </c>
      <c r="D1218" s="12" t="s">
        <v>157</v>
      </c>
      <c r="E1218" s="12">
        <v>118</v>
      </c>
      <c r="F1218" s="12">
        <v>444</v>
      </c>
      <c r="G1218" s="12">
        <v>54</v>
      </c>
      <c r="H1218" s="12">
        <v>98</v>
      </c>
      <c r="I1218" s="12">
        <v>15</v>
      </c>
      <c r="J1218" s="12">
        <v>8</v>
      </c>
      <c r="K1218" s="12">
        <v>2</v>
      </c>
      <c r="L1218" s="12">
        <v>20</v>
      </c>
      <c r="M1218" s="12">
        <v>16</v>
      </c>
      <c r="N1218" s="12">
        <v>5</v>
      </c>
      <c r="O1218" s="12">
        <v>50</v>
      </c>
      <c r="P1218" s="12">
        <v>70</v>
      </c>
    </row>
    <row r="1219" spans="1:16" x14ac:dyDescent="0.2">
      <c r="A1219" s="12" t="s">
        <v>1551</v>
      </c>
      <c r="B1219" s="12">
        <v>2012</v>
      </c>
      <c r="C1219" s="12" t="s">
        <v>164</v>
      </c>
      <c r="D1219" s="12" t="s">
        <v>157</v>
      </c>
      <c r="E1219" s="12">
        <v>142</v>
      </c>
      <c r="F1219" s="12">
        <v>447</v>
      </c>
      <c r="G1219" s="12">
        <v>64</v>
      </c>
      <c r="H1219" s="12">
        <v>115</v>
      </c>
      <c r="I1219" s="12">
        <v>24</v>
      </c>
      <c r="J1219" s="12">
        <v>3</v>
      </c>
      <c r="K1219" s="12">
        <v>8</v>
      </c>
      <c r="L1219" s="12">
        <v>43</v>
      </c>
      <c r="M1219" s="12">
        <v>46</v>
      </c>
      <c r="N1219" s="12">
        <v>13</v>
      </c>
      <c r="O1219" s="12">
        <v>29</v>
      </c>
      <c r="P1219" s="12">
        <v>102</v>
      </c>
    </row>
    <row r="1220" spans="1:16" x14ac:dyDescent="0.2">
      <c r="A1220" s="12" t="s">
        <v>1802</v>
      </c>
      <c r="B1220" s="12">
        <v>2012</v>
      </c>
      <c r="C1220" s="12" t="s">
        <v>163</v>
      </c>
      <c r="D1220" s="12" t="s">
        <v>161</v>
      </c>
      <c r="E1220" s="12">
        <v>123</v>
      </c>
      <c r="F1220" s="12">
        <v>449</v>
      </c>
      <c r="G1220" s="12">
        <v>75</v>
      </c>
      <c r="H1220" s="12">
        <v>130</v>
      </c>
      <c r="I1220" s="12">
        <v>30</v>
      </c>
      <c r="J1220" s="12">
        <v>1</v>
      </c>
      <c r="K1220" s="12">
        <v>37</v>
      </c>
      <c r="L1220" s="12">
        <v>86</v>
      </c>
      <c r="M1220" s="12">
        <v>6</v>
      </c>
      <c r="N1220" s="12">
        <v>2</v>
      </c>
      <c r="O1220" s="12">
        <v>46</v>
      </c>
      <c r="P1220" s="12">
        <v>143</v>
      </c>
    </row>
    <row r="1221" spans="1:16" x14ac:dyDescent="0.2">
      <c r="A1221" s="12" t="s">
        <v>1459</v>
      </c>
      <c r="B1221" s="12">
        <v>2012</v>
      </c>
      <c r="C1221" s="12" t="s">
        <v>171</v>
      </c>
      <c r="D1221" s="12" t="s">
        <v>157</v>
      </c>
      <c r="E1221" s="12">
        <v>123</v>
      </c>
      <c r="F1221" s="12">
        <v>451</v>
      </c>
      <c r="G1221" s="12">
        <v>66</v>
      </c>
      <c r="H1221" s="12">
        <v>113</v>
      </c>
      <c r="I1221" s="12">
        <v>27</v>
      </c>
      <c r="J1221" s="12">
        <v>1</v>
      </c>
      <c r="K1221" s="12">
        <v>24</v>
      </c>
      <c r="L1221" s="12">
        <v>84</v>
      </c>
      <c r="M1221" s="12">
        <v>2</v>
      </c>
      <c r="N1221" s="12">
        <v>1</v>
      </c>
      <c r="O1221" s="12">
        <v>54</v>
      </c>
      <c r="P1221" s="12">
        <v>83</v>
      </c>
    </row>
    <row r="1222" spans="1:16" x14ac:dyDescent="0.2">
      <c r="A1222" s="12" t="s">
        <v>1656</v>
      </c>
      <c r="B1222" s="12">
        <v>2012</v>
      </c>
      <c r="C1222" s="12" t="s">
        <v>188</v>
      </c>
      <c r="D1222" s="12" t="s">
        <v>161</v>
      </c>
      <c r="E1222" s="12">
        <v>143</v>
      </c>
      <c r="F1222" s="12">
        <v>454</v>
      </c>
      <c r="G1222" s="12">
        <v>72</v>
      </c>
      <c r="H1222" s="12">
        <v>136</v>
      </c>
      <c r="I1222" s="12">
        <v>18</v>
      </c>
      <c r="J1222" s="12">
        <v>11</v>
      </c>
      <c r="K1222" s="12">
        <v>13</v>
      </c>
      <c r="L1222" s="12">
        <v>53</v>
      </c>
      <c r="M1222" s="12">
        <v>12</v>
      </c>
      <c r="N1222" s="12">
        <v>5</v>
      </c>
      <c r="O1222" s="12">
        <v>68</v>
      </c>
      <c r="P1222" s="12">
        <v>128</v>
      </c>
    </row>
    <row r="1223" spans="1:16" x14ac:dyDescent="0.2">
      <c r="A1223" s="12" t="s">
        <v>1441</v>
      </c>
      <c r="B1223" s="12">
        <v>2012</v>
      </c>
      <c r="C1223" s="12" t="s">
        <v>174</v>
      </c>
      <c r="D1223" s="12" t="s">
        <v>161</v>
      </c>
      <c r="E1223" s="12">
        <v>144</v>
      </c>
      <c r="F1223" s="12">
        <v>455</v>
      </c>
      <c r="G1223" s="12">
        <v>34</v>
      </c>
      <c r="H1223" s="12">
        <v>104</v>
      </c>
      <c r="I1223" s="12">
        <v>16</v>
      </c>
      <c r="J1223" s="12">
        <v>1</v>
      </c>
      <c r="K1223" s="12">
        <v>8</v>
      </c>
      <c r="L1223" s="12">
        <v>45</v>
      </c>
      <c r="M1223" s="12">
        <v>0</v>
      </c>
      <c r="N1223" s="12">
        <v>2</v>
      </c>
      <c r="O1223" s="12">
        <v>20</v>
      </c>
      <c r="P1223" s="12">
        <v>106</v>
      </c>
    </row>
    <row r="1224" spans="1:16" x14ac:dyDescent="0.2">
      <c r="A1224" s="12" t="s">
        <v>1416</v>
      </c>
      <c r="B1224" s="12">
        <v>2012</v>
      </c>
      <c r="C1224" s="12" t="s">
        <v>170</v>
      </c>
      <c r="D1224" s="12" t="s">
        <v>157</v>
      </c>
      <c r="E1224" s="12">
        <v>120</v>
      </c>
      <c r="F1224" s="12">
        <v>455</v>
      </c>
      <c r="G1224" s="12">
        <v>68</v>
      </c>
      <c r="H1224" s="12">
        <v>118</v>
      </c>
      <c r="I1224" s="12">
        <v>25</v>
      </c>
      <c r="J1224" s="12">
        <v>7</v>
      </c>
      <c r="K1224" s="12">
        <v>11</v>
      </c>
      <c r="L1224" s="12">
        <v>46</v>
      </c>
      <c r="M1224" s="12">
        <v>39</v>
      </c>
      <c r="N1224" s="12">
        <v>4</v>
      </c>
      <c r="O1224" s="12">
        <v>45</v>
      </c>
      <c r="P1224" s="12">
        <v>64</v>
      </c>
    </row>
    <row r="1225" spans="1:16" x14ac:dyDescent="0.2">
      <c r="A1225" s="12" t="s">
        <v>1549</v>
      </c>
      <c r="B1225" s="12">
        <v>2012</v>
      </c>
      <c r="C1225" s="12" t="s">
        <v>181</v>
      </c>
      <c r="D1225" s="12" t="s">
        <v>157</v>
      </c>
      <c r="E1225" s="12">
        <v>138</v>
      </c>
      <c r="F1225" s="12">
        <v>457</v>
      </c>
      <c r="G1225" s="12">
        <v>55</v>
      </c>
      <c r="H1225" s="12">
        <v>115</v>
      </c>
      <c r="I1225" s="12">
        <v>20</v>
      </c>
      <c r="J1225" s="12">
        <v>0</v>
      </c>
      <c r="K1225" s="12">
        <v>10</v>
      </c>
      <c r="L1225" s="12">
        <v>53</v>
      </c>
      <c r="M1225" s="12">
        <v>4</v>
      </c>
      <c r="N1225" s="12">
        <v>3</v>
      </c>
      <c r="O1225" s="12">
        <v>56</v>
      </c>
      <c r="P1225" s="12">
        <v>59</v>
      </c>
    </row>
    <row r="1226" spans="1:16" x14ac:dyDescent="0.2">
      <c r="A1226" s="12" t="s">
        <v>1574</v>
      </c>
      <c r="B1226" s="12">
        <v>2012</v>
      </c>
      <c r="C1226" s="12" t="s">
        <v>184</v>
      </c>
      <c r="D1226" s="12" t="s">
        <v>157</v>
      </c>
      <c r="E1226" s="12">
        <v>147</v>
      </c>
      <c r="F1226" s="12">
        <v>457</v>
      </c>
      <c r="G1226" s="12">
        <v>65</v>
      </c>
      <c r="H1226" s="12">
        <v>139</v>
      </c>
      <c r="I1226" s="12">
        <v>29</v>
      </c>
      <c r="J1226" s="12">
        <v>3</v>
      </c>
      <c r="K1226" s="12">
        <v>15</v>
      </c>
      <c r="L1226" s="12">
        <v>61</v>
      </c>
      <c r="M1226" s="12">
        <v>10</v>
      </c>
      <c r="N1226" s="12">
        <v>5</v>
      </c>
      <c r="O1226" s="12">
        <v>54</v>
      </c>
      <c r="P1226" s="12">
        <v>74</v>
      </c>
    </row>
    <row r="1227" spans="1:16" x14ac:dyDescent="0.2">
      <c r="A1227" s="12" t="s">
        <v>1626</v>
      </c>
      <c r="B1227" s="12">
        <v>2012</v>
      </c>
      <c r="C1227" s="12" t="s">
        <v>165</v>
      </c>
      <c r="D1227" s="12" t="s">
        <v>157</v>
      </c>
      <c r="E1227" s="12">
        <v>135</v>
      </c>
      <c r="F1227" s="12">
        <v>457</v>
      </c>
      <c r="G1227" s="12">
        <v>65</v>
      </c>
      <c r="H1227" s="12">
        <v>101</v>
      </c>
      <c r="I1227" s="12">
        <v>26</v>
      </c>
      <c r="J1227" s="12">
        <v>0</v>
      </c>
      <c r="K1227" s="12">
        <v>23</v>
      </c>
      <c r="L1227" s="12">
        <v>69</v>
      </c>
      <c r="M1227" s="12">
        <v>1</v>
      </c>
      <c r="N1227" s="12">
        <v>3</v>
      </c>
      <c r="O1227" s="12">
        <v>73</v>
      </c>
      <c r="P1227" s="12">
        <v>159</v>
      </c>
    </row>
    <row r="1228" spans="1:16" x14ac:dyDescent="0.2">
      <c r="A1228" s="12" t="s">
        <v>1507</v>
      </c>
      <c r="B1228" s="12">
        <v>2012</v>
      </c>
      <c r="C1228" s="12" t="s">
        <v>185</v>
      </c>
      <c r="D1228" s="12" t="s">
        <v>161</v>
      </c>
      <c r="E1228" s="12">
        <v>113</v>
      </c>
      <c r="F1228" s="12">
        <v>459</v>
      </c>
      <c r="G1228" s="12">
        <v>84</v>
      </c>
      <c r="H1228" s="12">
        <v>159</v>
      </c>
      <c r="I1228" s="12">
        <v>25</v>
      </c>
      <c r="J1228" s="12">
        <v>10</v>
      </c>
      <c r="K1228" s="12">
        <v>11</v>
      </c>
      <c r="L1228" s="12">
        <v>60</v>
      </c>
      <c r="M1228" s="12">
        <v>13</v>
      </c>
      <c r="N1228" s="12">
        <v>5</v>
      </c>
      <c r="O1228" s="12">
        <v>36</v>
      </c>
      <c r="P1228" s="12">
        <v>63</v>
      </c>
    </row>
    <row r="1229" spans="1:16" x14ac:dyDescent="0.2">
      <c r="A1229" s="12" t="s">
        <v>1480</v>
      </c>
      <c r="B1229" s="12">
        <v>2012</v>
      </c>
      <c r="C1229" s="12" t="s">
        <v>176</v>
      </c>
      <c r="D1229" s="12" t="s">
        <v>157</v>
      </c>
      <c r="E1229" s="12">
        <v>142</v>
      </c>
      <c r="F1229" s="12">
        <v>463</v>
      </c>
      <c r="G1229" s="12">
        <v>46</v>
      </c>
      <c r="H1229" s="12">
        <v>106</v>
      </c>
      <c r="I1229" s="12">
        <v>12</v>
      </c>
      <c r="J1229" s="12">
        <v>0</v>
      </c>
      <c r="K1229" s="12">
        <v>12</v>
      </c>
      <c r="L1229" s="12">
        <v>55</v>
      </c>
      <c r="M1229" s="12">
        <v>3</v>
      </c>
      <c r="N1229" s="12">
        <v>0</v>
      </c>
      <c r="O1229" s="12">
        <v>26</v>
      </c>
      <c r="P1229" s="12">
        <v>49</v>
      </c>
    </row>
    <row r="1230" spans="1:16" x14ac:dyDescent="0.2">
      <c r="A1230" s="12" t="s">
        <v>1370</v>
      </c>
      <c r="B1230" s="12">
        <v>2012</v>
      </c>
      <c r="C1230" s="12" t="s">
        <v>171</v>
      </c>
      <c r="D1230" s="12" t="s">
        <v>157</v>
      </c>
      <c r="E1230" s="12">
        <v>122</v>
      </c>
      <c r="F1230" s="12">
        <v>463</v>
      </c>
      <c r="G1230" s="12">
        <v>74</v>
      </c>
      <c r="H1230" s="12">
        <v>126</v>
      </c>
      <c r="I1230" s="12">
        <v>17</v>
      </c>
      <c r="J1230" s="12">
        <v>1</v>
      </c>
      <c r="K1230" s="12">
        <v>18</v>
      </c>
      <c r="L1230" s="12">
        <v>57</v>
      </c>
      <c r="M1230" s="12">
        <v>13</v>
      </c>
      <c r="N1230" s="12">
        <v>1</v>
      </c>
      <c r="O1230" s="12">
        <v>51</v>
      </c>
      <c r="P1230" s="12">
        <v>116</v>
      </c>
    </row>
    <row r="1231" spans="1:16" x14ac:dyDescent="0.2">
      <c r="A1231" s="12" t="s">
        <v>1804</v>
      </c>
      <c r="B1231" s="12">
        <v>2012</v>
      </c>
      <c r="C1231" s="12" t="s">
        <v>173</v>
      </c>
      <c r="D1231" s="12" t="s">
        <v>161</v>
      </c>
      <c r="E1231" s="12">
        <v>114</v>
      </c>
      <c r="F1231" s="12">
        <v>464</v>
      </c>
      <c r="G1231" s="12">
        <v>53</v>
      </c>
      <c r="H1231" s="12">
        <v>134</v>
      </c>
      <c r="I1231" s="12">
        <v>26</v>
      </c>
      <c r="J1231" s="12">
        <v>0</v>
      </c>
      <c r="K1231" s="12">
        <v>1</v>
      </c>
      <c r="L1231" s="12">
        <v>25</v>
      </c>
      <c r="M1231" s="12">
        <v>4</v>
      </c>
      <c r="N1231" s="12">
        <v>4</v>
      </c>
      <c r="O1231" s="12">
        <v>27</v>
      </c>
      <c r="P1231" s="12">
        <v>73</v>
      </c>
    </row>
    <row r="1232" spans="1:16" x14ac:dyDescent="0.2">
      <c r="A1232" s="12" t="s">
        <v>1762</v>
      </c>
      <c r="B1232" s="12">
        <v>2012</v>
      </c>
      <c r="C1232" s="12" t="s">
        <v>180</v>
      </c>
      <c r="D1232" s="12" t="s">
        <v>161</v>
      </c>
      <c r="E1232" s="12">
        <v>119</v>
      </c>
      <c r="F1232" s="12">
        <v>469</v>
      </c>
      <c r="G1232" s="12">
        <v>76</v>
      </c>
      <c r="H1232" s="12">
        <v>144</v>
      </c>
      <c r="I1232" s="12">
        <v>35</v>
      </c>
      <c r="J1232" s="12">
        <v>0</v>
      </c>
      <c r="K1232" s="12">
        <v>22</v>
      </c>
      <c r="L1232" s="12">
        <v>92</v>
      </c>
      <c r="M1232" s="12">
        <v>2</v>
      </c>
      <c r="N1232" s="12">
        <v>1</v>
      </c>
      <c r="O1232" s="12">
        <v>37</v>
      </c>
      <c r="P1232" s="12">
        <v>89</v>
      </c>
    </row>
    <row r="1233" spans="1:16" x14ac:dyDescent="0.2">
      <c r="A1233" s="12" t="s">
        <v>1751</v>
      </c>
      <c r="B1233" s="12">
        <v>2012</v>
      </c>
      <c r="C1233" s="12" t="s">
        <v>182</v>
      </c>
      <c r="D1233" s="12" t="s">
        <v>157</v>
      </c>
      <c r="E1233" s="12">
        <v>132</v>
      </c>
      <c r="F1233" s="12">
        <v>470</v>
      </c>
      <c r="G1233" s="12">
        <v>52</v>
      </c>
      <c r="H1233" s="12">
        <v>113</v>
      </c>
      <c r="I1233" s="12">
        <v>22</v>
      </c>
      <c r="J1233" s="12">
        <v>2</v>
      </c>
      <c r="K1233" s="12">
        <v>12</v>
      </c>
      <c r="L1233" s="12">
        <v>54</v>
      </c>
      <c r="M1233" s="12">
        <v>6</v>
      </c>
      <c r="N1233" s="12">
        <v>3</v>
      </c>
      <c r="O1233" s="12">
        <v>26</v>
      </c>
      <c r="P1233" s="12">
        <v>104</v>
      </c>
    </row>
    <row r="1234" spans="1:16" x14ac:dyDescent="0.2">
      <c r="A1234" s="12" t="s">
        <v>1414</v>
      </c>
      <c r="B1234" s="12">
        <v>2012</v>
      </c>
      <c r="C1234" s="12" t="s">
        <v>175</v>
      </c>
      <c r="D1234" s="12" t="s">
        <v>157</v>
      </c>
      <c r="E1234" s="12">
        <v>138</v>
      </c>
      <c r="F1234" s="12">
        <v>470</v>
      </c>
      <c r="G1234" s="12">
        <v>65</v>
      </c>
      <c r="H1234" s="12">
        <v>126</v>
      </c>
      <c r="I1234" s="12">
        <v>18</v>
      </c>
      <c r="J1234" s="12">
        <v>1</v>
      </c>
      <c r="K1234" s="12">
        <v>1</v>
      </c>
      <c r="L1234" s="12">
        <v>40</v>
      </c>
      <c r="M1234" s="12">
        <v>9</v>
      </c>
      <c r="N1234" s="12">
        <v>5</v>
      </c>
      <c r="O1234" s="12">
        <v>52</v>
      </c>
      <c r="P1234" s="12">
        <v>65</v>
      </c>
    </row>
    <row r="1235" spans="1:16" x14ac:dyDescent="0.2">
      <c r="A1235" s="12" t="s">
        <v>1743</v>
      </c>
      <c r="B1235" s="12">
        <v>2012</v>
      </c>
      <c r="C1235" s="12" t="s">
        <v>174</v>
      </c>
      <c r="D1235" s="12" t="s">
        <v>161</v>
      </c>
      <c r="E1235" s="12">
        <v>129</v>
      </c>
      <c r="F1235" s="12">
        <v>472</v>
      </c>
      <c r="G1235" s="12">
        <v>62</v>
      </c>
      <c r="H1235" s="12">
        <v>132</v>
      </c>
      <c r="I1235" s="12">
        <v>27</v>
      </c>
      <c r="J1235" s="12">
        <v>0</v>
      </c>
      <c r="K1235" s="12">
        <v>14</v>
      </c>
      <c r="L1235" s="12">
        <v>69</v>
      </c>
      <c r="M1235" s="12">
        <v>7</v>
      </c>
      <c r="N1235" s="12">
        <v>5</v>
      </c>
      <c r="O1235" s="12">
        <v>47</v>
      </c>
      <c r="P1235" s="12">
        <v>104</v>
      </c>
    </row>
    <row r="1236" spans="1:16" x14ac:dyDescent="0.2">
      <c r="A1236" s="12" t="s">
        <v>1615</v>
      </c>
      <c r="B1236" s="12">
        <v>2012</v>
      </c>
      <c r="C1236" s="12" t="s">
        <v>174</v>
      </c>
      <c r="D1236" s="12" t="s">
        <v>161</v>
      </c>
      <c r="E1236" s="12">
        <v>145</v>
      </c>
      <c r="F1236" s="12">
        <v>475</v>
      </c>
      <c r="G1236" s="12">
        <v>68</v>
      </c>
      <c r="H1236" s="12">
        <v>130</v>
      </c>
      <c r="I1236" s="12">
        <v>28</v>
      </c>
      <c r="J1236" s="12">
        <v>3</v>
      </c>
      <c r="K1236" s="12">
        <v>27</v>
      </c>
      <c r="L1236" s="12">
        <v>86</v>
      </c>
      <c r="M1236" s="12">
        <v>2</v>
      </c>
      <c r="N1236" s="12">
        <v>0</v>
      </c>
      <c r="O1236" s="12">
        <v>33</v>
      </c>
      <c r="P1236" s="12">
        <v>103</v>
      </c>
    </row>
    <row r="1237" spans="1:16" x14ac:dyDescent="0.2">
      <c r="A1237" s="12" t="s">
        <v>1866</v>
      </c>
      <c r="B1237" s="12">
        <v>2012</v>
      </c>
      <c r="C1237" s="12" t="s">
        <v>188</v>
      </c>
      <c r="D1237" s="12" t="s">
        <v>161</v>
      </c>
      <c r="E1237" s="12">
        <v>132</v>
      </c>
      <c r="F1237" s="12">
        <v>475</v>
      </c>
      <c r="G1237" s="12">
        <v>51</v>
      </c>
      <c r="H1237" s="12">
        <v>147</v>
      </c>
      <c r="I1237" s="12">
        <v>32</v>
      </c>
      <c r="J1237" s="12">
        <v>3</v>
      </c>
      <c r="K1237" s="12">
        <v>5</v>
      </c>
      <c r="L1237" s="12">
        <v>54</v>
      </c>
      <c r="M1237" s="12">
        <v>7</v>
      </c>
      <c r="N1237" s="12">
        <v>2</v>
      </c>
      <c r="O1237" s="12">
        <v>22</v>
      </c>
      <c r="P1237" s="12">
        <v>61</v>
      </c>
    </row>
    <row r="1238" spans="1:16" x14ac:dyDescent="0.2">
      <c r="A1238" s="12" t="s">
        <v>1458</v>
      </c>
      <c r="B1238" s="12">
        <v>2012</v>
      </c>
      <c r="C1238" s="12" t="s">
        <v>168</v>
      </c>
      <c r="D1238" s="12" t="s">
        <v>157</v>
      </c>
      <c r="E1238" s="12">
        <v>130</v>
      </c>
      <c r="F1238" s="12">
        <v>476</v>
      </c>
      <c r="G1238" s="12">
        <v>70</v>
      </c>
      <c r="H1238" s="12">
        <v>127</v>
      </c>
      <c r="I1238" s="12">
        <v>34</v>
      </c>
      <c r="J1238" s="12">
        <v>1</v>
      </c>
      <c r="K1238" s="12">
        <v>22</v>
      </c>
      <c r="L1238" s="12">
        <v>81</v>
      </c>
      <c r="M1238" s="12">
        <v>2</v>
      </c>
      <c r="N1238" s="12">
        <v>3</v>
      </c>
      <c r="O1238" s="12">
        <v>42</v>
      </c>
      <c r="P1238" s="12">
        <v>129</v>
      </c>
    </row>
    <row r="1239" spans="1:16" x14ac:dyDescent="0.2">
      <c r="A1239" s="12" t="s">
        <v>1325</v>
      </c>
      <c r="B1239" s="12">
        <v>2012</v>
      </c>
      <c r="C1239" s="12" t="s">
        <v>180</v>
      </c>
      <c r="D1239" s="12" t="s">
        <v>161</v>
      </c>
      <c r="E1239" s="12">
        <v>121</v>
      </c>
      <c r="F1239" s="12">
        <v>477</v>
      </c>
      <c r="G1239" s="12">
        <v>69</v>
      </c>
      <c r="H1239" s="12">
        <v>126</v>
      </c>
      <c r="I1239" s="12">
        <v>18</v>
      </c>
      <c r="J1239" s="12">
        <v>3</v>
      </c>
      <c r="K1239" s="12">
        <v>5</v>
      </c>
      <c r="L1239" s="12">
        <v>49</v>
      </c>
      <c r="M1239" s="12">
        <v>12</v>
      </c>
      <c r="N1239" s="12">
        <v>4</v>
      </c>
      <c r="O1239" s="12">
        <v>44</v>
      </c>
      <c r="P1239" s="12">
        <v>57</v>
      </c>
    </row>
    <row r="1240" spans="1:16" x14ac:dyDescent="0.2">
      <c r="A1240" s="12" t="s">
        <v>1364</v>
      </c>
      <c r="B1240" s="12">
        <v>2012</v>
      </c>
      <c r="C1240" s="12" t="s">
        <v>156</v>
      </c>
      <c r="D1240" s="12" t="s">
        <v>157</v>
      </c>
      <c r="E1240" s="12">
        <v>135</v>
      </c>
      <c r="F1240" s="12">
        <v>479</v>
      </c>
      <c r="G1240" s="12">
        <v>68</v>
      </c>
      <c r="H1240" s="12">
        <v>133</v>
      </c>
      <c r="I1240" s="12">
        <v>18</v>
      </c>
      <c r="J1240" s="12">
        <v>4</v>
      </c>
      <c r="K1240" s="12">
        <v>27</v>
      </c>
      <c r="L1240" s="12">
        <v>77</v>
      </c>
      <c r="M1240" s="12">
        <v>0</v>
      </c>
      <c r="N1240" s="12">
        <v>0</v>
      </c>
      <c r="O1240" s="12">
        <v>28</v>
      </c>
      <c r="P1240" s="12">
        <v>78</v>
      </c>
    </row>
    <row r="1241" spans="1:16" x14ac:dyDescent="0.2">
      <c r="A1241" s="12" t="s">
        <v>1800</v>
      </c>
      <c r="B1241" s="12">
        <v>2012</v>
      </c>
      <c r="C1241" s="12" t="s">
        <v>159</v>
      </c>
      <c r="D1241" s="12" t="s">
        <v>157</v>
      </c>
      <c r="E1241" s="12">
        <v>132</v>
      </c>
      <c r="F1241" s="12">
        <v>483</v>
      </c>
      <c r="G1241" s="12">
        <v>49</v>
      </c>
      <c r="H1241" s="12">
        <v>105</v>
      </c>
      <c r="I1241" s="12">
        <v>14</v>
      </c>
      <c r="J1241" s="12">
        <v>0</v>
      </c>
      <c r="K1241" s="12">
        <v>19</v>
      </c>
      <c r="L1241" s="12">
        <v>51</v>
      </c>
      <c r="M1241" s="12">
        <v>1</v>
      </c>
      <c r="N1241" s="12">
        <v>0</v>
      </c>
      <c r="O1241" s="12">
        <v>49</v>
      </c>
      <c r="P1241" s="12">
        <v>111</v>
      </c>
    </row>
    <row r="1242" spans="1:16" x14ac:dyDescent="0.2">
      <c r="A1242" s="12" t="s">
        <v>1512</v>
      </c>
      <c r="B1242" s="12">
        <v>2012</v>
      </c>
      <c r="C1242" s="12" t="s">
        <v>175</v>
      </c>
      <c r="D1242" s="12" t="s">
        <v>157</v>
      </c>
      <c r="E1242" s="12">
        <v>134</v>
      </c>
      <c r="F1242" s="12">
        <v>484</v>
      </c>
      <c r="G1242" s="12">
        <v>56</v>
      </c>
      <c r="H1242" s="12">
        <v>133</v>
      </c>
      <c r="I1242" s="12">
        <v>34</v>
      </c>
      <c r="J1242" s="12">
        <v>1</v>
      </c>
      <c r="K1242" s="12">
        <v>18</v>
      </c>
      <c r="L1242" s="12">
        <v>75</v>
      </c>
      <c r="M1242" s="12">
        <v>0</v>
      </c>
      <c r="N1242" s="12">
        <v>0</v>
      </c>
      <c r="O1242" s="12">
        <v>29</v>
      </c>
      <c r="P1242" s="12">
        <v>98</v>
      </c>
    </row>
    <row r="1243" spans="1:16" x14ac:dyDescent="0.2">
      <c r="A1243" s="12" t="s">
        <v>1469</v>
      </c>
      <c r="B1243" s="12">
        <v>2012</v>
      </c>
      <c r="C1243" s="12" t="s">
        <v>168</v>
      </c>
      <c r="D1243" s="12" t="s">
        <v>157</v>
      </c>
      <c r="E1243" s="12">
        <v>123</v>
      </c>
      <c r="F1243" s="12">
        <v>484</v>
      </c>
      <c r="G1243" s="12">
        <v>63</v>
      </c>
      <c r="H1243" s="12">
        <v>145</v>
      </c>
      <c r="I1243" s="12">
        <v>37</v>
      </c>
      <c r="J1243" s="12">
        <v>0</v>
      </c>
      <c r="K1243" s="12">
        <v>15</v>
      </c>
      <c r="L1243" s="12">
        <v>86</v>
      </c>
      <c r="M1243" s="12">
        <v>0</v>
      </c>
      <c r="N1243" s="12">
        <v>0</v>
      </c>
      <c r="O1243" s="12">
        <v>31</v>
      </c>
      <c r="P1243" s="12">
        <v>81</v>
      </c>
    </row>
    <row r="1244" spans="1:16" x14ac:dyDescent="0.2">
      <c r="A1244" s="12" t="s">
        <v>1573</v>
      </c>
      <c r="B1244" s="12">
        <v>2012</v>
      </c>
      <c r="C1244" s="12" t="s">
        <v>181</v>
      </c>
      <c r="D1244" s="12" t="s">
        <v>157</v>
      </c>
      <c r="E1244" s="12">
        <v>134</v>
      </c>
      <c r="F1244" s="12">
        <v>484</v>
      </c>
      <c r="G1244" s="12">
        <v>61</v>
      </c>
      <c r="H1244" s="12">
        <v>132</v>
      </c>
      <c r="I1244" s="12">
        <v>26</v>
      </c>
      <c r="J1244" s="12">
        <v>1</v>
      </c>
      <c r="K1244" s="12">
        <v>22</v>
      </c>
      <c r="L1244" s="12">
        <v>73</v>
      </c>
      <c r="M1244" s="12">
        <v>0</v>
      </c>
      <c r="N1244" s="12">
        <v>1</v>
      </c>
      <c r="O1244" s="12">
        <v>31</v>
      </c>
      <c r="P1244" s="12">
        <v>116</v>
      </c>
    </row>
    <row r="1245" spans="1:16" x14ac:dyDescent="0.2">
      <c r="A1245" s="12" t="s">
        <v>1571</v>
      </c>
      <c r="B1245" s="12">
        <v>2012</v>
      </c>
      <c r="C1245" s="12" t="s">
        <v>169</v>
      </c>
      <c r="D1245" s="12" t="s">
        <v>161</v>
      </c>
      <c r="E1245" s="12">
        <v>141</v>
      </c>
      <c r="F1245" s="12">
        <v>486</v>
      </c>
      <c r="G1245" s="12">
        <v>65</v>
      </c>
      <c r="H1245" s="12">
        <v>139</v>
      </c>
      <c r="I1245" s="12">
        <v>25</v>
      </c>
      <c r="J1245" s="12">
        <v>2</v>
      </c>
      <c r="K1245" s="12">
        <v>15</v>
      </c>
      <c r="L1245" s="12">
        <v>88</v>
      </c>
      <c r="M1245" s="12">
        <v>0</v>
      </c>
      <c r="N1245" s="12">
        <v>0</v>
      </c>
      <c r="O1245" s="12">
        <v>73</v>
      </c>
      <c r="P1245" s="12">
        <v>130</v>
      </c>
    </row>
    <row r="1246" spans="1:16" x14ac:dyDescent="0.2">
      <c r="A1246" s="12" t="s">
        <v>1897</v>
      </c>
      <c r="B1246" s="12">
        <v>2012</v>
      </c>
      <c r="C1246" s="12" t="s">
        <v>170</v>
      </c>
      <c r="D1246" s="12" t="s">
        <v>157</v>
      </c>
      <c r="E1246" s="12">
        <v>129</v>
      </c>
      <c r="F1246" s="12">
        <v>487</v>
      </c>
      <c r="G1246" s="12">
        <v>70</v>
      </c>
      <c r="H1246" s="12">
        <v>142</v>
      </c>
      <c r="I1246" s="12">
        <v>25</v>
      </c>
      <c r="J1246" s="12">
        <v>5</v>
      </c>
      <c r="K1246" s="12">
        <v>23</v>
      </c>
      <c r="L1246" s="12">
        <v>82</v>
      </c>
      <c r="M1246" s="12">
        <v>16</v>
      </c>
      <c r="N1246" s="12">
        <v>4</v>
      </c>
      <c r="O1246" s="12">
        <v>43</v>
      </c>
      <c r="P1246" s="12">
        <v>102</v>
      </c>
    </row>
    <row r="1247" spans="1:16" x14ac:dyDescent="0.2">
      <c r="A1247" s="12" t="s">
        <v>1739</v>
      </c>
      <c r="B1247" s="12">
        <v>2012</v>
      </c>
      <c r="C1247" s="12" t="s">
        <v>179</v>
      </c>
      <c r="D1247" s="12" t="s">
        <v>161</v>
      </c>
      <c r="E1247" s="12">
        <v>136</v>
      </c>
      <c r="F1247" s="12">
        <v>493</v>
      </c>
      <c r="G1247" s="12">
        <v>75</v>
      </c>
      <c r="H1247" s="12">
        <v>105</v>
      </c>
      <c r="I1247" s="12">
        <v>13</v>
      </c>
      <c r="J1247" s="12">
        <v>2</v>
      </c>
      <c r="K1247" s="12">
        <v>14</v>
      </c>
      <c r="L1247" s="12">
        <v>40</v>
      </c>
      <c r="M1247" s="12">
        <v>30</v>
      </c>
      <c r="N1247" s="12">
        <v>7</v>
      </c>
      <c r="O1247" s="12">
        <v>42</v>
      </c>
      <c r="P1247" s="12">
        <v>166</v>
      </c>
    </row>
    <row r="1248" spans="1:16" x14ac:dyDescent="0.2">
      <c r="A1248" s="12" t="s">
        <v>1851</v>
      </c>
      <c r="B1248" s="12">
        <v>2012</v>
      </c>
      <c r="C1248" s="12" t="s">
        <v>164</v>
      </c>
      <c r="D1248" s="12" t="s">
        <v>157</v>
      </c>
      <c r="E1248" s="12">
        <v>125</v>
      </c>
      <c r="F1248" s="12">
        <v>494</v>
      </c>
      <c r="G1248" s="12">
        <v>73</v>
      </c>
      <c r="H1248" s="12">
        <v>135</v>
      </c>
      <c r="I1248" s="12">
        <v>26</v>
      </c>
      <c r="J1248" s="12">
        <v>3</v>
      </c>
      <c r="K1248" s="12">
        <v>11</v>
      </c>
      <c r="L1248" s="12">
        <v>48</v>
      </c>
      <c r="M1248" s="12">
        <v>13</v>
      </c>
      <c r="N1248" s="12">
        <v>8</v>
      </c>
      <c r="O1248" s="12">
        <v>33</v>
      </c>
      <c r="P1248" s="12">
        <v>86</v>
      </c>
    </row>
    <row r="1249" spans="1:16" x14ac:dyDescent="0.2">
      <c r="A1249" s="12" t="s">
        <v>1399</v>
      </c>
      <c r="B1249" s="12">
        <v>2012</v>
      </c>
      <c r="C1249" s="12" t="s">
        <v>167</v>
      </c>
      <c r="D1249" s="12" t="s">
        <v>157</v>
      </c>
      <c r="E1249" s="12">
        <v>160</v>
      </c>
      <c r="F1249" s="12">
        <v>497</v>
      </c>
      <c r="G1249" s="12">
        <v>72</v>
      </c>
      <c r="H1249" s="12">
        <v>98</v>
      </c>
      <c r="I1249" s="12">
        <v>17</v>
      </c>
      <c r="J1249" s="12">
        <v>2</v>
      </c>
      <c r="K1249" s="12">
        <v>19</v>
      </c>
      <c r="L1249" s="12">
        <v>61</v>
      </c>
      <c r="M1249" s="12">
        <v>2</v>
      </c>
      <c r="N1249" s="12">
        <v>3</v>
      </c>
      <c r="O1249" s="12">
        <v>87</v>
      </c>
      <c r="P1249" s="12">
        <v>182</v>
      </c>
    </row>
    <row r="1250" spans="1:16" x14ac:dyDescent="0.2">
      <c r="A1250" s="12" t="s">
        <v>1712</v>
      </c>
      <c r="B1250" s="12">
        <v>2012</v>
      </c>
      <c r="C1250" s="12" t="s">
        <v>180</v>
      </c>
      <c r="D1250" s="12" t="s">
        <v>161</v>
      </c>
      <c r="E1250" s="12">
        <v>144</v>
      </c>
      <c r="F1250" s="12">
        <v>501</v>
      </c>
      <c r="G1250" s="12">
        <v>70</v>
      </c>
      <c r="H1250" s="12">
        <v>147</v>
      </c>
      <c r="I1250" s="12">
        <v>25</v>
      </c>
      <c r="J1250" s="12">
        <v>1</v>
      </c>
      <c r="K1250" s="12">
        <v>20</v>
      </c>
      <c r="L1250" s="12">
        <v>79</v>
      </c>
      <c r="M1250" s="12">
        <v>3</v>
      </c>
      <c r="N1250" s="12">
        <v>3</v>
      </c>
      <c r="O1250" s="12">
        <v>57</v>
      </c>
      <c r="P1250" s="12">
        <v>122</v>
      </c>
    </row>
    <row r="1251" spans="1:16" x14ac:dyDescent="0.2">
      <c r="A1251" s="12" t="s">
        <v>1779</v>
      </c>
      <c r="B1251" s="12">
        <v>2012</v>
      </c>
      <c r="C1251" s="12" t="s">
        <v>167</v>
      </c>
      <c r="D1251" s="12" t="s">
        <v>157</v>
      </c>
      <c r="E1251" s="12">
        <v>132</v>
      </c>
      <c r="F1251" s="12">
        <v>505</v>
      </c>
      <c r="G1251" s="12">
        <v>85</v>
      </c>
      <c r="H1251" s="12">
        <v>124</v>
      </c>
      <c r="I1251" s="12">
        <v>19</v>
      </c>
      <c r="J1251" s="12">
        <v>7</v>
      </c>
      <c r="K1251" s="12">
        <v>13</v>
      </c>
      <c r="L1251" s="12">
        <v>47</v>
      </c>
      <c r="M1251" s="12">
        <v>31</v>
      </c>
      <c r="N1251" s="12">
        <v>2</v>
      </c>
      <c r="O1251" s="12">
        <v>46</v>
      </c>
      <c r="P1251" s="12">
        <v>120</v>
      </c>
    </row>
    <row r="1252" spans="1:16" x14ac:dyDescent="0.2">
      <c r="A1252" s="12" t="s">
        <v>1486</v>
      </c>
      <c r="B1252" s="12">
        <v>2012</v>
      </c>
      <c r="C1252" s="12" t="s">
        <v>180</v>
      </c>
      <c r="D1252" s="12" t="s">
        <v>161</v>
      </c>
      <c r="E1252" s="12">
        <v>138</v>
      </c>
      <c r="F1252" s="12">
        <v>505</v>
      </c>
      <c r="G1252" s="12">
        <v>65</v>
      </c>
      <c r="H1252" s="12">
        <v>159</v>
      </c>
      <c r="I1252" s="12">
        <v>28</v>
      </c>
      <c r="J1252" s="12">
        <v>0</v>
      </c>
      <c r="K1252" s="12">
        <v>22</v>
      </c>
      <c r="L1252" s="12">
        <v>76</v>
      </c>
      <c r="M1252" s="12">
        <v>12</v>
      </c>
      <c r="N1252" s="12">
        <v>3</v>
      </c>
      <c r="O1252" s="12">
        <v>45</v>
      </c>
      <c r="P1252" s="12">
        <v>55</v>
      </c>
    </row>
    <row r="1253" spans="1:16" x14ac:dyDescent="0.2">
      <c r="A1253" s="12" t="s">
        <v>1453</v>
      </c>
      <c r="B1253" s="12">
        <v>2012</v>
      </c>
      <c r="C1253" s="12" t="s">
        <v>175</v>
      </c>
      <c r="D1253" s="12" t="s">
        <v>157</v>
      </c>
      <c r="E1253" s="12">
        <v>134</v>
      </c>
      <c r="F1253" s="12">
        <v>505</v>
      </c>
      <c r="G1253" s="12">
        <v>63</v>
      </c>
      <c r="H1253" s="12">
        <v>135</v>
      </c>
      <c r="I1253" s="12">
        <v>26</v>
      </c>
      <c r="J1253" s="12">
        <v>2</v>
      </c>
      <c r="K1253" s="12">
        <v>19</v>
      </c>
      <c r="L1253" s="12">
        <v>77</v>
      </c>
      <c r="M1253" s="12">
        <v>1</v>
      </c>
      <c r="N1253" s="12">
        <v>0</v>
      </c>
      <c r="O1253" s="12">
        <v>49</v>
      </c>
      <c r="P1253" s="12">
        <v>102</v>
      </c>
    </row>
    <row r="1254" spans="1:16" x14ac:dyDescent="0.2">
      <c r="A1254" s="12" t="s">
        <v>1809</v>
      </c>
      <c r="B1254" s="12">
        <v>2012</v>
      </c>
      <c r="C1254" s="12" t="s">
        <v>156</v>
      </c>
      <c r="D1254" s="12" t="s">
        <v>157</v>
      </c>
      <c r="E1254" s="12">
        <v>147</v>
      </c>
      <c r="F1254" s="12">
        <v>505</v>
      </c>
      <c r="G1254" s="12">
        <v>64</v>
      </c>
      <c r="H1254" s="12">
        <v>129</v>
      </c>
      <c r="I1254" s="12">
        <v>18</v>
      </c>
      <c r="J1254" s="12">
        <v>1</v>
      </c>
      <c r="K1254" s="12">
        <v>25</v>
      </c>
      <c r="L1254" s="12">
        <v>78</v>
      </c>
      <c r="M1254" s="12">
        <v>0</v>
      </c>
      <c r="N1254" s="12">
        <v>2</v>
      </c>
      <c r="O1254" s="12">
        <v>28</v>
      </c>
      <c r="P1254" s="12">
        <v>120</v>
      </c>
    </row>
    <row r="1255" spans="1:16" x14ac:dyDescent="0.2">
      <c r="A1255" s="12" t="s">
        <v>1445</v>
      </c>
      <c r="B1255" s="12">
        <v>2012</v>
      </c>
      <c r="C1255" s="12" t="s">
        <v>162</v>
      </c>
      <c r="D1255" s="12" t="s">
        <v>161</v>
      </c>
      <c r="E1255" s="12">
        <v>148</v>
      </c>
      <c r="F1255" s="12">
        <v>506</v>
      </c>
      <c r="G1255" s="12">
        <v>76</v>
      </c>
      <c r="H1255" s="12">
        <v>133</v>
      </c>
      <c r="I1255" s="12">
        <v>28</v>
      </c>
      <c r="J1255" s="12">
        <v>8</v>
      </c>
      <c r="K1255" s="12">
        <v>9</v>
      </c>
      <c r="L1255" s="12">
        <v>50</v>
      </c>
      <c r="M1255" s="12">
        <v>7</v>
      </c>
      <c r="N1255" s="12">
        <v>8</v>
      </c>
      <c r="O1255" s="12">
        <v>61</v>
      </c>
      <c r="P1255" s="12">
        <v>89</v>
      </c>
    </row>
    <row r="1256" spans="1:16" x14ac:dyDescent="0.2">
      <c r="A1256" s="12" t="s">
        <v>1481</v>
      </c>
      <c r="B1256" s="12">
        <v>2012</v>
      </c>
      <c r="C1256" s="12" t="s">
        <v>169</v>
      </c>
      <c r="D1256" s="12" t="s">
        <v>161</v>
      </c>
      <c r="E1256" s="12">
        <v>141</v>
      </c>
      <c r="F1256" s="12">
        <v>506</v>
      </c>
      <c r="G1256" s="12">
        <v>75</v>
      </c>
      <c r="H1256" s="12">
        <v>128</v>
      </c>
      <c r="I1256" s="12">
        <v>30</v>
      </c>
      <c r="J1256" s="12">
        <v>4</v>
      </c>
      <c r="K1256" s="12">
        <v>30</v>
      </c>
      <c r="L1256" s="12">
        <v>90</v>
      </c>
      <c r="M1256" s="12">
        <v>1</v>
      </c>
      <c r="N1256" s="12">
        <v>1</v>
      </c>
      <c r="O1256" s="12">
        <v>57</v>
      </c>
      <c r="P1256" s="12">
        <v>151</v>
      </c>
    </row>
    <row r="1257" spans="1:16" x14ac:dyDescent="0.2">
      <c r="A1257" s="12" t="s">
        <v>1522</v>
      </c>
      <c r="B1257" s="12">
        <v>2012</v>
      </c>
      <c r="C1257" s="12" t="s">
        <v>164</v>
      </c>
      <c r="D1257" s="12" t="s">
        <v>157</v>
      </c>
      <c r="E1257" s="12">
        <v>142</v>
      </c>
      <c r="F1257" s="12">
        <v>507</v>
      </c>
      <c r="G1257" s="12">
        <v>61</v>
      </c>
      <c r="H1257" s="12">
        <v>114</v>
      </c>
      <c r="I1257" s="12">
        <v>19</v>
      </c>
      <c r="J1257" s="12">
        <v>2</v>
      </c>
      <c r="K1257" s="12">
        <v>16</v>
      </c>
      <c r="L1257" s="12">
        <v>55</v>
      </c>
      <c r="M1257" s="12">
        <v>14</v>
      </c>
      <c r="N1257" s="12">
        <v>2</v>
      </c>
      <c r="O1257" s="12">
        <v>62</v>
      </c>
      <c r="P1257" s="12">
        <v>159</v>
      </c>
    </row>
    <row r="1258" spans="1:16" x14ac:dyDescent="0.2">
      <c r="A1258" s="12" t="s">
        <v>1619</v>
      </c>
      <c r="B1258" s="12">
        <v>2012</v>
      </c>
      <c r="C1258" s="12" t="s">
        <v>172</v>
      </c>
      <c r="D1258" s="12" t="s">
        <v>161</v>
      </c>
      <c r="E1258" s="12">
        <v>147</v>
      </c>
      <c r="F1258" s="12">
        <v>507</v>
      </c>
      <c r="G1258" s="12">
        <v>67</v>
      </c>
      <c r="H1258" s="12">
        <v>123</v>
      </c>
      <c r="I1258" s="12">
        <v>20</v>
      </c>
      <c r="J1258" s="12">
        <v>5</v>
      </c>
      <c r="K1258" s="12">
        <v>8</v>
      </c>
      <c r="L1258" s="12">
        <v>45</v>
      </c>
      <c r="M1258" s="12">
        <v>26</v>
      </c>
      <c r="N1258" s="12">
        <v>7</v>
      </c>
      <c r="O1258" s="12">
        <v>44</v>
      </c>
      <c r="P1258" s="12">
        <v>110</v>
      </c>
    </row>
    <row r="1259" spans="1:16" x14ac:dyDescent="0.2">
      <c r="A1259" s="12" t="s">
        <v>1798</v>
      </c>
      <c r="B1259" s="12">
        <v>2012</v>
      </c>
      <c r="C1259" s="12" t="s">
        <v>176</v>
      </c>
      <c r="D1259" s="12" t="s">
        <v>157</v>
      </c>
      <c r="E1259" s="12">
        <v>143</v>
      </c>
      <c r="F1259" s="12">
        <v>507</v>
      </c>
      <c r="G1259" s="12">
        <v>72</v>
      </c>
      <c r="H1259" s="12">
        <v>128</v>
      </c>
      <c r="I1259" s="12">
        <v>27</v>
      </c>
      <c r="J1259" s="12">
        <v>2</v>
      </c>
      <c r="K1259" s="12">
        <v>18</v>
      </c>
      <c r="L1259" s="12">
        <v>76</v>
      </c>
      <c r="M1259" s="12">
        <v>3</v>
      </c>
      <c r="N1259" s="12">
        <v>5</v>
      </c>
      <c r="O1259" s="12">
        <v>91</v>
      </c>
      <c r="P1259" s="12">
        <v>101</v>
      </c>
    </row>
    <row r="1260" spans="1:16" x14ac:dyDescent="0.2">
      <c r="A1260" s="12" t="s">
        <v>1737</v>
      </c>
      <c r="B1260" s="12">
        <v>2012</v>
      </c>
      <c r="C1260" s="12" t="s">
        <v>159</v>
      </c>
      <c r="D1260" s="12" t="s">
        <v>157</v>
      </c>
      <c r="E1260" s="12">
        <v>139</v>
      </c>
      <c r="F1260" s="12">
        <v>507</v>
      </c>
      <c r="G1260" s="12">
        <v>71</v>
      </c>
      <c r="H1260" s="12">
        <v>125</v>
      </c>
      <c r="I1260" s="12">
        <v>31</v>
      </c>
      <c r="J1260" s="12">
        <v>3</v>
      </c>
      <c r="K1260" s="12">
        <v>19</v>
      </c>
      <c r="L1260" s="12">
        <v>57</v>
      </c>
      <c r="M1260" s="12">
        <v>21</v>
      </c>
      <c r="N1260" s="12">
        <v>4</v>
      </c>
      <c r="O1260" s="12">
        <v>43</v>
      </c>
      <c r="P1260" s="12">
        <v>132</v>
      </c>
    </row>
    <row r="1261" spans="1:16" x14ac:dyDescent="0.2">
      <c r="A1261" s="12" t="s">
        <v>1795</v>
      </c>
      <c r="B1261" s="12">
        <v>2012</v>
      </c>
      <c r="C1261" s="12" t="s">
        <v>175</v>
      </c>
      <c r="D1261" s="12" t="s">
        <v>157</v>
      </c>
      <c r="E1261" s="12">
        <v>124</v>
      </c>
      <c r="F1261" s="12">
        <v>511</v>
      </c>
      <c r="G1261" s="12">
        <v>70</v>
      </c>
      <c r="H1261" s="12">
        <v>150</v>
      </c>
      <c r="I1261" s="12">
        <v>13</v>
      </c>
      <c r="J1261" s="12">
        <v>6</v>
      </c>
      <c r="K1261" s="12">
        <v>0</v>
      </c>
      <c r="L1261" s="12">
        <v>32</v>
      </c>
      <c r="M1261" s="12">
        <v>40</v>
      </c>
      <c r="N1261" s="12">
        <v>9</v>
      </c>
      <c r="O1261" s="12">
        <v>29</v>
      </c>
      <c r="P1261" s="12">
        <v>54</v>
      </c>
    </row>
    <row r="1262" spans="1:16" x14ac:dyDescent="0.2">
      <c r="A1262" s="12" t="s">
        <v>1638</v>
      </c>
      <c r="B1262" s="12">
        <v>2012</v>
      </c>
      <c r="C1262" s="12" t="s">
        <v>168</v>
      </c>
      <c r="D1262" s="12" t="s">
        <v>157</v>
      </c>
      <c r="E1262" s="12">
        <v>136</v>
      </c>
      <c r="F1262" s="12">
        <v>512</v>
      </c>
      <c r="G1262" s="12">
        <v>57</v>
      </c>
      <c r="H1262" s="12">
        <v>128</v>
      </c>
      <c r="I1262" s="12">
        <v>28</v>
      </c>
      <c r="J1262" s="12">
        <v>0</v>
      </c>
      <c r="K1262" s="12">
        <v>13</v>
      </c>
      <c r="L1262" s="12">
        <v>60</v>
      </c>
      <c r="M1262" s="12">
        <v>14</v>
      </c>
      <c r="N1262" s="12">
        <v>6</v>
      </c>
      <c r="O1262" s="12">
        <v>23</v>
      </c>
      <c r="P1262" s="12">
        <v>77</v>
      </c>
    </row>
    <row r="1263" spans="1:16" x14ac:dyDescent="0.2">
      <c r="A1263" s="12" t="s">
        <v>1708</v>
      </c>
      <c r="B1263" s="12">
        <v>2012</v>
      </c>
      <c r="C1263" s="12" t="s">
        <v>183</v>
      </c>
      <c r="D1263" s="12" t="s">
        <v>161</v>
      </c>
      <c r="E1263" s="12">
        <v>130</v>
      </c>
      <c r="F1263" s="12">
        <v>513</v>
      </c>
      <c r="G1263" s="12">
        <v>72</v>
      </c>
      <c r="H1263" s="12">
        <v>150</v>
      </c>
      <c r="I1263" s="12">
        <v>33</v>
      </c>
      <c r="J1263" s="12">
        <v>2</v>
      </c>
      <c r="K1263" s="12">
        <v>25</v>
      </c>
      <c r="L1263" s="12">
        <v>73</v>
      </c>
      <c r="M1263" s="12">
        <v>21</v>
      </c>
      <c r="N1263" s="12">
        <v>6</v>
      </c>
      <c r="O1263" s="12">
        <v>30</v>
      </c>
      <c r="P1263" s="12">
        <v>113</v>
      </c>
    </row>
    <row r="1264" spans="1:16" x14ac:dyDescent="0.2">
      <c r="A1264" s="12" t="s">
        <v>1840</v>
      </c>
      <c r="B1264" s="12">
        <v>2012</v>
      </c>
      <c r="C1264" s="12" t="s">
        <v>169</v>
      </c>
      <c r="D1264" s="12" t="s">
        <v>161</v>
      </c>
      <c r="E1264" s="12">
        <v>145</v>
      </c>
      <c r="F1264" s="12">
        <v>514</v>
      </c>
      <c r="G1264" s="12">
        <v>82</v>
      </c>
      <c r="H1264" s="12">
        <v>147</v>
      </c>
      <c r="I1264" s="12">
        <v>43</v>
      </c>
      <c r="J1264" s="12">
        <v>1</v>
      </c>
      <c r="K1264" s="12">
        <v>20</v>
      </c>
      <c r="L1264" s="12">
        <v>82</v>
      </c>
      <c r="M1264" s="12">
        <v>18</v>
      </c>
      <c r="N1264" s="12">
        <v>3</v>
      </c>
      <c r="O1264" s="12">
        <v>60</v>
      </c>
      <c r="P1264" s="12">
        <v>130</v>
      </c>
    </row>
    <row r="1265" spans="1:16" x14ac:dyDescent="0.2">
      <c r="A1265" s="12" t="s">
        <v>106</v>
      </c>
      <c r="B1265" s="12">
        <v>2012</v>
      </c>
      <c r="C1265" s="12" t="s">
        <v>165</v>
      </c>
      <c r="D1265" s="12" t="s">
        <v>157</v>
      </c>
      <c r="E1265" s="12">
        <v>139</v>
      </c>
      <c r="F1265" s="12">
        <v>515</v>
      </c>
      <c r="G1265" s="12">
        <v>75</v>
      </c>
      <c r="H1265" s="12">
        <v>139</v>
      </c>
      <c r="I1265" s="12">
        <v>20</v>
      </c>
      <c r="J1265" s="12">
        <v>0</v>
      </c>
      <c r="K1265" s="12">
        <v>33</v>
      </c>
      <c r="L1265" s="12">
        <v>85</v>
      </c>
      <c r="M1265" s="12">
        <v>2</v>
      </c>
      <c r="N1265" s="12">
        <v>3</v>
      </c>
      <c r="O1265" s="12">
        <v>37</v>
      </c>
      <c r="P1265" s="12">
        <v>169</v>
      </c>
    </row>
    <row r="1266" spans="1:16" x14ac:dyDescent="0.2">
      <c r="A1266" s="12" t="s">
        <v>1862</v>
      </c>
      <c r="B1266" s="12">
        <v>2012</v>
      </c>
      <c r="C1266" s="12" t="s">
        <v>159</v>
      </c>
      <c r="D1266" s="12" t="s">
        <v>157</v>
      </c>
      <c r="E1266" s="12">
        <v>135</v>
      </c>
      <c r="F1266" s="12">
        <v>515</v>
      </c>
      <c r="G1266" s="12">
        <v>46</v>
      </c>
      <c r="H1266" s="12">
        <v>134</v>
      </c>
      <c r="I1266" s="12">
        <v>20</v>
      </c>
      <c r="J1266" s="12">
        <v>0</v>
      </c>
      <c r="K1266" s="12">
        <v>15</v>
      </c>
      <c r="L1266" s="12">
        <v>62</v>
      </c>
      <c r="M1266" s="12">
        <v>0</v>
      </c>
      <c r="N1266" s="12">
        <v>2</v>
      </c>
      <c r="O1266" s="12">
        <v>29</v>
      </c>
      <c r="P1266" s="12">
        <v>99</v>
      </c>
    </row>
    <row r="1267" spans="1:16" x14ac:dyDescent="0.2">
      <c r="A1267" s="12" t="s">
        <v>1687</v>
      </c>
      <c r="B1267" s="12">
        <v>2012</v>
      </c>
      <c r="C1267" s="12" t="s">
        <v>175</v>
      </c>
      <c r="D1267" s="12" t="s">
        <v>157</v>
      </c>
      <c r="E1267" s="12">
        <v>128</v>
      </c>
      <c r="F1267" s="12">
        <v>516</v>
      </c>
      <c r="G1267" s="12">
        <v>71</v>
      </c>
      <c r="H1267" s="12">
        <v>146</v>
      </c>
      <c r="I1267" s="12">
        <v>38</v>
      </c>
      <c r="J1267" s="12">
        <v>4</v>
      </c>
      <c r="K1267" s="12">
        <v>4</v>
      </c>
      <c r="L1267" s="12">
        <v>41</v>
      </c>
      <c r="M1267" s="12">
        <v>17</v>
      </c>
      <c r="N1267" s="12">
        <v>6</v>
      </c>
      <c r="O1267" s="12">
        <v>47</v>
      </c>
      <c r="P1267" s="12">
        <v>62</v>
      </c>
    </row>
    <row r="1268" spans="1:16" x14ac:dyDescent="0.2">
      <c r="A1268" s="12" t="s">
        <v>1545</v>
      </c>
      <c r="B1268" s="12">
        <v>2012</v>
      </c>
      <c r="C1268" s="12" t="s">
        <v>181</v>
      </c>
      <c r="D1268" s="12" t="s">
        <v>157</v>
      </c>
      <c r="E1268" s="12">
        <v>141</v>
      </c>
      <c r="F1268" s="12">
        <v>517</v>
      </c>
      <c r="G1268" s="12">
        <v>67</v>
      </c>
      <c r="H1268" s="12">
        <v>150</v>
      </c>
      <c r="I1268" s="12">
        <v>31</v>
      </c>
      <c r="J1268" s="12">
        <v>5</v>
      </c>
      <c r="K1268" s="12">
        <v>8</v>
      </c>
      <c r="L1268" s="12">
        <v>45</v>
      </c>
      <c r="M1268" s="12">
        <v>20</v>
      </c>
      <c r="N1268" s="12">
        <v>4</v>
      </c>
      <c r="O1268" s="12">
        <v>22</v>
      </c>
      <c r="P1268" s="12">
        <v>61</v>
      </c>
    </row>
    <row r="1269" spans="1:16" x14ac:dyDescent="0.2">
      <c r="A1269" s="12" t="s">
        <v>114</v>
      </c>
      <c r="B1269" s="12">
        <v>2012</v>
      </c>
      <c r="C1269" s="12" t="s">
        <v>188</v>
      </c>
      <c r="D1269" s="12" t="s">
        <v>161</v>
      </c>
      <c r="E1269" s="12">
        <v>135</v>
      </c>
      <c r="F1269" s="12">
        <v>518</v>
      </c>
      <c r="G1269" s="12">
        <v>89</v>
      </c>
      <c r="H1269" s="12">
        <v>157</v>
      </c>
      <c r="I1269" s="12">
        <v>31</v>
      </c>
      <c r="J1269" s="12">
        <v>5</v>
      </c>
      <c r="K1269" s="12">
        <v>22</v>
      </c>
      <c r="L1269" s="12">
        <v>85</v>
      </c>
      <c r="M1269" s="12">
        <v>20</v>
      </c>
      <c r="N1269" s="12">
        <v>5</v>
      </c>
      <c r="O1269" s="12">
        <v>56</v>
      </c>
      <c r="P1269" s="12">
        <v>115</v>
      </c>
    </row>
    <row r="1270" spans="1:16" x14ac:dyDescent="0.2">
      <c r="A1270" s="12" t="s">
        <v>1764</v>
      </c>
      <c r="B1270" s="12">
        <v>2012</v>
      </c>
      <c r="C1270" s="12" t="s">
        <v>173</v>
      </c>
      <c r="D1270" s="12" t="s">
        <v>161</v>
      </c>
      <c r="E1270" s="12">
        <v>156</v>
      </c>
      <c r="F1270" s="12">
        <v>519</v>
      </c>
      <c r="G1270" s="12">
        <v>66</v>
      </c>
      <c r="H1270" s="12">
        <v>118</v>
      </c>
      <c r="I1270" s="12">
        <v>26</v>
      </c>
      <c r="J1270" s="12">
        <v>0</v>
      </c>
      <c r="K1270" s="12">
        <v>32</v>
      </c>
      <c r="L1270" s="12">
        <v>90</v>
      </c>
      <c r="M1270" s="12">
        <v>0</v>
      </c>
      <c r="N1270" s="12">
        <v>2</v>
      </c>
      <c r="O1270" s="12">
        <v>61</v>
      </c>
      <c r="P1270" s="12">
        <v>141</v>
      </c>
    </row>
    <row r="1271" spans="1:16" x14ac:dyDescent="0.2">
      <c r="A1271" s="12" t="s">
        <v>1499</v>
      </c>
      <c r="B1271" s="12">
        <v>2012</v>
      </c>
      <c r="C1271" s="12" t="s">
        <v>175</v>
      </c>
      <c r="D1271" s="12" t="s">
        <v>157</v>
      </c>
      <c r="E1271" s="12">
        <v>145</v>
      </c>
      <c r="F1271" s="12">
        <v>519</v>
      </c>
      <c r="G1271" s="12">
        <v>85</v>
      </c>
      <c r="H1271" s="12">
        <v>135</v>
      </c>
      <c r="I1271" s="12">
        <v>30</v>
      </c>
      <c r="J1271" s="12">
        <v>1</v>
      </c>
      <c r="K1271" s="12">
        <v>35</v>
      </c>
      <c r="L1271" s="12">
        <v>110</v>
      </c>
      <c r="M1271" s="12">
        <v>3</v>
      </c>
      <c r="N1271" s="12">
        <v>2</v>
      </c>
      <c r="O1271" s="12">
        <v>76</v>
      </c>
      <c r="P1271" s="12">
        <v>141</v>
      </c>
    </row>
    <row r="1272" spans="1:16" x14ac:dyDescent="0.2">
      <c r="A1272" s="12" t="s">
        <v>1891</v>
      </c>
      <c r="B1272" s="12">
        <v>2012</v>
      </c>
      <c r="C1272" s="12" t="s">
        <v>166</v>
      </c>
      <c r="D1272" s="12" t="s">
        <v>161</v>
      </c>
      <c r="E1272" s="12">
        <v>151</v>
      </c>
      <c r="F1272" s="12">
        <v>520</v>
      </c>
      <c r="G1272" s="12">
        <v>81</v>
      </c>
      <c r="H1272" s="12">
        <v>150</v>
      </c>
      <c r="I1272" s="12">
        <v>37</v>
      </c>
      <c r="J1272" s="12">
        <v>4</v>
      </c>
      <c r="K1272" s="12">
        <v>10</v>
      </c>
      <c r="L1272" s="12">
        <v>50</v>
      </c>
      <c r="M1272" s="12">
        <v>30</v>
      </c>
      <c r="N1272" s="12">
        <v>8</v>
      </c>
      <c r="O1272" s="12">
        <v>43</v>
      </c>
      <c r="P1272" s="12">
        <v>55</v>
      </c>
    </row>
    <row r="1273" spans="1:16" x14ac:dyDescent="0.2">
      <c r="A1273" s="12" t="s">
        <v>1587</v>
      </c>
      <c r="B1273" s="12">
        <v>2012</v>
      </c>
      <c r="C1273" s="12" t="s">
        <v>160</v>
      </c>
      <c r="D1273" s="12" t="s">
        <v>161</v>
      </c>
      <c r="E1273" s="12">
        <v>154</v>
      </c>
      <c r="F1273" s="12">
        <v>523</v>
      </c>
      <c r="G1273" s="12">
        <v>86</v>
      </c>
      <c r="H1273" s="12">
        <v>115</v>
      </c>
      <c r="I1273" s="12">
        <v>29</v>
      </c>
      <c r="J1273" s="12">
        <v>0</v>
      </c>
      <c r="K1273" s="12">
        <v>19</v>
      </c>
      <c r="L1273" s="12">
        <v>78</v>
      </c>
      <c r="M1273" s="12">
        <v>4</v>
      </c>
      <c r="N1273" s="12">
        <v>3</v>
      </c>
      <c r="O1273" s="12">
        <v>94</v>
      </c>
      <c r="P1273" s="12">
        <v>168</v>
      </c>
    </row>
    <row r="1274" spans="1:16" x14ac:dyDescent="0.2">
      <c r="A1274" s="12" t="s">
        <v>1599</v>
      </c>
      <c r="B1274" s="12">
        <v>2012</v>
      </c>
      <c r="C1274" s="12" t="s">
        <v>156</v>
      </c>
      <c r="D1274" s="12" t="s">
        <v>157</v>
      </c>
      <c r="E1274" s="12">
        <v>131</v>
      </c>
      <c r="F1274" s="12">
        <v>524</v>
      </c>
      <c r="G1274" s="12">
        <v>81</v>
      </c>
      <c r="H1274" s="12">
        <v>147</v>
      </c>
      <c r="I1274" s="12">
        <v>29</v>
      </c>
      <c r="J1274" s="12">
        <v>6</v>
      </c>
      <c r="K1274" s="12">
        <v>9</v>
      </c>
      <c r="L1274" s="12">
        <v>50</v>
      </c>
      <c r="M1274" s="12">
        <v>26</v>
      </c>
      <c r="N1274" s="12">
        <v>12</v>
      </c>
      <c r="O1274" s="12">
        <v>47</v>
      </c>
      <c r="P1274" s="12">
        <v>109</v>
      </c>
    </row>
    <row r="1275" spans="1:16" x14ac:dyDescent="0.2">
      <c r="A1275" s="12" t="s">
        <v>1746</v>
      </c>
      <c r="B1275" s="12">
        <v>2012</v>
      </c>
      <c r="C1275" s="12" t="s">
        <v>174</v>
      </c>
      <c r="D1275" s="12" t="s">
        <v>161</v>
      </c>
      <c r="E1275" s="12">
        <v>149</v>
      </c>
      <c r="F1275" s="12">
        <v>525</v>
      </c>
      <c r="G1275" s="12">
        <v>64</v>
      </c>
      <c r="H1275" s="12">
        <v>128</v>
      </c>
      <c r="I1275" s="12">
        <v>25</v>
      </c>
      <c r="J1275" s="12">
        <v>1</v>
      </c>
      <c r="K1275" s="12">
        <v>30</v>
      </c>
      <c r="L1275" s="12">
        <v>85</v>
      </c>
      <c r="M1275" s="12">
        <v>1</v>
      </c>
      <c r="N1275" s="12">
        <v>0</v>
      </c>
      <c r="O1275" s="12">
        <v>57</v>
      </c>
      <c r="P1275" s="12">
        <v>180</v>
      </c>
    </row>
    <row r="1276" spans="1:16" x14ac:dyDescent="0.2">
      <c r="A1276" s="12" t="s">
        <v>1698</v>
      </c>
      <c r="B1276" s="12">
        <v>2012</v>
      </c>
      <c r="C1276" s="12" t="s">
        <v>156</v>
      </c>
      <c r="D1276" s="12" t="s">
        <v>157</v>
      </c>
      <c r="E1276" s="12">
        <v>151</v>
      </c>
      <c r="F1276" s="12">
        <v>525</v>
      </c>
      <c r="G1276" s="12">
        <v>62</v>
      </c>
      <c r="H1276" s="12">
        <v>123</v>
      </c>
      <c r="I1276" s="12">
        <v>24</v>
      </c>
      <c r="J1276" s="12">
        <v>0</v>
      </c>
      <c r="K1276" s="12">
        <v>16</v>
      </c>
      <c r="L1276" s="12">
        <v>60</v>
      </c>
      <c r="M1276" s="12">
        <v>5</v>
      </c>
      <c r="N1276" s="12">
        <v>4</v>
      </c>
      <c r="O1276" s="12">
        <v>40</v>
      </c>
      <c r="P1276" s="12">
        <v>89</v>
      </c>
    </row>
    <row r="1277" spans="1:16" x14ac:dyDescent="0.2">
      <c r="A1277" s="12" t="s">
        <v>1744</v>
      </c>
      <c r="B1277" s="12">
        <v>2012</v>
      </c>
      <c r="C1277" s="12" t="s">
        <v>165</v>
      </c>
      <c r="D1277" s="12" t="s">
        <v>157</v>
      </c>
      <c r="E1277" s="12">
        <v>144</v>
      </c>
      <c r="F1277" s="12">
        <v>526</v>
      </c>
      <c r="G1277" s="12">
        <v>67</v>
      </c>
      <c r="H1277" s="12">
        <v>131</v>
      </c>
      <c r="I1277" s="12">
        <v>27</v>
      </c>
      <c r="J1277" s="12">
        <v>1</v>
      </c>
      <c r="K1277" s="12">
        <v>23</v>
      </c>
      <c r="L1277" s="12">
        <v>83</v>
      </c>
      <c r="M1277" s="12">
        <v>3</v>
      </c>
      <c r="N1277" s="12">
        <v>0</v>
      </c>
      <c r="O1277" s="12">
        <v>60</v>
      </c>
      <c r="P1277" s="12">
        <v>112</v>
      </c>
    </row>
    <row r="1278" spans="1:16" x14ac:dyDescent="0.2">
      <c r="A1278" s="12" t="s">
        <v>1730</v>
      </c>
      <c r="B1278" s="12">
        <v>2012</v>
      </c>
      <c r="C1278" s="12" t="s">
        <v>185</v>
      </c>
      <c r="D1278" s="12" t="s">
        <v>161</v>
      </c>
      <c r="E1278" s="12">
        <v>148</v>
      </c>
      <c r="F1278" s="12">
        <v>530</v>
      </c>
      <c r="G1278" s="12">
        <v>78</v>
      </c>
      <c r="H1278" s="12">
        <v>178</v>
      </c>
      <c r="I1278" s="12">
        <v>39</v>
      </c>
      <c r="J1278" s="12">
        <v>1</v>
      </c>
      <c r="K1278" s="12">
        <v>24</v>
      </c>
      <c r="L1278" s="12">
        <v>103</v>
      </c>
      <c r="M1278" s="12">
        <v>1</v>
      </c>
      <c r="N1278" s="12">
        <v>1</v>
      </c>
      <c r="O1278" s="12">
        <v>69</v>
      </c>
      <c r="P1278" s="12">
        <v>96</v>
      </c>
    </row>
    <row r="1279" spans="1:16" x14ac:dyDescent="0.2">
      <c r="A1279" s="12" t="s">
        <v>1455</v>
      </c>
      <c r="B1279" s="12">
        <v>2012</v>
      </c>
      <c r="C1279" s="12" t="s">
        <v>182</v>
      </c>
      <c r="D1279" s="12" t="s">
        <v>157</v>
      </c>
      <c r="E1279" s="12">
        <v>150</v>
      </c>
      <c r="F1279" s="12">
        <v>531</v>
      </c>
      <c r="G1279" s="12">
        <v>58</v>
      </c>
      <c r="H1279" s="12">
        <v>127</v>
      </c>
      <c r="I1279" s="12">
        <v>32</v>
      </c>
      <c r="J1279" s="12">
        <v>3</v>
      </c>
      <c r="K1279" s="12">
        <v>13</v>
      </c>
      <c r="L1279" s="12">
        <v>63</v>
      </c>
      <c r="M1279" s="12">
        <v>1</v>
      </c>
      <c r="N1279" s="12">
        <v>2</v>
      </c>
      <c r="O1279" s="12">
        <v>49</v>
      </c>
      <c r="P1279" s="12">
        <v>105</v>
      </c>
    </row>
    <row r="1280" spans="1:16" x14ac:dyDescent="0.2">
      <c r="A1280" s="12" t="s">
        <v>109</v>
      </c>
      <c r="B1280" s="12">
        <v>2012</v>
      </c>
      <c r="C1280" s="12" t="s">
        <v>183</v>
      </c>
      <c r="D1280" s="12" t="s">
        <v>161</v>
      </c>
      <c r="E1280" s="12">
        <v>139</v>
      </c>
      <c r="F1280" s="12">
        <v>533</v>
      </c>
      <c r="G1280" s="12">
        <v>98</v>
      </c>
      <c r="H1280" s="12">
        <v>144</v>
      </c>
      <c r="I1280" s="12">
        <v>26</v>
      </c>
      <c r="J1280" s="12">
        <v>9</v>
      </c>
      <c r="K1280" s="12">
        <v>22</v>
      </c>
      <c r="L1280" s="12">
        <v>59</v>
      </c>
      <c r="M1280" s="12">
        <v>18</v>
      </c>
      <c r="N1280" s="12">
        <v>6</v>
      </c>
      <c r="O1280" s="12">
        <v>56</v>
      </c>
      <c r="P1280" s="12">
        <v>120</v>
      </c>
    </row>
    <row r="1281" spans="1:16" x14ac:dyDescent="0.2">
      <c r="A1281" s="12" t="s">
        <v>1349</v>
      </c>
      <c r="B1281" s="12">
        <v>2012</v>
      </c>
      <c r="C1281" s="12" t="s">
        <v>156</v>
      </c>
      <c r="D1281" s="12" t="s">
        <v>157</v>
      </c>
      <c r="E1281" s="12">
        <v>144</v>
      </c>
      <c r="F1281" s="12">
        <v>533</v>
      </c>
      <c r="G1281" s="12">
        <v>66</v>
      </c>
      <c r="H1281" s="12">
        <v>159</v>
      </c>
      <c r="I1281" s="12">
        <v>22</v>
      </c>
      <c r="J1281" s="12">
        <v>0</v>
      </c>
      <c r="K1281" s="12">
        <v>26</v>
      </c>
      <c r="L1281" s="12">
        <v>75</v>
      </c>
      <c r="M1281" s="12">
        <v>0</v>
      </c>
      <c r="N1281" s="12">
        <v>0</v>
      </c>
      <c r="O1281" s="12">
        <v>56</v>
      </c>
      <c r="P1281" s="12">
        <v>83</v>
      </c>
    </row>
    <row r="1282" spans="1:16" x14ac:dyDescent="0.2">
      <c r="A1282" s="12" t="s">
        <v>1341</v>
      </c>
      <c r="B1282" s="12">
        <v>2012</v>
      </c>
      <c r="C1282" s="12" t="s">
        <v>181</v>
      </c>
      <c r="D1282" s="12" t="s">
        <v>157</v>
      </c>
      <c r="E1282" s="12">
        <v>140</v>
      </c>
      <c r="F1282" s="12">
        <v>534</v>
      </c>
      <c r="G1282" s="12">
        <v>81</v>
      </c>
      <c r="H1282" s="12">
        <v>167</v>
      </c>
      <c r="I1282" s="12">
        <v>24</v>
      </c>
      <c r="J1282" s="12">
        <v>1</v>
      </c>
      <c r="K1282" s="12">
        <v>16</v>
      </c>
      <c r="L1282" s="12">
        <v>92</v>
      </c>
      <c r="M1282" s="12">
        <v>9</v>
      </c>
      <c r="N1282" s="12">
        <v>1</v>
      </c>
      <c r="O1282" s="12">
        <v>38</v>
      </c>
      <c r="P1282" s="12">
        <v>133</v>
      </c>
    </row>
    <row r="1283" spans="1:16" x14ac:dyDescent="0.2">
      <c r="A1283" s="12" t="s">
        <v>1846</v>
      </c>
      <c r="B1283" s="12">
        <v>2012</v>
      </c>
      <c r="C1283" s="12" t="s">
        <v>178</v>
      </c>
      <c r="D1283" s="12" t="s">
        <v>157</v>
      </c>
      <c r="E1283" s="12">
        <v>152</v>
      </c>
      <c r="F1283" s="12">
        <v>535</v>
      </c>
      <c r="G1283" s="12">
        <v>65</v>
      </c>
      <c r="H1283" s="12">
        <v>124</v>
      </c>
      <c r="I1283" s="12">
        <v>22</v>
      </c>
      <c r="J1283" s="12">
        <v>2</v>
      </c>
      <c r="K1283" s="12">
        <v>14</v>
      </c>
      <c r="L1283" s="12">
        <v>60</v>
      </c>
      <c r="M1283" s="12">
        <v>16</v>
      </c>
      <c r="N1283" s="12">
        <v>1</v>
      </c>
      <c r="O1283" s="12">
        <v>56</v>
      </c>
      <c r="P1283" s="12">
        <v>95</v>
      </c>
    </row>
    <row r="1284" spans="1:16" x14ac:dyDescent="0.2">
      <c r="A1284" s="12" t="s">
        <v>1494</v>
      </c>
      <c r="B1284" s="12">
        <v>2012</v>
      </c>
      <c r="C1284" s="12" t="s">
        <v>171</v>
      </c>
      <c r="D1284" s="12" t="s">
        <v>157</v>
      </c>
      <c r="E1284" s="12">
        <v>148</v>
      </c>
      <c r="F1284" s="12">
        <v>537</v>
      </c>
      <c r="G1284" s="12">
        <v>75</v>
      </c>
      <c r="H1284" s="12">
        <v>146</v>
      </c>
      <c r="I1284" s="12">
        <v>36</v>
      </c>
      <c r="J1284" s="12">
        <v>0</v>
      </c>
      <c r="K1284" s="12">
        <v>24</v>
      </c>
      <c r="L1284" s="12">
        <v>93</v>
      </c>
      <c r="M1284" s="12">
        <v>2</v>
      </c>
      <c r="N1284" s="12">
        <v>3</v>
      </c>
      <c r="O1284" s="12">
        <v>77</v>
      </c>
      <c r="P1284" s="12">
        <v>141</v>
      </c>
    </row>
    <row r="1285" spans="1:16" x14ac:dyDescent="0.2">
      <c r="A1285" s="12" t="s">
        <v>1390</v>
      </c>
      <c r="B1285" s="12">
        <v>2012</v>
      </c>
      <c r="C1285" s="12" t="s">
        <v>156</v>
      </c>
      <c r="D1285" s="12" t="s">
        <v>157</v>
      </c>
      <c r="E1285" s="12">
        <v>151</v>
      </c>
      <c r="F1285" s="12">
        <v>539</v>
      </c>
      <c r="G1285" s="12">
        <v>87</v>
      </c>
      <c r="H1285" s="12">
        <v>110</v>
      </c>
      <c r="I1285" s="12">
        <v>19</v>
      </c>
      <c r="J1285" s="12">
        <v>0</v>
      </c>
      <c r="K1285" s="12">
        <v>41</v>
      </c>
      <c r="L1285" s="12">
        <v>96</v>
      </c>
      <c r="M1285" s="12">
        <v>2</v>
      </c>
      <c r="N1285" s="12">
        <v>1</v>
      </c>
      <c r="O1285" s="12">
        <v>105</v>
      </c>
      <c r="P1285" s="12">
        <v>222</v>
      </c>
    </row>
    <row r="1286" spans="1:16" x14ac:dyDescent="0.2">
      <c r="A1286" s="12" t="s">
        <v>1771</v>
      </c>
      <c r="B1286" s="12">
        <v>2012</v>
      </c>
      <c r="C1286" s="12" t="s">
        <v>160</v>
      </c>
      <c r="D1286" s="12" t="s">
        <v>161</v>
      </c>
      <c r="E1286" s="12">
        <v>147</v>
      </c>
      <c r="F1286" s="12">
        <v>540</v>
      </c>
      <c r="G1286" s="12">
        <v>91</v>
      </c>
      <c r="H1286" s="12">
        <v>140</v>
      </c>
      <c r="I1286" s="12">
        <v>33</v>
      </c>
      <c r="J1286" s="12">
        <v>2</v>
      </c>
      <c r="K1286" s="12">
        <v>23</v>
      </c>
      <c r="L1286" s="12">
        <v>94</v>
      </c>
      <c r="M1286" s="12">
        <v>2</v>
      </c>
      <c r="N1286" s="12">
        <v>0</v>
      </c>
      <c r="O1286" s="12">
        <v>64</v>
      </c>
      <c r="P1286" s="12">
        <v>129</v>
      </c>
    </row>
    <row r="1287" spans="1:16" x14ac:dyDescent="0.2">
      <c r="A1287" s="12" t="s">
        <v>115</v>
      </c>
      <c r="B1287" s="12">
        <v>2012</v>
      </c>
      <c r="C1287" s="12" t="s">
        <v>164</v>
      </c>
      <c r="D1287" s="12" t="s">
        <v>157</v>
      </c>
      <c r="E1287" s="12">
        <v>151</v>
      </c>
      <c r="F1287" s="12">
        <v>542</v>
      </c>
      <c r="G1287" s="12">
        <v>93</v>
      </c>
      <c r="H1287" s="12">
        <v>152</v>
      </c>
      <c r="I1287" s="12">
        <v>24</v>
      </c>
      <c r="J1287" s="12">
        <v>0</v>
      </c>
      <c r="K1287" s="12">
        <v>42</v>
      </c>
      <c r="L1287" s="12">
        <v>110</v>
      </c>
      <c r="M1287" s="12">
        <v>13</v>
      </c>
      <c r="N1287" s="12">
        <v>3</v>
      </c>
      <c r="O1287" s="12">
        <v>84</v>
      </c>
      <c r="P1287" s="12">
        <v>94</v>
      </c>
    </row>
    <row r="1288" spans="1:16" x14ac:dyDescent="0.2">
      <c r="A1288" s="12" t="s">
        <v>1777</v>
      </c>
      <c r="B1288" s="12">
        <v>2012</v>
      </c>
      <c r="C1288" s="12" t="s">
        <v>182</v>
      </c>
      <c r="D1288" s="12" t="s">
        <v>157</v>
      </c>
      <c r="E1288" s="12">
        <v>137</v>
      </c>
      <c r="F1288" s="12">
        <v>543</v>
      </c>
      <c r="G1288" s="12">
        <v>103</v>
      </c>
      <c r="H1288" s="12">
        <v>163</v>
      </c>
      <c r="I1288" s="12">
        <v>29</v>
      </c>
      <c r="J1288" s="12">
        <v>10</v>
      </c>
      <c r="K1288" s="12">
        <v>16</v>
      </c>
      <c r="L1288" s="12">
        <v>66</v>
      </c>
      <c r="M1288" s="12">
        <v>12</v>
      </c>
      <c r="N1288" s="12">
        <v>9</v>
      </c>
      <c r="O1288" s="12">
        <v>67</v>
      </c>
      <c r="P1288" s="12">
        <v>134</v>
      </c>
    </row>
    <row r="1289" spans="1:16" x14ac:dyDescent="0.2">
      <c r="A1289" s="12" t="s">
        <v>1806</v>
      </c>
      <c r="B1289" s="12">
        <v>2012</v>
      </c>
      <c r="C1289" s="12" t="s">
        <v>181</v>
      </c>
      <c r="D1289" s="12" t="s">
        <v>157</v>
      </c>
      <c r="E1289" s="12">
        <v>144</v>
      </c>
      <c r="F1289" s="12">
        <v>544</v>
      </c>
      <c r="G1289" s="12">
        <v>66</v>
      </c>
      <c r="H1289" s="12">
        <v>146</v>
      </c>
      <c r="I1289" s="12">
        <v>19</v>
      </c>
      <c r="J1289" s="12">
        <v>3</v>
      </c>
      <c r="K1289" s="12">
        <v>32</v>
      </c>
      <c r="L1289" s="12">
        <v>95</v>
      </c>
      <c r="M1289" s="12">
        <v>4</v>
      </c>
      <c r="N1289" s="12">
        <v>5</v>
      </c>
      <c r="O1289" s="12">
        <v>36</v>
      </c>
      <c r="P1289" s="12">
        <v>153</v>
      </c>
    </row>
    <row r="1290" spans="1:16" x14ac:dyDescent="0.2">
      <c r="A1290" s="12" t="s">
        <v>1484</v>
      </c>
      <c r="B1290" s="12">
        <v>2012</v>
      </c>
      <c r="C1290" s="12" t="s">
        <v>175</v>
      </c>
      <c r="D1290" s="12" t="s">
        <v>157</v>
      </c>
      <c r="E1290" s="12">
        <v>147</v>
      </c>
      <c r="F1290" s="12">
        <v>545</v>
      </c>
      <c r="G1290" s="12">
        <v>81</v>
      </c>
      <c r="H1290" s="12">
        <v>174</v>
      </c>
      <c r="I1290" s="12">
        <v>31</v>
      </c>
      <c r="J1290" s="12">
        <v>4</v>
      </c>
      <c r="K1290" s="12">
        <v>10</v>
      </c>
      <c r="L1290" s="12">
        <v>85</v>
      </c>
      <c r="M1290" s="12">
        <v>8</v>
      </c>
      <c r="N1290" s="12">
        <v>4</v>
      </c>
      <c r="O1290" s="12">
        <v>90</v>
      </c>
      <c r="P1290" s="12">
        <v>88</v>
      </c>
    </row>
    <row r="1291" spans="1:16" x14ac:dyDescent="0.2">
      <c r="A1291" s="12" t="s">
        <v>1301</v>
      </c>
      <c r="B1291" s="12">
        <v>2012</v>
      </c>
      <c r="C1291" s="12" t="s">
        <v>180</v>
      </c>
      <c r="D1291" s="12" t="s">
        <v>161</v>
      </c>
      <c r="E1291" s="12">
        <v>151</v>
      </c>
      <c r="F1291" s="12">
        <v>547</v>
      </c>
      <c r="G1291" s="12">
        <v>83</v>
      </c>
      <c r="H1291" s="12">
        <v>147</v>
      </c>
      <c r="I1291" s="12">
        <v>26</v>
      </c>
      <c r="J1291" s="12">
        <v>1</v>
      </c>
      <c r="K1291" s="12">
        <v>32</v>
      </c>
      <c r="L1291" s="12">
        <v>97</v>
      </c>
      <c r="M1291" s="12">
        <v>13</v>
      </c>
      <c r="N1291" s="12">
        <v>6</v>
      </c>
      <c r="O1291" s="12">
        <v>65</v>
      </c>
      <c r="P1291" s="12">
        <v>124</v>
      </c>
    </row>
    <row r="1292" spans="1:16" x14ac:dyDescent="0.2">
      <c r="A1292" s="12" t="s">
        <v>1748</v>
      </c>
      <c r="B1292" s="12">
        <v>2012</v>
      </c>
      <c r="C1292" s="12" t="s">
        <v>162</v>
      </c>
      <c r="D1292" s="12" t="s">
        <v>161</v>
      </c>
      <c r="E1292" s="12">
        <v>156</v>
      </c>
      <c r="F1292" s="12">
        <v>548</v>
      </c>
      <c r="G1292" s="12">
        <v>73</v>
      </c>
      <c r="H1292" s="12">
        <v>139</v>
      </c>
      <c r="I1292" s="12">
        <v>26</v>
      </c>
      <c r="J1292" s="12">
        <v>4</v>
      </c>
      <c r="K1292" s="12">
        <v>7</v>
      </c>
      <c r="L1292" s="12">
        <v>44</v>
      </c>
      <c r="M1292" s="12">
        <v>6</v>
      </c>
      <c r="N1292" s="12">
        <v>1</v>
      </c>
      <c r="O1292" s="12">
        <v>33</v>
      </c>
      <c r="P1292" s="12">
        <v>58</v>
      </c>
    </row>
    <row r="1293" spans="1:16" x14ac:dyDescent="0.2">
      <c r="A1293" s="12" t="s">
        <v>1745</v>
      </c>
      <c r="B1293" s="12">
        <v>2012</v>
      </c>
      <c r="C1293" s="12" t="s">
        <v>172</v>
      </c>
      <c r="D1293" s="12" t="s">
        <v>161</v>
      </c>
      <c r="E1293" s="12">
        <v>155</v>
      </c>
      <c r="F1293" s="12">
        <v>549</v>
      </c>
      <c r="G1293" s="12">
        <v>47</v>
      </c>
      <c r="H1293" s="12">
        <v>150</v>
      </c>
      <c r="I1293" s="12">
        <v>39</v>
      </c>
      <c r="J1293" s="12">
        <v>0</v>
      </c>
      <c r="K1293" s="12">
        <v>9</v>
      </c>
      <c r="L1293" s="12">
        <v>62</v>
      </c>
      <c r="M1293" s="12">
        <v>3</v>
      </c>
      <c r="N1293" s="12">
        <v>0</v>
      </c>
      <c r="O1293" s="12">
        <v>62</v>
      </c>
      <c r="P1293" s="12">
        <v>101</v>
      </c>
    </row>
    <row r="1294" spans="1:16" x14ac:dyDescent="0.2">
      <c r="A1294" s="12" t="s">
        <v>1561</v>
      </c>
      <c r="B1294" s="12">
        <v>2012</v>
      </c>
      <c r="C1294" s="12" t="s">
        <v>181</v>
      </c>
      <c r="D1294" s="12" t="s">
        <v>157</v>
      </c>
      <c r="E1294" s="12">
        <v>147</v>
      </c>
      <c r="F1294" s="12">
        <v>550</v>
      </c>
      <c r="G1294" s="12">
        <v>57</v>
      </c>
      <c r="H1294" s="12">
        <v>158</v>
      </c>
      <c r="I1294" s="12">
        <v>32</v>
      </c>
      <c r="J1294" s="12">
        <v>3</v>
      </c>
      <c r="K1294" s="12">
        <v>8</v>
      </c>
      <c r="L1294" s="12">
        <v>67</v>
      </c>
      <c r="M1294" s="12">
        <v>14</v>
      </c>
      <c r="N1294" s="12">
        <v>6</v>
      </c>
      <c r="O1294" s="12">
        <v>29</v>
      </c>
      <c r="P1294" s="12">
        <v>115</v>
      </c>
    </row>
    <row r="1295" spans="1:16" x14ac:dyDescent="0.2">
      <c r="A1295" s="12" t="s">
        <v>1701</v>
      </c>
      <c r="B1295" s="12">
        <v>2012</v>
      </c>
      <c r="C1295" s="12" t="s">
        <v>176</v>
      </c>
      <c r="D1295" s="12" t="s">
        <v>157</v>
      </c>
      <c r="E1295" s="12">
        <v>149</v>
      </c>
      <c r="F1295" s="12">
        <v>552</v>
      </c>
      <c r="G1295" s="12">
        <v>63</v>
      </c>
      <c r="H1295" s="12">
        <v>159</v>
      </c>
      <c r="I1295" s="12">
        <v>37</v>
      </c>
      <c r="J1295" s="12">
        <v>4</v>
      </c>
      <c r="K1295" s="12">
        <v>6</v>
      </c>
      <c r="L1295" s="12">
        <v>60</v>
      </c>
      <c r="M1295" s="12">
        <v>12</v>
      </c>
      <c r="N1295" s="12">
        <v>9</v>
      </c>
      <c r="O1295" s="12">
        <v>53</v>
      </c>
      <c r="P1295" s="12">
        <v>56</v>
      </c>
    </row>
    <row r="1296" spans="1:16" x14ac:dyDescent="0.2">
      <c r="A1296" s="12" t="s">
        <v>1635</v>
      </c>
      <c r="B1296" s="12">
        <v>2012</v>
      </c>
      <c r="C1296" s="12" t="s">
        <v>169</v>
      </c>
      <c r="D1296" s="12" t="s">
        <v>161</v>
      </c>
      <c r="E1296" s="12">
        <v>150</v>
      </c>
      <c r="F1296" s="12">
        <v>554</v>
      </c>
      <c r="G1296" s="12">
        <v>107</v>
      </c>
      <c r="H1296" s="12">
        <v>155</v>
      </c>
      <c r="I1296" s="12">
        <v>24</v>
      </c>
      <c r="J1296" s="12">
        <v>4</v>
      </c>
      <c r="K1296" s="12">
        <v>17</v>
      </c>
      <c r="L1296" s="12">
        <v>67</v>
      </c>
      <c r="M1296" s="12">
        <v>18</v>
      </c>
      <c r="N1296" s="12">
        <v>8</v>
      </c>
      <c r="O1296" s="12">
        <v>63</v>
      </c>
      <c r="P1296" s="12">
        <v>121</v>
      </c>
    </row>
    <row r="1297" spans="1:16" x14ac:dyDescent="0.2">
      <c r="A1297" s="12" t="s">
        <v>1597</v>
      </c>
      <c r="B1297" s="12">
        <v>2012</v>
      </c>
      <c r="C1297" s="12" t="s">
        <v>176</v>
      </c>
      <c r="D1297" s="12" t="s">
        <v>157</v>
      </c>
      <c r="E1297" s="12">
        <v>143</v>
      </c>
      <c r="F1297" s="12">
        <v>555</v>
      </c>
      <c r="G1297" s="12">
        <v>70</v>
      </c>
      <c r="H1297" s="12">
        <v>150</v>
      </c>
      <c r="I1297" s="12">
        <v>35</v>
      </c>
      <c r="J1297" s="12">
        <v>1</v>
      </c>
      <c r="K1297" s="12">
        <v>16</v>
      </c>
      <c r="L1297" s="12">
        <v>68</v>
      </c>
      <c r="M1297" s="12">
        <v>9</v>
      </c>
      <c r="N1297" s="12">
        <v>4</v>
      </c>
      <c r="O1297" s="12">
        <v>52</v>
      </c>
      <c r="P1297" s="12">
        <v>99</v>
      </c>
    </row>
    <row r="1298" spans="1:16" x14ac:dyDescent="0.2">
      <c r="A1298" s="12" t="s">
        <v>1553</v>
      </c>
      <c r="B1298" s="12">
        <v>2012</v>
      </c>
      <c r="C1298" s="12" t="s">
        <v>177</v>
      </c>
      <c r="D1298" s="12" t="s">
        <v>161</v>
      </c>
      <c r="E1298" s="12">
        <v>149</v>
      </c>
      <c r="F1298" s="12">
        <v>556</v>
      </c>
      <c r="G1298" s="12">
        <v>79</v>
      </c>
      <c r="H1298" s="12">
        <v>158</v>
      </c>
      <c r="I1298" s="12">
        <v>36</v>
      </c>
      <c r="J1298" s="12">
        <v>1</v>
      </c>
      <c r="K1298" s="12">
        <v>20</v>
      </c>
      <c r="L1298" s="12">
        <v>89</v>
      </c>
      <c r="M1298" s="12">
        <v>2</v>
      </c>
      <c r="N1298" s="12">
        <v>2</v>
      </c>
      <c r="O1298" s="12">
        <v>50</v>
      </c>
      <c r="P1298" s="12">
        <v>124</v>
      </c>
    </row>
    <row r="1299" spans="1:16" x14ac:dyDescent="0.2">
      <c r="A1299" s="12" t="s">
        <v>1602</v>
      </c>
      <c r="B1299" s="12">
        <v>2012</v>
      </c>
      <c r="C1299" s="12" t="s">
        <v>164</v>
      </c>
      <c r="D1299" s="12" t="s">
        <v>157</v>
      </c>
      <c r="E1299" s="12">
        <v>145</v>
      </c>
      <c r="F1299" s="12">
        <v>558</v>
      </c>
      <c r="G1299" s="12">
        <v>58</v>
      </c>
      <c r="H1299" s="12">
        <v>141</v>
      </c>
      <c r="I1299" s="12">
        <v>22</v>
      </c>
      <c r="J1299" s="12">
        <v>1</v>
      </c>
      <c r="K1299" s="12">
        <v>9</v>
      </c>
      <c r="L1299" s="12">
        <v>51</v>
      </c>
      <c r="M1299" s="12">
        <v>5</v>
      </c>
      <c r="N1299" s="12">
        <v>1</v>
      </c>
      <c r="O1299" s="12">
        <v>35</v>
      </c>
      <c r="P1299" s="12">
        <v>70</v>
      </c>
    </row>
    <row r="1300" spans="1:16" x14ac:dyDescent="0.2">
      <c r="A1300" s="12" t="s">
        <v>111</v>
      </c>
      <c r="B1300" s="12">
        <v>2012</v>
      </c>
      <c r="C1300" s="12" t="s">
        <v>181</v>
      </c>
      <c r="D1300" s="12" t="s">
        <v>157</v>
      </c>
      <c r="E1300" s="12">
        <v>139</v>
      </c>
      <c r="F1300" s="12">
        <v>559</v>
      </c>
      <c r="G1300" s="12">
        <v>129</v>
      </c>
      <c r="H1300" s="12">
        <v>182</v>
      </c>
      <c r="I1300" s="12">
        <v>27</v>
      </c>
      <c r="J1300" s="12">
        <v>8</v>
      </c>
      <c r="K1300" s="12">
        <v>30</v>
      </c>
      <c r="L1300" s="12">
        <v>83</v>
      </c>
      <c r="M1300" s="12">
        <v>49</v>
      </c>
      <c r="N1300" s="12">
        <v>5</v>
      </c>
      <c r="O1300" s="12">
        <v>67</v>
      </c>
      <c r="P1300" s="12">
        <v>139</v>
      </c>
    </row>
    <row r="1301" spans="1:16" x14ac:dyDescent="0.2">
      <c r="A1301" s="12" t="s">
        <v>1644</v>
      </c>
      <c r="B1301" s="12">
        <v>2012</v>
      </c>
      <c r="C1301" s="12" t="s">
        <v>179</v>
      </c>
      <c r="D1301" s="12" t="s">
        <v>161</v>
      </c>
      <c r="E1301" s="12">
        <v>155</v>
      </c>
      <c r="F1301" s="12">
        <v>560</v>
      </c>
      <c r="G1301" s="12">
        <v>89</v>
      </c>
      <c r="H1301" s="12">
        <v>141</v>
      </c>
      <c r="I1301" s="12">
        <v>35</v>
      </c>
      <c r="J1301" s="12">
        <v>5</v>
      </c>
      <c r="K1301" s="12">
        <v>34</v>
      </c>
      <c r="L1301" s="12">
        <v>99</v>
      </c>
      <c r="M1301" s="12">
        <v>9</v>
      </c>
      <c r="N1301" s="12">
        <v>3</v>
      </c>
      <c r="O1301" s="12">
        <v>62</v>
      </c>
      <c r="P1301" s="12">
        <v>155</v>
      </c>
    </row>
    <row r="1302" spans="1:16" x14ac:dyDescent="0.2">
      <c r="A1302" s="12" t="s">
        <v>1591</v>
      </c>
      <c r="B1302" s="12">
        <v>2012</v>
      </c>
      <c r="C1302" s="12" t="s">
        <v>167</v>
      </c>
      <c r="D1302" s="12" t="s">
        <v>157</v>
      </c>
      <c r="E1302" s="12">
        <v>157</v>
      </c>
      <c r="F1302" s="12">
        <v>560</v>
      </c>
      <c r="G1302" s="12">
        <v>88</v>
      </c>
      <c r="H1302" s="12">
        <v>151</v>
      </c>
      <c r="I1302" s="12">
        <v>39</v>
      </c>
      <c r="J1302" s="12">
        <v>7</v>
      </c>
      <c r="K1302" s="12">
        <v>20</v>
      </c>
      <c r="L1302" s="12">
        <v>74</v>
      </c>
      <c r="M1302" s="12">
        <v>14</v>
      </c>
      <c r="N1302" s="12">
        <v>9</v>
      </c>
      <c r="O1302" s="12">
        <v>97</v>
      </c>
      <c r="P1302" s="12">
        <v>103</v>
      </c>
    </row>
    <row r="1303" spans="1:16" x14ac:dyDescent="0.2">
      <c r="A1303" s="12" t="s">
        <v>1827</v>
      </c>
      <c r="B1303" s="12">
        <v>2012</v>
      </c>
      <c r="C1303" s="12" t="s">
        <v>179</v>
      </c>
      <c r="D1303" s="12" t="s">
        <v>161</v>
      </c>
      <c r="E1303" s="12">
        <v>138</v>
      </c>
      <c r="F1303" s="12">
        <v>561</v>
      </c>
      <c r="G1303" s="12">
        <v>72</v>
      </c>
      <c r="H1303" s="12">
        <v>138</v>
      </c>
      <c r="I1303" s="12">
        <v>33</v>
      </c>
      <c r="J1303" s="12">
        <v>4</v>
      </c>
      <c r="K1303" s="12">
        <v>15</v>
      </c>
      <c r="L1303" s="12">
        <v>35</v>
      </c>
      <c r="M1303" s="12">
        <v>4</v>
      </c>
      <c r="N1303" s="12">
        <v>0</v>
      </c>
      <c r="O1303" s="12">
        <v>31</v>
      </c>
      <c r="P1303" s="12">
        <v>113</v>
      </c>
    </row>
    <row r="1304" spans="1:16" x14ac:dyDescent="0.2">
      <c r="A1304" s="12" t="s">
        <v>1515</v>
      </c>
      <c r="B1304" s="12">
        <v>2012</v>
      </c>
      <c r="C1304" s="12" t="s">
        <v>178</v>
      </c>
      <c r="D1304" s="12" t="s">
        <v>157</v>
      </c>
      <c r="E1304" s="12">
        <v>148</v>
      </c>
      <c r="F1304" s="12">
        <v>561</v>
      </c>
      <c r="G1304" s="12">
        <v>58</v>
      </c>
      <c r="H1304" s="12">
        <v>132</v>
      </c>
      <c r="I1304" s="12">
        <v>26</v>
      </c>
      <c r="J1304" s="12">
        <v>3</v>
      </c>
      <c r="K1304" s="12">
        <v>16</v>
      </c>
      <c r="L1304" s="12">
        <v>49</v>
      </c>
      <c r="M1304" s="12">
        <v>4</v>
      </c>
      <c r="N1304" s="12">
        <v>7</v>
      </c>
      <c r="O1304" s="12">
        <v>34</v>
      </c>
      <c r="P1304" s="12">
        <v>119</v>
      </c>
    </row>
    <row r="1305" spans="1:16" x14ac:dyDescent="0.2">
      <c r="A1305" s="12" t="s">
        <v>1375</v>
      </c>
      <c r="B1305" s="12">
        <v>2012</v>
      </c>
      <c r="C1305" s="12" t="s">
        <v>162</v>
      </c>
      <c r="D1305" s="12" t="s">
        <v>161</v>
      </c>
      <c r="E1305" s="12">
        <v>151</v>
      </c>
      <c r="F1305" s="12">
        <v>561</v>
      </c>
      <c r="G1305" s="12">
        <v>68</v>
      </c>
      <c r="H1305" s="12">
        <v>147</v>
      </c>
      <c r="I1305" s="12">
        <v>33</v>
      </c>
      <c r="J1305" s="12">
        <v>2</v>
      </c>
      <c r="K1305" s="12">
        <v>32</v>
      </c>
      <c r="L1305" s="12">
        <v>108</v>
      </c>
      <c r="M1305" s="12">
        <v>6</v>
      </c>
      <c r="N1305" s="12">
        <v>2</v>
      </c>
      <c r="O1305" s="12">
        <v>44</v>
      </c>
      <c r="P1305" s="12">
        <v>153</v>
      </c>
    </row>
    <row r="1306" spans="1:16" x14ac:dyDescent="0.2">
      <c r="A1306" s="12" t="s">
        <v>1610</v>
      </c>
      <c r="B1306" s="12">
        <v>2012</v>
      </c>
      <c r="C1306" s="12" t="s">
        <v>184</v>
      </c>
      <c r="D1306" s="12" t="s">
        <v>157</v>
      </c>
      <c r="E1306" s="12">
        <v>148</v>
      </c>
      <c r="F1306" s="12">
        <v>562</v>
      </c>
      <c r="G1306" s="12">
        <v>103</v>
      </c>
      <c r="H1306" s="12">
        <v>160</v>
      </c>
      <c r="I1306" s="12">
        <v>31</v>
      </c>
      <c r="J1306" s="12">
        <v>2</v>
      </c>
      <c r="K1306" s="12">
        <v>43</v>
      </c>
      <c r="L1306" s="12">
        <v>128</v>
      </c>
      <c r="M1306" s="12">
        <v>7</v>
      </c>
      <c r="N1306" s="12">
        <v>4</v>
      </c>
      <c r="O1306" s="12">
        <v>60</v>
      </c>
      <c r="P1306" s="12">
        <v>162</v>
      </c>
    </row>
    <row r="1307" spans="1:16" x14ac:dyDescent="0.2">
      <c r="A1307" s="12" t="s">
        <v>1474</v>
      </c>
      <c r="B1307" s="12">
        <v>2012</v>
      </c>
      <c r="C1307" s="12" t="s">
        <v>166</v>
      </c>
      <c r="D1307" s="12" t="s">
        <v>161</v>
      </c>
      <c r="E1307" s="12">
        <v>149</v>
      </c>
      <c r="F1307" s="12">
        <v>562</v>
      </c>
      <c r="G1307" s="12">
        <v>91</v>
      </c>
      <c r="H1307" s="12">
        <v>152</v>
      </c>
      <c r="I1307" s="12">
        <v>35</v>
      </c>
      <c r="J1307" s="12">
        <v>4</v>
      </c>
      <c r="K1307" s="12">
        <v>30</v>
      </c>
      <c r="L1307" s="12">
        <v>83</v>
      </c>
      <c r="M1307" s="12">
        <v>5</v>
      </c>
      <c r="N1307" s="12">
        <v>0</v>
      </c>
      <c r="O1307" s="12">
        <v>44</v>
      </c>
      <c r="P1307" s="12">
        <v>151</v>
      </c>
    </row>
    <row r="1308" spans="1:16" x14ac:dyDescent="0.2">
      <c r="A1308" s="12" t="s">
        <v>1863</v>
      </c>
      <c r="B1308" s="12">
        <v>2012</v>
      </c>
      <c r="C1308" s="12" t="s">
        <v>178</v>
      </c>
      <c r="D1308" s="12" t="s">
        <v>157</v>
      </c>
      <c r="E1308" s="12">
        <v>149</v>
      </c>
      <c r="F1308" s="12">
        <v>563</v>
      </c>
      <c r="G1308" s="12">
        <v>69</v>
      </c>
      <c r="H1308" s="12">
        <v>136</v>
      </c>
      <c r="I1308" s="12">
        <v>34</v>
      </c>
      <c r="J1308" s="12">
        <v>1</v>
      </c>
      <c r="K1308" s="12">
        <v>20</v>
      </c>
      <c r="L1308" s="12">
        <v>73</v>
      </c>
      <c r="M1308" s="12">
        <v>5</v>
      </c>
      <c r="N1308" s="12">
        <v>2</v>
      </c>
      <c r="O1308" s="12">
        <v>39</v>
      </c>
      <c r="P1308" s="12">
        <v>124</v>
      </c>
    </row>
    <row r="1309" spans="1:16" x14ac:dyDescent="0.2">
      <c r="A1309" s="12" t="s">
        <v>1577</v>
      </c>
      <c r="B1309" s="12">
        <v>2012</v>
      </c>
      <c r="C1309" s="12" t="s">
        <v>168</v>
      </c>
      <c r="D1309" s="12" t="s">
        <v>157</v>
      </c>
      <c r="E1309" s="12">
        <v>141</v>
      </c>
      <c r="F1309" s="12">
        <v>563</v>
      </c>
      <c r="G1309" s="12">
        <v>81</v>
      </c>
      <c r="H1309" s="12">
        <v>163</v>
      </c>
      <c r="I1309" s="12">
        <v>39</v>
      </c>
      <c r="J1309" s="12">
        <v>3</v>
      </c>
      <c r="K1309" s="12">
        <v>15</v>
      </c>
      <c r="L1309" s="12">
        <v>65</v>
      </c>
      <c r="M1309" s="12">
        <v>20</v>
      </c>
      <c r="N1309" s="12">
        <v>6</v>
      </c>
      <c r="O1309" s="12">
        <v>48</v>
      </c>
      <c r="P1309" s="12">
        <v>60</v>
      </c>
    </row>
    <row r="1310" spans="1:16" x14ac:dyDescent="0.2">
      <c r="A1310" s="12" t="s">
        <v>1732</v>
      </c>
      <c r="B1310" s="12">
        <v>2012</v>
      </c>
      <c r="C1310" s="12" t="s">
        <v>164</v>
      </c>
      <c r="D1310" s="12" t="s">
        <v>157</v>
      </c>
      <c r="E1310" s="12">
        <v>151</v>
      </c>
      <c r="F1310" s="12">
        <v>565</v>
      </c>
      <c r="G1310" s="12">
        <v>75</v>
      </c>
      <c r="H1310" s="12">
        <v>126</v>
      </c>
      <c r="I1310" s="12">
        <v>21</v>
      </c>
      <c r="J1310" s="12">
        <v>5</v>
      </c>
      <c r="K1310" s="12">
        <v>23</v>
      </c>
      <c r="L1310" s="12">
        <v>75</v>
      </c>
      <c r="M1310" s="12">
        <v>4</v>
      </c>
      <c r="N1310" s="12">
        <v>3</v>
      </c>
      <c r="O1310" s="12">
        <v>47</v>
      </c>
      <c r="P1310" s="12">
        <v>149</v>
      </c>
    </row>
    <row r="1311" spans="1:16" x14ac:dyDescent="0.2">
      <c r="A1311" s="12" t="s">
        <v>1367</v>
      </c>
      <c r="B1311" s="12">
        <v>2012</v>
      </c>
      <c r="C1311" s="12" t="s">
        <v>166</v>
      </c>
      <c r="D1311" s="12" t="s">
        <v>161</v>
      </c>
      <c r="E1311" s="12">
        <v>149</v>
      </c>
      <c r="F1311" s="12">
        <v>570</v>
      </c>
      <c r="G1311" s="12">
        <v>92</v>
      </c>
      <c r="H1311" s="12">
        <v>171</v>
      </c>
      <c r="I1311" s="12">
        <v>50</v>
      </c>
      <c r="J1311" s="12">
        <v>3</v>
      </c>
      <c r="K1311" s="12">
        <v>27</v>
      </c>
      <c r="L1311" s="12">
        <v>105</v>
      </c>
      <c r="M1311" s="12">
        <v>9</v>
      </c>
      <c r="N1311" s="12">
        <v>2</v>
      </c>
      <c r="O1311" s="12">
        <v>44</v>
      </c>
      <c r="P1311" s="12">
        <v>82</v>
      </c>
    </row>
    <row r="1312" spans="1:16" x14ac:dyDescent="0.2">
      <c r="A1312" s="12" t="s">
        <v>1482</v>
      </c>
      <c r="B1312" s="12">
        <v>2012</v>
      </c>
      <c r="C1312" s="12" t="s">
        <v>183</v>
      </c>
      <c r="D1312" s="12" t="s">
        <v>161</v>
      </c>
      <c r="E1312" s="12">
        <v>154</v>
      </c>
      <c r="F1312" s="12">
        <v>571</v>
      </c>
      <c r="G1312" s="12">
        <v>76</v>
      </c>
      <c r="H1312" s="12">
        <v>155</v>
      </c>
      <c r="I1312" s="12">
        <v>35</v>
      </c>
      <c r="J1312" s="12">
        <v>1</v>
      </c>
      <c r="K1312" s="12">
        <v>33</v>
      </c>
      <c r="L1312" s="12">
        <v>100</v>
      </c>
      <c r="M1312" s="12">
        <v>1</v>
      </c>
      <c r="N1312" s="12">
        <v>1</v>
      </c>
      <c r="O1312" s="12">
        <v>67</v>
      </c>
      <c r="P1312" s="12">
        <v>138</v>
      </c>
    </row>
    <row r="1313" spans="1:16" x14ac:dyDescent="0.2">
      <c r="A1313" s="12" t="s">
        <v>1677</v>
      </c>
      <c r="B1313" s="12">
        <v>2012</v>
      </c>
      <c r="C1313" s="12" t="s">
        <v>173</v>
      </c>
      <c r="D1313" s="12" t="s">
        <v>161</v>
      </c>
      <c r="E1313" s="12">
        <v>156</v>
      </c>
      <c r="F1313" s="12">
        <v>571</v>
      </c>
      <c r="G1313" s="12">
        <v>62</v>
      </c>
      <c r="H1313" s="12">
        <v>166</v>
      </c>
      <c r="I1313" s="12">
        <v>40</v>
      </c>
      <c r="J1313" s="12">
        <v>3</v>
      </c>
      <c r="K1313" s="12">
        <v>6</v>
      </c>
      <c r="L1313" s="12">
        <v>65</v>
      </c>
      <c r="M1313" s="12">
        <v>10</v>
      </c>
      <c r="N1313" s="12">
        <v>2</v>
      </c>
      <c r="O1313" s="12">
        <v>36</v>
      </c>
      <c r="P1313" s="12">
        <v>82</v>
      </c>
    </row>
    <row r="1314" spans="1:16" x14ac:dyDescent="0.2">
      <c r="A1314" s="12" t="s">
        <v>1497</v>
      </c>
      <c r="B1314" s="12">
        <v>2012</v>
      </c>
      <c r="C1314" s="12" t="s">
        <v>167</v>
      </c>
      <c r="D1314" s="12" t="s">
        <v>157</v>
      </c>
      <c r="E1314" s="12">
        <v>146</v>
      </c>
      <c r="F1314" s="12">
        <v>573</v>
      </c>
      <c r="G1314" s="12">
        <v>79</v>
      </c>
      <c r="H1314" s="12">
        <v>141</v>
      </c>
      <c r="I1314" s="12">
        <v>29</v>
      </c>
      <c r="J1314" s="12">
        <v>3</v>
      </c>
      <c r="K1314" s="12">
        <v>28</v>
      </c>
      <c r="L1314" s="12">
        <v>78</v>
      </c>
      <c r="M1314" s="12">
        <v>31</v>
      </c>
      <c r="N1314" s="12">
        <v>6</v>
      </c>
      <c r="O1314" s="12">
        <v>45</v>
      </c>
      <c r="P1314" s="12">
        <v>169</v>
      </c>
    </row>
    <row r="1315" spans="1:16" x14ac:dyDescent="0.2">
      <c r="A1315" s="12" t="s">
        <v>1589</v>
      </c>
      <c r="B1315" s="12">
        <v>2012</v>
      </c>
      <c r="C1315" s="12" t="s">
        <v>182</v>
      </c>
      <c r="D1315" s="12" t="s">
        <v>157</v>
      </c>
      <c r="E1315" s="12">
        <v>151</v>
      </c>
      <c r="F1315" s="12">
        <v>574</v>
      </c>
      <c r="G1315" s="12">
        <v>54</v>
      </c>
      <c r="H1315" s="12">
        <v>153</v>
      </c>
      <c r="I1315" s="12">
        <v>27</v>
      </c>
      <c r="J1315" s="12">
        <v>1</v>
      </c>
      <c r="K1315" s="12">
        <v>18</v>
      </c>
      <c r="L1315" s="12">
        <v>74</v>
      </c>
      <c r="M1315" s="12">
        <v>0</v>
      </c>
      <c r="N1315" s="12">
        <v>2</v>
      </c>
      <c r="O1315" s="12">
        <v>20</v>
      </c>
      <c r="P1315" s="12">
        <v>112</v>
      </c>
    </row>
    <row r="1316" spans="1:16" x14ac:dyDescent="0.2">
      <c r="A1316" s="12" t="s">
        <v>1814</v>
      </c>
      <c r="B1316" s="12">
        <v>2012</v>
      </c>
      <c r="C1316" s="12" t="s">
        <v>158</v>
      </c>
      <c r="D1316" s="12" t="s">
        <v>161</v>
      </c>
      <c r="E1316" s="12">
        <v>147</v>
      </c>
      <c r="F1316" s="12">
        <v>576</v>
      </c>
      <c r="G1316" s="12">
        <v>80</v>
      </c>
      <c r="H1316" s="12">
        <v>167</v>
      </c>
      <c r="I1316" s="12">
        <v>34</v>
      </c>
      <c r="J1316" s="12">
        <v>4</v>
      </c>
      <c r="K1316" s="12">
        <v>7</v>
      </c>
      <c r="L1316" s="12">
        <v>37</v>
      </c>
      <c r="M1316" s="12">
        <v>33</v>
      </c>
      <c r="N1316" s="12">
        <v>11</v>
      </c>
      <c r="O1316" s="12">
        <v>40</v>
      </c>
      <c r="P1316" s="12">
        <v>74</v>
      </c>
    </row>
    <row r="1317" spans="1:16" x14ac:dyDescent="0.2">
      <c r="A1317" s="12" t="s">
        <v>1543</v>
      </c>
      <c r="B1317" s="12">
        <v>2012</v>
      </c>
      <c r="C1317" s="12" t="s">
        <v>183</v>
      </c>
      <c r="D1317" s="12" t="s">
        <v>161</v>
      </c>
      <c r="E1317" s="12">
        <v>145</v>
      </c>
      <c r="F1317" s="12">
        <v>578</v>
      </c>
      <c r="G1317" s="12">
        <v>93</v>
      </c>
      <c r="H1317" s="12">
        <v>163</v>
      </c>
      <c r="I1317" s="12">
        <v>36</v>
      </c>
      <c r="J1317" s="12">
        <v>1</v>
      </c>
      <c r="K1317" s="12">
        <v>25</v>
      </c>
      <c r="L1317" s="12">
        <v>95</v>
      </c>
      <c r="M1317" s="12">
        <v>5</v>
      </c>
      <c r="N1317" s="12">
        <v>2</v>
      </c>
      <c r="O1317" s="12">
        <v>57</v>
      </c>
      <c r="P1317" s="12">
        <v>116</v>
      </c>
    </row>
    <row r="1318" spans="1:16" x14ac:dyDescent="0.2">
      <c r="A1318" s="12" t="s">
        <v>1430</v>
      </c>
      <c r="B1318" s="12">
        <v>2012</v>
      </c>
      <c r="C1318" s="12" t="s">
        <v>179</v>
      </c>
      <c r="D1318" s="12" t="s">
        <v>161</v>
      </c>
      <c r="E1318" s="12">
        <v>147</v>
      </c>
      <c r="F1318" s="12">
        <v>580</v>
      </c>
      <c r="G1318" s="12">
        <v>86</v>
      </c>
      <c r="H1318" s="12">
        <v>163</v>
      </c>
      <c r="I1318" s="12">
        <v>30</v>
      </c>
      <c r="J1318" s="12">
        <v>1</v>
      </c>
      <c r="K1318" s="12">
        <v>18</v>
      </c>
      <c r="L1318" s="12">
        <v>77</v>
      </c>
      <c r="M1318" s="12">
        <v>15</v>
      </c>
      <c r="N1318" s="12">
        <v>2</v>
      </c>
      <c r="O1318" s="12">
        <v>28</v>
      </c>
      <c r="P1318" s="12">
        <v>79</v>
      </c>
    </row>
    <row r="1319" spans="1:16" x14ac:dyDescent="0.2">
      <c r="A1319" s="12" t="s">
        <v>1513</v>
      </c>
      <c r="B1319" s="12">
        <v>2012</v>
      </c>
      <c r="C1319" s="12" t="s">
        <v>182</v>
      </c>
      <c r="D1319" s="12" t="s">
        <v>157</v>
      </c>
      <c r="E1319" s="12">
        <v>162</v>
      </c>
      <c r="F1319" s="12">
        <v>581</v>
      </c>
      <c r="G1319" s="12">
        <v>83</v>
      </c>
      <c r="H1319" s="12">
        <v>182</v>
      </c>
      <c r="I1319" s="12">
        <v>33</v>
      </c>
      <c r="J1319" s="12">
        <v>1</v>
      </c>
      <c r="K1319" s="12">
        <v>30</v>
      </c>
      <c r="L1319" s="12">
        <v>108</v>
      </c>
      <c r="M1319" s="12">
        <v>1</v>
      </c>
      <c r="N1319" s="12">
        <v>0</v>
      </c>
      <c r="O1319" s="12">
        <v>85</v>
      </c>
      <c r="P1319" s="12">
        <v>84</v>
      </c>
    </row>
    <row r="1320" spans="1:16" x14ac:dyDescent="0.2">
      <c r="A1320" s="12" t="s">
        <v>1500</v>
      </c>
      <c r="B1320" s="12">
        <v>2012</v>
      </c>
      <c r="C1320" s="12" t="s">
        <v>173</v>
      </c>
      <c r="D1320" s="12" t="s">
        <v>161</v>
      </c>
      <c r="E1320" s="12">
        <v>156</v>
      </c>
      <c r="F1320" s="12">
        <v>581</v>
      </c>
      <c r="G1320" s="12">
        <v>91</v>
      </c>
      <c r="H1320" s="12">
        <v>178</v>
      </c>
      <c r="I1320" s="12">
        <v>41</v>
      </c>
      <c r="J1320" s="12">
        <v>2</v>
      </c>
      <c r="K1320" s="12">
        <v>21</v>
      </c>
      <c r="L1320" s="12">
        <v>93</v>
      </c>
      <c r="M1320" s="12">
        <v>15</v>
      </c>
      <c r="N1320" s="12">
        <v>10</v>
      </c>
      <c r="O1320" s="12">
        <v>81</v>
      </c>
      <c r="P1320" s="12">
        <v>112</v>
      </c>
    </row>
    <row r="1321" spans="1:16" x14ac:dyDescent="0.2">
      <c r="A1321" s="12" t="s">
        <v>107</v>
      </c>
      <c r="B1321" s="12">
        <v>2012</v>
      </c>
      <c r="C1321" s="12" t="s">
        <v>184</v>
      </c>
      <c r="D1321" s="12" t="s">
        <v>157</v>
      </c>
      <c r="E1321" s="12">
        <v>159</v>
      </c>
      <c r="F1321" s="12">
        <v>585</v>
      </c>
      <c r="G1321" s="12">
        <v>86</v>
      </c>
      <c r="H1321" s="12">
        <v>152</v>
      </c>
      <c r="I1321" s="12">
        <v>45</v>
      </c>
      <c r="J1321" s="12">
        <v>0</v>
      </c>
      <c r="K1321" s="12">
        <v>24</v>
      </c>
      <c r="L1321" s="12">
        <v>90</v>
      </c>
      <c r="M1321" s="12">
        <v>8</v>
      </c>
      <c r="N1321" s="12">
        <v>4</v>
      </c>
      <c r="O1321" s="12">
        <v>48</v>
      </c>
      <c r="P1321" s="12">
        <v>140</v>
      </c>
    </row>
    <row r="1322" spans="1:16" x14ac:dyDescent="0.2">
      <c r="A1322" s="12" t="s">
        <v>1774</v>
      </c>
      <c r="B1322" s="12">
        <v>2012</v>
      </c>
      <c r="C1322" s="12" t="s">
        <v>160</v>
      </c>
      <c r="D1322" s="12" t="s">
        <v>161</v>
      </c>
      <c r="E1322" s="12">
        <v>158</v>
      </c>
      <c r="F1322" s="12">
        <v>587</v>
      </c>
      <c r="G1322" s="12">
        <v>93</v>
      </c>
      <c r="H1322" s="12">
        <v>158</v>
      </c>
      <c r="I1322" s="12">
        <v>30</v>
      </c>
      <c r="J1322" s="12">
        <v>6</v>
      </c>
      <c r="K1322" s="12">
        <v>27</v>
      </c>
      <c r="L1322" s="12">
        <v>82</v>
      </c>
      <c r="M1322" s="12">
        <v>21</v>
      </c>
      <c r="N1322" s="12">
        <v>8</v>
      </c>
      <c r="O1322" s="12">
        <v>58</v>
      </c>
      <c r="P1322" s="12">
        <v>152</v>
      </c>
    </row>
    <row r="1323" spans="1:16" x14ac:dyDescent="0.2">
      <c r="A1323" s="12" t="s">
        <v>1462</v>
      </c>
      <c r="B1323" s="12">
        <v>2012</v>
      </c>
      <c r="C1323" s="12" t="s">
        <v>166</v>
      </c>
      <c r="D1323" s="12" t="s">
        <v>161</v>
      </c>
      <c r="E1323" s="12">
        <v>157</v>
      </c>
      <c r="F1323" s="12">
        <v>588</v>
      </c>
      <c r="G1323" s="12">
        <v>85</v>
      </c>
      <c r="H1323" s="12">
        <v>135</v>
      </c>
      <c r="I1323" s="12">
        <v>29</v>
      </c>
      <c r="J1323" s="12">
        <v>4</v>
      </c>
      <c r="K1323" s="12">
        <v>21</v>
      </c>
      <c r="L1323" s="12">
        <v>63</v>
      </c>
      <c r="M1323" s="12">
        <v>16</v>
      </c>
      <c r="N1323" s="12">
        <v>3</v>
      </c>
      <c r="O1323" s="12">
        <v>74</v>
      </c>
      <c r="P1323" s="12">
        <v>169</v>
      </c>
    </row>
    <row r="1324" spans="1:16" x14ac:dyDescent="0.2">
      <c r="A1324" s="12" t="s">
        <v>1848</v>
      </c>
      <c r="B1324" s="12">
        <v>2012</v>
      </c>
      <c r="C1324" s="12" t="s">
        <v>176</v>
      </c>
      <c r="D1324" s="12" t="s">
        <v>157</v>
      </c>
      <c r="E1324" s="12">
        <v>152</v>
      </c>
      <c r="F1324" s="12">
        <v>591</v>
      </c>
      <c r="G1324" s="12">
        <v>86</v>
      </c>
      <c r="H1324" s="12">
        <v>152</v>
      </c>
      <c r="I1324" s="12">
        <v>22</v>
      </c>
      <c r="J1324" s="12">
        <v>4</v>
      </c>
      <c r="K1324" s="12">
        <v>14</v>
      </c>
      <c r="L1324" s="12">
        <v>76</v>
      </c>
      <c r="M1324" s="12">
        <v>31</v>
      </c>
      <c r="N1324" s="12">
        <v>7</v>
      </c>
      <c r="O1324" s="12">
        <v>67</v>
      </c>
      <c r="P1324" s="12">
        <v>109</v>
      </c>
    </row>
    <row r="1325" spans="1:16" x14ac:dyDescent="0.2">
      <c r="A1325" s="12" t="s">
        <v>1725</v>
      </c>
      <c r="B1325" s="12">
        <v>2012</v>
      </c>
      <c r="C1325" s="12" t="s">
        <v>174</v>
      </c>
      <c r="D1325" s="12" t="s">
        <v>161</v>
      </c>
      <c r="E1325" s="12">
        <v>157</v>
      </c>
      <c r="F1325" s="12">
        <v>593</v>
      </c>
      <c r="G1325" s="12">
        <v>107</v>
      </c>
      <c r="H1325" s="12">
        <v>194</v>
      </c>
      <c r="I1325" s="12">
        <v>29</v>
      </c>
      <c r="J1325" s="12">
        <v>6</v>
      </c>
      <c r="K1325" s="12">
        <v>31</v>
      </c>
      <c r="L1325" s="12">
        <v>96</v>
      </c>
      <c r="M1325" s="12">
        <v>20</v>
      </c>
      <c r="N1325" s="12">
        <v>12</v>
      </c>
      <c r="O1325" s="12">
        <v>70</v>
      </c>
      <c r="P1325" s="12">
        <v>132</v>
      </c>
    </row>
    <row r="1326" spans="1:16" x14ac:dyDescent="0.2">
      <c r="A1326" s="12" t="s">
        <v>1681</v>
      </c>
      <c r="B1326" s="12">
        <v>2012</v>
      </c>
      <c r="C1326" s="12" t="s">
        <v>156</v>
      </c>
      <c r="D1326" s="12" t="s">
        <v>157</v>
      </c>
      <c r="E1326" s="12">
        <v>158</v>
      </c>
      <c r="F1326" s="12">
        <v>593</v>
      </c>
      <c r="G1326" s="12">
        <v>59</v>
      </c>
      <c r="H1326" s="12">
        <v>157</v>
      </c>
      <c r="I1326" s="12">
        <v>24</v>
      </c>
      <c r="J1326" s="12">
        <v>4</v>
      </c>
      <c r="K1326" s="12">
        <v>9</v>
      </c>
      <c r="L1326" s="12">
        <v>73</v>
      </c>
      <c r="M1326" s="12">
        <v>20</v>
      </c>
      <c r="N1326" s="12">
        <v>7</v>
      </c>
      <c r="O1326" s="12">
        <v>16</v>
      </c>
      <c r="P1326" s="12">
        <v>77</v>
      </c>
    </row>
    <row r="1327" spans="1:16" x14ac:dyDescent="0.2">
      <c r="A1327" s="12" t="s">
        <v>1769</v>
      </c>
      <c r="B1327" s="12">
        <v>2012</v>
      </c>
      <c r="C1327" s="12" t="s">
        <v>183</v>
      </c>
      <c r="D1327" s="12" t="s">
        <v>161</v>
      </c>
      <c r="E1327" s="12">
        <v>160</v>
      </c>
      <c r="F1327" s="12">
        <v>594</v>
      </c>
      <c r="G1327" s="12">
        <v>82</v>
      </c>
      <c r="H1327" s="12">
        <v>147</v>
      </c>
      <c r="I1327" s="12">
        <v>37</v>
      </c>
      <c r="J1327" s="12">
        <v>2</v>
      </c>
      <c r="K1327" s="12">
        <v>17</v>
      </c>
      <c r="L1327" s="12">
        <v>56</v>
      </c>
      <c r="M1327" s="12">
        <v>20</v>
      </c>
      <c r="N1327" s="12">
        <v>6</v>
      </c>
      <c r="O1327" s="12">
        <v>46</v>
      </c>
      <c r="P1327" s="12">
        <v>189</v>
      </c>
    </row>
    <row r="1328" spans="1:16" x14ac:dyDescent="0.2">
      <c r="A1328" s="12" t="s">
        <v>1883</v>
      </c>
      <c r="B1328" s="12">
        <v>2012</v>
      </c>
      <c r="C1328" s="12" t="s">
        <v>159</v>
      </c>
      <c r="D1328" s="12" t="s">
        <v>157</v>
      </c>
      <c r="E1328" s="12">
        <v>155</v>
      </c>
      <c r="F1328" s="12">
        <v>594</v>
      </c>
      <c r="G1328" s="12">
        <v>62</v>
      </c>
      <c r="H1328" s="12">
        <v>154</v>
      </c>
      <c r="I1328" s="12">
        <v>35</v>
      </c>
      <c r="J1328" s="12">
        <v>1</v>
      </c>
      <c r="K1328" s="12">
        <v>20</v>
      </c>
      <c r="L1328" s="12">
        <v>86</v>
      </c>
      <c r="M1328" s="12">
        <v>13</v>
      </c>
      <c r="N1328" s="12">
        <v>5</v>
      </c>
      <c r="O1328" s="12">
        <v>46</v>
      </c>
      <c r="P1328" s="12">
        <v>110</v>
      </c>
    </row>
    <row r="1329" spans="1:16" x14ac:dyDescent="0.2">
      <c r="A1329" s="12" t="s">
        <v>1470</v>
      </c>
      <c r="B1329" s="12">
        <v>2012</v>
      </c>
      <c r="C1329" s="12" t="s">
        <v>171</v>
      </c>
      <c r="D1329" s="12" t="s">
        <v>157</v>
      </c>
      <c r="E1329" s="12">
        <v>160</v>
      </c>
      <c r="F1329" s="12">
        <v>596</v>
      </c>
      <c r="G1329" s="12">
        <v>102</v>
      </c>
      <c r="H1329" s="12">
        <v>138</v>
      </c>
      <c r="I1329" s="12">
        <v>18</v>
      </c>
      <c r="J1329" s="12">
        <v>4</v>
      </c>
      <c r="K1329" s="12">
        <v>43</v>
      </c>
      <c r="L1329" s="12">
        <v>106</v>
      </c>
      <c r="M1329" s="12">
        <v>10</v>
      </c>
      <c r="N1329" s="12">
        <v>3</v>
      </c>
      <c r="O1329" s="12">
        <v>75</v>
      </c>
      <c r="P1329" s="12">
        <v>195</v>
      </c>
    </row>
    <row r="1330" spans="1:16" x14ac:dyDescent="0.2">
      <c r="A1330" s="12" t="s">
        <v>1547</v>
      </c>
      <c r="B1330" s="12">
        <v>2012</v>
      </c>
      <c r="C1330" s="12" t="s">
        <v>166</v>
      </c>
      <c r="D1330" s="12" t="s">
        <v>161</v>
      </c>
      <c r="E1330" s="12">
        <v>154</v>
      </c>
      <c r="F1330" s="12">
        <v>598</v>
      </c>
      <c r="G1330" s="12">
        <v>108</v>
      </c>
      <c r="H1330" s="12">
        <v>191</v>
      </c>
      <c r="I1330" s="12">
        <v>36</v>
      </c>
      <c r="J1330" s="12">
        <v>3</v>
      </c>
      <c r="K1330" s="12">
        <v>41</v>
      </c>
      <c r="L1330" s="12">
        <v>112</v>
      </c>
      <c r="M1330" s="12">
        <v>30</v>
      </c>
      <c r="N1330" s="12">
        <v>7</v>
      </c>
      <c r="O1330" s="12">
        <v>63</v>
      </c>
      <c r="P1330" s="12">
        <v>128</v>
      </c>
    </row>
    <row r="1331" spans="1:16" x14ac:dyDescent="0.2">
      <c r="A1331" s="12" t="s">
        <v>1510</v>
      </c>
      <c r="B1331" s="12">
        <v>2012</v>
      </c>
      <c r="C1331" s="12" t="s">
        <v>176</v>
      </c>
      <c r="D1331" s="12" t="s">
        <v>157</v>
      </c>
      <c r="E1331" s="12">
        <v>155</v>
      </c>
      <c r="F1331" s="12">
        <v>598</v>
      </c>
      <c r="G1331" s="12">
        <v>88</v>
      </c>
      <c r="H1331" s="12">
        <v>169</v>
      </c>
      <c r="I1331" s="12">
        <v>43</v>
      </c>
      <c r="J1331" s="12">
        <v>2</v>
      </c>
      <c r="K1331" s="12">
        <v>16</v>
      </c>
      <c r="L1331" s="12">
        <v>67</v>
      </c>
      <c r="M1331" s="12">
        <v>21</v>
      </c>
      <c r="N1331" s="12">
        <v>7</v>
      </c>
      <c r="O1331" s="12">
        <v>73</v>
      </c>
      <c r="P1331" s="12">
        <v>150</v>
      </c>
    </row>
    <row r="1332" spans="1:16" x14ac:dyDescent="0.2">
      <c r="A1332" s="12" t="s">
        <v>1476</v>
      </c>
      <c r="B1332" s="12">
        <v>2012</v>
      </c>
      <c r="C1332" s="12" t="s">
        <v>180</v>
      </c>
      <c r="D1332" s="12" t="s">
        <v>161</v>
      </c>
      <c r="E1332" s="12">
        <v>157</v>
      </c>
      <c r="F1332" s="12">
        <v>599</v>
      </c>
      <c r="G1332" s="12">
        <v>95</v>
      </c>
      <c r="H1332" s="12">
        <v>177</v>
      </c>
      <c r="I1332" s="12">
        <v>36</v>
      </c>
      <c r="J1332" s="12">
        <v>2</v>
      </c>
      <c r="K1332" s="12">
        <v>27</v>
      </c>
      <c r="L1332" s="12">
        <v>102</v>
      </c>
      <c r="M1332" s="12">
        <v>4</v>
      </c>
      <c r="N1332" s="12">
        <v>4</v>
      </c>
      <c r="O1332" s="12">
        <v>75</v>
      </c>
      <c r="P1332" s="12">
        <v>132</v>
      </c>
    </row>
    <row r="1333" spans="1:16" x14ac:dyDescent="0.2">
      <c r="A1333" s="12" t="s">
        <v>1300</v>
      </c>
      <c r="B1333" s="12">
        <v>2012</v>
      </c>
      <c r="C1333" s="12" t="s">
        <v>184</v>
      </c>
      <c r="D1333" s="12" t="s">
        <v>157</v>
      </c>
      <c r="E1333" s="12">
        <v>156</v>
      </c>
      <c r="F1333" s="12">
        <v>604</v>
      </c>
      <c r="G1333" s="12">
        <v>95</v>
      </c>
      <c r="H1333" s="12">
        <v>194</v>
      </c>
      <c r="I1333" s="12">
        <v>33</v>
      </c>
      <c r="J1333" s="12">
        <v>2</v>
      </c>
      <c r="K1333" s="12">
        <v>36</v>
      </c>
      <c r="L1333" s="12">
        <v>102</v>
      </c>
      <c r="M1333" s="12">
        <v>1</v>
      </c>
      <c r="N1333" s="12">
        <v>0</v>
      </c>
      <c r="O1333" s="12">
        <v>36</v>
      </c>
      <c r="P1333" s="12">
        <v>82</v>
      </c>
    </row>
    <row r="1334" spans="1:16" x14ac:dyDescent="0.2">
      <c r="A1334" s="12" t="s">
        <v>1612</v>
      </c>
      <c r="B1334" s="12">
        <v>2012</v>
      </c>
      <c r="C1334" s="12" t="s">
        <v>172</v>
      </c>
      <c r="D1334" s="12" t="s">
        <v>161</v>
      </c>
      <c r="E1334" s="12">
        <v>161</v>
      </c>
      <c r="F1334" s="12">
        <v>604</v>
      </c>
      <c r="G1334" s="12">
        <v>95</v>
      </c>
      <c r="H1334" s="12">
        <v>173</v>
      </c>
      <c r="I1334" s="12">
        <v>31</v>
      </c>
      <c r="J1334" s="12">
        <v>2</v>
      </c>
      <c r="K1334" s="12">
        <v>31</v>
      </c>
      <c r="L1334" s="12">
        <v>115</v>
      </c>
      <c r="M1334" s="12">
        <v>17</v>
      </c>
      <c r="N1334" s="12">
        <v>6</v>
      </c>
      <c r="O1334" s="12">
        <v>86</v>
      </c>
      <c r="P1334" s="12">
        <v>157</v>
      </c>
    </row>
    <row r="1335" spans="1:16" x14ac:dyDescent="0.2">
      <c r="A1335" s="12" t="s">
        <v>1654</v>
      </c>
      <c r="B1335" s="12">
        <v>2012</v>
      </c>
      <c r="C1335" s="12" t="s">
        <v>178</v>
      </c>
      <c r="D1335" s="12" t="s">
        <v>157</v>
      </c>
      <c r="E1335" s="12">
        <v>155</v>
      </c>
      <c r="F1335" s="12">
        <v>605</v>
      </c>
      <c r="G1335" s="12">
        <v>68</v>
      </c>
      <c r="H1335" s="12">
        <v>177</v>
      </c>
      <c r="I1335" s="12">
        <v>30</v>
      </c>
      <c r="J1335" s="12">
        <v>7</v>
      </c>
      <c r="K1335" s="12">
        <v>5</v>
      </c>
      <c r="L1335" s="12">
        <v>52</v>
      </c>
      <c r="M1335" s="12">
        <v>35</v>
      </c>
      <c r="N1335" s="12">
        <v>5</v>
      </c>
      <c r="O1335" s="12">
        <v>27</v>
      </c>
      <c r="P1335" s="12">
        <v>100</v>
      </c>
    </row>
    <row r="1336" spans="1:16" x14ac:dyDescent="0.2">
      <c r="A1336" s="12" t="s">
        <v>1576</v>
      </c>
      <c r="B1336" s="12">
        <v>2012</v>
      </c>
      <c r="C1336" s="12" t="s">
        <v>185</v>
      </c>
      <c r="D1336" s="12" t="s">
        <v>161</v>
      </c>
      <c r="E1336" s="12">
        <v>154</v>
      </c>
      <c r="F1336" s="12">
        <v>605</v>
      </c>
      <c r="G1336" s="12">
        <v>95</v>
      </c>
      <c r="H1336" s="12">
        <v>174</v>
      </c>
      <c r="I1336" s="12">
        <v>38</v>
      </c>
      <c r="J1336" s="12">
        <v>15</v>
      </c>
      <c r="K1336" s="12">
        <v>8</v>
      </c>
      <c r="L1336" s="12">
        <v>56</v>
      </c>
      <c r="M1336" s="12">
        <v>29</v>
      </c>
      <c r="N1336" s="12">
        <v>7</v>
      </c>
      <c r="O1336" s="12">
        <v>48</v>
      </c>
      <c r="P1336" s="12">
        <v>97</v>
      </c>
    </row>
    <row r="1337" spans="1:16" x14ac:dyDescent="0.2">
      <c r="A1337" s="12" t="s">
        <v>1490</v>
      </c>
      <c r="B1337" s="12">
        <v>2012</v>
      </c>
      <c r="C1337" s="12" t="s">
        <v>156</v>
      </c>
      <c r="D1337" s="12" t="s">
        <v>157</v>
      </c>
      <c r="E1337" s="12">
        <v>157</v>
      </c>
      <c r="F1337" s="12">
        <v>605</v>
      </c>
      <c r="G1337" s="12">
        <v>93</v>
      </c>
      <c r="H1337" s="12">
        <v>184</v>
      </c>
      <c r="I1337" s="12">
        <v>37</v>
      </c>
      <c r="J1337" s="12">
        <v>8</v>
      </c>
      <c r="K1337" s="12">
        <v>25</v>
      </c>
      <c r="L1337" s="12">
        <v>91</v>
      </c>
      <c r="M1337" s="12">
        <v>23</v>
      </c>
      <c r="N1337" s="12">
        <v>6</v>
      </c>
      <c r="O1337" s="12">
        <v>26</v>
      </c>
      <c r="P1337" s="12">
        <v>92</v>
      </c>
    </row>
    <row r="1338" spans="1:16" x14ac:dyDescent="0.2">
      <c r="A1338" s="12" t="s">
        <v>1813</v>
      </c>
      <c r="B1338" s="12">
        <v>2012</v>
      </c>
      <c r="C1338" s="12" t="s">
        <v>159</v>
      </c>
      <c r="D1338" s="12" t="s">
        <v>157</v>
      </c>
      <c r="E1338" s="12">
        <v>153</v>
      </c>
      <c r="F1338" s="12">
        <v>607</v>
      </c>
      <c r="G1338" s="12">
        <v>84</v>
      </c>
      <c r="H1338" s="12">
        <v>137</v>
      </c>
      <c r="I1338" s="12">
        <v>22</v>
      </c>
      <c r="J1338" s="12">
        <v>2</v>
      </c>
      <c r="K1338" s="12">
        <v>12</v>
      </c>
      <c r="L1338" s="12">
        <v>50</v>
      </c>
      <c r="M1338" s="12">
        <v>13</v>
      </c>
      <c r="N1338" s="12">
        <v>3</v>
      </c>
      <c r="O1338" s="12">
        <v>59</v>
      </c>
      <c r="P1338" s="12">
        <v>124</v>
      </c>
    </row>
    <row r="1339" spans="1:16" x14ac:dyDescent="0.2">
      <c r="A1339" s="12" t="s">
        <v>113</v>
      </c>
      <c r="B1339" s="12">
        <v>2012</v>
      </c>
      <c r="C1339" s="12" t="s">
        <v>181</v>
      </c>
      <c r="D1339" s="12" t="s">
        <v>157</v>
      </c>
      <c r="E1339" s="12">
        <v>154</v>
      </c>
      <c r="F1339" s="12">
        <v>607</v>
      </c>
      <c r="G1339" s="12">
        <v>85</v>
      </c>
      <c r="H1339" s="12">
        <v>173</v>
      </c>
      <c r="I1339" s="12">
        <v>50</v>
      </c>
      <c r="J1339" s="12">
        <v>0</v>
      </c>
      <c r="K1339" s="12">
        <v>30</v>
      </c>
      <c r="L1339" s="12">
        <v>105</v>
      </c>
      <c r="M1339" s="12">
        <v>8</v>
      </c>
      <c r="N1339" s="12">
        <v>1</v>
      </c>
      <c r="O1339" s="12">
        <v>52</v>
      </c>
      <c r="P1339" s="12">
        <v>76</v>
      </c>
    </row>
    <row r="1340" spans="1:16" x14ac:dyDescent="0.2">
      <c r="A1340" s="12" t="s">
        <v>1519</v>
      </c>
      <c r="B1340" s="12">
        <v>2012</v>
      </c>
      <c r="C1340" s="12" t="s">
        <v>169</v>
      </c>
      <c r="D1340" s="12" t="s">
        <v>161</v>
      </c>
      <c r="E1340" s="12">
        <v>156</v>
      </c>
      <c r="F1340" s="12">
        <v>609</v>
      </c>
      <c r="G1340" s="12">
        <v>93</v>
      </c>
      <c r="H1340" s="12">
        <v>184</v>
      </c>
      <c r="I1340" s="12">
        <v>44</v>
      </c>
      <c r="J1340" s="12">
        <v>6</v>
      </c>
      <c r="K1340" s="12">
        <v>26</v>
      </c>
      <c r="L1340" s="12">
        <v>85</v>
      </c>
      <c r="M1340" s="12">
        <v>14</v>
      </c>
      <c r="N1340" s="12">
        <v>5</v>
      </c>
      <c r="O1340" s="12">
        <v>52</v>
      </c>
      <c r="P1340" s="12">
        <v>86</v>
      </c>
    </row>
    <row r="1341" spans="1:16" x14ac:dyDescent="0.2">
      <c r="A1341" s="12" t="s">
        <v>1733</v>
      </c>
      <c r="B1341" s="12">
        <v>2012</v>
      </c>
      <c r="C1341" s="12" t="s">
        <v>170</v>
      </c>
      <c r="D1341" s="12" t="s">
        <v>157</v>
      </c>
      <c r="E1341" s="12">
        <v>156</v>
      </c>
      <c r="F1341" s="12">
        <v>611</v>
      </c>
      <c r="G1341" s="12">
        <v>85</v>
      </c>
      <c r="H1341" s="12">
        <v>148</v>
      </c>
      <c r="I1341" s="12">
        <v>29</v>
      </c>
      <c r="J1341" s="12">
        <v>5</v>
      </c>
      <c r="K1341" s="12">
        <v>32</v>
      </c>
      <c r="L1341" s="12">
        <v>85</v>
      </c>
      <c r="M1341" s="12">
        <v>11</v>
      </c>
      <c r="N1341" s="12">
        <v>1</v>
      </c>
      <c r="O1341" s="12">
        <v>55</v>
      </c>
      <c r="P1341" s="12">
        <v>151</v>
      </c>
    </row>
    <row r="1342" spans="1:16" x14ac:dyDescent="0.2">
      <c r="A1342" s="12" t="s">
        <v>1384</v>
      </c>
      <c r="B1342" s="12">
        <v>2012</v>
      </c>
      <c r="C1342" s="12" t="s">
        <v>184</v>
      </c>
      <c r="D1342" s="12" t="s">
        <v>157</v>
      </c>
      <c r="E1342" s="12">
        <v>156</v>
      </c>
      <c r="F1342" s="12">
        <v>611</v>
      </c>
      <c r="G1342" s="12">
        <v>79</v>
      </c>
      <c r="H1342" s="12">
        <v>169</v>
      </c>
      <c r="I1342" s="12">
        <v>27</v>
      </c>
      <c r="J1342" s="12">
        <v>3</v>
      </c>
      <c r="K1342" s="12">
        <v>8</v>
      </c>
      <c r="L1342" s="12">
        <v>67</v>
      </c>
      <c r="M1342" s="12">
        <v>2</v>
      </c>
      <c r="N1342" s="12">
        <v>2</v>
      </c>
      <c r="O1342" s="12">
        <v>33</v>
      </c>
      <c r="P1342" s="12">
        <v>70</v>
      </c>
    </row>
    <row r="1343" spans="1:16" x14ac:dyDescent="0.2">
      <c r="A1343" s="12" t="s">
        <v>1596</v>
      </c>
      <c r="B1343" s="12">
        <v>2012</v>
      </c>
      <c r="C1343" s="12" t="s">
        <v>178</v>
      </c>
      <c r="D1343" s="12" t="s">
        <v>157</v>
      </c>
      <c r="E1343" s="12">
        <v>161</v>
      </c>
      <c r="F1343" s="12">
        <v>614</v>
      </c>
      <c r="G1343" s="12">
        <v>72</v>
      </c>
      <c r="H1343" s="12">
        <v>192</v>
      </c>
      <c r="I1343" s="12">
        <v>32</v>
      </c>
      <c r="J1343" s="12">
        <v>1</v>
      </c>
      <c r="K1343" s="12">
        <v>29</v>
      </c>
      <c r="L1343" s="12">
        <v>107</v>
      </c>
      <c r="M1343" s="12">
        <v>2</v>
      </c>
      <c r="N1343" s="12">
        <v>1</v>
      </c>
      <c r="O1343" s="12">
        <v>54</v>
      </c>
      <c r="P1343" s="12">
        <v>111</v>
      </c>
    </row>
    <row r="1344" spans="1:16" x14ac:dyDescent="0.2">
      <c r="A1344" s="12" t="s">
        <v>1579</v>
      </c>
      <c r="B1344" s="12">
        <v>2012</v>
      </c>
      <c r="C1344" s="12" t="s">
        <v>160</v>
      </c>
      <c r="D1344" s="12" t="s">
        <v>161</v>
      </c>
      <c r="E1344" s="12">
        <v>156</v>
      </c>
      <c r="F1344" s="12">
        <v>617</v>
      </c>
      <c r="G1344" s="12">
        <v>81</v>
      </c>
      <c r="H1344" s="12">
        <v>186</v>
      </c>
      <c r="I1344" s="12">
        <v>42</v>
      </c>
      <c r="J1344" s="12">
        <v>6</v>
      </c>
      <c r="K1344" s="12">
        <v>10</v>
      </c>
      <c r="L1344" s="12">
        <v>70</v>
      </c>
      <c r="M1344" s="12">
        <v>17</v>
      </c>
      <c r="N1344" s="12">
        <v>4</v>
      </c>
      <c r="O1344" s="12">
        <v>58</v>
      </c>
      <c r="P1344" s="12">
        <v>69</v>
      </c>
    </row>
    <row r="1345" spans="1:16" x14ac:dyDescent="0.2">
      <c r="A1345" s="12" t="s">
        <v>1443</v>
      </c>
      <c r="B1345" s="12">
        <v>2012</v>
      </c>
      <c r="C1345" s="12" t="s">
        <v>182</v>
      </c>
      <c r="D1345" s="12" t="s">
        <v>157</v>
      </c>
      <c r="E1345" s="12">
        <v>161</v>
      </c>
      <c r="F1345" s="12">
        <v>622</v>
      </c>
      <c r="G1345" s="12">
        <v>109</v>
      </c>
      <c r="H1345" s="12">
        <v>205</v>
      </c>
      <c r="I1345" s="12">
        <v>40</v>
      </c>
      <c r="J1345" s="12">
        <v>0</v>
      </c>
      <c r="K1345" s="12">
        <v>44</v>
      </c>
      <c r="L1345" s="12">
        <v>139</v>
      </c>
      <c r="M1345" s="12">
        <v>4</v>
      </c>
      <c r="N1345" s="12">
        <v>1</v>
      </c>
      <c r="O1345" s="12">
        <v>66</v>
      </c>
      <c r="P1345" s="12">
        <v>98</v>
      </c>
    </row>
    <row r="1346" spans="1:16" x14ac:dyDescent="0.2">
      <c r="A1346" s="12" t="s">
        <v>1546</v>
      </c>
      <c r="B1346" s="12">
        <v>2012</v>
      </c>
      <c r="C1346" s="12" t="s">
        <v>160</v>
      </c>
      <c r="D1346" s="12" t="s">
        <v>161</v>
      </c>
      <c r="E1346" s="12">
        <v>155</v>
      </c>
      <c r="F1346" s="12">
        <v>624</v>
      </c>
      <c r="G1346" s="12">
        <v>96</v>
      </c>
      <c r="H1346" s="12">
        <v>171</v>
      </c>
      <c r="I1346" s="12">
        <v>26</v>
      </c>
      <c r="J1346" s="12">
        <v>10</v>
      </c>
      <c r="K1346" s="12">
        <v>9</v>
      </c>
      <c r="L1346" s="12">
        <v>57</v>
      </c>
      <c r="M1346" s="12">
        <v>42</v>
      </c>
      <c r="N1346" s="12">
        <v>13</v>
      </c>
      <c r="O1346" s="12">
        <v>70</v>
      </c>
      <c r="P1346" s="12">
        <v>155</v>
      </c>
    </row>
    <row r="1347" spans="1:16" x14ac:dyDescent="0.2">
      <c r="A1347" s="12" t="s">
        <v>1508</v>
      </c>
      <c r="B1347" s="12">
        <v>2012</v>
      </c>
      <c r="C1347" s="12" t="s">
        <v>171</v>
      </c>
      <c r="D1347" s="12" t="s">
        <v>157</v>
      </c>
      <c r="E1347" s="12">
        <v>161</v>
      </c>
      <c r="F1347" s="12">
        <v>627</v>
      </c>
      <c r="G1347" s="12">
        <v>105</v>
      </c>
      <c r="H1347" s="12">
        <v>196</v>
      </c>
      <c r="I1347" s="12">
        <v>48</v>
      </c>
      <c r="J1347" s="12">
        <v>1</v>
      </c>
      <c r="K1347" s="12">
        <v>33</v>
      </c>
      <c r="L1347" s="12">
        <v>94</v>
      </c>
      <c r="M1347" s="12">
        <v>3</v>
      </c>
      <c r="N1347" s="12">
        <v>2</v>
      </c>
      <c r="O1347" s="12">
        <v>61</v>
      </c>
      <c r="P1347" s="12">
        <v>96</v>
      </c>
    </row>
    <row r="1348" spans="1:16" x14ac:dyDescent="0.2">
      <c r="A1348" s="12" t="s">
        <v>1696</v>
      </c>
      <c r="B1348" s="12">
        <v>2012</v>
      </c>
      <c r="C1348" s="12" t="s">
        <v>184</v>
      </c>
      <c r="D1348" s="12" t="s">
        <v>157</v>
      </c>
      <c r="E1348" s="12">
        <v>158</v>
      </c>
      <c r="F1348" s="12">
        <v>629</v>
      </c>
      <c r="G1348" s="12">
        <v>85</v>
      </c>
      <c r="H1348" s="12">
        <v>180</v>
      </c>
      <c r="I1348" s="12">
        <v>31</v>
      </c>
      <c r="J1348" s="12">
        <v>9</v>
      </c>
      <c r="K1348" s="12">
        <v>3</v>
      </c>
      <c r="L1348" s="12">
        <v>62</v>
      </c>
      <c r="M1348" s="12">
        <v>21</v>
      </c>
      <c r="N1348" s="12">
        <v>10</v>
      </c>
      <c r="O1348" s="12">
        <v>57</v>
      </c>
      <c r="P1348" s="12">
        <v>96</v>
      </c>
    </row>
    <row r="1349" spans="1:16" x14ac:dyDescent="0.2">
      <c r="A1349" s="12" t="s">
        <v>1373</v>
      </c>
      <c r="B1349" s="12">
        <v>2012</v>
      </c>
      <c r="C1349" s="12" t="s">
        <v>186</v>
      </c>
      <c r="D1349" s="12" t="s">
        <v>161</v>
      </c>
      <c r="E1349" s="12">
        <v>156</v>
      </c>
      <c r="F1349" s="12">
        <v>632</v>
      </c>
      <c r="G1349" s="12">
        <v>102</v>
      </c>
      <c r="H1349" s="12">
        <v>158</v>
      </c>
      <c r="I1349" s="12">
        <v>33</v>
      </c>
      <c r="J1349" s="12">
        <v>5</v>
      </c>
      <c r="K1349" s="12">
        <v>23</v>
      </c>
      <c r="L1349" s="12">
        <v>68</v>
      </c>
      <c r="M1349" s="12">
        <v>30</v>
      </c>
      <c r="N1349" s="12">
        <v>5</v>
      </c>
      <c r="O1349" s="12">
        <v>62</v>
      </c>
      <c r="P1349" s="12">
        <v>96</v>
      </c>
    </row>
    <row r="1350" spans="1:16" x14ac:dyDescent="0.2">
      <c r="A1350" s="12" t="s">
        <v>1609</v>
      </c>
      <c r="B1350" s="12">
        <v>2012</v>
      </c>
      <c r="C1350" s="12" t="s">
        <v>178</v>
      </c>
      <c r="D1350" s="12" t="s">
        <v>157</v>
      </c>
      <c r="E1350" s="12">
        <v>161</v>
      </c>
      <c r="F1350" s="12">
        <v>642</v>
      </c>
      <c r="G1350" s="12">
        <v>93</v>
      </c>
      <c r="H1350" s="12">
        <v>189</v>
      </c>
      <c r="I1350" s="12">
        <v>51</v>
      </c>
      <c r="J1350" s="12">
        <v>5</v>
      </c>
      <c r="K1350" s="12">
        <v>14</v>
      </c>
      <c r="L1350" s="12">
        <v>72</v>
      </c>
      <c r="M1350" s="12">
        <v>10</v>
      </c>
      <c r="N1350" s="12">
        <v>5</v>
      </c>
      <c r="O1350" s="12">
        <v>73</v>
      </c>
      <c r="P1350" s="12">
        <v>140</v>
      </c>
    </row>
    <row r="1351" spans="1:16" x14ac:dyDescent="0.2">
      <c r="A1351" s="12" t="s">
        <v>1457</v>
      </c>
      <c r="B1351" s="12">
        <v>2012</v>
      </c>
      <c r="C1351" s="12" t="s">
        <v>163</v>
      </c>
      <c r="D1351" s="12" t="s">
        <v>161</v>
      </c>
      <c r="E1351" s="12">
        <v>160</v>
      </c>
      <c r="F1351" s="12">
        <v>642</v>
      </c>
      <c r="G1351" s="12">
        <v>86</v>
      </c>
      <c r="H1351" s="12">
        <v>184</v>
      </c>
      <c r="I1351" s="12">
        <v>37</v>
      </c>
      <c r="J1351" s="12">
        <v>12</v>
      </c>
      <c r="K1351" s="12">
        <v>11</v>
      </c>
      <c r="L1351" s="12">
        <v>57</v>
      </c>
      <c r="M1351" s="12">
        <v>40</v>
      </c>
      <c r="N1351" s="12">
        <v>11</v>
      </c>
      <c r="O1351" s="12">
        <v>63</v>
      </c>
      <c r="P1351" s="12">
        <v>56</v>
      </c>
    </row>
    <row r="1352" spans="1:16" x14ac:dyDescent="0.2">
      <c r="A1352" s="12" t="s">
        <v>1759</v>
      </c>
      <c r="B1352" s="12">
        <v>2012</v>
      </c>
      <c r="C1352" s="12" t="s">
        <v>162</v>
      </c>
      <c r="D1352" s="12" t="s">
        <v>161</v>
      </c>
      <c r="E1352" s="12">
        <v>162</v>
      </c>
      <c r="F1352" s="12">
        <v>646</v>
      </c>
      <c r="G1352" s="12">
        <v>78</v>
      </c>
      <c r="H1352" s="12">
        <v>183</v>
      </c>
      <c r="I1352" s="12">
        <v>29</v>
      </c>
      <c r="J1352" s="12">
        <v>12</v>
      </c>
      <c r="K1352" s="12">
        <v>14</v>
      </c>
      <c r="L1352" s="12">
        <v>78</v>
      </c>
      <c r="M1352" s="12">
        <v>25</v>
      </c>
      <c r="N1352" s="12">
        <v>13</v>
      </c>
      <c r="O1352" s="12">
        <v>36</v>
      </c>
      <c r="P1352" s="12">
        <v>100</v>
      </c>
    </row>
    <row r="1353" spans="1:16" x14ac:dyDescent="0.2">
      <c r="A1353" s="12" t="s">
        <v>1559</v>
      </c>
      <c r="B1353" s="12">
        <v>2012</v>
      </c>
      <c r="C1353" s="12" t="s">
        <v>165</v>
      </c>
      <c r="D1353" s="12" t="s">
        <v>157</v>
      </c>
      <c r="E1353" s="12">
        <v>162</v>
      </c>
      <c r="F1353" s="12">
        <v>648</v>
      </c>
      <c r="G1353" s="12">
        <v>103</v>
      </c>
      <c r="H1353" s="12">
        <v>186</v>
      </c>
      <c r="I1353" s="12">
        <v>39</v>
      </c>
      <c r="J1353" s="12">
        <v>3</v>
      </c>
      <c r="K1353" s="12">
        <v>32</v>
      </c>
      <c r="L1353" s="12">
        <v>82</v>
      </c>
      <c r="M1353" s="12">
        <v>16</v>
      </c>
      <c r="N1353" s="12">
        <v>7</v>
      </c>
      <c r="O1353" s="12">
        <v>34</v>
      </c>
      <c r="P1353" s="12">
        <v>126</v>
      </c>
    </row>
    <row r="1354" spans="1:16" x14ac:dyDescent="0.2">
      <c r="A1354" s="12" t="s">
        <v>1562</v>
      </c>
      <c r="B1354" s="12">
        <v>2012</v>
      </c>
      <c r="C1354" s="12" t="s">
        <v>184</v>
      </c>
      <c r="D1354" s="12" t="s">
        <v>157</v>
      </c>
      <c r="E1354" s="12">
        <v>157</v>
      </c>
      <c r="F1354" s="12">
        <v>655</v>
      </c>
      <c r="G1354" s="12">
        <v>105</v>
      </c>
      <c r="H1354" s="12">
        <v>168</v>
      </c>
      <c r="I1354" s="12">
        <v>42</v>
      </c>
      <c r="J1354" s="12">
        <v>5</v>
      </c>
      <c r="K1354" s="12">
        <v>19</v>
      </c>
      <c r="L1354" s="12">
        <v>72</v>
      </c>
      <c r="M1354" s="12">
        <v>21</v>
      </c>
      <c r="N1354" s="12">
        <v>9</v>
      </c>
      <c r="O1354" s="12">
        <v>60</v>
      </c>
      <c r="P1354" s="12">
        <v>90</v>
      </c>
    </row>
    <row r="1355" spans="1:16" x14ac:dyDescent="0.2">
      <c r="A1355" s="12" t="s">
        <v>1517</v>
      </c>
      <c r="B1355" s="12">
        <v>2012</v>
      </c>
      <c r="C1355" s="12" t="s">
        <v>165</v>
      </c>
      <c r="D1355" s="12" t="s">
        <v>157</v>
      </c>
      <c r="E1355" s="12">
        <v>158</v>
      </c>
      <c r="F1355" s="12">
        <v>663</v>
      </c>
      <c r="G1355" s="12">
        <v>85</v>
      </c>
      <c r="H1355" s="12">
        <v>158</v>
      </c>
      <c r="I1355" s="12">
        <v>30</v>
      </c>
      <c r="J1355" s="12">
        <v>2</v>
      </c>
      <c r="K1355" s="12">
        <v>22</v>
      </c>
      <c r="L1355" s="12">
        <v>68</v>
      </c>
      <c r="M1355" s="12">
        <v>0</v>
      </c>
      <c r="N1355" s="12">
        <v>0</v>
      </c>
      <c r="O1355" s="12">
        <v>38</v>
      </c>
      <c r="P1355" s="12">
        <v>106</v>
      </c>
    </row>
    <row r="1356" spans="1:16" x14ac:dyDescent="0.2">
      <c r="A1356" s="12" t="s">
        <v>1343</v>
      </c>
      <c r="B1356" s="12">
        <v>2012</v>
      </c>
      <c r="C1356" s="12" t="s">
        <v>171</v>
      </c>
      <c r="D1356" s="12" t="s">
        <v>157</v>
      </c>
      <c r="E1356" s="12">
        <v>159</v>
      </c>
      <c r="F1356" s="12">
        <v>683</v>
      </c>
      <c r="G1356" s="12">
        <v>99</v>
      </c>
      <c r="H1356" s="12">
        <v>216</v>
      </c>
      <c r="I1356" s="12">
        <v>32</v>
      </c>
      <c r="J1356" s="12">
        <v>0</v>
      </c>
      <c r="K1356" s="12">
        <v>15</v>
      </c>
      <c r="L1356" s="12">
        <v>58</v>
      </c>
      <c r="M1356" s="12">
        <v>9</v>
      </c>
      <c r="N1356" s="12">
        <v>4</v>
      </c>
      <c r="O1356" s="12">
        <v>45</v>
      </c>
      <c r="P1356" s="12">
        <v>90</v>
      </c>
    </row>
    <row r="1357" spans="1:16" x14ac:dyDescent="0.2">
      <c r="A1357" s="12" t="s">
        <v>1668</v>
      </c>
      <c r="B1357" s="12">
        <v>2013</v>
      </c>
      <c r="C1357" s="12" t="s">
        <v>178</v>
      </c>
      <c r="D1357" s="12" t="s">
        <v>157</v>
      </c>
      <c r="E1357" s="12">
        <v>46</v>
      </c>
      <c r="F1357" s="12">
        <v>100</v>
      </c>
      <c r="G1357" s="12">
        <v>13</v>
      </c>
      <c r="H1357" s="12">
        <v>18</v>
      </c>
      <c r="I1357" s="12">
        <v>4</v>
      </c>
      <c r="J1357" s="12">
        <v>0</v>
      </c>
      <c r="K1357" s="12">
        <v>5</v>
      </c>
      <c r="L1357" s="12">
        <v>12</v>
      </c>
      <c r="M1357" s="12">
        <v>1</v>
      </c>
      <c r="N1357" s="12">
        <v>0</v>
      </c>
      <c r="O1357" s="12">
        <v>24</v>
      </c>
      <c r="P1357" s="12">
        <v>42</v>
      </c>
    </row>
    <row r="1358" spans="1:16" x14ac:dyDescent="0.2">
      <c r="A1358" s="12" t="s">
        <v>1981</v>
      </c>
      <c r="B1358" s="12">
        <v>2013</v>
      </c>
      <c r="C1358" s="12" t="s">
        <v>166</v>
      </c>
      <c r="D1358" s="12" t="s">
        <v>161</v>
      </c>
      <c r="E1358" s="12">
        <v>42</v>
      </c>
      <c r="F1358" s="12">
        <v>101</v>
      </c>
      <c r="G1358" s="12">
        <v>9</v>
      </c>
      <c r="H1358" s="12">
        <v>24</v>
      </c>
      <c r="I1358" s="12">
        <v>4</v>
      </c>
      <c r="J1358" s="12">
        <v>0</v>
      </c>
      <c r="K1358" s="12">
        <v>4</v>
      </c>
      <c r="L1358" s="12">
        <v>17</v>
      </c>
      <c r="M1358" s="12">
        <v>0</v>
      </c>
      <c r="N1358" s="12">
        <v>0</v>
      </c>
      <c r="O1358" s="12">
        <v>5</v>
      </c>
      <c r="P1358" s="12">
        <v>31</v>
      </c>
    </row>
    <row r="1359" spans="1:16" x14ac:dyDescent="0.2">
      <c r="A1359" s="12" t="s">
        <v>1862</v>
      </c>
      <c r="B1359" s="12">
        <v>2013</v>
      </c>
      <c r="C1359" s="12" t="s">
        <v>159</v>
      </c>
      <c r="D1359" s="12" t="s">
        <v>157</v>
      </c>
      <c r="E1359" s="12">
        <v>29</v>
      </c>
      <c r="F1359" s="12">
        <v>101</v>
      </c>
      <c r="G1359" s="12">
        <v>6</v>
      </c>
      <c r="H1359" s="12">
        <v>21</v>
      </c>
      <c r="I1359" s="12">
        <v>1</v>
      </c>
      <c r="J1359" s="12">
        <v>1</v>
      </c>
      <c r="K1359" s="12">
        <v>3</v>
      </c>
      <c r="L1359" s="12">
        <v>9</v>
      </c>
      <c r="M1359" s="12">
        <v>0</v>
      </c>
      <c r="N1359" s="12">
        <v>1</v>
      </c>
      <c r="O1359" s="12">
        <v>8</v>
      </c>
      <c r="P1359" s="12">
        <v>21</v>
      </c>
    </row>
    <row r="1360" spans="1:16" x14ac:dyDescent="0.2">
      <c r="A1360" s="12" t="s">
        <v>2001</v>
      </c>
      <c r="B1360" s="12">
        <v>2013</v>
      </c>
      <c r="C1360" s="12" t="s">
        <v>164</v>
      </c>
      <c r="D1360" s="12" t="s">
        <v>157</v>
      </c>
      <c r="E1360" s="12">
        <v>36</v>
      </c>
      <c r="F1360" s="12">
        <v>102</v>
      </c>
      <c r="G1360" s="12">
        <v>11</v>
      </c>
      <c r="H1360" s="12">
        <v>21</v>
      </c>
      <c r="I1360" s="12">
        <v>4</v>
      </c>
      <c r="J1360" s="12">
        <v>0</v>
      </c>
      <c r="K1360" s="12">
        <v>3</v>
      </c>
      <c r="L1360" s="12">
        <v>13</v>
      </c>
      <c r="M1360" s="12">
        <v>0</v>
      </c>
      <c r="N1360" s="12">
        <v>1</v>
      </c>
      <c r="O1360" s="12">
        <v>4</v>
      </c>
      <c r="P1360" s="12">
        <v>29</v>
      </c>
    </row>
    <row r="1361" spans="1:16" x14ac:dyDescent="0.2">
      <c r="A1361" s="12" t="s">
        <v>1431</v>
      </c>
      <c r="B1361" s="12">
        <v>2013</v>
      </c>
      <c r="C1361" s="12" t="s">
        <v>168</v>
      </c>
      <c r="D1361" s="12" t="s">
        <v>157</v>
      </c>
      <c r="E1361" s="12">
        <v>36</v>
      </c>
      <c r="F1361" s="12">
        <v>102</v>
      </c>
      <c r="G1361" s="12">
        <v>11</v>
      </c>
      <c r="H1361" s="12">
        <v>22</v>
      </c>
      <c r="I1361" s="12">
        <v>5</v>
      </c>
      <c r="J1361" s="12">
        <v>0</v>
      </c>
      <c r="K1361" s="12">
        <v>4</v>
      </c>
      <c r="L1361" s="12">
        <v>10</v>
      </c>
      <c r="M1361" s="12">
        <v>1</v>
      </c>
      <c r="N1361" s="12">
        <v>0</v>
      </c>
      <c r="O1361" s="12">
        <v>11</v>
      </c>
      <c r="P1361" s="12">
        <v>42</v>
      </c>
    </row>
    <row r="1362" spans="1:16" x14ac:dyDescent="0.2">
      <c r="A1362" s="12" t="s">
        <v>1593</v>
      </c>
      <c r="B1362" s="12">
        <v>2013</v>
      </c>
      <c r="C1362" s="12" t="s">
        <v>170</v>
      </c>
      <c r="D1362" s="12" t="s">
        <v>157</v>
      </c>
      <c r="E1362" s="12">
        <v>37</v>
      </c>
      <c r="F1362" s="12">
        <v>104</v>
      </c>
      <c r="G1362" s="12">
        <v>15</v>
      </c>
      <c r="H1362" s="12">
        <v>28</v>
      </c>
      <c r="I1362" s="12">
        <v>2</v>
      </c>
      <c r="J1362" s="12">
        <v>0</v>
      </c>
      <c r="K1362" s="12">
        <v>3</v>
      </c>
      <c r="L1362" s="12">
        <v>16</v>
      </c>
      <c r="M1362" s="12">
        <v>0</v>
      </c>
      <c r="N1362" s="12">
        <v>0</v>
      </c>
      <c r="O1362" s="12">
        <v>13</v>
      </c>
      <c r="P1362" s="12">
        <v>18</v>
      </c>
    </row>
    <row r="1363" spans="1:16" x14ac:dyDescent="0.2">
      <c r="A1363" s="12" t="s">
        <v>1700</v>
      </c>
      <c r="B1363" s="12">
        <v>2013</v>
      </c>
      <c r="C1363" s="12" t="s">
        <v>162</v>
      </c>
      <c r="D1363" s="12" t="s">
        <v>161</v>
      </c>
      <c r="E1363" s="12">
        <v>72</v>
      </c>
      <c r="F1363" s="12">
        <v>104</v>
      </c>
      <c r="G1363" s="12">
        <v>10</v>
      </c>
      <c r="H1363" s="12">
        <v>21</v>
      </c>
      <c r="I1363" s="12">
        <v>3</v>
      </c>
      <c r="J1363" s="12">
        <v>1</v>
      </c>
      <c r="K1363" s="12">
        <v>1</v>
      </c>
      <c r="L1363" s="12">
        <v>3</v>
      </c>
      <c r="M1363" s="12">
        <v>7</v>
      </c>
      <c r="N1363" s="12">
        <v>1</v>
      </c>
      <c r="O1363" s="12">
        <v>12</v>
      </c>
      <c r="P1363" s="12">
        <v>22</v>
      </c>
    </row>
    <row r="1364" spans="1:16" x14ac:dyDescent="0.2">
      <c r="A1364" s="12" t="s">
        <v>1445</v>
      </c>
      <c r="B1364" s="12">
        <v>2013</v>
      </c>
      <c r="C1364" s="12" t="s">
        <v>167</v>
      </c>
      <c r="D1364" s="12" t="s">
        <v>157</v>
      </c>
      <c r="E1364" s="12">
        <v>35</v>
      </c>
      <c r="F1364" s="12">
        <v>104</v>
      </c>
      <c r="G1364" s="12">
        <v>13</v>
      </c>
      <c r="H1364" s="12">
        <v>27</v>
      </c>
      <c r="I1364" s="12">
        <v>10</v>
      </c>
      <c r="J1364" s="12">
        <v>0</v>
      </c>
      <c r="K1364" s="12">
        <v>2</v>
      </c>
      <c r="L1364" s="12">
        <v>11</v>
      </c>
      <c r="M1364" s="12">
        <v>2</v>
      </c>
      <c r="N1364" s="12">
        <v>3</v>
      </c>
      <c r="O1364" s="12">
        <v>10</v>
      </c>
      <c r="P1364" s="12">
        <v>23</v>
      </c>
    </row>
    <row r="1365" spans="1:16" x14ac:dyDescent="0.2">
      <c r="A1365" s="12" t="s">
        <v>1919</v>
      </c>
      <c r="B1365" s="12">
        <v>2013</v>
      </c>
      <c r="C1365" s="12" t="s">
        <v>181</v>
      </c>
      <c r="D1365" s="12" t="s">
        <v>157</v>
      </c>
      <c r="E1365" s="12">
        <v>34</v>
      </c>
      <c r="F1365" s="12">
        <v>104</v>
      </c>
      <c r="G1365" s="12">
        <v>15</v>
      </c>
      <c r="H1365" s="12">
        <v>27</v>
      </c>
      <c r="I1365" s="12">
        <v>6</v>
      </c>
      <c r="J1365" s="12">
        <v>0</v>
      </c>
      <c r="K1365" s="12">
        <v>0</v>
      </c>
      <c r="L1365" s="12">
        <v>5</v>
      </c>
      <c r="M1365" s="12">
        <v>0</v>
      </c>
      <c r="N1365" s="12">
        <v>2</v>
      </c>
      <c r="O1365" s="12">
        <v>2</v>
      </c>
      <c r="P1365" s="12">
        <v>28</v>
      </c>
    </row>
    <row r="1366" spans="1:16" x14ac:dyDescent="0.2">
      <c r="A1366" s="12" t="s">
        <v>1652</v>
      </c>
      <c r="B1366" s="12">
        <v>2013</v>
      </c>
      <c r="C1366" s="12" t="s">
        <v>165</v>
      </c>
      <c r="D1366" s="12" t="s">
        <v>157</v>
      </c>
      <c r="E1366" s="12">
        <v>56</v>
      </c>
      <c r="F1366" s="12">
        <v>105</v>
      </c>
      <c r="G1366" s="12">
        <v>17</v>
      </c>
      <c r="H1366" s="12">
        <v>25</v>
      </c>
      <c r="I1366" s="12">
        <v>5</v>
      </c>
      <c r="J1366" s="12">
        <v>0</v>
      </c>
      <c r="K1366" s="12">
        <v>4</v>
      </c>
      <c r="L1366" s="12">
        <v>13</v>
      </c>
      <c r="M1366" s="12">
        <v>5</v>
      </c>
      <c r="N1366" s="12">
        <v>1</v>
      </c>
      <c r="O1366" s="12">
        <v>4</v>
      </c>
      <c r="P1366" s="12">
        <v>36</v>
      </c>
    </row>
    <row r="1367" spans="1:16" x14ac:dyDescent="0.2">
      <c r="A1367" s="12" t="s">
        <v>1393</v>
      </c>
      <c r="B1367" s="12">
        <v>2013</v>
      </c>
      <c r="C1367" s="12" t="s">
        <v>174</v>
      </c>
      <c r="D1367" s="12" t="s">
        <v>161</v>
      </c>
      <c r="E1367" s="12">
        <v>50</v>
      </c>
      <c r="F1367" s="12">
        <v>105</v>
      </c>
      <c r="G1367" s="12">
        <v>5</v>
      </c>
      <c r="H1367" s="12">
        <v>19</v>
      </c>
      <c r="I1367" s="12">
        <v>3</v>
      </c>
      <c r="J1367" s="12">
        <v>0</v>
      </c>
      <c r="K1367" s="12">
        <v>1</v>
      </c>
      <c r="L1367" s="12">
        <v>7</v>
      </c>
      <c r="M1367" s="12">
        <v>0</v>
      </c>
      <c r="N1367" s="12">
        <v>0</v>
      </c>
      <c r="O1367" s="12">
        <v>2</v>
      </c>
      <c r="P1367" s="12">
        <v>32</v>
      </c>
    </row>
    <row r="1368" spans="1:16" x14ac:dyDescent="0.2">
      <c r="A1368" s="12" t="s">
        <v>1996</v>
      </c>
      <c r="B1368" s="12">
        <v>2013</v>
      </c>
      <c r="C1368" s="12" t="s">
        <v>185</v>
      </c>
      <c r="D1368" s="12" t="s">
        <v>161</v>
      </c>
      <c r="E1368" s="12">
        <v>62</v>
      </c>
      <c r="F1368" s="12">
        <v>105</v>
      </c>
      <c r="G1368" s="12">
        <v>12</v>
      </c>
      <c r="H1368" s="12">
        <v>23</v>
      </c>
      <c r="I1368" s="12">
        <v>2</v>
      </c>
      <c r="J1368" s="12">
        <v>0</v>
      </c>
      <c r="K1368" s="12">
        <v>0</v>
      </c>
      <c r="L1368" s="12">
        <v>5</v>
      </c>
      <c r="M1368" s="12">
        <v>0</v>
      </c>
      <c r="N1368" s="12">
        <v>0</v>
      </c>
      <c r="O1368" s="12">
        <v>6</v>
      </c>
      <c r="P1368" s="12">
        <v>24</v>
      </c>
    </row>
    <row r="1369" spans="1:16" x14ac:dyDescent="0.2">
      <c r="A1369" s="12" t="s">
        <v>1501</v>
      </c>
      <c r="B1369" s="12">
        <v>2013</v>
      </c>
      <c r="C1369" s="12" t="s">
        <v>171</v>
      </c>
      <c r="D1369" s="12" t="s">
        <v>157</v>
      </c>
      <c r="E1369" s="12">
        <v>28</v>
      </c>
      <c r="F1369" s="12">
        <v>105</v>
      </c>
      <c r="G1369" s="12">
        <v>12</v>
      </c>
      <c r="H1369" s="12">
        <v>23</v>
      </c>
      <c r="I1369" s="12">
        <v>7</v>
      </c>
      <c r="J1369" s="12">
        <v>0</v>
      </c>
      <c r="K1369" s="12">
        <v>2</v>
      </c>
      <c r="L1369" s="12">
        <v>8</v>
      </c>
      <c r="M1369" s="12">
        <v>0</v>
      </c>
      <c r="N1369" s="12">
        <v>0</v>
      </c>
      <c r="O1369" s="12">
        <v>8</v>
      </c>
      <c r="P1369" s="12">
        <v>31</v>
      </c>
    </row>
    <row r="1370" spans="1:16" x14ac:dyDescent="0.2">
      <c r="A1370" s="12" t="s">
        <v>1952</v>
      </c>
      <c r="B1370" s="12">
        <v>2013</v>
      </c>
      <c r="C1370" s="12" t="s">
        <v>171</v>
      </c>
      <c r="D1370" s="12" t="s">
        <v>157</v>
      </c>
      <c r="E1370" s="12">
        <v>34</v>
      </c>
      <c r="F1370" s="12">
        <v>106</v>
      </c>
      <c r="G1370" s="12">
        <v>9</v>
      </c>
      <c r="H1370" s="12">
        <v>25</v>
      </c>
      <c r="I1370" s="12">
        <v>4</v>
      </c>
      <c r="J1370" s="12">
        <v>0</v>
      </c>
      <c r="K1370" s="12">
        <v>1</v>
      </c>
      <c r="L1370" s="12">
        <v>9</v>
      </c>
      <c r="M1370" s="12">
        <v>3</v>
      </c>
      <c r="N1370" s="12">
        <v>1</v>
      </c>
      <c r="O1370" s="12">
        <v>6</v>
      </c>
      <c r="P1370" s="12">
        <v>19</v>
      </c>
    </row>
    <row r="1371" spans="1:16" x14ac:dyDescent="0.2">
      <c r="A1371" s="12" t="s">
        <v>1413</v>
      </c>
      <c r="B1371" s="12">
        <v>2013</v>
      </c>
      <c r="C1371" s="12" t="s">
        <v>174</v>
      </c>
      <c r="D1371" s="12" t="s">
        <v>161</v>
      </c>
      <c r="E1371" s="12">
        <v>30</v>
      </c>
      <c r="F1371" s="12">
        <v>107</v>
      </c>
      <c r="G1371" s="12">
        <v>14</v>
      </c>
      <c r="H1371" s="12">
        <v>34</v>
      </c>
      <c r="I1371" s="12">
        <v>9</v>
      </c>
      <c r="J1371" s="12">
        <v>0</v>
      </c>
      <c r="K1371" s="12">
        <v>3</v>
      </c>
      <c r="L1371" s="12">
        <v>17</v>
      </c>
      <c r="M1371" s="12">
        <v>0</v>
      </c>
      <c r="N1371" s="12">
        <v>0</v>
      </c>
      <c r="O1371" s="12">
        <v>6</v>
      </c>
      <c r="P1371" s="12">
        <v>20</v>
      </c>
    </row>
    <row r="1372" spans="1:16" x14ac:dyDescent="0.2">
      <c r="A1372" s="12" t="s">
        <v>1473</v>
      </c>
      <c r="B1372" s="12">
        <v>2013</v>
      </c>
      <c r="C1372" s="12" t="s">
        <v>181</v>
      </c>
      <c r="D1372" s="12" t="s">
        <v>157</v>
      </c>
      <c r="E1372" s="12">
        <v>44</v>
      </c>
      <c r="F1372" s="12">
        <v>107</v>
      </c>
      <c r="G1372" s="12">
        <v>14</v>
      </c>
      <c r="H1372" s="12">
        <v>22</v>
      </c>
      <c r="I1372" s="12">
        <v>4</v>
      </c>
      <c r="J1372" s="12">
        <v>0</v>
      </c>
      <c r="K1372" s="12">
        <v>4</v>
      </c>
      <c r="L1372" s="12">
        <v>9</v>
      </c>
      <c r="M1372" s="12">
        <v>0</v>
      </c>
      <c r="N1372" s="12">
        <v>1</v>
      </c>
      <c r="O1372" s="12">
        <v>6</v>
      </c>
      <c r="P1372" s="12">
        <v>29</v>
      </c>
    </row>
    <row r="1373" spans="1:16" x14ac:dyDescent="0.2">
      <c r="A1373" s="12" t="s">
        <v>1536</v>
      </c>
      <c r="B1373" s="12">
        <v>2013</v>
      </c>
      <c r="C1373" s="12" t="s">
        <v>159</v>
      </c>
      <c r="D1373" s="12" t="s">
        <v>157</v>
      </c>
      <c r="E1373" s="12">
        <v>35</v>
      </c>
      <c r="F1373" s="12">
        <v>107</v>
      </c>
      <c r="G1373" s="12">
        <v>11</v>
      </c>
      <c r="H1373" s="12">
        <v>21</v>
      </c>
      <c r="I1373" s="12">
        <v>7</v>
      </c>
      <c r="J1373" s="12">
        <v>0</v>
      </c>
      <c r="K1373" s="12">
        <v>3</v>
      </c>
      <c r="L1373" s="12">
        <v>9</v>
      </c>
      <c r="M1373" s="12">
        <v>0</v>
      </c>
      <c r="N1373" s="12">
        <v>0</v>
      </c>
      <c r="O1373" s="12">
        <v>12</v>
      </c>
      <c r="P1373" s="12">
        <v>45</v>
      </c>
    </row>
    <row r="1374" spans="1:16" x14ac:dyDescent="0.2">
      <c r="A1374" s="12" t="s">
        <v>1941</v>
      </c>
      <c r="B1374" s="12">
        <v>2013</v>
      </c>
      <c r="C1374" s="12" t="s">
        <v>164</v>
      </c>
      <c r="D1374" s="12" t="s">
        <v>157</v>
      </c>
      <c r="E1374" s="12">
        <v>35</v>
      </c>
      <c r="F1374" s="12">
        <v>107</v>
      </c>
      <c r="G1374" s="12">
        <v>11</v>
      </c>
      <c r="H1374" s="12">
        <v>31</v>
      </c>
      <c r="I1374" s="12">
        <v>13</v>
      </c>
      <c r="J1374" s="12">
        <v>1</v>
      </c>
      <c r="K1374" s="12">
        <v>1</v>
      </c>
      <c r="L1374" s="12">
        <v>13</v>
      </c>
      <c r="M1374" s="12">
        <v>1</v>
      </c>
      <c r="N1374" s="12">
        <v>0</v>
      </c>
      <c r="O1374" s="12">
        <v>14</v>
      </c>
      <c r="P1374" s="12">
        <v>29</v>
      </c>
    </row>
    <row r="1375" spans="1:16" x14ac:dyDescent="0.2">
      <c r="A1375" s="12" t="s">
        <v>1711</v>
      </c>
      <c r="B1375" s="12">
        <v>2013</v>
      </c>
      <c r="C1375" s="12" t="s">
        <v>160</v>
      </c>
      <c r="D1375" s="12" t="s">
        <v>161</v>
      </c>
      <c r="E1375" s="12">
        <v>35</v>
      </c>
      <c r="F1375" s="12">
        <v>108</v>
      </c>
      <c r="G1375" s="12">
        <v>10</v>
      </c>
      <c r="H1375" s="12">
        <v>26</v>
      </c>
      <c r="I1375" s="12">
        <v>2</v>
      </c>
      <c r="J1375" s="12">
        <v>0</v>
      </c>
      <c r="K1375" s="12">
        <v>5</v>
      </c>
      <c r="L1375" s="12">
        <v>16</v>
      </c>
      <c r="M1375" s="12">
        <v>0</v>
      </c>
      <c r="N1375" s="12">
        <v>1</v>
      </c>
      <c r="O1375" s="12">
        <v>7</v>
      </c>
      <c r="P1375" s="12">
        <v>43</v>
      </c>
    </row>
    <row r="1376" spans="1:16" x14ac:dyDescent="0.2">
      <c r="A1376" s="12" t="s">
        <v>1797</v>
      </c>
      <c r="B1376" s="12">
        <v>2013</v>
      </c>
      <c r="C1376" s="12" t="s">
        <v>181</v>
      </c>
      <c r="D1376" s="12" t="s">
        <v>157</v>
      </c>
      <c r="E1376" s="12">
        <v>47</v>
      </c>
      <c r="F1376" s="12">
        <v>108</v>
      </c>
      <c r="G1376" s="12">
        <v>9</v>
      </c>
      <c r="H1376" s="12">
        <v>28</v>
      </c>
      <c r="I1376" s="12">
        <v>3</v>
      </c>
      <c r="J1376" s="12">
        <v>0</v>
      </c>
      <c r="K1376" s="12">
        <v>0</v>
      </c>
      <c r="L1376" s="12">
        <v>10</v>
      </c>
      <c r="M1376" s="12">
        <v>1</v>
      </c>
      <c r="N1376" s="12">
        <v>0</v>
      </c>
      <c r="O1376" s="12">
        <v>7</v>
      </c>
      <c r="P1376" s="12">
        <v>24</v>
      </c>
    </row>
    <row r="1377" spans="1:16" x14ac:dyDescent="0.2">
      <c r="A1377" s="12" t="s">
        <v>1990</v>
      </c>
      <c r="B1377" s="12">
        <v>2013</v>
      </c>
      <c r="C1377" s="12" t="s">
        <v>163</v>
      </c>
      <c r="D1377" s="12" t="s">
        <v>161</v>
      </c>
      <c r="E1377" s="12">
        <v>40</v>
      </c>
      <c r="F1377" s="12">
        <v>109</v>
      </c>
      <c r="G1377" s="12">
        <v>6</v>
      </c>
      <c r="H1377" s="12">
        <v>20</v>
      </c>
      <c r="I1377" s="12">
        <v>2</v>
      </c>
      <c r="J1377" s="12">
        <v>1</v>
      </c>
      <c r="K1377" s="12">
        <v>1</v>
      </c>
      <c r="L1377" s="12">
        <v>5</v>
      </c>
      <c r="M1377" s="12">
        <v>3</v>
      </c>
      <c r="N1377" s="12">
        <v>1</v>
      </c>
      <c r="O1377" s="12">
        <v>6</v>
      </c>
      <c r="P1377" s="12">
        <v>27</v>
      </c>
    </row>
    <row r="1378" spans="1:16" x14ac:dyDescent="0.2">
      <c r="A1378" s="12" t="s">
        <v>1788</v>
      </c>
      <c r="B1378" s="12">
        <v>2013</v>
      </c>
      <c r="C1378" s="12" t="s">
        <v>181</v>
      </c>
      <c r="D1378" s="12" t="s">
        <v>157</v>
      </c>
      <c r="E1378" s="12">
        <v>33</v>
      </c>
      <c r="F1378" s="12">
        <v>109</v>
      </c>
      <c r="G1378" s="12">
        <v>10</v>
      </c>
      <c r="H1378" s="12">
        <v>24</v>
      </c>
      <c r="I1378" s="12">
        <v>1</v>
      </c>
      <c r="J1378" s="12">
        <v>2</v>
      </c>
      <c r="K1378" s="12">
        <v>3</v>
      </c>
      <c r="L1378" s="12">
        <v>18</v>
      </c>
      <c r="M1378" s="12">
        <v>2</v>
      </c>
      <c r="N1378" s="12">
        <v>1</v>
      </c>
      <c r="O1378" s="12">
        <v>8</v>
      </c>
      <c r="P1378" s="12">
        <v>36</v>
      </c>
    </row>
    <row r="1379" spans="1:16" x14ac:dyDescent="0.2">
      <c r="A1379" s="12" t="s">
        <v>1626</v>
      </c>
      <c r="B1379" s="12">
        <v>2013</v>
      </c>
      <c r="C1379" s="12" t="s">
        <v>171</v>
      </c>
      <c r="D1379" s="12" t="s">
        <v>157</v>
      </c>
      <c r="E1379" s="12">
        <v>36</v>
      </c>
      <c r="F1379" s="12">
        <v>110</v>
      </c>
      <c r="G1379" s="12">
        <v>15</v>
      </c>
      <c r="H1379" s="12">
        <v>26</v>
      </c>
      <c r="I1379" s="12">
        <v>6</v>
      </c>
      <c r="J1379" s="12">
        <v>0</v>
      </c>
      <c r="K1379" s="12">
        <v>6</v>
      </c>
      <c r="L1379" s="12">
        <v>19</v>
      </c>
      <c r="M1379" s="12">
        <v>0</v>
      </c>
      <c r="N1379" s="12">
        <v>1</v>
      </c>
      <c r="O1379" s="12">
        <v>8</v>
      </c>
      <c r="P1379" s="12">
        <v>31</v>
      </c>
    </row>
    <row r="1380" spans="1:16" x14ac:dyDescent="0.2">
      <c r="A1380" s="12" t="s">
        <v>1550</v>
      </c>
      <c r="B1380" s="12">
        <v>2013</v>
      </c>
      <c r="C1380" s="12" t="s">
        <v>165</v>
      </c>
      <c r="D1380" s="12" t="s">
        <v>157</v>
      </c>
      <c r="E1380" s="12">
        <v>62</v>
      </c>
      <c r="F1380" s="12">
        <v>112</v>
      </c>
      <c r="G1380" s="12">
        <v>15</v>
      </c>
      <c r="H1380" s="12">
        <v>24</v>
      </c>
      <c r="I1380" s="12">
        <v>4</v>
      </c>
      <c r="J1380" s="12">
        <v>1</v>
      </c>
      <c r="K1380" s="12">
        <v>1</v>
      </c>
      <c r="L1380" s="12">
        <v>10</v>
      </c>
      <c r="M1380" s="12">
        <v>9</v>
      </c>
      <c r="N1380" s="12">
        <v>2</v>
      </c>
      <c r="O1380" s="12">
        <v>9</v>
      </c>
      <c r="P1380" s="12">
        <v>20</v>
      </c>
    </row>
    <row r="1381" spans="1:16" x14ac:dyDescent="0.2">
      <c r="A1381" s="12" t="s">
        <v>1329</v>
      </c>
      <c r="B1381" s="12">
        <v>2013</v>
      </c>
      <c r="C1381" s="12" t="s">
        <v>166</v>
      </c>
      <c r="D1381" s="12" t="s">
        <v>161</v>
      </c>
      <c r="E1381" s="12">
        <v>41</v>
      </c>
      <c r="F1381" s="12">
        <v>113</v>
      </c>
      <c r="G1381" s="12">
        <v>14</v>
      </c>
      <c r="H1381" s="12">
        <v>20</v>
      </c>
      <c r="I1381" s="12">
        <v>3</v>
      </c>
      <c r="J1381" s="12">
        <v>0</v>
      </c>
      <c r="K1381" s="12">
        <v>1</v>
      </c>
      <c r="L1381" s="12">
        <v>8</v>
      </c>
      <c r="M1381" s="12">
        <v>0</v>
      </c>
      <c r="N1381" s="12">
        <v>0</v>
      </c>
      <c r="O1381" s="12">
        <v>3</v>
      </c>
      <c r="P1381" s="12">
        <v>26</v>
      </c>
    </row>
    <row r="1382" spans="1:16" x14ac:dyDescent="0.2">
      <c r="A1382" s="12" t="s">
        <v>1793</v>
      </c>
      <c r="B1382" s="12">
        <v>2013</v>
      </c>
      <c r="C1382" s="12" t="s">
        <v>175</v>
      </c>
      <c r="D1382" s="12" t="s">
        <v>157</v>
      </c>
      <c r="E1382" s="12">
        <v>28</v>
      </c>
      <c r="F1382" s="12">
        <v>113</v>
      </c>
      <c r="G1382" s="12">
        <v>9</v>
      </c>
      <c r="H1382" s="12">
        <v>32</v>
      </c>
      <c r="I1382" s="12">
        <v>4</v>
      </c>
      <c r="J1382" s="12">
        <v>1</v>
      </c>
      <c r="K1382" s="12">
        <v>1</v>
      </c>
      <c r="L1382" s="12">
        <v>11</v>
      </c>
      <c r="M1382" s="12">
        <v>1</v>
      </c>
      <c r="N1382" s="12">
        <v>3</v>
      </c>
      <c r="O1382" s="12">
        <v>8</v>
      </c>
      <c r="P1382" s="12">
        <v>21</v>
      </c>
    </row>
    <row r="1383" spans="1:16" x14ac:dyDescent="0.2">
      <c r="A1383" s="12" t="s">
        <v>1783</v>
      </c>
      <c r="B1383" s="12">
        <v>2013</v>
      </c>
      <c r="C1383" s="12" t="s">
        <v>174</v>
      </c>
      <c r="D1383" s="12" t="s">
        <v>161</v>
      </c>
      <c r="E1383" s="12">
        <v>41</v>
      </c>
      <c r="F1383" s="12">
        <v>115</v>
      </c>
      <c r="G1383" s="12">
        <v>9</v>
      </c>
      <c r="H1383" s="12">
        <v>25</v>
      </c>
      <c r="I1383" s="12">
        <v>6</v>
      </c>
      <c r="J1383" s="12">
        <v>0</v>
      </c>
      <c r="K1383" s="12">
        <v>3</v>
      </c>
      <c r="L1383" s="12">
        <v>14</v>
      </c>
      <c r="M1383" s="12">
        <v>0</v>
      </c>
      <c r="N1383" s="12">
        <v>0</v>
      </c>
      <c r="O1383" s="12">
        <v>5</v>
      </c>
      <c r="P1383" s="12">
        <v>24</v>
      </c>
    </row>
    <row r="1384" spans="1:16" x14ac:dyDescent="0.2">
      <c r="A1384" s="12" t="s">
        <v>1649</v>
      </c>
      <c r="B1384" s="12">
        <v>2013</v>
      </c>
      <c r="C1384" s="12" t="s">
        <v>177</v>
      </c>
      <c r="D1384" s="12" t="s">
        <v>161</v>
      </c>
      <c r="E1384" s="12">
        <v>45</v>
      </c>
      <c r="F1384" s="12">
        <v>118</v>
      </c>
      <c r="G1384" s="12">
        <v>12</v>
      </c>
      <c r="H1384" s="12">
        <v>15</v>
      </c>
      <c r="I1384" s="12">
        <v>2</v>
      </c>
      <c r="J1384" s="12">
        <v>0</v>
      </c>
      <c r="K1384" s="12">
        <v>1</v>
      </c>
      <c r="L1384" s="12">
        <v>6</v>
      </c>
      <c r="M1384" s="12">
        <v>0</v>
      </c>
      <c r="N1384" s="12">
        <v>0</v>
      </c>
      <c r="O1384" s="12">
        <v>5</v>
      </c>
      <c r="P1384" s="12">
        <v>20</v>
      </c>
    </row>
    <row r="1385" spans="1:16" x14ac:dyDescent="0.2">
      <c r="A1385" s="12" t="s">
        <v>1975</v>
      </c>
      <c r="B1385" s="12">
        <v>2013</v>
      </c>
      <c r="C1385" s="12" t="s">
        <v>164</v>
      </c>
      <c r="D1385" s="12" t="s">
        <v>157</v>
      </c>
      <c r="E1385" s="12">
        <v>34</v>
      </c>
      <c r="F1385" s="12">
        <v>119</v>
      </c>
      <c r="G1385" s="12">
        <v>11</v>
      </c>
      <c r="H1385" s="12">
        <v>30</v>
      </c>
      <c r="I1385" s="12">
        <v>5</v>
      </c>
      <c r="J1385" s="12">
        <v>0</v>
      </c>
      <c r="K1385" s="12">
        <v>2</v>
      </c>
      <c r="L1385" s="12">
        <v>8</v>
      </c>
      <c r="M1385" s="12">
        <v>0</v>
      </c>
      <c r="N1385" s="12">
        <v>0</v>
      </c>
      <c r="O1385" s="12">
        <v>2</v>
      </c>
      <c r="P1385" s="12">
        <v>28</v>
      </c>
    </row>
    <row r="1386" spans="1:16" x14ac:dyDescent="0.2">
      <c r="A1386" s="12" t="s">
        <v>1623</v>
      </c>
      <c r="B1386" s="12">
        <v>2013</v>
      </c>
      <c r="C1386" s="12" t="s">
        <v>165</v>
      </c>
      <c r="D1386" s="12" t="s">
        <v>157</v>
      </c>
      <c r="E1386" s="12">
        <v>44</v>
      </c>
      <c r="F1386" s="12">
        <v>119</v>
      </c>
      <c r="G1386" s="12">
        <v>14</v>
      </c>
      <c r="H1386" s="12">
        <v>31</v>
      </c>
      <c r="I1386" s="12">
        <v>7</v>
      </c>
      <c r="J1386" s="12">
        <v>0</v>
      </c>
      <c r="K1386" s="12">
        <v>4</v>
      </c>
      <c r="L1386" s="12">
        <v>13</v>
      </c>
      <c r="M1386" s="12">
        <v>1</v>
      </c>
      <c r="N1386" s="12">
        <v>0</v>
      </c>
      <c r="O1386" s="12">
        <v>15</v>
      </c>
      <c r="P1386" s="12">
        <v>25</v>
      </c>
    </row>
    <row r="1387" spans="1:16" x14ac:dyDescent="0.2">
      <c r="A1387" s="12" t="s">
        <v>1901</v>
      </c>
      <c r="B1387" s="12">
        <v>2013</v>
      </c>
      <c r="C1387" s="12" t="s">
        <v>158</v>
      </c>
      <c r="D1387" s="12" t="s">
        <v>157</v>
      </c>
      <c r="E1387" s="12">
        <v>52</v>
      </c>
      <c r="F1387" s="12">
        <v>120</v>
      </c>
      <c r="G1387" s="12">
        <v>16</v>
      </c>
      <c r="H1387" s="12">
        <v>29</v>
      </c>
      <c r="I1387" s="12">
        <v>4</v>
      </c>
      <c r="J1387" s="12">
        <v>0</v>
      </c>
      <c r="K1387" s="12">
        <v>2</v>
      </c>
      <c r="L1387" s="12">
        <v>6</v>
      </c>
      <c r="M1387" s="12">
        <v>1</v>
      </c>
      <c r="N1387" s="12">
        <v>6</v>
      </c>
      <c r="O1387" s="12">
        <v>13</v>
      </c>
      <c r="P1387" s="12">
        <v>20</v>
      </c>
    </row>
    <row r="1388" spans="1:16" x14ac:dyDescent="0.2">
      <c r="A1388" s="12" t="s">
        <v>1741</v>
      </c>
      <c r="B1388" s="12">
        <v>2013</v>
      </c>
      <c r="C1388" s="12" t="s">
        <v>164</v>
      </c>
      <c r="D1388" s="12" t="s">
        <v>157</v>
      </c>
      <c r="E1388" s="12">
        <v>45</v>
      </c>
      <c r="F1388" s="12">
        <v>120</v>
      </c>
      <c r="G1388" s="12">
        <v>11</v>
      </c>
      <c r="H1388" s="12">
        <v>21</v>
      </c>
      <c r="I1388" s="12">
        <v>3</v>
      </c>
      <c r="J1388" s="12">
        <v>1</v>
      </c>
      <c r="K1388" s="12">
        <v>1</v>
      </c>
      <c r="L1388" s="12">
        <v>8</v>
      </c>
      <c r="M1388" s="12">
        <v>0</v>
      </c>
      <c r="N1388" s="12">
        <v>0</v>
      </c>
      <c r="O1388" s="12">
        <v>12</v>
      </c>
      <c r="P1388" s="12">
        <v>25</v>
      </c>
    </row>
    <row r="1389" spans="1:16" x14ac:dyDescent="0.2">
      <c r="A1389" s="12" t="s">
        <v>1983</v>
      </c>
      <c r="B1389" s="12">
        <v>2013</v>
      </c>
      <c r="C1389" s="12" t="s">
        <v>186</v>
      </c>
      <c r="D1389" s="12" t="s">
        <v>161</v>
      </c>
      <c r="E1389" s="12">
        <v>34</v>
      </c>
      <c r="F1389" s="12">
        <v>121</v>
      </c>
      <c r="G1389" s="12">
        <v>17</v>
      </c>
      <c r="H1389" s="12">
        <v>35</v>
      </c>
      <c r="I1389" s="12">
        <v>5</v>
      </c>
      <c r="J1389" s="12">
        <v>0</v>
      </c>
      <c r="K1389" s="12">
        <v>0</v>
      </c>
      <c r="L1389" s="12">
        <v>10</v>
      </c>
      <c r="M1389" s="12">
        <v>0</v>
      </c>
      <c r="N1389" s="12">
        <v>3</v>
      </c>
      <c r="O1389" s="12">
        <v>9</v>
      </c>
      <c r="P1389" s="12">
        <v>26</v>
      </c>
    </row>
    <row r="1390" spans="1:16" x14ac:dyDescent="0.2">
      <c r="A1390" s="12" t="s">
        <v>1450</v>
      </c>
      <c r="B1390" s="12">
        <v>2013</v>
      </c>
      <c r="C1390" s="12" t="s">
        <v>160</v>
      </c>
      <c r="D1390" s="12" t="s">
        <v>161</v>
      </c>
      <c r="E1390" s="12">
        <v>47</v>
      </c>
      <c r="F1390" s="12">
        <v>121</v>
      </c>
      <c r="G1390" s="12">
        <v>12</v>
      </c>
      <c r="H1390" s="12">
        <v>34</v>
      </c>
      <c r="I1390" s="12">
        <v>8</v>
      </c>
      <c r="J1390" s="12">
        <v>0</v>
      </c>
      <c r="K1390" s="12">
        <v>1</v>
      </c>
      <c r="L1390" s="12">
        <v>13</v>
      </c>
      <c r="M1390" s="12">
        <v>1</v>
      </c>
      <c r="N1390" s="12">
        <v>1</v>
      </c>
      <c r="O1390" s="12">
        <v>14</v>
      </c>
      <c r="P1390" s="12">
        <v>23</v>
      </c>
    </row>
    <row r="1391" spans="1:16" x14ac:dyDescent="0.2">
      <c r="A1391" s="12" t="s">
        <v>1509</v>
      </c>
      <c r="B1391" s="12">
        <v>2013</v>
      </c>
      <c r="C1391" s="12" t="s">
        <v>172</v>
      </c>
      <c r="D1391" s="12" t="s">
        <v>161</v>
      </c>
      <c r="E1391" s="12">
        <v>38</v>
      </c>
      <c r="F1391" s="12">
        <v>123</v>
      </c>
      <c r="G1391" s="12">
        <v>12</v>
      </c>
      <c r="H1391" s="12">
        <v>33</v>
      </c>
      <c r="I1391" s="12">
        <v>2</v>
      </c>
      <c r="J1391" s="12">
        <v>2</v>
      </c>
      <c r="K1391" s="12">
        <v>2</v>
      </c>
      <c r="L1391" s="12">
        <v>9</v>
      </c>
      <c r="M1391" s="12">
        <v>3</v>
      </c>
      <c r="N1391" s="12">
        <v>3</v>
      </c>
      <c r="O1391" s="12">
        <v>8</v>
      </c>
      <c r="P1391" s="12">
        <v>31</v>
      </c>
    </row>
    <row r="1392" spans="1:16" x14ac:dyDescent="0.2">
      <c r="A1392" s="12" t="s">
        <v>1829</v>
      </c>
      <c r="B1392" s="12">
        <v>2013</v>
      </c>
      <c r="C1392" s="12" t="s">
        <v>180</v>
      </c>
      <c r="D1392" s="12" t="s">
        <v>161</v>
      </c>
      <c r="E1392" s="12">
        <v>51</v>
      </c>
      <c r="F1392" s="12">
        <v>123</v>
      </c>
      <c r="G1392" s="12">
        <v>13</v>
      </c>
      <c r="H1392" s="12">
        <v>25</v>
      </c>
      <c r="I1392" s="12">
        <v>6</v>
      </c>
      <c r="J1392" s="12">
        <v>1</v>
      </c>
      <c r="K1392" s="12">
        <v>1</v>
      </c>
      <c r="L1392" s="12">
        <v>13</v>
      </c>
      <c r="M1392" s="12">
        <v>0</v>
      </c>
      <c r="N1392" s="12">
        <v>0</v>
      </c>
      <c r="O1392" s="12">
        <v>4</v>
      </c>
      <c r="P1392" s="12">
        <v>25</v>
      </c>
    </row>
    <row r="1393" spans="1:16" x14ac:dyDescent="0.2">
      <c r="A1393" s="12" t="s">
        <v>1449</v>
      </c>
      <c r="B1393" s="12">
        <v>2013</v>
      </c>
      <c r="C1393" s="12" t="s">
        <v>160</v>
      </c>
      <c r="D1393" s="12" t="s">
        <v>161</v>
      </c>
      <c r="E1393" s="12">
        <v>74</v>
      </c>
      <c r="F1393" s="12">
        <v>123</v>
      </c>
      <c r="G1393" s="12">
        <v>13</v>
      </c>
      <c r="H1393" s="12">
        <v>30</v>
      </c>
      <c r="I1393" s="12">
        <v>7</v>
      </c>
      <c r="J1393" s="12">
        <v>1</v>
      </c>
      <c r="K1393" s="12">
        <v>1</v>
      </c>
      <c r="L1393" s="12">
        <v>11</v>
      </c>
      <c r="M1393" s="12">
        <v>0</v>
      </c>
      <c r="N1393" s="12">
        <v>0</v>
      </c>
      <c r="O1393" s="12">
        <v>6</v>
      </c>
      <c r="P1393" s="12">
        <v>32</v>
      </c>
    </row>
    <row r="1394" spans="1:16" x14ac:dyDescent="0.2">
      <c r="A1394" s="12" t="s">
        <v>1978</v>
      </c>
      <c r="B1394" s="12">
        <v>2013</v>
      </c>
      <c r="C1394" s="12" t="s">
        <v>181</v>
      </c>
      <c r="D1394" s="12" t="s">
        <v>157</v>
      </c>
      <c r="E1394" s="12">
        <v>40</v>
      </c>
      <c r="F1394" s="12">
        <v>125</v>
      </c>
      <c r="G1394" s="12">
        <v>16</v>
      </c>
      <c r="H1394" s="12">
        <v>35</v>
      </c>
      <c r="I1394" s="12">
        <v>8</v>
      </c>
      <c r="J1394" s="12">
        <v>1</v>
      </c>
      <c r="K1394" s="12">
        <v>1</v>
      </c>
      <c r="L1394" s="12">
        <v>16</v>
      </c>
      <c r="M1394" s="12">
        <v>0</v>
      </c>
      <c r="N1394" s="12">
        <v>0</v>
      </c>
      <c r="O1394" s="12">
        <v>10</v>
      </c>
      <c r="P1394" s="12">
        <v>38</v>
      </c>
    </row>
    <row r="1395" spans="1:16" x14ac:dyDescent="0.2">
      <c r="A1395" s="12" t="s">
        <v>1867</v>
      </c>
      <c r="B1395" s="12">
        <v>2013</v>
      </c>
      <c r="C1395" s="12" t="s">
        <v>158</v>
      </c>
      <c r="D1395" s="12" t="s">
        <v>157</v>
      </c>
      <c r="E1395" s="12">
        <v>48</v>
      </c>
      <c r="F1395" s="12">
        <v>125</v>
      </c>
      <c r="G1395" s="12">
        <v>8</v>
      </c>
      <c r="H1395" s="12">
        <v>24</v>
      </c>
      <c r="I1395" s="12">
        <v>4</v>
      </c>
      <c r="J1395" s="12">
        <v>0</v>
      </c>
      <c r="K1395" s="12">
        <v>1</v>
      </c>
      <c r="L1395" s="12">
        <v>10</v>
      </c>
      <c r="M1395" s="12">
        <v>4</v>
      </c>
      <c r="N1395" s="12">
        <v>4</v>
      </c>
      <c r="O1395" s="12">
        <v>6</v>
      </c>
      <c r="P1395" s="12">
        <v>44</v>
      </c>
    </row>
    <row r="1396" spans="1:16" x14ac:dyDescent="0.2">
      <c r="A1396" s="12" t="s">
        <v>1454</v>
      </c>
      <c r="B1396" s="12">
        <v>2013</v>
      </c>
      <c r="C1396" s="12" t="s">
        <v>186</v>
      </c>
      <c r="D1396" s="12" t="s">
        <v>161</v>
      </c>
      <c r="E1396" s="12">
        <v>81</v>
      </c>
      <c r="F1396" s="12">
        <v>128</v>
      </c>
      <c r="G1396" s="12">
        <v>11</v>
      </c>
      <c r="H1396" s="12">
        <v>23</v>
      </c>
      <c r="I1396" s="12">
        <v>4</v>
      </c>
      <c r="J1396" s="12">
        <v>0</v>
      </c>
      <c r="K1396" s="12">
        <v>2</v>
      </c>
      <c r="L1396" s="12">
        <v>7</v>
      </c>
      <c r="M1396" s="12">
        <v>1</v>
      </c>
      <c r="N1396" s="12">
        <v>0</v>
      </c>
      <c r="O1396" s="12">
        <v>8</v>
      </c>
      <c r="P1396" s="12">
        <v>44</v>
      </c>
    </row>
    <row r="1397" spans="1:16" x14ac:dyDescent="0.2">
      <c r="A1397" s="12" t="s">
        <v>1734</v>
      </c>
      <c r="B1397" s="12">
        <v>2013</v>
      </c>
      <c r="C1397" s="12" t="s">
        <v>165</v>
      </c>
      <c r="D1397" s="12" t="s">
        <v>157</v>
      </c>
      <c r="E1397" s="12">
        <v>40</v>
      </c>
      <c r="F1397" s="12">
        <v>128</v>
      </c>
      <c r="G1397" s="12">
        <v>17</v>
      </c>
      <c r="H1397" s="12">
        <v>25</v>
      </c>
      <c r="I1397" s="12">
        <v>3</v>
      </c>
      <c r="J1397" s="12">
        <v>0</v>
      </c>
      <c r="K1397" s="12">
        <v>5</v>
      </c>
      <c r="L1397" s="12">
        <v>12</v>
      </c>
      <c r="M1397" s="12">
        <v>0</v>
      </c>
      <c r="N1397" s="12">
        <v>1</v>
      </c>
      <c r="O1397" s="12">
        <v>10</v>
      </c>
      <c r="P1397" s="12">
        <v>41</v>
      </c>
    </row>
    <row r="1398" spans="1:16" x14ac:dyDescent="0.2">
      <c r="A1398" s="12" t="s">
        <v>1394</v>
      </c>
      <c r="B1398" s="12">
        <v>2013</v>
      </c>
      <c r="C1398" s="12" t="s">
        <v>179</v>
      </c>
      <c r="D1398" s="12" t="s">
        <v>161</v>
      </c>
      <c r="E1398" s="12">
        <v>63</v>
      </c>
      <c r="F1398" s="12">
        <v>129</v>
      </c>
      <c r="G1398" s="12">
        <v>6</v>
      </c>
      <c r="H1398" s="12">
        <v>27</v>
      </c>
      <c r="I1398" s="12">
        <v>8</v>
      </c>
      <c r="J1398" s="12">
        <v>0</v>
      </c>
      <c r="K1398" s="12">
        <v>0</v>
      </c>
      <c r="L1398" s="12">
        <v>11</v>
      </c>
      <c r="M1398" s="12">
        <v>0</v>
      </c>
      <c r="N1398" s="12">
        <v>0</v>
      </c>
      <c r="O1398" s="12">
        <v>9</v>
      </c>
      <c r="P1398" s="12">
        <v>13</v>
      </c>
    </row>
    <row r="1399" spans="1:16" x14ac:dyDescent="0.2">
      <c r="A1399" s="12" t="s">
        <v>1426</v>
      </c>
      <c r="B1399" s="12">
        <v>2013</v>
      </c>
      <c r="C1399" s="12" t="s">
        <v>179</v>
      </c>
      <c r="D1399" s="12" t="s">
        <v>161</v>
      </c>
      <c r="E1399" s="12">
        <v>38</v>
      </c>
      <c r="F1399" s="12">
        <v>129</v>
      </c>
      <c r="G1399" s="12">
        <v>7</v>
      </c>
      <c r="H1399" s="12">
        <v>31</v>
      </c>
      <c r="I1399" s="12">
        <v>5</v>
      </c>
      <c r="J1399" s="12">
        <v>0</v>
      </c>
      <c r="K1399" s="12">
        <v>2</v>
      </c>
      <c r="L1399" s="12">
        <v>12</v>
      </c>
      <c r="M1399" s="12">
        <v>0</v>
      </c>
      <c r="N1399" s="12">
        <v>0</v>
      </c>
      <c r="O1399" s="12">
        <v>10</v>
      </c>
      <c r="P1399" s="12">
        <v>29</v>
      </c>
    </row>
    <row r="1400" spans="1:16" x14ac:dyDescent="0.2">
      <c r="A1400" s="12" t="s">
        <v>1878</v>
      </c>
      <c r="B1400" s="12">
        <v>2013</v>
      </c>
      <c r="C1400" s="12" t="s">
        <v>185</v>
      </c>
      <c r="D1400" s="12" t="s">
        <v>161</v>
      </c>
      <c r="E1400" s="12">
        <v>63</v>
      </c>
      <c r="F1400" s="12">
        <v>129</v>
      </c>
      <c r="G1400" s="12">
        <v>8</v>
      </c>
      <c r="H1400" s="12">
        <v>32</v>
      </c>
      <c r="I1400" s="12">
        <v>4</v>
      </c>
      <c r="J1400" s="12">
        <v>0</v>
      </c>
      <c r="K1400" s="12">
        <v>3</v>
      </c>
      <c r="L1400" s="12">
        <v>19</v>
      </c>
      <c r="M1400" s="12">
        <v>0</v>
      </c>
      <c r="N1400" s="12">
        <v>0</v>
      </c>
      <c r="O1400" s="12">
        <v>7</v>
      </c>
      <c r="P1400" s="12">
        <v>29</v>
      </c>
    </row>
    <row r="1401" spans="1:16" x14ac:dyDescent="0.2">
      <c r="A1401" s="12" t="s">
        <v>1495</v>
      </c>
      <c r="B1401" s="12">
        <v>2013</v>
      </c>
      <c r="C1401" s="12" t="s">
        <v>183</v>
      </c>
      <c r="D1401" s="12" t="s">
        <v>161</v>
      </c>
      <c r="E1401" s="12">
        <v>92</v>
      </c>
      <c r="F1401" s="12">
        <v>129</v>
      </c>
      <c r="G1401" s="12">
        <v>6</v>
      </c>
      <c r="H1401" s="12">
        <v>26</v>
      </c>
      <c r="I1401" s="12">
        <v>4</v>
      </c>
      <c r="J1401" s="12">
        <v>0</v>
      </c>
      <c r="K1401" s="12">
        <v>4</v>
      </c>
      <c r="L1401" s="12">
        <v>11</v>
      </c>
      <c r="M1401" s="12">
        <v>0</v>
      </c>
      <c r="N1401" s="12">
        <v>2</v>
      </c>
      <c r="O1401" s="12">
        <v>7</v>
      </c>
      <c r="P1401" s="12">
        <v>25</v>
      </c>
    </row>
    <row r="1402" spans="1:16" x14ac:dyDescent="0.2">
      <c r="A1402" s="12" t="s">
        <v>1945</v>
      </c>
      <c r="B1402" s="12">
        <v>2013</v>
      </c>
      <c r="C1402" s="12" t="s">
        <v>177</v>
      </c>
      <c r="D1402" s="12" t="s">
        <v>161</v>
      </c>
      <c r="E1402" s="12">
        <v>53</v>
      </c>
      <c r="F1402" s="12">
        <v>129</v>
      </c>
      <c r="G1402" s="12">
        <v>13</v>
      </c>
      <c r="H1402" s="12">
        <v>31</v>
      </c>
      <c r="I1402" s="12">
        <v>8</v>
      </c>
      <c r="J1402" s="12">
        <v>0</v>
      </c>
      <c r="K1402" s="12">
        <v>7</v>
      </c>
      <c r="L1402" s="12">
        <v>19</v>
      </c>
      <c r="M1402" s="12">
        <v>1</v>
      </c>
      <c r="N1402" s="12">
        <v>1</v>
      </c>
      <c r="O1402" s="12">
        <v>20</v>
      </c>
      <c r="P1402" s="12">
        <v>37</v>
      </c>
    </row>
    <row r="1403" spans="1:16" x14ac:dyDescent="0.2">
      <c r="A1403" s="12" t="s">
        <v>1749</v>
      </c>
      <c r="B1403" s="12">
        <v>2013</v>
      </c>
      <c r="C1403" s="12" t="s">
        <v>173</v>
      </c>
      <c r="D1403" s="12" t="s">
        <v>161</v>
      </c>
      <c r="E1403" s="12">
        <v>74</v>
      </c>
      <c r="F1403" s="12">
        <v>132</v>
      </c>
      <c r="G1403" s="12">
        <v>14</v>
      </c>
      <c r="H1403" s="12">
        <v>25</v>
      </c>
      <c r="I1403" s="12">
        <v>6</v>
      </c>
      <c r="J1403" s="12">
        <v>1</v>
      </c>
      <c r="K1403" s="12">
        <v>0</v>
      </c>
      <c r="L1403" s="12">
        <v>4</v>
      </c>
      <c r="M1403" s="12">
        <v>5</v>
      </c>
      <c r="N1403" s="12">
        <v>2</v>
      </c>
      <c r="O1403" s="12">
        <v>17</v>
      </c>
      <c r="P1403" s="12">
        <v>28</v>
      </c>
    </row>
    <row r="1404" spans="1:16" x14ac:dyDescent="0.2">
      <c r="A1404" s="12" t="s">
        <v>1974</v>
      </c>
      <c r="B1404" s="12">
        <v>2013</v>
      </c>
      <c r="C1404" s="12" t="s">
        <v>166</v>
      </c>
      <c r="D1404" s="12" t="s">
        <v>161</v>
      </c>
      <c r="E1404" s="12">
        <v>57</v>
      </c>
      <c r="F1404" s="12">
        <v>132</v>
      </c>
      <c r="G1404" s="12">
        <v>17</v>
      </c>
      <c r="H1404" s="12">
        <v>32</v>
      </c>
      <c r="I1404" s="12">
        <v>7</v>
      </c>
      <c r="J1404" s="12">
        <v>2</v>
      </c>
      <c r="K1404" s="12">
        <v>5</v>
      </c>
      <c r="L1404" s="12">
        <v>14</v>
      </c>
      <c r="M1404" s="12">
        <v>2</v>
      </c>
      <c r="N1404" s="12">
        <v>1</v>
      </c>
      <c r="O1404" s="12">
        <v>20</v>
      </c>
      <c r="P1404" s="12">
        <v>25</v>
      </c>
    </row>
    <row r="1405" spans="1:16" x14ac:dyDescent="0.2">
      <c r="A1405" s="12" t="s">
        <v>1944</v>
      </c>
      <c r="B1405" s="12">
        <v>2013</v>
      </c>
      <c r="C1405" s="12" t="s">
        <v>173</v>
      </c>
      <c r="D1405" s="12" t="s">
        <v>161</v>
      </c>
      <c r="E1405" s="12">
        <v>66</v>
      </c>
      <c r="F1405" s="12">
        <v>133</v>
      </c>
      <c r="G1405" s="12">
        <v>16</v>
      </c>
      <c r="H1405" s="12">
        <v>25</v>
      </c>
      <c r="I1405" s="12">
        <v>3</v>
      </c>
      <c r="J1405" s="12">
        <v>1</v>
      </c>
      <c r="K1405" s="12">
        <v>4</v>
      </c>
      <c r="L1405" s="12">
        <v>16</v>
      </c>
      <c r="M1405" s="12">
        <v>4</v>
      </c>
      <c r="N1405" s="12">
        <v>3</v>
      </c>
      <c r="O1405" s="12">
        <v>8</v>
      </c>
      <c r="P1405" s="12">
        <v>28</v>
      </c>
    </row>
    <row r="1406" spans="1:16" x14ac:dyDescent="0.2">
      <c r="A1406" s="12" t="s">
        <v>1986</v>
      </c>
      <c r="B1406" s="12">
        <v>2013</v>
      </c>
      <c r="C1406" s="12" t="s">
        <v>158</v>
      </c>
      <c r="D1406" s="12" t="s">
        <v>157</v>
      </c>
      <c r="E1406" s="12">
        <v>52</v>
      </c>
      <c r="F1406" s="12">
        <v>134</v>
      </c>
      <c r="G1406" s="12">
        <v>11</v>
      </c>
      <c r="H1406" s="12">
        <v>28</v>
      </c>
      <c r="I1406" s="12">
        <v>9</v>
      </c>
      <c r="J1406" s="12">
        <v>0</v>
      </c>
      <c r="K1406" s="12">
        <v>4</v>
      </c>
      <c r="L1406" s="12">
        <v>13</v>
      </c>
      <c r="M1406" s="12">
        <v>2</v>
      </c>
      <c r="N1406" s="12">
        <v>0</v>
      </c>
      <c r="O1406" s="12">
        <v>10</v>
      </c>
      <c r="P1406" s="12">
        <v>45</v>
      </c>
    </row>
    <row r="1407" spans="1:16" x14ac:dyDescent="0.2">
      <c r="A1407" s="12" t="s">
        <v>1847</v>
      </c>
      <c r="B1407" s="12">
        <v>2013</v>
      </c>
      <c r="C1407" s="12" t="s">
        <v>182</v>
      </c>
      <c r="D1407" s="12" t="s">
        <v>157</v>
      </c>
      <c r="E1407" s="12">
        <v>46</v>
      </c>
      <c r="F1407" s="12">
        <v>135</v>
      </c>
      <c r="G1407" s="12">
        <v>12</v>
      </c>
      <c r="H1407" s="12">
        <v>35</v>
      </c>
      <c r="I1407" s="12">
        <v>6</v>
      </c>
      <c r="J1407" s="12">
        <v>0</v>
      </c>
      <c r="K1407" s="12">
        <v>2</v>
      </c>
      <c r="L1407" s="12">
        <v>10</v>
      </c>
      <c r="M1407" s="12">
        <v>2</v>
      </c>
      <c r="N1407" s="12">
        <v>1</v>
      </c>
      <c r="O1407" s="12">
        <v>4</v>
      </c>
      <c r="P1407" s="12">
        <v>30</v>
      </c>
    </row>
    <row r="1408" spans="1:16" x14ac:dyDescent="0.2">
      <c r="A1408" s="12" t="s">
        <v>1873</v>
      </c>
      <c r="B1408" s="12">
        <v>2013</v>
      </c>
      <c r="C1408" s="12" t="s">
        <v>173</v>
      </c>
      <c r="D1408" s="12" t="s">
        <v>161</v>
      </c>
      <c r="E1408" s="12">
        <v>50</v>
      </c>
      <c r="F1408" s="12">
        <v>135</v>
      </c>
      <c r="G1408" s="12">
        <v>17</v>
      </c>
      <c r="H1408" s="12">
        <v>29</v>
      </c>
      <c r="I1408" s="12">
        <v>7</v>
      </c>
      <c r="J1408" s="12">
        <v>0</v>
      </c>
      <c r="K1408" s="12">
        <v>6</v>
      </c>
      <c r="L1408" s="12">
        <v>19</v>
      </c>
      <c r="M1408" s="12">
        <v>0</v>
      </c>
      <c r="N1408" s="12">
        <v>1</v>
      </c>
      <c r="O1408" s="12">
        <v>13</v>
      </c>
      <c r="P1408" s="12">
        <v>49</v>
      </c>
    </row>
    <row r="1409" spans="1:16" x14ac:dyDescent="0.2">
      <c r="A1409" s="12" t="s">
        <v>1876</v>
      </c>
      <c r="B1409" s="12">
        <v>2013</v>
      </c>
      <c r="C1409" s="12" t="s">
        <v>171</v>
      </c>
      <c r="D1409" s="12" t="s">
        <v>157</v>
      </c>
      <c r="E1409" s="12">
        <v>60</v>
      </c>
      <c r="F1409" s="12">
        <v>135</v>
      </c>
      <c r="G1409" s="12">
        <v>15</v>
      </c>
      <c r="H1409" s="12">
        <v>28</v>
      </c>
      <c r="I1409" s="12">
        <v>9</v>
      </c>
      <c r="J1409" s="12">
        <v>0</v>
      </c>
      <c r="K1409" s="12">
        <v>1</v>
      </c>
      <c r="L1409" s="12">
        <v>10</v>
      </c>
      <c r="M1409" s="12">
        <v>1</v>
      </c>
      <c r="N1409" s="12">
        <v>0</v>
      </c>
      <c r="O1409" s="12">
        <v>8</v>
      </c>
      <c r="P1409" s="12">
        <v>37</v>
      </c>
    </row>
    <row r="1410" spans="1:16" x14ac:dyDescent="0.2">
      <c r="A1410" s="12" t="s">
        <v>1946</v>
      </c>
      <c r="B1410" s="12">
        <v>2013</v>
      </c>
      <c r="C1410" s="12" t="s">
        <v>170</v>
      </c>
      <c r="D1410" s="12" t="s">
        <v>157</v>
      </c>
      <c r="E1410" s="12">
        <v>47</v>
      </c>
      <c r="F1410" s="12">
        <v>135</v>
      </c>
      <c r="G1410" s="12">
        <v>18</v>
      </c>
      <c r="H1410" s="12">
        <v>34</v>
      </c>
      <c r="I1410" s="12">
        <v>6</v>
      </c>
      <c r="J1410" s="12">
        <v>1</v>
      </c>
      <c r="K1410" s="12">
        <v>4</v>
      </c>
      <c r="L1410" s="12">
        <v>16</v>
      </c>
      <c r="M1410" s="12">
        <v>0</v>
      </c>
      <c r="N1410" s="12">
        <v>1</v>
      </c>
      <c r="O1410" s="12">
        <v>9</v>
      </c>
      <c r="P1410" s="12">
        <v>28</v>
      </c>
    </row>
    <row r="1411" spans="1:16" x14ac:dyDescent="0.2">
      <c r="A1411" s="12" t="s">
        <v>1964</v>
      </c>
      <c r="B1411" s="12">
        <v>2013</v>
      </c>
      <c r="C1411" s="12" t="s">
        <v>166</v>
      </c>
      <c r="D1411" s="12" t="s">
        <v>161</v>
      </c>
      <c r="E1411" s="12">
        <v>56</v>
      </c>
      <c r="F1411" s="12">
        <v>136</v>
      </c>
      <c r="G1411" s="12">
        <v>27</v>
      </c>
      <c r="H1411" s="12">
        <v>38</v>
      </c>
      <c r="I1411" s="12">
        <v>10</v>
      </c>
      <c r="J1411" s="12">
        <v>0</v>
      </c>
      <c r="K1411" s="12">
        <v>11</v>
      </c>
      <c r="L1411" s="12">
        <v>27</v>
      </c>
      <c r="M1411" s="12">
        <v>3</v>
      </c>
      <c r="N1411" s="12">
        <v>0</v>
      </c>
      <c r="O1411" s="12">
        <v>11</v>
      </c>
      <c r="P1411" s="12">
        <v>34</v>
      </c>
    </row>
    <row r="1412" spans="1:16" x14ac:dyDescent="0.2">
      <c r="A1412" s="12" t="s">
        <v>1683</v>
      </c>
      <c r="B1412" s="12">
        <v>2013</v>
      </c>
      <c r="C1412" s="12" t="s">
        <v>170</v>
      </c>
      <c r="D1412" s="12" t="s">
        <v>157</v>
      </c>
      <c r="E1412" s="12">
        <v>51</v>
      </c>
      <c r="F1412" s="12">
        <v>136</v>
      </c>
      <c r="G1412" s="12">
        <v>11</v>
      </c>
      <c r="H1412" s="12">
        <v>26</v>
      </c>
      <c r="I1412" s="12">
        <v>5</v>
      </c>
      <c r="J1412" s="12">
        <v>0</v>
      </c>
      <c r="K1412" s="12">
        <v>4</v>
      </c>
      <c r="L1412" s="12">
        <v>8</v>
      </c>
      <c r="M1412" s="12">
        <v>0</v>
      </c>
      <c r="N1412" s="12">
        <v>0</v>
      </c>
      <c r="O1412" s="12">
        <v>10</v>
      </c>
      <c r="P1412" s="12">
        <v>31</v>
      </c>
    </row>
    <row r="1413" spans="1:16" x14ac:dyDescent="0.2">
      <c r="A1413" s="12" t="s">
        <v>1618</v>
      </c>
      <c r="B1413" s="12">
        <v>2013</v>
      </c>
      <c r="C1413" s="12" t="s">
        <v>158</v>
      </c>
      <c r="D1413" s="12" t="s">
        <v>157</v>
      </c>
      <c r="E1413" s="12">
        <v>40</v>
      </c>
      <c r="F1413" s="12">
        <v>137</v>
      </c>
      <c r="G1413" s="12">
        <v>21</v>
      </c>
      <c r="H1413" s="12">
        <v>33</v>
      </c>
      <c r="I1413" s="12">
        <v>10</v>
      </c>
      <c r="J1413" s="12">
        <v>2</v>
      </c>
      <c r="K1413" s="12">
        <v>2</v>
      </c>
      <c r="L1413" s="12">
        <v>8</v>
      </c>
      <c r="M1413" s="12">
        <v>4</v>
      </c>
      <c r="N1413" s="12">
        <v>1</v>
      </c>
      <c r="O1413" s="12">
        <v>12</v>
      </c>
      <c r="P1413" s="12">
        <v>43</v>
      </c>
    </row>
    <row r="1414" spans="1:16" x14ac:dyDescent="0.2">
      <c r="A1414" s="12" t="s">
        <v>1592</v>
      </c>
      <c r="B1414" s="12">
        <v>2013</v>
      </c>
      <c r="C1414" s="12" t="s">
        <v>185</v>
      </c>
      <c r="D1414" s="12" t="s">
        <v>161</v>
      </c>
      <c r="E1414" s="12">
        <v>53</v>
      </c>
      <c r="F1414" s="12">
        <v>138</v>
      </c>
      <c r="G1414" s="12">
        <v>21</v>
      </c>
      <c r="H1414" s="12">
        <v>37</v>
      </c>
      <c r="I1414" s="12">
        <v>12</v>
      </c>
      <c r="J1414" s="12">
        <v>3</v>
      </c>
      <c r="K1414" s="12">
        <v>2</v>
      </c>
      <c r="L1414" s="12">
        <v>14</v>
      </c>
      <c r="M1414" s="12">
        <v>0</v>
      </c>
      <c r="N1414" s="12">
        <v>2</v>
      </c>
      <c r="O1414" s="12">
        <v>6</v>
      </c>
      <c r="P1414" s="12">
        <v>33</v>
      </c>
    </row>
    <row r="1415" spans="1:16" x14ac:dyDescent="0.2">
      <c r="A1415" s="12" t="s">
        <v>1411</v>
      </c>
      <c r="B1415" s="12">
        <v>2013</v>
      </c>
      <c r="C1415" s="12" t="s">
        <v>169</v>
      </c>
      <c r="D1415" s="12" t="s">
        <v>161</v>
      </c>
      <c r="E1415" s="12">
        <v>48</v>
      </c>
      <c r="F1415" s="12">
        <v>139</v>
      </c>
      <c r="G1415" s="12">
        <v>16</v>
      </c>
      <c r="H1415" s="12">
        <v>44</v>
      </c>
      <c r="I1415" s="12">
        <v>5</v>
      </c>
      <c r="J1415" s="12">
        <v>1</v>
      </c>
      <c r="K1415" s="12">
        <v>0</v>
      </c>
      <c r="L1415" s="12">
        <v>14</v>
      </c>
      <c r="M1415" s="12">
        <v>0</v>
      </c>
      <c r="N1415" s="12">
        <v>2</v>
      </c>
      <c r="O1415" s="12">
        <v>8</v>
      </c>
      <c r="P1415" s="12">
        <v>11</v>
      </c>
    </row>
    <row r="1416" spans="1:16" x14ac:dyDescent="0.2">
      <c r="A1416" s="12" t="s">
        <v>1555</v>
      </c>
      <c r="B1416" s="12">
        <v>2013</v>
      </c>
      <c r="C1416" s="12" t="s">
        <v>179</v>
      </c>
      <c r="D1416" s="12" t="s">
        <v>161</v>
      </c>
      <c r="E1416" s="12">
        <v>83</v>
      </c>
      <c r="F1416" s="12">
        <v>139</v>
      </c>
      <c r="G1416" s="12">
        <v>12</v>
      </c>
      <c r="H1416" s="12">
        <v>30</v>
      </c>
      <c r="I1416" s="12">
        <v>5</v>
      </c>
      <c r="J1416" s="12">
        <v>1</v>
      </c>
      <c r="K1416" s="12">
        <v>1</v>
      </c>
      <c r="L1416" s="12">
        <v>14</v>
      </c>
      <c r="M1416" s="12">
        <v>0</v>
      </c>
      <c r="N1416" s="12">
        <v>0</v>
      </c>
      <c r="O1416" s="12">
        <v>19</v>
      </c>
      <c r="P1416" s="12">
        <v>38</v>
      </c>
    </row>
    <row r="1417" spans="1:16" x14ac:dyDescent="0.2">
      <c r="A1417" s="12" t="s">
        <v>1948</v>
      </c>
      <c r="B1417" s="12">
        <v>2013</v>
      </c>
      <c r="C1417" s="12" t="s">
        <v>171</v>
      </c>
      <c r="D1417" s="12" t="s">
        <v>157</v>
      </c>
      <c r="E1417" s="12">
        <v>43</v>
      </c>
      <c r="F1417" s="12">
        <v>140</v>
      </c>
      <c r="G1417" s="12">
        <v>10</v>
      </c>
      <c r="H1417" s="12">
        <v>27</v>
      </c>
      <c r="I1417" s="12">
        <v>5</v>
      </c>
      <c r="J1417" s="12">
        <v>1</v>
      </c>
      <c r="K1417" s="12">
        <v>2</v>
      </c>
      <c r="L1417" s="12">
        <v>13</v>
      </c>
      <c r="M1417" s="12">
        <v>0</v>
      </c>
      <c r="N1417" s="12">
        <v>0</v>
      </c>
      <c r="O1417" s="12">
        <v>9</v>
      </c>
      <c r="P1417" s="12">
        <v>43</v>
      </c>
    </row>
    <row r="1418" spans="1:16" x14ac:dyDescent="0.2">
      <c r="A1418" s="12" t="s">
        <v>1509</v>
      </c>
      <c r="B1418" s="12">
        <v>2013</v>
      </c>
      <c r="C1418" s="12" t="s">
        <v>158</v>
      </c>
      <c r="D1418" s="12" t="s">
        <v>157</v>
      </c>
      <c r="E1418" s="12">
        <v>51</v>
      </c>
      <c r="F1418" s="12">
        <v>141</v>
      </c>
      <c r="G1418" s="12">
        <v>12</v>
      </c>
      <c r="H1418" s="12">
        <v>31</v>
      </c>
      <c r="I1418" s="12">
        <v>6</v>
      </c>
      <c r="J1418" s="12">
        <v>1</v>
      </c>
      <c r="K1418" s="12">
        <v>1</v>
      </c>
      <c r="L1418" s="12">
        <v>12</v>
      </c>
      <c r="M1418" s="12">
        <v>2</v>
      </c>
      <c r="N1418" s="12">
        <v>1</v>
      </c>
      <c r="O1418" s="12">
        <v>6</v>
      </c>
      <c r="P1418" s="12">
        <v>42</v>
      </c>
    </row>
    <row r="1419" spans="1:16" x14ac:dyDescent="0.2">
      <c r="A1419" s="12" t="s">
        <v>1752</v>
      </c>
      <c r="B1419" s="12">
        <v>2013</v>
      </c>
      <c r="C1419" s="12" t="s">
        <v>162</v>
      </c>
      <c r="D1419" s="12" t="s">
        <v>161</v>
      </c>
      <c r="E1419" s="12">
        <v>47</v>
      </c>
      <c r="F1419" s="12">
        <v>143</v>
      </c>
      <c r="G1419" s="12">
        <v>18</v>
      </c>
      <c r="H1419" s="12">
        <v>39</v>
      </c>
      <c r="I1419" s="12">
        <v>7</v>
      </c>
      <c r="J1419" s="12">
        <v>1</v>
      </c>
      <c r="K1419" s="12">
        <v>6</v>
      </c>
      <c r="L1419" s="12">
        <v>16</v>
      </c>
      <c r="M1419" s="12">
        <v>2</v>
      </c>
      <c r="N1419" s="12">
        <v>0</v>
      </c>
      <c r="O1419" s="12">
        <v>10</v>
      </c>
      <c r="P1419" s="12">
        <v>35</v>
      </c>
    </row>
    <row r="1420" spans="1:16" x14ac:dyDescent="0.2">
      <c r="A1420" s="12" t="s">
        <v>1735</v>
      </c>
      <c r="B1420" s="12">
        <v>2013</v>
      </c>
      <c r="C1420" s="12" t="s">
        <v>180</v>
      </c>
      <c r="D1420" s="12" t="s">
        <v>161</v>
      </c>
      <c r="E1420" s="12">
        <v>99</v>
      </c>
      <c r="F1420" s="12">
        <v>144</v>
      </c>
      <c r="G1420" s="12">
        <v>22</v>
      </c>
      <c r="H1420" s="12">
        <v>36</v>
      </c>
      <c r="I1420" s="12">
        <v>2</v>
      </c>
      <c r="J1420" s="12">
        <v>1</v>
      </c>
      <c r="K1420" s="12">
        <v>2</v>
      </c>
      <c r="L1420" s="12">
        <v>16</v>
      </c>
      <c r="M1420" s="12">
        <v>5</v>
      </c>
      <c r="N1420" s="12">
        <v>1</v>
      </c>
      <c r="O1420" s="12">
        <v>23</v>
      </c>
      <c r="P1420" s="12">
        <v>17</v>
      </c>
    </row>
    <row r="1421" spans="1:16" x14ac:dyDescent="0.2">
      <c r="A1421" s="12" t="s">
        <v>1516</v>
      </c>
      <c r="B1421" s="12">
        <v>2013</v>
      </c>
      <c r="C1421" s="12" t="s">
        <v>159</v>
      </c>
      <c r="D1421" s="12" t="s">
        <v>157</v>
      </c>
      <c r="E1421" s="12">
        <v>41</v>
      </c>
      <c r="F1421" s="12">
        <v>145</v>
      </c>
      <c r="G1421" s="12">
        <v>18</v>
      </c>
      <c r="H1421" s="12">
        <v>36</v>
      </c>
      <c r="I1421" s="12">
        <v>7</v>
      </c>
      <c r="J1421" s="12">
        <v>0</v>
      </c>
      <c r="K1421" s="12">
        <v>10</v>
      </c>
      <c r="L1421" s="12">
        <v>24</v>
      </c>
      <c r="M1421" s="12">
        <v>3</v>
      </c>
      <c r="N1421" s="12">
        <v>1</v>
      </c>
      <c r="O1421" s="12">
        <v>5</v>
      </c>
      <c r="P1421" s="12">
        <v>43</v>
      </c>
    </row>
    <row r="1422" spans="1:16" x14ac:dyDescent="0.2">
      <c r="A1422" s="12" t="s">
        <v>1908</v>
      </c>
      <c r="B1422" s="12">
        <v>2013</v>
      </c>
      <c r="C1422" s="12" t="s">
        <v>164</v>
      </c>
      <c r="D1422" s="12" t="s">
        <v>157</v>
      </c>
      <c r="E1422" s="12">
        <v>52</v>
      </c>
      <c r="F1422" s="12">
        <v>147</v>
      </c>
      <c r="G1422" s="12">
        <v>15</v>
      </c>
      <c r="H1422" s="12">
        <v>38</v>
      </c>
      <c r="I1422" s="12">
        <v>6</v>
      </c>
      <c r="J1422" s="12">
        <v>5</v>
      </c>
      <c r="K1422" s="12">
        <v>2</v>
      </c>
      <c r="L1422" s="12">
        <v>12</v>
      </c>
      <c r="M1422" s="12">
        <v>4</v>
      </c>
      <c r="N1422" s="12">
        <v>3</v>
      </c>
      <c r="O1422" s="12">
        <v>5</v>
      </c>
      <c r="P1422" s="12">
        <v>37</v>
      </c>
    </row>
    <row r="1423" spans="1:16" x14ac:dyDescent="0.2">
      <c r="A1423" s="12" t="s">
        <v>1487</v>
      </c>
      <c r="B1423" s="12">
        <v>2013</v>
      </c>
      <c r="C1423" s="12" t="s">
        <v>162</v>
      </c>
      <c r="D1423" s="12" t="s">
        <v>161</v>
      </c>
      <c r="E1423" s="12">
        <v>46</v>
      </c>
      <c r="F1423" s="12">
        <v>149</v>
      </c>
      <c r="G1423" s="12">
        <v>23</v>
      </c>
      <c r="H1423" s="12">
        <v>38</v>
      </c>
      <c r="I1423" s="12">
        <v>8</v>
      </c>
      <c r="J1423" s="12">
        <v>0</v>
      </c>
      <c r="K1423" s="12">
        <v>11</v>
      </c>
      <c r="L1423" s="12">
        <v>23</v>
      </c>
      <c r="M1423" s="12">
        <v>2</v>
      </c>
      <c r="N1423" s="12">
        <v>0</v>
      </c>
      <c r="O1423" s="12">
        <v>8</v>
      </c>
      <c r="P1423" s="12">
        <v>48</v>
      </c>
    </row>
    <row r="1424" spans="1:16" x14ac:dyDescent="0.2">
      <c r="A1424" s="12" t="s">
        <v>1548</v>
      </c>
      <c r="B1424" s="12">
        <v>2013</v>
      </c>
      <c r="C1424" s="12" t="s">
        <v>173</v>
      </c>
      <c r="D1424" s="12" t="s">
        <v>161</v>
      </c>
      <c r="E1424" s="12">
        <v>68</v>
      </c>
      <c r="F1424" s="12">
        <v>150</v>
      </c>
      <c r="G1424" s="12">
        <v>16</v>
      </c>
      <c r="H1424" s="12">
        <v>34</v>
      </c>
      <c r="I1424" s="12">
        <v>5</v>
      </c>
      <c r="J1424" s="12">
        <v>0</v>
      </c>
      <c r="K1424" s="12">
        <v>7</v>
      </c>
      <c r="L1424" s="12">
        <v>24</v>
      </c>
      <c r="M1424" s="12">
        <v>1</v>
      </c>
      <c r="N1424" s="12">
        <v>0</v>
      </c>
      <c r="O1424" s="12">
        <v>13</v>
      </c>
      <c r="P1424" s="12">
        <v>44</v>
      </c>
    </row>
    <row r="1425" spans="1:16" x14ac:dyDescent="0.2">
      <c r="A1425" s="12" t="s">
        <v>1640</v>
      </c>
      <c r="B1425" s="12">
        <v>2013</v>
      </c>
      <c r="C1425" s="12" t="s">
        <v>183</v>
      </c>
      <c r="D1425" s="12" t="s">
        <v>161</v>
      </c>
      <c r="E1425" s="12">
        <v>85</v>
      </c>
      <c r="F1425" s="12">
        <v>152</v>
      </c>
      <c r="G1425" s="12">
        <v>18</v>
      </c>
      <c r="H1425" s="12">
        <v>27</v>
      </c>
      <c r="I1425" s="12">
        <v>6</v>
      </c>
      <c r="J1425" s="12">
        <v>1</v>
      </c>
      <c r="K1425" s="12">
        <v>2</v>
      </c>
      <c r="L1425" s="12">
        <v>6</v>
      </c>
      <c r="M1425" s="12">
        <v>3</v>
      </c>
      <c r="N1425" s="12">
        <v>0</v>
      </c>
      <c r="O1425" s="12">
        <v>12</v>
      </c>
      <c r="P1425" s="12">
        <v>44</v>
      </c>
    </row>
    <row r="1426" spans="1:16" x14ac:dyDescent="0.2">
      <c r="A1426" s="12" t="s">
        <v>1505</v>
      </c>
      <c r="B1426" s="12">
        <v>2013</v>
      </c>
      <c r="C1426" s="12" t="s">
        <v>184</v>
      </c>
      <c r="D1426" s="12" t="s">
        <v>157</v>
      </c>
      <c r="E1426" s="12">
        <v>74</v>
      </c>
      <c r="F1426" s="12">
        <v>154</v>
      </c>
      <c r="G1426" s="12">
        <v>21</v>
      </c>
      <c r="H1426" s="12">
        <v>43</v>
      </c>
      <c r="I1426" s="12">
        <v>8</v>
      </c>
      <c r="J1426" s="12">
        <v>0</v>
      </c>
      <c r="K1426" s="12">
        <v>11</v>
      </c>
      <c r="L1426" s="12">
        <v>21</v>
      </c>
      <c r="M1426" s="12">
        <v>1</v>
      </c>
      <c r="N1426" s="12">
        <v>0</v>
      </c>
      <c r="O1426" s="12">
        <v>18</v>
      </c>
      <c r="P1426" s="12">
        <v>48</v>
      </c>
    </row>
    <row r="1427" spans="1:16" x14ac:dyDescent="0.2">
      <c r="A1427" s="12" t="s">
        <v>1350</v>
      </c>
      <c r="B1427" s="12">
        <v>2013</v>
      </c>
      <c r="C1427" s="12" t="s">
        <v>172</v>
      </c>
      <c r="D1427" s="12" t="s">
        <v>161</v>
      </c>
      <c r="E1427" s="12">
        <v>104</v>
      </c>
      <c r="F1427" s="12">
        <v>155</v>
      </c>
      <c r="G1427" s="12">
        <v>8</v>
      </c>
      <c r="H1427" s="12">
        <v>30</v>
      </c>
      <c r="I1427" s="12">
        <v>2</v>
      </c>
      <c r="J1427" s="12">
        <v>0</v>
      </c>
      <c r="K1427" s="12">
        <v>1</v>
      </c>
      <c r="L1427" s="12">
        <v>12</v>
      </c>
      <c r="M1427" s="12">
        <v>0</v>
      </c>
      <c r="N1427" s="12">
        <v>2</v>
      </c>
      <c r="O1427" s="12">
        <v>13</v>
      </c>
      <c r="P1427" s="12">
        <v>25</v>
      </c>
    </row>
    <row r="1428" spans="1:16" x14ac:dyDescent="0.2">
      <c r="A1428" s="12" t="s">
        <v>1370</v>
      </c>
      <c r="B1428" s="12">
        <v>2013</v>
      </c>
      <c r="C1428" s="12" t="s">
        <v>171</v>
      </c>
      <c r="D1428" s="12" t="s">
        <v>157</v>
      </c>
      <c r="E1428" s="12">
        <v>44</v>
      </c>
      <c r="F1428" s="12">
        <v>156</v>
      </c>
      <c r="G1428" s="12">
        <v>21</v>
      </c>
      <c r="H1428" s="12">
        <v>38</v>
      </c>
      <c r="I1428" s="12">
        <v>7</v>
      </c>
      <c r="J1428" s="12">
        <v>0</v>
      </c>
      <c r="K1428" s="12">
        <v>7</v>
      </c>
      <c r="L1428" s="12">
        <v>19</v>
      </c>
      <c r="M1428" s="12">
        <v>4</v>
      </c>
      <c r="N1428" s="12">
        <v>2</v>
      </c>
      <c r="O1428" s="12">
        <v>23</v>
      </c>
      <c r="P1428" s="12">
        <v>43</v>
      </c>
    </row>
    <row r="1429" spans="1:16" x14ac:dyDescent="0.2">
      <c r="A1429" s="12" t="s">
        <v>1376</v>
      </c>
      <c r="B1429" s="12">
        <v>2013</v>
      </c>
      <c r="C1429" s="12" t="s">
        <v>178</v>
      </c>
      <c r="D1429" s="12" t="s">
        <v>157</v>
      </c>
      <c r="E1429" s="12">
        <v>53</v>
      </c>
      <c r="F1429" s="12">
        <v>156</v>
      </c>
      <c r="G1429" s="12">
        <v>15</v>
      </c>
      <c r="H1429" s="12">
        <v>45</v>
      </c>
      <c r="I1429" s="12">
        <v>5</v>
      </c>
      <c r="J1429" s="12">
        <v>0</v>
      </c>
      <c r="K1429" s="12">
        <v>3</v>
      </c>
      <c r="L1429" s="12">
        <v>20</v>
      </c>
      <c r="M1429" s="12">
        <v>1</v>
      </c>
      <c r="N1429" s="12">
        <v>0</v>
      </c>
      <c r="O1429" s="12">
        <v>6</v>
      </c>
      <c r="P1429" s="12">
        <v>25</v>
      </c>
    </row>
    <row r="1430" spans="1:16" x14ac:dyDescent="0.2">
      <c r="A1430" s="12" t="s">
        <v>1914</v>
      </c>
      <c r="B1430" s="12">
        <v>2013</v>
      </c>
      <c r="C1430" s="12" t="s">
        <v>175</v>
      </c>
      <c r="D1430" s="12" t="s">
        <v>157</v>
      </c>
      <c r="E1430" s="12">
        <v>57</v>
      </c>
      <c r="F1430" s="12">
        <v>157</v>
      </c>
      <c r="G1430" s="12">
        <v>16</v>
      </c>
      <c r="H1430" s="12">
        <v>32</v>
      </c>
      <c r="I1430" s="12">
        <v>7</v>
      </c>
      <c r="J1430" s="12">
        <v>0</v>
      </c>
      <c r="K1430" s="12">
        <v>4</v>
      </c>
      <c r="L1430" s="12">
        <v>18</v>
      </c>
      <c r="M1430" s="12">
        <v>0</v>
      </c>
      <c r="N1430" s="12">
        <v>1</v>
      </c>
      <c r="O1430" s="12">
        <v>18</v>
      </c>
      <c r="P1430" s="12">
        <v>49</v>
      </c>
    </row>
    <row r="1431" spans="1:16" x14ac:dyDescent="0.2">
      <c r="A1431" s="12" t="s">
        <v>1594</v>
      </c>
      <c r="B1431" s="12">
        <v>2013</v>
      </c>
      <c r="C1431" s="12" t="s">
        <v>178</v>
      </c>
      <c r="D1431" s="12" t="s">
        <v>157</v>
      </c>
      <c r="E1431" s="12">
        <v>42</v>
      </c>
      <c r="F1431" s="12">
        <v>158</v>
      </c>
      <c r="G1431" s="12">
        <v>21</v>
      </c>
      <c r="H1431" s="12">
        <v>45</v>
      </c>
      <c r="I1431" s="12">
        <v>6</v>
      </c>
      <c r="J1431" s="12">
        <v>2</v>
      </c>
      <c r="K1431" s="12">
        <v>0</v>
      </c>
      <c r="L1431" s="12">
        <v>11</v>
      </c>
      <c r="M1431" s="12">
        <v>16</v>
      </c>
      <c r="N1431" s="12">
        <v>2</v>
      </c>
      <c r="O1431" s="12">
        <v>17</v>
      </c>
      <c r="P1431" s="12">
        <v>37</v>
      </c>
    </row>
    <row r="1432" spans="1:16" x14ac:dyDescent="0.2">
      <c r="A1432" s="12" t="s">
        <v>1769</v>
      </c>
      <c r="B1432" s="12">
        <v>2013</v>
      </c>
      <c r="C1432" s="12" t="s">
        <v>183</v>
      </c>
      <c r="D1432" s="12" t="s">
        <v>161</v>
      </c>
      <c r="E1432" s="12">
        <v>44</v>
      </c>
      <c r="F1432" s="12">
        <v>158</v>
      </c>
      <c r="G1432" s="12">
        <v>11</v>
      </c>
      <c r="H1432" s="12">
        <v>25</v>
      </c>
      <c r="I1432" s="12">
        <v>9</v>
      </c>
      <c r="J1432" s="12">
        <v>0</v>
      </c>
      <c r="K1432" s="12">
        <v>3</v>
      </c>
      <c r="L1432" s="12">
        <v>12</v>
      </c>
      <c r="M1432" s="12">
        <v>1</v>
      </c>
      <c r="N1432" s="12">
        <v>0</v>
      </c>
      <c r="O1432" s="12">
        <v>4</v>
      </c>
      <c r="P1432" s="12">
        <v>47</v>
      </c>
    </row>
    <row r="1433" spans="1:16" x14ac:dyDescent="0.2">
      <c r="A1433" s="12" t="s">
        <v>1402</v>
      </c>
      <c r="B1433" s="12">
        <v>2013</v>
      </c>
      <c r="C1433" s="12" t="s">
        <v>162</v>
      </c>
      <c r="D1433" s="12" t="s">
        <v>161</v>
      </c>
      <c r="E1433" s="12">
        <v>57</v>
      </c>
      <c r="F1433" s="12">
        <v>158</v>
      </c>
      <c r="G1433" s="12">
        <v>21</v>
      </c>
      <c r="H1433" s="12">
        <v>32</v>
      </c>
      <c r="I1433" s="12">
        <v>10</v>
      </c>
      <c r="J1433" s="12">
        <v>1</v>
      </c>
      <c r="K1433" s="12">
        <v>9</v>
      </c>
      <c r="L1433" s="12">
        <v>20</v>
      </c>
      <c r="M1433" s="12">
        <v>0</v>
      </c>
      <c r="N1433" s="12">
        <v>0</v>
      </c>
      <c r="O1433" s="12">
        <v>22</v>
      </c>
      <c r="P1433" s="12">
        <v>57</v>
      </c>
    </row>
    <row r="1434" spans="1:16" x14ac:dyDescent="0.2">
      <c r="A1434" s="12" t="s">
        <v>1549</v>
      </c>
      <c r="B1434" s="12">
        <v>2013</v>
      </c>
      <c r="C1434" s="12" t="s">
        <v>170</v>
      </c>
      <c r="D1434" s="12" t="s">
        <v>157</v>
      </c>
      <c r="E1434" s="12">
        <v>50</v>
      </c>
      <c r="F1434" s="12">
        <v>159</v>
      </c>
      <c r="G1434" s="12">
        <v>20</v>
      </c>
      <c r="H1434" s="12">
        <v>43</v>
      </c>
      <c r="I1434" s="12">
        <v>7</v>
      </c>
      <c r="J1434" s="12">
        <v>0</v>
      </c>
      <c r="K1434" s="12">
        <v>5</v>
      </c>
      <c r="L1434" s="12">
        <v>22</v>
      </c>
      <c r="M1434" s="12">
        <v>0</v>
      </c>
      <c r="N1434" s="12">
        <v>0</v>
      </c>
      <c r="O1434" s="12">
        <v>19</v>
      </c>
      <c r="P1434" s="12">
        <v>25</v>
      </c>
    </row>
    <row r="1435" spans="1:16" x14ac:dyDescent="0.2">
      <c r="A1435" s="12" t="s">
        <v>1962</v>
      </c>
      <c r="B1435" s="12">
        <v>2013</v>
      </c>
      <c r="C1435" s="12" t="s">
        <v>175</v>
      </c>
      <c r="D1435" s="12" t="s">
        <v>157</v>
      </c>
      <c r="E1435" s="12">
        <v>55</v>
      </c>
      <c r="F1435" s="12">
        <v>160</v>
      </c>
      <c r="G1435" s="12">
        <v>14</v>
      </c>
      <c r="H1435" s="12">
        <v>31</v>
      </c>
      <c r="I1435" s="12">
        <v>3</v>
      </c>
      <c r="J1435" s="12">
        <v>0</v>
      </c>
      <c r="K1435" s="12">
        <v>7</v>
      </c>
      <c r="L1435" s="12">
        <v>17</v>
      </c>
      <c r="M1435" s="12">
        <v>0</v>
      </c>
      <c r="N1435" s="12">
        <v>1</v>
      </c>
      <c r="O1435" s="12">
        <v>20</v>
      </c>
      <c r="P1435" s="12">
        <v>58</v>
      </c>
    </row>
    <row r="1436" spans="1:16" x14ac:dyDescent="0.2">
      <c r="A1436" s="12" t="s">
        <v>1899</v>
      </c>
      <c r="B1436" s="12">
        <v>2013</v>
      </c>
      <c r="C1436" s="12" t="s">
        <v>156</v>
      </c>
      <c r="D1436" s="12" t="s">
        <v>157</v>
      </c>
      <c r="E1436" s="12">
        <v>79</v>
      </c>
      <c r="F1436" s="12">
        <v>160</v>
      </c>
      <c r="G1436" s="12">
        <v>15</v>
      </c>
      <c r="H1436" s="12">
        <v>37</v>
      </c>
      <c r="I1436" s="12">
        <v>7</v>
      </c>
      <c r="J1436" s="12">
        <v>0</v>
      </c>
      <c r="K1436" s="12">
        <v>5</v>
      </c>
      <c r="L1436" s="12">
        <v>12</v>
      </c>
      <c r="M1436" s="12">
        <v>7</v>
      </c>
      <c r="N1436" s="12">
        <v>2</v>
      </c>
      <c r="O1436" s="12">
        <v>18</v>
      </c>
      <c r="P1436" s="12">
        <v>57</v>
      </c>
    </row>
    <row r="1437" spans="1:16" x14ac:dyDescent="0.2">
      <c r="A1437" s="12" t="s">
        <v>1835</v>
      </c>
      <c r="B1437" s="12">
        <v>2013</v>
      </c>
      <c r="C1437" s="12" t="s">
        <v>177</v>
      </c>
      <c r="D1437" s="12" t="s">
        <v>161</v>
      </c>
      <c r="E1437" s="12">
        <v>56</v>
      </c>
      <c r="F1437" s="12">
        <v>160</v>
      </c>
      <c r="G1437" s="12">
        <v>12</v>
      </c>
      <c r="H1437" s="12">
        <v>37</v>
      </c>
      <c r="I1437" s="12">
        <v>8</v>
      </c>
      <c r="J1437" s="12">
        <v>0</v>
      </c>
      <c r="K1437" s="12">
        <v>4</v>
      </c>
      <c r="L1437" s="12">
        <v>16</v>
      </c>
      <c r="M1437" s="12">
        <v>0</v>
      </c>
      <c r="N1437" s="12">
        <v>0</v>
      </c>
      <c r="O1437" s="12">
        <v>10</v>
      </c>
      <c r="P1437" s="12">
        <v>56</v>
      </c>
    </row>
    <row r="1438" spans="1:16" x14ac:dyDescent="0.2">
      <c r="A1438" s="12" t="s">
        <v>1904</v>
      </c>
      <c r="B1438" s="12">
        <v>2013</v>
      </c>
      <c r="C1438" s="12" t="s">
        <v>156</v>
      </c>
      <c r="D1438" s="12" t="s">
        <v>157</v>
      </c>
      <c r="E1438" s="12">
        <v>42</v>
      </c>
      <c r="F1438" s="12">
        <v>161</v>
      </c>
      <c r="G1438" s="12">
        <v>19</v>
      </c>
      <c r="H1438" s="12">
        <v>49</v>
      </c>
      <c r="I1438" s="12">
        <v>4</v>
      </c>
      <c r="J1438" s="12">
        <v>2</v>
      </c>
      <c r="K1438" s="12">
        <v>5</v>
      </c>
      <c r="L1438" s="12">
        <v>21</v>
      </c>
      <c r="M1438" s="12">
        <v>3</v>
      </c>
      <c r="N1438" s="12">
        <v>2</v>
      </c>
      <c r="O1438" s="12">
        <v>5</v>
      </c>
      <c r="P1438" s="12">
        <v>38</v>
      </c>
    </row>
    <row r="1439" spans="1:16" x14ac:dyDescent="0.2">
      <c r="A1439" s="12" t="s">
        <v>1808</v>
      </c>
      <c r="B1439" s="12">
        <v>2013</v>
      </c>
      <c r="C1439" s="12" t="s">
        <v>165</v>
      </c>
      <c r="D1439" s="12" t="s">
        <v>157</v>
      </c>
      <c r="E1439" s="12">
        <v>52</v>
      </c>
      <c r="F1439" s="12">
        <v>161</v>
      </c>
      <c r="G1439" s="12">
        <v>20</v>
      </c>
      <c r="H1439" s="12">
        <v>49</v>
      </c>
      <c r="I1439" s="12">
        <v>14</v>
      </c>
      <c r="J1439" s="12">
        <v>1</v>
      </c>
      <c r="K1439" s="12">
        <v>8</v>
      </c>
      <c r="L1439" s="12">
        <v>23</v>
      </c>
      <c r="M1439" s="12">
        <v>0</v>
      </c>
      <c r="N1439" s="12">
        <v>2</v>
      </c>
      <c r="O1439" s="12">
        <v>8</v>
      </c>
      <c r="P1439" s="12">
        <v>33</v>
      </c>
    </row>
    <row r="1440" spans="1:16" x14ac:dyDescent="0.2">
      <c r="A1440" s="12" t="s">
        <v>1954</v>
      </c>
      <c r="B1440" s="12">
        <v>2013</v>
      </c>
      <c r="C1440" s="12" t="s">
        <v>186</v>
      </c>
      <c r="D1440" s="12" t="s">
        <v>161</v>
      </c>
      <c r="E1440" s="12">
        <v>50</v>
      </c>
      <c r="F1440" s="12">
        <v>162</v>
      </c>
      <c r="G1440" s="12">
        <v>18</v>
      </c>
      <c r="H1440" s="12">
        <v>38</v>
      </c>
      <c r="I1440" s="12">
        <v>8</v>
      </c>
      <c r="J1440" s="12">
        <v>1</v>
      </c>
      <c r="K1440" s="12">
        <v>5</v>
      </c>
      <c r="L1440" s="12">
        <v>22</v>
      </c>
      <c r="M1440" s="12">
        <v>1</v>
      </c>
      <c r="N1440" s="12">
        <v>0</v>
      </c>
      <c r="O1440" s="12">
        <v>15</v>
      </c>
      <c r="P1440" s="12">
        <v>43</v>
      </c>
    </row>
    <row r="1441" spans="1:16" x14ac:dyDescent="0.2">
      <c r="A1441" s="12" t="s">
        <v>1665</v>
      </c>
      <c r="B1441" s="12">
        <v>2013</v>
      </c>
      <c r="C1441" s="12" t="s">
        <v>178</v>
      </c>
      <c r="D1441" s="12" t="s">
        <v>157</v>
      </c>
      <c r="E1441" s="12">
        <v>79</v>
      </c>
      <c r="F1441" s="12">
        <v>162</v>
      </c>
      <c r="G1441" s="12">
        <v>19</v>
      </c>
      <c r="H1441" s="12">
        <v>29</v>
      </c>
      <c r="I1441" s="12">
        <v>2</v>
      </c>
      <c r="J1441" s="12">
        <v>1</v>
      </c>
      <c r="K1441" s="12">
        <v>2</v>
      </c>
      <c r="L1441" s="12">
        <v>9</v>
      </c>
      <c r="M1441" s="12">
        <v>14</v>
      </c>
      <c r="N1441" s="12">
        <v>0</v>
      </c>
      <c r="O1441" s="12">
        <v>8</v>
      </c>
      <c r="P1441" s="12">
        <v>49</v>
      </c>
    </row>
    <row r="1442" spans="1:16" x14ac:dyDescent="0.2">
      <c r="A1442" s="12" t="s">
        <v>1581</v>
      </c>
      <c r="B1442" s="12">
        <v>2013</v>
      </c>
      <c r="C1442" s="12" t="s">
        <v>167</v>
      </c>
      <c r="D1442" s="12" t="s">
        <v>157</v>
      </c>
      <c r="E1442" s="12">
        <v>60</v>
      </c>
      <c r="F1442" s="12">
        <v>162</v>
      </c>
      <c r="G1442" s="12">
        <v>15</v>
      </c>
      <c r="H1442" s="12">
        <v>40</v>
      </c>
      <c r="I1442" s="12">
        <v>6</v>
      </c>
      <c r="J1442" s="12">
        <v>0</v>
      </c>
      <c r="K1442" s="12">
        <v>5</v>
      </c>
      <c r="L1442" s="12">
        <v>17</v>
      </c>
      <c r="M1442" s="12">
        <v>0</v>
      </c>
      <c r="N1442" s="12">
        <v>2</v>
      </c>
      <c r="O1442" s="12">
        <v>11</v>
      </c>
      <c r="P1442" s="12">
        <v>39</v>
      </c>
    </row>
    <row r="1443" spans="1:16" x14ac:dyDescent="0.2">
      <c r="A1443" s="12" t="s">
        <v>1537</v>
      </c>
      <c r="B1443" s="12">
        <v>2013</v>
      </c>
      <c r="C1443" s="12" t="s">
        <v>184</v>
      </c>
      <c r="D1443" s="12" t="s">
        <v>157</v>
      </c>
      <c r="E1443" s="12">
        <v>54</v>
      </c>
      <c r="F1443" s="12">
        <v>163</v>
      </c>
      <c r="G1443" s="12">
        <v>20</v>
      </c>
      <c r="H1443" s="12">
        <v>40</v>
      </c>
      <c r="I1443" s="12">
        <v>9</v>
      </c>
      <c r="J1443" s="12">
        <v>0</v>
      </c>
      <c r="K1443" s="12">
        <v>9</v>
      </c>
      <c r="L1443" s="12">
        <v>22</v>
      </c>
      <c r="M1443" s="12">
        <v>1</v>
      </c>
      <c r="N1443" s="12">
        <v>2</v>
      </c>
      <c r="O1443" s="12">
        <v>20</v>
      </c>
      <c r="P1443" s="12">
        <v>60</v>
      </c>
    </row>
    <row r="1444" spans="1:16" x14ac:dyDescent="0.2">
      <c r="A1444" s="12" t="s">
        <v>1691</v>
      </c>
      <c r="B1444" s="12">
        <v>2013</v>
      </c>
      <c r="C1444" s="12" t="s">
        <v>182</v>
      </c>
      <c r="D1444" s="12" t="s">
        <v>157</v>
      </c>
      <c r="E1444" s="12">
        <v>81</v>
      </c>
      <c r="F1444" s="12">
        <v>164</v>
      </c>
      <c r="G1444" s="12">
        <v>26</v>
      </c>
      <c r="H1444" s="12">
        <v>40</v>
      </c>
      <c r="I1444" s="12">
        <v>7</v>
      </c>
      <c r="J1444" s="12">
        <v>0</v>
      </c>
      <c r="K1444" s="12">
        <v>7</v>
      </c>
      <c r="L1444" s="12">
        <v>30</v>
      </c>
      <c r="M1444" s="12">
        <v>0</v>
      </c>
      <c r="N1444" s="12">
        <v>0</v>
      </c>
      <c r="O1444" s="12">
        <v>25</v>
      </c>
      <c r="P1444" s="12">
        <v>57</v>
      </c>
    </row>
    <row r="1445" spans="1:16" x14ac:dyDescent="0.2">
      <c r="A1445" s="12" t="s">
        <v>1707</v>
      </c>
      <c r="B1445" s="12">
        <v>2013</v>
      </c>
      <c r="C1445" s="12" t="s">
        <v>158</v>
      </c>
      <c r="D1445" s="12" t="s">
        <v>157</v>
      </c>
      <c r="E1445" s="12">
        <v>60</v>
      </c>
      <c r="F1445" s="12">
        <v>165</v>
      </c>
      <c r="G1445" s="12">
        <v>18</v>
      </c>
      <c r="H1445" s="12">
        <v>36</v>
      </c>
      <c r="I1445" s="12">
        <v>7</v>
      </c>
      <c r="J1445" s="12">
        <v>1</v>
      </c>
      <c r="K1445" s="12">
        <v>1</v>
      </c>
      <c r="L1445" s="12">
        <v>13</v>
      </c>
      <c r="M1445" s="12">
        <v>6</v>
      </c>
      <c r="N1445" s="12">
        <v>1</v>
      </c>
      <c r="O1445" s="12">
        <v>16</v>
      </c>
      <c r="P1445" s="12">
        <v>39</v>
      </c>
    </row>
    <row r="1446" spans="1:16" x14ac:dyDescent="0.2">
      <c r="A1446" s="12" t="s">
        <v>1834</v>
      </c>
      <c r="B1446" s="12">
        <v>2013</v>
      </c>
      <c r="C1446" s="12" t="s">
        <v>175</v>
      </c>
      <c r="D1446" s="12" t="s">
        <v>157</v>
      </c>
      <c r="E1446" s="12">
        <v>66</v>
      </c>
      <c r="F1446" s="12">
        <v>165</v>
      </c>
      <c r="G1446" s="12">
        <v>23</v>
      </c>
      <c r="H1446" s="12">
        <v>39</v>
      </c>
      <c r="I1446" s="12">
        <v>5</v>
      </c>
      <c r="J1446" s="12">
        <v>2</v>
      </c>
      <c r="K1446" s="12">
        <v>3</v>
      </c>
      <c r="L1446" s="12">
        <v>10</v>
      </c>
      <c r="M1446" s="12">
        <v>0</v>
      </c>
      <c r="N1446" s="12">
        <v>2</v>
      </c>
      <c r="O1446" s="12">
        <v>11</v>
      </c>
      <c r="P1446" s="12">
        <v>34</v>
      </c>
    </row>
    <row r="1447" spans="1:16" x14ac:dyDescent="0.2">
      <c r="A1447" s="12" t="s">
        <v>1383</v>
      </c>
      <c r="B1447" s="12">
        <v>2013</v>
      </c>
      <c r="C1447" s="12" t="s">
        <v>188</v>
      </c>
      <c r="D1447" s="12" t="s">
        <v>161</v>
      </c>
      <c r="E1447" s="12">
        <v>57</v>
      </c>
      <c r="F1447" s="12">
        <v>165</v>
      </c>
      <c r="G1447" s="12">
        <v>22</v>
      </c>
      <c r="H1447" s="12">
        <v>40</v>
      </c>
      <c r="I1447" s="12">
        <v>9</v>
      </c>
      <c r="J1447" s="12">
        <v>3</v>
      </c>
      <c r="K1447" s="12">
        <v>1</v>
      </c>
      <c r="L1447" s="12">
        <v>6</v>
      </c>
      <c r="M1447" s="12">
        <v>8</v>
      </c>
      <c r="N1447" s="12">
        <v>4</v>
      </c>
      <c r="O1447" s="12">
        <v>11</v>
      </c>
      <c r="P1447" s="12">
        <v>33</v>
      </c>
    </row>
    <row r="1448" spans="1:16" x14ac:dyDescent="0.2">
      <c r="A1448" s="12" t="s">
        <v>1915</v>
      </c>
      <c r="B1448" s="12">
        <v>2013</v>
      </c>
      <c r="C1448" s="12" t="s">
        <v>158</v>
      </c>
      <c r="D1448" s="12" t="s">
        <v>157</v>
      </c>
      <c r="E1448" s="12">
        <v>46</v>
      </c>
      <c r="F1448" s="12">
        <v>167</v>
      </c>
      <c r="G1448" s="12">
        <v>24</v>
      </c>
      <c r="H1448" s="12">
        <v>48</v>
      </c>
      <c r="I1448" s="12">
        <v>7</v>
      </c>
      <c r="J1448" s="12">
        <v>2</v>
      </c>
      <c r="K1448" s="12">
        <v>1</v>
      </c>
      <c r="L1448" s="12">
        <v>10</v>
      </c>
      <c r="M1448" s="12">
        <v>7</v>
      </c>
      <c r="N1448" s="12">
        <v>1</v>
      </c>
      <c r="O1448" s="12">
        <v>12</v>
      </c>
      <c r="P1448" s="12">
        <v>34</v>
      </c>
    </row>
    <row r="1449" spans="1:16" x14ac:dyDescent="0.2">
      <c r="A1449" s="12" t="s">
        <v>1927</v>
      </c>
      <c r="B1449" s="12">
        <v>2013</v>
      </c>
      <c r="C1449" s="12" t="s">
        <v>183</v>
      </c>
      <c r="D1449" s="12" t="s">
        <v>161</v>
      </c>
      <c r="E1449" s="12">
        <v>63</v>
      </c>
      <c r="F1449" s="12">
        <v>167</v>
      </c>
      <c r="G1449" s="12">
        <v>16</v>
      </c>
      <c r="H1449" s="12">
        <v>37</v>
      </c>
      <c r="I1449" s="12">
        <v>9</v>
      </c>
      <c r="J1449" s="12">
        <v>0</v>
      </c>
      <c r="K1449" s="12">
        <v>4</v>
      </c>
      <c r="L1449" s="12">
        <v>21</v>
      </c>
      <c r="M1449" s="12">
        <v>0</v>
      </c>
      <c r="N1449" s="12">
        <v>0</v>
      </c>
      <c r="O1449" s="12">
        <v>8</v>
      </c>
      <c r="P1449" s="12">
        <v>58</v>
      </c>
    </row>
    <row r="1450" spans="1:16" x14ac:dyDescent="0.2">
      <c r="A1450" s="12" t="s">
        <v>2014</v>
      </c>
      <c r="B1450" s="12">
        <v>2013</v>
      </c>
      <c r="C1450" s="12" t="s">
        <v>159</v>
      </c>
      <c r="D1450" s="12" t="s">
        <v>157</v>
      </c>
      <c r="E1450" s="12">
        <v>52</v>
      </c>
      <c r="F1450" s="12">
        <v>173</v>
      </c>
      <c r="G1450" s="12">
        <v>22</v>
      </c>
      <c r="H1450" s="12">
        <v>37</v>
      </c>
      <c r="I1450" s="12">
        <v>5</v>
      </c>
      <c r="J1450" s="12">
        <v>0</v>
      </c>
      <c r="K1450" s="12">
        <v>5</v>
      </c>
      <c r="L1450" s="12">
        <v>14</v>
      </c>
      <c r="M1450" s="12">
        <v>1</v>
      </c>
      <c r="N1450" s="12">
        <v>0</v>
      </c>
      <c r="O1450" s="12">
        <v>16</v>
      </c>
      <c r="P1450" s="12">
        <v>49</v>
      </c>
    </row>
    <row r="1451" spans="1:16" x14ac:dyDescent="0.2">
      <c r="A1451" s="12" t="s">
        <v>1753</v>
      </c>
      <c r="B1451" s="12">
        <v>2013</v>
      </c>
      <c r="C1451" s="12" t="s">
        <v>181</v>
      </c>
      <c r="D1451" s="12" t="s">
        <v>157</v>
      </c>
      <c r="E1451" s="12">
        <v>55</v>
      </c>
      <c r="F1451" s="12">
        <v>175</v>
      </c>
      <c r="G1451" s="12">
        <v>26</v>
      </c>
      <c r="H1451" s="12">
        <v>48</v>
      </c>
      <c r="I1451" s="12">
        <v>3</v>
      </c>
      <c r="J1451" s="12">
        <v>3</v>
      </c>
      <c r="K1451" s="12">
        <v>3</v>
      </c>
      <c r="L1451" s="12">
        <v>12</v>
      </c>
      <c r="M1451" s="12">
        <v>6</v>
      </c>
      <c r="N1451" s="12">
        <v>0</v>
      </c>
      <c r="O1451" s="12">
        <v>10</v>
      </c>
      <c r="P1451" s="12">
        <v>43</v>
      </c>
    </row>
    <row r="1452" spans="1:16" x14ac:dyDescent="0.2">
      <c r="A1452" s="12" t="s">
        <v>1606</v>
      </c>
      <c r="B1452" s="12">
        <v>2013</v>
      </c>
      <c r="C1452" s="12" t="s">
        <v>167</v>
      </c>
      <c r="D1452" s="12" t="s">
        <v>157</v>
      </c>
      <c r="E1452" s="12">
        <v>119</v>
      </c>
      <c r="F1452" s="12">
        <v>176</v>
      </c>
      <c r="G1452" s="12">
        <v>25</v>
      </c>
      <c r="H1452" s="12">
        <v>35</v>
      </c>
      <c r="I1452" s="12">
        <v>0</v>
      </c>
      <c r="J1452" s="12">
        <v>3</v>
      </c>
      <c r="K1452" s="12">
        <v>2</v>
      </c>
      <c r="L1452" s="12">
        <v>17</v>
      </c>
      <c r="M1452" s="12">
        <v>8</v>
      </c>
      <c r="N1452" s="12">
        <v>2</v>
      </c>
      <c r="O1452" s="12">
        <v>17</v>
      </c>
      <c r="P1452" s="12">
        <v>28</v>
      </c>
    </row>
    <row r="1453" spans="1:16" x14ac:dyDescent="0.2">
      <c r="A1453" s="12" t="s">
        <v>1407</v>
      </c>
      <c r="B1453" s="12">
        <v>2013</v>
      </c>
      <c r="C1453" s="12" t="s">
        <v>188</v>
      </c>
      <c r="D1453" s="12" t="s">
        <v>161</v>
      </c>
      <c r="E1453" s="12">
        <v>61</v>
      </c>
      <c r="F1453" s="12">
        <v>179</v>
      </c>
      <c r="G1453" s="12">
        <v>10</v>
      </c>
      <c r="H1453" s="12">
        <v>43</v>
      </c>
      <c r="I1453" s="12">
        <v>8</v>
      </c>
      <c r="J1453" s="12">
        <v>0</v>
      </c>
      <c r="K1453" s="12">
        <v>0</v>
      </c>
      <c r="L1453" s="12">
        <v>16</v>
      </c>
      <c r="M1453" s="12">
        <v>0</v>
      </c>
      <c r="N1453" s="12">
        <v>0</v>
      </c>
      <c r="O1453" s="12">
        <v>13</v>
      </c>
      <c r="P1453" s="12">
        <v>24</v>
      </c>
    </row>
    <row r="1454" spans="1:16" x14ac:dyDescent="0.2">
      <c r="A1454" s="12" t="s">
        <v>1515</v>
      </c>
      <c r="B1454" s="12">
        <v>2013</v>
      </c>
      <c r="C1454" s="12" t="s">
        <v>178</v>
      </c>
      <c r="D1454" s="12" t="s">
        <v>157</v>
      </c>
      <c r="E1454" s="12">
        <v>59</v>
      </c>
      <c r="F1454" s="12">
        <v>183</v>
      </c>
      <c r="G1454" s="12">
        <v>19</v>
      </c>
      <c r="H1454" s="12">
        <v>38</v>
      </c>
      <c r="I1454" s="12">
        <v>8</v>
      </c>
      <c r="J1454" s="12">
        <v>2</v>
      </c>
      <c r="K1454" s="12">
        <v>3</v>
      </c>
      <c r="L1454" s="12">
        <v>13</v>
      </c>
      <c r="M1454" s="12">
        <v>2</v>
      </c>
      <c r="N1454" s="12">
        <v>0</v>
      </c>
      <c r="O1454" s="12">
        <v>8</v>
      </c>
      <c r="P1454" s="12">
        <v>49</v>
      </c>
    </row>
    <row r="1455" spans="1:16" x14ac:dyDescent="0.2">
      <c r="A1455" s="12" t="s">
        <v>1855</v>
      </c>
      <c r="B1455" s="12">
        <v>2013</v>
      </c>
      <c r="C1455" s="12" t="s">
        <v>166</v>
      </c>
      <c r="D1455" s="12" t="s">
        <v>161</v>
      </c>
      <c r="E1455" s="12">
        <v>67</v>
      </c>
      <c r="F1455" s="12">
        <v>183</v>
      </c>
      <c r="G1455" s="12">
        <v>13</v>
      </c>
      <c r="H1455" s="12">
        <v>31</v>
      </c>
      <c r="I1455" s="12">
        <v>7</v>
      </c>
      <c r="J1455" s="12">
        <v>1</v>
      </c>
      <c r="K1455" s="12">
        <v>4</v>
      </c>
      <c r="L1455" s="12">
        <v>22</v>
      </c>
      <c r="M1455" s="12">
        <v>0</v>
      </c>
      <c r="N1455" s="12">
        <v>0</v>
      </c>
      <c r="O1455" s="12">
        <v>13</v>
      </c>
      <c r="P1455" s="12">
        <v>53</v>
      </c>
    </row>
    <row r="1456" spans="1:16" x14ac:dyDescent="0.2">
      <c r="A1456" s="12" t="s">
        <v>1326</v>
      </c>
      <c r="B1456" s="12">
        <v>2013</v>
      </c>
      <c r="C1456" s="12" t="s">
        <v>176</v>
      </c>
      <c r="D1456" s="12" t="s">
        <v>157</v>
      </c>
      <c r="E1456" s="12">
        <v>71</v>
      </c>
      <c r="F1456" s="12">
        <v>186</v>
      </c>
      <c r="G1456" s="12">
        <v>21</v>
      </c>
      <c r="H1456" s="12">
        <v>34</v>
      </c>
      <c r="I1456" s="12">
        <v>8</v>
      </c>
      <c r="J1456" s="12">
        <v>0</v>
      </c>
      <c r="K1456" s="12">
        <v>9</v>
      </c>
      <c r="L1456" s="12">
        <v>31</v>
      </c>
      <c r="M1456" s="12">
        <v>0</v>
      </c>
      <c r="N1456" s="12">
        <v>1</v>
      </c>
      <c r="O1456" s="12">
        <v>23</v>
      </c>
      <c r="P1456" s="12">
        <v>56</v>
      </c>
    </row>
    <row r="1457" spans="1:16" x14ac:dyDescent="0.2">
      <c r="A1457" s="12" t="s">
        <v>1490</v>
      </c>
      <c r="B1457" s="12">
        <v>2013</v>
      </c>
      <c r="C1457" s="12" t="s">
        <v>184</v>
      </c>
      <c r="D1457" s="12" t="s">
        <v>157</v>
      </c>
      <c r="E1457" s="12">
        <v>47</v>
      </c>
      <c r="F1457" s="12">
        <v>186</v>
      </c>
      <c r="G1457" s="12">
        <v>26</v>
      </c>
      <c r="H1457" s="12">
        <v>52</v>
      </c>
      <c r="I1457" s="12">
        <v>11</v>
      </c>
      <c r="J1457" s="12">
        <v>2</v>
      </c>
      <c r="K1457" s="12">
        <v>6</v>
      </c>
      <c r="L1457" s="12">
        <v>26</v>
      </c>
      <c r="M1457" s="12">
        <v>16</v>
      </c>
      <c r="N1457" s="12">
        <v>1</v>
      </c>
      <c r="O1457" s="12">
        <v>9</v>
      </c>
      <c r="P1457" s="12">
        <v>30</v>
      </c>
    </row>
    <row r="1458" spans="1:16" x14ac:dyDescent="0.2">
      <c r="A1458" s="12" t="s">
        <v>1970</v>
      </c>
      <c r="B1458" s="12">
        <v>2013</v>
      </c>
      <c r="C1458" s="12" t="s">
        <v>170</v>
      </c>
      <c r="D1458" s="12" t="s">
        <v>157</v>
      </c>
      <c r="E1458" s="12">
        <v>80</v>
      </c>
      <c r="F1458" s="12">
        <v>190</v>
      </c>
      <c r="G1458" s="12">
        <v>10</v>
      </c>
      <c r="H1458" s="12">
        <v>52</v>
      </c>
      <c r="I1458" s="12">
        <v>8</v>
      </c>
      <c r="J1458" s="12">
        <v>1</v>
      </c>
      <c r="K1458" s="12">
        <v>4</v>
      </c>
      <c r="L1458" s="12">
        <v>24</v>
      </c>
      <c r="M1458" s="12">
        <v>0</v>
      </c>
      <c r="N1458" s="12">
        <v>0</v>
      </c>
      <c r="O1458" s="12">
        <v>14</v>
      </c>
      <c r="P1458" s="12">
        <v>31</v>
      </c>
    </row>
    <row r="1459" spans="1:16" x14ac:dyDescent="0.2">
      <c r="A1459" s="12" t="s">
        <v>1881</v>
      </c>
      <c r="B1459" s="12">
        <v>2013</v>
      </c>
      <c r="C1459" s="12" t="s">
        <v>173</v>
      </c>
      <c r="D1459" s="12" t="s">
        <v>161</v>
      </c>
      <c r="E1459" s="12">
        <v>75</v>
      </c>
      <c r="F1459" s="12">
        <v>190</v>
      </c>
      <c r="G1459" s="12">
        <v>23</v>
      </c>
      <c r="H1459" s="12">
        <v>53</v>
      </c>
      <c r="I1459" s="12">
        <v>15</v>
      </c>
      <c r="J1459" s="12">
        <v>0</v>
      </c>
      <c r="K1459" s="12">
        <v>3</v>
      </c>
      <c r="L1459" s="12">
        <v>17</v>
      </c>
      <c r="M1459" s="12">
        <v>1</v>
      </c>
      <c r="N1459" s="12">
        <v>1</v>
      </c>
      <c r="O1459" s="12">
        <v>30</v>
      </c>
      <c r="P1459" s="12">
        <v>56</v>
      </c>
    </row>
    <row r="1460" spans="1:16" x14ac:dyDescent="0.2">
      <c r="A1460" s="12" t="s">
        <v>1414</v>
      </c>
      <c r="B1460" s="12">
        <v>2013</v>
      </c>
      <c r="C1460" s="12" t="s">
        <v>175</v>
      </c>
      <c r="D1460" s="12" t="s">
        <v>157</v>
      </c>
      <c r="E1460" s="12">
        <v>59</v>
      </c>
      <c r="F1460" s="12">
        <v>191</v>
      </c>
      <c r="G1460" s="12">
        <v>21</v>
      </c>
      <c r="H1460" s="12">
        <v>44</v>
      </c>
      <c r="I1460" s="12">
        <v>6</v>
      </c>
      <c r="J1460" s="12">
        <v>0</v>
      </c>
      <c r="K1460" s="12">
        <v>0</v>
      </c>
      <c r="L1460" s="12">
        <v>9</v>
      </c>
      <c r="M1460" s="12">
        <v>2</v>
      </c>
      <c r="N1460" s="12">
        <v>0</v>
      </c>
      <c r="O1460" s="12">
        <v>13</v>
      </c>
      <c r="P1460" s="12">
        <v>35</v>
      </c>
    </row>
    <row r="1461" spans="1:16" x14ac:dyDescent="0.2">
      <c r="A1461" s="12" t="s">
        <v>1706</v>
      </c>
      <c r="B1461" s="12">
        <v>2013</v>
      </c>
      <c r="C1461" s="12" t="s">
        <v>158</v>
      </c>
      <c r="D1461" s="12" t="s">
        <v>157</v>
      </c>
      <c r="E1461" s="12">
        <v>64</v>
      </c>
      <c r="F1461" s="12">
        <v>191</v>
      </c>
      <c r="G1461" s="12">
        <v>16</v>
      </c>
      <c r="H1461" s="12">
        <v>43</v>
      </c>
      <c r="I1461" s="12">
        <v>5</v>
      </c>
      <c r="J1461" s="12">
        <v>0</v>
      </c>
      <c r="K1461" s="12">
        <v>7</v>
      </c>
      <c r="L1461" s="12">
        <v>20</v>
      </c>
      <c r="M1461" s="12">
        <v>0</v>
      </c>
      <c r="N1461" s="12">
        <v>0</v>
      </c>
      <c r="O1461" s="12">
        <v>10</v>
      </c>
      <c r="P1461" s="12">
        <v>60</v>
      </c>
    </row>
    <row r="1462" spans="1:16" x14ac:dyDescent="0.2">
      <c r="A1462" s="12" t="s">
        <v>2006</v>
      </c>
      <c r="B1462" s="12">
        <v>2013</v>
      </c>
      <c r="C1462" s="12" t="s">
        <v>179</v>
      </c>
      <c r="D1462" s="12" t="s">
        <v>161</v>
      </c>
      <c r="E1462" s="12">
        <v>102</v>
      </c>
      <c r="F1462" s="12">
        <v>192</v>
      </c>
      <c r="G1462" s="12">
        <v>21</v>
      </c>
      <c r="H1462" s="12">
        <v>49</v>
      </c>
      <c r="I1462" s="12">
        <v>7</v>
      </c>
      <c r="J1462" s="12">
        <v>3</v>
      </c>
      <c r="K1462" s="12">
        <v>0</v>
      </c>
      <c r="L1462" s="12">
        <v>8</v>
      </c>
      <c r="M1462" s="12">
        <v>4</v>
      </c>
      <c r="N1462" s="12">
        <v>5</v>
      </c>
      <c r="O1462" s="12">
        <v>18</v>
      </c>
      <c r="P1462" s="12">
        <v>44</v>
      </c>
    </row>
    <row r="1463" spans="1:16" x14ac:dyDescent="0.2">
      <c r="A1463" s="12" t="s">
        <v>1585</v>
      </c>
      <c r="B1463" s="12">
        <v>2013</v>
      </c>
      <c r="C1463" s="12" t="s">
        <v>162</v>
      </c>
      <c r="D1463" s="12" t="s">
        <v>161</v>
      </c>
      <c r="E1463" s="12">
        <v>70</v>
      </c>
      <c r="F1463" s="12">
        <v>192</v>
      </c>
      <c r="G1463" s="12">
        <v>19</v>
      </c>
      <c r="H1463" s="12">
        <v>51</v>
      </c>
      <c r="I1463" s="12">
        <v>13</v>
      </c>
      <c r="J1463" s="12">
        <v>2</v>
      </c>
      <c r="K1463" s="12">
        <v>6</v>
      </c>
      <c r="L1463" s="12">
        <v>19</v>
      </c>
      <c r="M1463" s="12">
        <v>1</v>
      </c>
      <c r="N1463" s="12">
        <v>0</v>
      </c>
      <c r="O1463" s="12">
        <v>17</v>
      </c>
      <c r="P1463" s="12">
        <v>31</v>
      </c>
    </row>
    <row r="1464" spans="1:16" x14ac:dyDescent="0.2">
      <c r="A1464" s="12" t="s">
        <v>1966</v>
      </c>
      <c r="B1464" s="12">
        <v>2013</v>
      </c>
      <c r="C1464" s="12" t="s">
        <v>188</v>
      </c>
      <c r="D1464" s="12" t="s">
        <v>161</v>
      </c>
      <c r="E1464" s="12">
        <v>69</v>
      </c>
      <c r="F1464" s="12">
        <v>194</v>
      </c>
      <c r="G1464" s="12">
        <v>32</v>
      </c>
      <c r="H1464" s="12">
        <v>51</v>
      </c>
      <c r="I1464" s="12">
        <v>13</v>
      </c>
      <c r="J1464" s="12">
        <v>5</v>
      </c>
      <c r="K1464" s="12">
        <v>5</v>
      </c>
      <c r="L1464" s="12">
        <v>17</v>
      </c>
      <c r="M1464" s="12">
        <v>2</v>
      </c>
      <c r="N1464" s="12">
        <v>2</v>
      </c>
      <c r="O1464" s="12">
        <v>16</v>
      </c>
      <c r="P1464" s="12">
        <v>41</v>
      </c>
    </row>
    <row r="1465" spans="1:16" x14ac:dyDescent="0.2">
      <c r="A1465" s="12" t="s">
        <v>1896</v>
      </c>
      <c r="B1465" s="12">
        <v>2013</v>
      </c>
      <c r="C1465" s="12" t="s">
        <v>181</v>
      </c>
      <c r="D1465" s="12" t="s">
        <v>157</v>
      </c>
      <c r="E1465" s="12">
        <v>58</v>
      </c>
      <c r="F1465" s="12">
        <v>195</v>
      </c>
      <c r="G1465" s="12">
        <v>29</v>
      </c>
      <c r="H1465" s="12">
        <v>55</v>
      </c>
      <c r="I1465" s="12">
        <v>7</v>
      </c>
      <c r="J1465" s="12">
        <v>2</v>
      </c>
      <c r="K1465" s="12">
        <v>8</v>
      </c>
      <c r="L1465" s="12">
        <v>32</v>
      </c>
      <c r="M1465" s="12">
        <v>2</v>
      </c>
      <c r="N1465" s="12">
        <v>2</v>
      </c>
      <c r="O1465" s="12">
        <v>21</v>
      </c>
      <c r="P1465" s="12">
        <v>41</v>
      </c>
    </row>
    <row r="1466" spans="1:16" x14ac:dyDescent="0.2">
      <c r="A1466" s="12" t="s">
        <v>1704</v>
      </c>
      <c r="B1466" s="12">
        <v>2013</v>
      </c>
      <c r="C1466" s="12" t="s">
        <v>163</v>
      </c>
      <c r="D1466" s="12" t="s">
        <v>161</v>
      </c>
      <c r="E1466" s="12">
        <v>70</v>
      </c>
      <c r="F1466" s="12">
        <v>195</v>
      </c>
      <c r="G1466" s="12">
        <v>10</v>
      </c>
      <c r="H1466" s="12">
        <v>50</v>
      </c>
      <c r="I1466" s="12">
        <v>10</v>
      </c>
      <c r="J1466" s="12">
        <v>3</v>
      </c>
      <c r="K1466" s="12">
        <v>1</v>
      </c>
      <c r="L1466" s="12">
        <v>10</v>
      </c>
      <c r="M1466" s="12">
        <v>2</v>
      </c>
      <c r="N1466" s="12">
        <v>0</v>
      </c>
      <c r="O1466" s="12">
        <v>17</v>
      </c>
      <c r="P1466" s="12">
        <v>43</v>
      </c>
    </row>
    <row r="1467" spans="1:16" x14ac:dyDescent="0.2">
      <c r="A1467" s="12" t="s">
        <v>1661</v>
      </c>
      <c r="B1467" s="12">
        <v>2013</v>
      </c>
      <c r="C1467" s="12" t="s">
        <v>188</v>
      </c>
      <c r="D1467" s="12" t="s">
        <v>161</v>
      </c>
      <c r="E1467" s="12">
        <v>81</v>
      </c>
      <c r="F1467" s="12">
        <v>195</v>
      </c>
      <c r="G1467" s="12">
        <v>16</v>
      </c>
      <c r="H1467" s="12">
        <v>57</v>
      </c>
      <c r="I1467" s="12">
        <v>7</v>
      </c>
      <c r="J1467" s="12">
        <v>2</v>
      </c>
      <c r="K1467" s="12">
        <v>1</v>
      </c>
      <c r="L1467" s="12">
        <v>16</v>
      </c>
      <c r="M1467" s="12">
        <v>3</v>
      </c>
      <c r="N1467" s="12">
        <v>2</v>
      </c>
      <c r="O1467" s="12">
        <v>14</v>
      </c>
      <c r="P1467" s="12">
        <v>24</v>
      </c>
    </row>
    <row r="1468" spans="1:16" x14ac:dyDescent="0.2">
      <c r="A1468" s="12" t="s">
        <v>1428</v>
      </c>
      <c r="B1468" s="12">
        <v>2013</v>
      </c>
      <c r="C1468" s="12" t="s">
        <v>169</v>
      </c>
      <c r="D1468" s="12" t="s">
        <v>161</v>
      </c>
      <c r="E1468" s="12">
        <v>71</v>
      </c>
      <c r="F1468" s="12">
        <v>195</v>
      </c>
      <c r="G1468" s="12">
        <v>16</v>
      </c>
      <c r="H1468" s="12">
        <v>58</v>
      </c>
      <c r="I1468" s="12">
        <v>11</v>
      </c>
      <c r="J1468" s="12">
        <v>0</v>
      </c>
      <c r="K1468" s="12">
        <v>1</v>
      </c>
      <c r="L1468" s="12">
        <v>22</v>
      </c>
      <c r="M1468" s="12">
        <v>0</v>
      </c>
      <c r="N1468" s="12">
        <v>0</v>
      </c>
      <c r="O1468" s="12">
        <v>8</v>
      </c>
      <c r="P1468" s="12">
        <v>32</v>
      </c>
    </row>
    <row r="1469" spans="1:16" x14ac:dyDescent="0.2">
      <c r="A1469" s="12" t="s">
        <v>1682</v>
      </c>
      <c r="B1469" s="12">
        <v>2013</v>
      </c>
      <c r="C1469" s="12" t="s">
        <v>167</v>
      </c>
      <c r="D1469" s="12" t="s">
        <v>157</v>
      </c>
      <c r="E1469" s="12">
        <v>96</v>
      </c>
      <c r="F1469" s="12">
        <v>195</v>
      </c>
      <c r="G1469" s="12">
        <v>21</v>
      </c>
      <c r="H1469" s="12">
        <v>48</v>
      </c>
      <c r="I1469" s="12">
        <v>10</v>
      </c>
      <c r="J1469" s="12">
        <v>1</v>
      </c>
      <c r="K1469" s="12">
        <v>5</v>
      </c>
      <c r="L1469" s="12">
        <v>23</v>
      </c>
      <c r="M1469" s="12">
        <v>1</v>
      </c>
      <c r="N1469" s="12">
        <v>3</v>
      </c>
      <c r="O1469" s="12">
        <v>17</v>
      </c>
      <c r="P1469" s="12">
        <v>59</v>
      </c>
    </row>
    <row r="1470" spans="1:16" x14ac:dyDescent="0.2">
      <c r="A1470" s="12" t="s">
        <v>1781</v>
      </c>
      <c r="B1470" s="12">
        <v>2013</v>
      </c>
      <c r="C1470" s="12" t="s">
        <v>186</v>
      </c>
      <c r="D1470" s="12" t="s">
        <v>161</v>
      </c>
      <c r="E1470" s="12">
        <v>68</v>
      </c>
      <c r="F1470" s="12">
        <v>197</v>
      </c>
      <c r="G1470" s="12">
        <v>21</v>
      </c>
      <c r="H1470" s="12">
        <v>42</v>
      </c>
      <c r="I1470" s="12">
        <v>7</v>
      </c>
      <c r="J1470" s="12">
        <v>0</v>
      </c>
      <c r="K1470" s="12">
        <v>9</v>
      </c>
      <c r="L1470" s="12">
        <v>26</v>
      </c>
      <c r="M1470" s="12">
        <v>0</v>
      </c>
      <c r="N1470" s="12">
        <v>0</v>
      </c>
      <c r="O1470" s="12">
        <v>18</v>
      </c>
      <c r="P1470" s="12">
        <v>45</v>
      </c>
    </row>
    <row r="1471" spans="1:16" x14ac:dyDescent="0.2">
      <c r="A1471" s="12" t="s">
        <v>1742</v>
      </c>
      <c r="B1471" s="12">
        <v>2013</v>
      </c>
      <c r="C1471" s="12" t="s">
        <v>173</v>
      </c>
      <c r="D1471" s="12" t="s">
        <v>161</v>
      </c>
      <c r="E1471" s="12">
        <v>86</v>
      </c>
      <c r="F1471" s="12">
        <v>200</v>
      </c>
      <c r="G1471" s="12">
        <v>12</v>
      </c>
      <c r="H1471" s="12">
        <v>56</v>
      </c>
      <c r="I1471" s="12">
        <v>13</v>
      </c>
      <c r="J1471" s="12">
        <v>1</v>
      </c>
      <c r="K1471" s="12">
        <v>2</v>
      </c>
      <c r="L1471" s="12">
        <v>16</v>
      </c>
      <c r="M1471" s="12">
        <v>0</v>
      </c>
      <c r="N1471" s="12">
        <v>1</v>
      </c>
      <c r="O1471" s="12">
        <v>11</v>
      </c>
      <c r="P1471" s="12">
        <v>34</v>
      </c>
    </row>
    <row r="1472" spans="1:16" x14ac:dyDescent="0.2">
      <c r="A1472" s="12" t="s">
        <v>1319</v>
      </c>
      <c r="B1472" s="12">
        <v>2013</v>
      </c>
      <c r="C1472" s="12" t="s">
        <v>164</v>
      </c>
      <c r="D1472" s="12" t="s">
        <v>157</v>
      </c>
      <c r="E1472" s="12">
        <v>88</v>
      </c>
      <c r="F1472" s="12">
        <v>204</v>
      </c>
      <c r="G1472" s="12">
        <v>23</v>
      </c>
      <c r="H1472" s="12">
        <v>48</v>
      </c>
      <c r="I1472" s="12">
        <v>12</v>
      </c>
      <c r="J1472" s="12">
        <v>1</v>
      </c>
      <c r="K1472" s="12">
        <v>7</v>
      </c>
      <c r="L1472" s="12">
        <v>36</v>
      </c>
      <c r="M1472" s="12">
        <v>0</v>
      </c>
      <c r="N1472" s="12">
        <v>0</v>
      </c>
      <c r="O1472" s="12">
        <v>28</v>
      </c>
      <c r="P1472" s="12">
        <v>49</v>
      </c>
    </row>
    <row r="1473" spans="1:16" x14ac:dyDescent="0.2">
      <c r="A1473" s="12" t="s">
        <v>1907</v>
      </c>
      <c r="B1473" s="12">
        <v>2013</v>
      </c>
      <c r="C1473" s="12" t="s">
        <v>158</v>
      </c>
      <c r="D1473" s="12" t="s">
        <v>157</v>
      </c>
      <c r="E1473" s="12">
        <v>72</v>
      </c>
      <c r="F1473" s="12">
        <v>204</v>
      </c>
      <c r="G1473" s="12">
        <v>22</v>
      </c>
      <c r="H1473" s="12">
        <v>45</v>
      </c>
      <c r="I1473" s="12">
        <v>8</v>
      </c>
      <c r="J1473" s="12">
        <v>0</v>
      </c>
      <c r="K1473" s="12">
        <v>4</v>
      </c>
      <c r="L1473" s="12">
        <v>14</v>
      </c>
      <c r="M1473" s="12">
        <v>6</v>
      </c>
      <c r="N1473" s="12">
        <v>2</v>
      </c>
      <c r="O1473" s="12">
        <v>9</v>
      </c>
      <c r="P1473" s="12">
        <v>37</v>
      </c>
    </row>
    <row r="1474" spans="1:16" x14ac:dyDescent="0.2">
      <c r="A1474" s="12" t="s">
        <v>1336</v>
      </c>
      <c r="B1474" s="12">
        <v>2013</v>
      </c>
      <c r="C1474" s="12" t="s">
        <v>177</v>
      </c>
      <c r="D1474" s="12" t="s">
        <v>161</v>
      </c>
      <c r="E1474" s="12">
        <v>96</v>
      </c>
      <c r="F1474" s="12">
        <v>204</v>
      </c>
      <c r="G1474" s="12">
        <v>17</v>
      </c>
      <c r="H1474" s="12">
        <v>43</v>
      </c>
      <c r="I1474" s="12">
        <v>7</v>
      </c>
      <c r="J1474" s="12">
        <v>0</v>
      </c>
      <c r="K1474" s="12">
        <v>2</v>
      </c>
      <c r="L1474" s="12">
        <v>22</v>
      </c>
      <c r="M1474" s="12">
        <v>0</v>
      </c>
      <c r="N1474" s="12">
        <v>0</v>
      </c>
      <c r="O1474" s="12">
        <v>14</v>
      </c>
      <c r="P1474" s="12">
        <v>22</v>
      </c>
    </row>
    <row r="1475" spans="1:16" x14ac:dyDescent="0.2">
      <c r="A1475" s="12" t="s">
        <v>2000</v>
      </c>
      <c r="B1475" s="12">
        <v>2013</v>
      </c>
      <c r="C1475" s="12" t="s">
        <v>156</v>
      </c>
      <c r="D1475" s="12" t="s">
        <v>157</v>
      </c>
      <c r="E1475" s="12">
        <v>65</v>
      </c>
      <c r="F1475" s="12">
        <v>204</v>
      </c>
      <c r="G1475" s="12">
        <v>14</v>
      </c>
      <c r="H1475" s="12">
        <v>42</v>
      </c>
      <c r="I1475" s="12">
        <v>7</v>
      </c>
      <c r="J1475" s="12">
        <v>0</v>
      </c>
      <c r="K1475" s="12">
        <v>4</v>
      </c>
      <c r="L1475" s="12">
        <v>22</v>
      </c>
      <c r="M1475" s="12">
        <v>2</v>
      </c>
      <c r="N1475" s="12">
        <v>0</v>
      </c>
      <c r="O1475" s="12">
        <v>5</v>
      </c>
      <c r="P1475" s="12">
        <v>41</v>
      </c>
    </row>
    <row r="1476" spans="1:16" x14ac:dyDescent="0.2">
      <c r="A1476" s="12" t="s">
        <v>1903</v>
      </c>
      <c r="B1476" s="12">
        <v>2013</v>
      </c>
      <c r="C1476" s="12" t="s">
        <v>186</v>
      </c>
      <c r="D1476" s="12" t="s">
        <v>161</v>
      </c>
      <c r="E1476" s="12">
        <v>70</v>
      </c>
      <c r="F1476" s="12">
        <v>205</v>
      </c>
      <c r="G1476" s="12">
        <v>13</v>
      </c>
      <c r="H1476" s="12">
        <v>48</v>
      </c>
      <c r="I1476" s="12">
        <v>5</v>
      </c>
      <c r="J1476" s="12">
        <v>4</v>
      </c>
      <c r="K1476" s="12">
        <v>6</v>
      </c>
      <c r="L1476" s="12">
        <v>19</v>
      </c>
      <c r="M1476" s="12">
        <v>1</v>
      </c>
      <c r="N1476" s="12">
        <v>0</v>
      </c>
      <c r="O1476" s="12">
        <v>13</v>
      </c>
      <c r="P1476" s="12">
        <v>45</v>
      </c>
    </row>
    <row r="1477" spans="1:16" x14ac:dyDescent="0.2">
      <c r="A1477" s="12" t="s">
        <v>1434</v>
      </c>
      <c r="B1477" s="12">
        <v>2013</v>
      </c>
      <c r="C1477" s="12" t="s">
        <v>182</v>
      </c>
      <c r="D1477" s="12" t="s">
        <v>157</v>
      </c>
      <c r="E1477" s="12">
        <v>80</v>
      </c>
      <c r="F1477" s="12">
        <v>205</v>
      </c>
      <c r="G1477" s="12">
        <v>27</v>
      </c>
      <c r="H1477" s="12">
        <v>46</v>
      </c>
      <c r="I1477" s="12">
        <v>8</v>
      </c>
      <c r="J1477" s="12">
        <v>1</v>
      </c>
      <c r="K1477" s="12">
        <v>1</v>
      </c>
      <c r="L1477" s="12">
        <v>14</v>
      </c>
      <c r="M1477" s="12">
        <v>0</v>
      </c>
      <c r="N1477" s="12">
        <v>1</v>
      </c>
      <c r="O1477" s="12">
        <v>21</v>
      </c>
      <c r="P1477" s="12">
        <v>32</v>
      </c>
    </row>
    <row r="1478" spans="1:16" x14ac:dyDescent="0.2">
      <c r="A1478" s="12" t="s">
        <v>1442</v>
      </c>
      <c r="B1478" s="12">
        <v>2013</v>
      </c>
      <c r="C1478" s="12" t="s">
        <v>159</v>
      </c>
      <c r="D1478" s="12" t="s">
        <v>157</v>
      </c>
      <c r="E1478" s="12">
        <v>68</v>
      </c>
      <c r="F1478" s="12">
        <v>206</v>
      </c>
      <c r="G1478" s="12">
        <v>30</v>
      </c>
      <c r="H1478" s="12">
        <v>42</v>
      </c>
      <c r="I1478" s="12">
        <v>6</v>
      </c>
      <c r="J1478" s="12">
        <v>0</v>
      </c>
      <c r="K1478" s="12">
        <v>11</v>
      </c>
      <c r="L1478" s="12">
        <v>20</v>
      </c>
      <c r="M1478" s="12">
        <v>3</v>
      </c>
      <c r="N1478" s="12">
        <v>1</v>
      </c>
      <c r="O1478" s="12">
        <v>26</v>
      </c>
      <c r="P1478" s="12">
        <v>62</v>
      </c>
    </row>
    <row r="1479" spans="1:16" x14ac:dyDescent="0.2">
      <c r="A1479" s="12" t="s">
        <v>1664</v>
      </c>
      <c r="B1479" s="12">
        <v>2013</v>
      </c>
      <c r="C1479" s="12" t="s">
        <v>170</v>
      </c>
      <c r="D1479" s="12" t="s">
        <v>157</v>
      </c>
      <c r="E1479" s="12">
        <v>70</v>
      </c>
      <c r="F1479" s="12">
        <v>207</v>
      </c>
      <c r="G1479" s="12">
        <v>31</v>
      </c>
      <c r="H1479" s="12">
        <v>56</v>
      </c>
      <c r="I1479" s="12">
        <v>12</v>
      </c>
      <c r="J1479" s="12">
        <v>0</v>
      </c>
      <c r="K1479" s="12">
        <v>3</v>
      </c>
      <c r="L1479" s="12">
        <v>21</v>
      </c>
      <c r="M1479" s="12">
        <v>2</v>
      </c>
      <c r="N1479" s="12">
        <v>1</v>
      </c>
      <c r="O1479" s="12">
        <v>38</v>
      </c>
      <c r="P1479" s="12">
        <v>45</v>
      </c>
    </row>
    <row r="1480" spans="1:16" x14ac:dyDescent="0.2">
      <c r="A1480" s="12" t="s">
        <v>1804</v>
      </c>
      <c r="B1480" s="12">
        <v>2013</v>
      </c>
      <c r="C1480" s="12" t="s">
        <v>173</v>
      </c>
      <c r="D1480" s="12" t="s">
        <v>161</v>
      </c>
      <c r="E1480" s="12">
        <v>57</v>
      </c>
      <c r="F1480" s="12">
        <v>208</v>
      </c>
      <c r="G1480" s="12">
        <v>20</v>
      </c>
      <c r="H1480" s="12">
        <v>42</v>
      </c>
      <c r="I1480" s="12">
        <v>12</v>
      </c>
      <c r="J1480" s="12">
        <v>0</v>
      </c>
      <c r="K1480" s="12">
        <v>0</v>
      </c>
      <c r="L1480" s="12">
        <v>10</v>
      </c>
      <c r="M1480" s="12">
        <v>2</v>
      </c>
      <c r="N1480" s="12">
        <v>1</v>
      </c>
      <c r="O1480" s="12">
        <v>15</v>
      </c>
      <c r="P1480" s="12">
        <v>24</v>
      </c>
    </row>
    <row r="1481" spans="1:16" x14ac:dyDescent="0.2">
      <c r="A1481" s="12" t="s">
        <v>1659</v>
      </c>
      <c r="B1481" s="12">
        <v>2013</v>
      </c>
      <c r="C1481" s="12" t="s">
        <v>178</v>
      </c>
      <c r="D1481" s="12" t="s">
        <v>157</v>
      </c>
      <c r="E1481" s="12">
        <v>78</v>
      </c>
      <c r="F1481" s="12">
        <v>209</v>
      </c>
      <c r="G1481" s="12">
        <v>29</v>
      </c>
      <c r="H1481" s="12">
        <v>46</v>
      </c>
      <c r="I1481" s="12">
        <v>6</v>
      </c>
      <c r="J1481" s="12">
        <v>1</v>
      </c>
      <c r="K1481" s="12">
        <v>1</v>
      </c>
      <c r="L1481" s="12">
        <v>18</v>
      </c>
      <c r="M1481" s="12">
        <v>16</v>
      </c>
      <c r="N1481" s="12">
        <v>3</v>
      </c>
      <c r="O1481" s="12">
        <v>20</v>
      </c>
      <c r="P1481" s="12">
        <v>24</v>
      </c>
    </row>
    <row r="1482" spans="1:16" x14ac:dyDescent="0.2">
      <c r="A1482" s="12" t="s">
        <v>1728</v>
      </c>
      <c r="B1482" s="12">
        <v>2013</v>
      </c>
      <c r="C1482" s="12" t="s">
        <v>179</v>
      </c>
      <c r="D1482" s="12" t="s">
        <v>161</v>
      </c>
      <c r="E1482" s="12">
        <v>97</v>
      </c>
      <c r="F1482" s="12">
        <v>209</v>
      </c>
      <c r="G1482" s="12">
        <v>24</v>
      </c>
      <c r="H1482" s="12">
        <v>51</v>
      </c>
      <c r="I1482" s="12">
        <v>12</v>
      </c>
      <c r="J1482" s="12">
        <v>0</v>
      </c>
      <c r="K1482" s="12">
        <v>7</v>
      </c>
      <c r="L1482" s="12">
        <v>32</v>
      </c>
      <c r="M1482" s="12">
        <v>0</v>
      </c>
      <c r="N1482" s="12">
        <v>1</v>
      </c>
      <c r="O1482" s="12">
        <v>27</v>
      </c>
      <c r="P1482" s="12">
        <v>53</v>
      </c>
    </row>
    <row r="1483" spans="1:16" x14ac:dyDescent="0.2">
      <c r="A1483" s="12" t="s">
        <v>2011</v>
      </c>
      <c r="B1483" s="12">
        <v>2013</v>
      </c>
      <c r="C1483" s="12" t="s">
        <v>158</v>
      </c>
      <c r="D1483" s="12" t="s">
        <v>157</v>
      </c>
      <c r="E1483" s="12">
        <v>58</v>
      </c>
      <c r="F1483" s="12">
        <v>210</v>
      </c>
      <c r="G1483" s="12">
        <v>26</v>
      </c>
      <c r="H1483" s="12">
        <v>51</v>
      </c>
      <c r="I1483" s="12">
        <v>9</v>
      </c>
      <c r="J1483" s="12">
        <v>2</v>
      </c>
      <c r="K1483" s="12">
        <v>1</v>
      </c>
      <c r="L1483" s="12">
        <v>8</v>
      </c>
      <c r="M1483" s="12">
        <v>18</v>
      </c>
      <c r="N1483" s="12">
        <v>8</v>
      </c>
      <c r="O1483" s="12">
        <v>24</v>
      </c>
      <c r="P1483" s="12">
        <v>71</v>
      </c>
    </row>
    <row r="1484" spans="1:16" x14ac:dyDescent="0.2">
      <c r="A1484" s="12" t="s">
        <v>1768</v>
      </c>
      <c r="B1484" s="12">
        <v>2013</v>
      </c>
      <c r="C1484" s="12" t="s">
        <v>178</v>
      </c>
      <c r="D1484" s="12" t="s">
        <v>157</v>
      </c>
      <c r="E1484" s="12">
        <v>87</v>
      </c>
      <c r="F1484" s="12">
        <v>213</v>
      </c>
      <c r="G1484" s="12">
        <v>30</v>
      </c>
      <c r="H1484" s="12">
        <v>55</v>
      </c>
      <c r="I1484" s="12">
        <v>9</v>
      </c>
      <c r="J1484" s="12">
        <v>4</v>
      </c>
      <c r="K1484" s="12">
        <v>2</v>
      </c>
      <c r="L1484" s="12">
        <v>17</v>
      </c>
      <c r="M1484" s="12">
        <v>34</v>
      </c>
      <c r="N1484" s="12">
        <v>6</v>
      </c>
      <c r="O1484" s="12">
        <v>21</v>
      </c>
      <c r="P1484" s="12">
        <v>45</v>
      </c>
    </row>
    <row r="1485" spans="1:16" x14ac:dyDescent="0.2">
      <c r="A1485" s="12" t="s">
        <v>1973</v>
      </c>
      <c r="B1485" s="12">
        <v>2013</v>
      </c>
      <c r="C1485" s="12" t="s">
        <v>166</v>
      </c>
      <c r="D1485" s="12" t="s">
        <v>161</v>
      </c>
      <c r="E1485" s="12">
        <v>69</v>
      </c>
      <c r="F1485" s="12">
        <v>213</v>
      </c>
      <c r="G1485" s="12">
        <v>29</v>
      </c>
      <c r="H1485" s="12">
        <v>69</v>
      </c>
      <c r="I1485" s="12">
        <v>11</v>
      </c>
      <c r="J1485" s="12">
        <v>2</v>
      </c>
      <c r="K1485" s="12">
        <v>6</v>
      </c>
      <c r="L1485" s="12">
        <v>21</v>
      </c>
      <c r="M1485" s="12">
        <v>2</v>
      </c>
      <c r="N1485" s="12">
        <v>1</v>
      </c>
      <c r="O1485" s="12">
        <v>10</v>
      </c>
      <c r="P1485" s="12">
        <v>42</v>
      </c>
    </row>
    <row r="1486" spans="1:16" x14ac:dyDescent="0.2">
      <c r="A1486" s="12" t="s">
        <v>1470</v>
      </c>
      <c r="B1486" s="12">
        <v>2013</v>
      </c>
      <c r="C1486" s="12" t="s">
        <v>171</v>
      </c>
      <c r="D1486" s="12" t="s">
        <v>157</v>
      </c>
      <c r="E1486" s="12">
        <v>61</v>
      </c>
      <c r="F1486" s="12">
        <v>214</v>
      </c>
      <c r="G1486" s="12">
        <v>31</v>
      </c>
      <c r="H1486" s="12">
        <v>49</v>
      </c>
      <c r="I1486" s="12">
        <v>13</v>
      </c>
      <c r="J1486" s="12">
        <v>2</v>
      </c>
      <c r="K1486" s="12">
        <v>7</v>
      </c>
      <c r="L1486" s="12">
        <v>15</v>
      </c>
      <c r="M1486" s="12">
        <v>8</v>
      </c>
      <c r="N1486" s="12">
        <v>2</v>
      </c>
      <c r="O1486" s="12">
        <v>27</v>
      </c>
      <c r="P1486" s="12">
        <v>69</v>
      </c>
    </row>
    <row r="1487" spans="1:16" x14ac:dyDescent="0.2">
      <c r="A1487" s="12" t="s">
        <v>1967</v>
      </c>
      <c r="B1487" s="12">
        <v>2013</v>
      </c>
      <c r="C1487" s="12" t="s">
        <v>163</v>
      </c>
      <c r="D1487" s="12" t="s">
        <v>161</v>
      </c>
      <c r="E1487" s="12">
        <v>57</v>
      </c>
      <c r="F1487" s="12">
        <v>215</v>
      </c>
      <c r="G1487" s="12">
        <v>32</v>
      </c>
      <c r="H1487" s="12">
        <v>46</v>
      </c>
      <c r="I1487" s="12">
        <v>10</v>
      </c>
      <c r="J1487" s="12">
        <v>2</v>
      </c>
      <c r="K1487" s="12">
        <v>9</v>
      </c>
      <c r="L1487" s="12">
        <v>23</v>
      </c>
      <c r="M1487" s="12">
        <v>1</v>
      </c>
      <c r="N1487" s="12">
        <v>0</v>
      </c>
      <c r="O1487" s="12">
        <v>11</v>
      </c>
      <c r="P1487" s="12">
        <v>56</v>
      </c>
    </row>
    <row r="1488" spans="1:16" x14ac:dyDescent="0.2">
      <c r="A1488" s="12" t="s">
        <v>1847</v>
      </c>
      <c r="B1488" s="12">
        <v>2013</v>
      </c>
      <c r="C1488" s="12" t="s">
        <v>168</v>
      </c>
      <c r="D1488" s="12" t="s">
        <v>157</v>
      </c>
      <c r="E1488" s="12">
        <v>63</v>
      </c>
      <c r="F1488" s="12">
        <v>215</v>
      </c>
      <c r="G1488" s="12">
        <v>27</v>
      </c>
      <c r="H1488" s="12">
        <v>71</v>
      </c>
      <c r="I1488" s="12">
        <v>10</v>
      </c>
      <c r="J1488" s="12">
        <v>2</v>
      </c>
      <c r="K1488" s="12">
        <v>1</v>
      </c>
      <c r="L1488" s="12">
        <v>19</v>
      </c>
      <c r="M1488" s="12">
        <v>3</v>
      </c>
      <c r="N1488" s="12">
        <v>1</v>
      </c>
      <c r="O1488" s="12">
        <v>11</v>
      </c>
      <c r="P1488" s="12">
        <v>30</v>
      </c>
    </row>
    <row r="1489" spans="1:16" x14ac:dyDescent="0.2">
      <c r="A1489" s="12" t="s">
        <v>1703</v>
      </c>
      <c r="B1489" s="12">
        <v>2013</v>
      </c>
      <c r="C1489" s="12" t="s">
        <v>168</v>
      </c>
      <c r="D1489" s="12" t="s">
        <v>157</v>
      </c>
      <c r="E1489" s="12">
        <v>86</v>
      </c>
      <c r="F1489" s="12">
        <v>216</v>
      </c>
      <c r="G1489" s="12">
        <v>34</v>
      </c>
      <c r="H1489" s="12">
        <v>64</v>
      </c>
      <c r="I1489" s="12">
        <v>18</v>
      </c>
      <c r="J1489" s="12">
        <v>2</v>
      </c>
      <c r="K1489" s="12">
        <v>9</v>
      </c>
      <c r="L1489" s="12">
        <v>43</v>
      </c>
      <c r="M1489" s="12">
        <v>1</v>
      </c>
      <c r="N1489" s="12">
        <v>0</v>
      </c>
      <c r="O1489" s="12">
        <v>22</v>
      </c>
      <c r="P1489" s="12">
        <v>67</v>
      </c>
    </row>
    <row r="1490" spans="1:16" x14ac:dyDescent="0.2">
      <c r="A1490" s="12" t="s">
        <v>1616</v>
      </c>
      <c r="B1490" s="12">
        <v>2013</v>
      </c>
      <c r="C1490" s="12" t="s">
        <v>182</v>
      </c>
      <c r="D1490" s="12" t="s">
        <v>157</v>
      </c>
      <c r="E1490" s="12">
        <v>112</v>
      </c>
      <c r="F1490" s="12">
        <v>216</v>
      </c>
      <c r="G1490" s="12">
        <v>33</v>
      </c>
      <c r="H1490" s="12">
        <v>48</v>
      </c>
      <c r="I1490" s="12">
        <v>6</v>
      </c>
      <c r="J1490" s="12">
        <v>1</v>
      </c>
      <c r="K1490" s="12">
        <v>6</v>
      </c>
      <c r="L1490" s="12">
        <v>23</v>
      </c>
      <c r="M1490" s="12">
        <v>2</v>
      </c>
      <c r="N1490" s="12">
        <v>0</v>
      </c>
      <c r="O1490" s="12">
        <v>27</v>
      </c>
      <c r="P1490" s="12">
        <v>28</v>
      </c>
    </row>
    <row r="1491" spans="1:16" x14ac:dyDescent="0.2">
      <c r="A1491" s="12" t="s">
        <v>1375</v>
      </c>
      <c r="B1491" s="12">
        <v>2013</v>
      </c>
      <c r="C1491" s="12" t="s">
        <v>171</v>
      </c>
      <c r="D1491" s="12" t="s">
        <v>157</v>
      </c>
      <c r="E1491" s="12">
        <v>58</v>
      </c>
      <c r="F1491" s="12">
        <v>219</v>
      </c>
      <c r="G1491" s="12">
        <v>37</v>
      </c>
      <c r="H1491" s="12">
        <v>56</v>
      </c>
      <c r="I1491" s="12">
        <v>8</v>
      </c>
      <c r="J1491" s="12">
        <v>0</v>
      </c>
      <c r="K1491" s="12">
        <v>17</v>
      </c>
      <c r="L1491" s="12">
        <v>50</v>
      </c>
      <c r="M1491" s="12">
        <v>8</v>
      </c>
      <c r="N1491" s="12">
        <v>4</v>
      </c>
      <c r="O1491" s="12">
        <v>21</v>
      </c>
      <c r="P1491" s="12">
        <v>67</v>
      </c>
    </row>
    <row r="1492" spans="1:16" x14ac:dyDescent="0.2">
      <c r="A1492" s="12" t="s">
        <v>1837</v>
      </c>
      <c r="B1492" s="12">
        <v>2013</v>
      </c>
      <c r="C1492" s="12" t="s">
        <v>172</v>
      </c>
      <c r="D1492" s="12" t="s">
        <v>161</v>
      </c>
      <c r="E1492" s="12">
        <v>75</v>
      </c>
      <c r="F1492" s="12">
        <v>220</v>
      </c>
      <c r="G1492" s="12">
        <v>22</v>
      </c>
      <c r="H1492" s="12">
        <v>47</v>
      </c>
      <c r="I1492" s="12">
        <v>6</v>
      </c>
      <c r="J1492" s="12">
        <v>1</v>
      </c>
      <c r="K1492" s="12">
        <v>6</v>
      </c>
      <c r="L1492" s="12">
        <v>19</v>
      </c>
      <c r="M1492" s="12">
        <v>6</v>
      </c>
      <c r="N1492" s="12">
        <v>1</v>
      </c>
      <c r="O1492" s="12">
        <v>19</v>
      </c>
      <c r="P1492" s="12">
        <v>54</v>
      </c>
    </row>
    <row r="1493" spans="1:16" x14ac:dyDescent="0.2">
      <c r="A1493" s="12" t="s">
        <v>1611</v>
      </c>
      <c r="B1493" s="12">
        <v>2013</v>
      </c>
      <c r="C1493" s="12" t="s">
        <v>179</v>
      </c>
      <c r="D1493" s="12" t="s">
        <v>161</v>
      </c>
      <c r="E1493" s="12">
        <v>75</v>
      </c>
      <c r="F1493" s="12">
        <v>222</v>
      </c>
      <c r="G1493" s="12">
        <v>17</v>
      </c>
      <c r="H1493" s="12">
        <v>44</v>
      </c>
      <c r="I1493" s="12">
        <v>8</v>
      </c>
      <c r="J1493" s="12">
        <v>0</v>
      </c>
      <c r="K1493" s="12">
        <v>2</v>
      </c>
      <c r="L1493" s="12">
        <v>21</v>
      </c>
      <c r="M1493" s="12">
        <v>0</v>
      </c>
      <c r="N1493" s="12">
        <v>1</v>
      </c>
      <c r="O1493" s="12">
        <v>29</v>
      </c>
      <c r="P1493" s="12">
        <v>27</v>
      </c>
    </row>
    <row r="1494" spans="1:16" x14ac:dyDescent="0.2">
      <c r="A1494" s="12" t="s">
        <v>1895</v>
      </c>
      <c r="B1494" s="12">
        <v>2013</v>
      </c>
      <c r="C1494" s="12" t="s">
        <v>163</v>
      </c>
      <c r="D1494" s="12" t="s">
        <v>161</v>
      </c>
      <c r="E1494" s="12">
        <v>67</v>
      </c>
      <c r="F1494" s="12">
        <v>223</v>
      </c>
      <c r="G1494" s="12">
        <v>11</v>
      </c>
      <c r="H1494" s="12">
        <v>47</v>
      </c>
      <c r="I1494" s="12">
        <v>9</v>
      </c>
      <c r="J1494" s="12">
        <v>0</v>
      </c>
      <c r="K1494" s="12">
        <v>1</v>
      </c>
      <c r="L1494" s="12">
        <v>18</v>
      </c>
      <c r="M1494" s="12">
        <v>0</v>
      </c>
      <c r="N1494" s="12">
        <v>0</v>
      </c>
      <c r="O1494" s="12">
        <v>15</v>
      </c>
      <c r="P1494" s="12">
        <v>53</v>
      </c>
    </row>
    <row r="1495" spans="1:16" x14ac:dyDescent="0.2">
      <c r="A1495" s="12" t="s">
        <v>1773</v>
      </c>
      <c r="B1495" s="12">
        <v>2013</v>
      </c>
      <c r="C1495" s="12" t="s">
        <v>179</v>
      </c>
      <c r="D1495" s="12" t="s">
        <v>161</v>
      </c>
      <c r="E1495" s="12">
        <v>87</v>
      </c>
      <c r="F1495" s="12">
        <v>224</v>
      </c>
      <c r="G1495" s="12">
        <v>29</v>
      </c>
      <c r="H1495" s="12">
        <v>53</v>
      </c>
      <c r="I1495" s="12">
        <v>11</v>
      </c>
      <c r="J1495" s="12">
        <v>1</v>
      </c>
      <c r="K1495" s="12">
        <v>9</v>
      </c>
      <c r="L1495" s="12">
        <v>23</v>
      </c>
      <c r="M1495" s="12">
        <v>3</v>
      </c>
      <c r="N1495" s="12">
        <v>0</v>
      </c>
      <c r="O1495" s="12">
        <v>9</v>
      </c>
      <c r="P1495" s="12">
        <v>51</v>
      </c>
    </row>
    <row r="1496" spans="1:16" x14ac:dyDescent="0.2">
      <c r="A1496" s="12" t="s">
        <v>1544</v>
      </c>
      <c r="B1496" s="12">
        <v>2013</v>
      </c>
      <c r="C1496" s="12" t="s">
        <v>185</v>
      </c>
      <c r="D1496" s="12" t="s">
        <v>161</v>
      </c>
      <c r="E1496" s="12">
        <v>102</v>
      </c>
      <c r="F1496" s="12">
        <v>225</v>
      </c>
      <c r="G1496" s="12">
        <v>17</v>
      </c>
      <c r="H1496" s="12">
        <v>61</v>
      </c>
      <c r="I1496" s="12">
        <v>9</v>
      </c>
      <c r="J1496" s="12">
        <v>2</v>
      </c>
      <c r="K1496" s="12">
        <v>1</v>
      </c>
      <c r="L1496" s="12">
        <v>19</v>
      </c>
      <c r="M1496" s="12">
        <v>1</v>
      </c>
      <c r="N1496" s="12">
        <v>0</v>
      </c>
      <c r="O1496" s="12">
        <v>4</v>
      </c>
      <c r="P1496" s="12">
        <v>33</v>
      </c>
    </row>
    <row r="1497" spans="1:16" x14ac:dyDescent="0.2">
      <c r="A1497" s="12" t="s">
        <v>1547</v>
      </c>
      <c r="B1497" s="12">
        <v>2013</v>
      </c>
      <c r="C1497" s="12" t="s">
        <v>166</v>
      </c>
      <c r="D1497" s="12" t="s">
        <v>161</v>
      </c>
      <c r="E1497" s="12">
        <v>61</v>
      </c>
      <c r="F1497" s="12">
        <v>225</v>
      </c>
      <c r="G1497" s="12">
        <v>30</v>
      </c>
      <c r="H1497" s="12">
        <v>67</v>
      </c>
      <c r="I1497" s="12">
        <v>14</v>
      </c>
      <c r="J1497" s="12">
        <v>2</v>
      </c>
      <c r="K1497" s="12">
        <v>9</v>
      </c>
      <c r="L1497" s="12">
        <v>38</v>
      </c>
      <c r="M1497" s="12">
        <v>4</v>
      </c>
      <c r="N1497" s="12">
        <v>5</v>
      </c>
      <c r="O1497" s="12">
        <v>27</v>
      </c>
      <c r="P1497" s="12">
        <v>56</v>
      </c>
    </row>
    <row r="1498" spans="1:16" x14ac:dyDescent="0.2">
      <c r="A1498" s="12" t="s">
        <v>1315</v>
      </c>
      <c r="B1498" s="12">
        <v>2013</v>
      </c>
      <c r="C1498" s="12" t="s">
        <v>169</v>
      </c>
      <c r="D1498" s="12" t="s">
        <v>161</v>
      </c>
      <c r="E1498" s="12">
        <v>80</v>
      </c>
      <c r="F1498" s="12">
        <v>228</v>
      </c>
      <c r="G1498" s="12">
        <v>28</v>
      </c>
      <c r="H1498" s="12">
        <v>64</v>
      </c>
      <c r="I1498" s="12">
        <v>14</v>
      </c>
      <c r="J1498" s="12">
        <v>2</v>
      </c>
      <c r="K1498" s="12">
        <v>9</v>
      </c>
      <c r="L1498" s="12">
        <v>44</v>
      </c>
      <c r="M1498" s="12">
        <v>1</v>
      </c>
      <c r="N1498" s="12">
        <v>0</v>
      </c>
      <c r="O1498" s="12">
        <v>19</v>
      </c>
      <c r="P1498" s="12">
        <v>45</v>
      </c>
    </row>
    <row r="1499" spans="1:16" x14ac:dyDescent="0.2">
      <c r="A1499" s="12" t="s">
        <v>1529</v>
      </c>
      <c r="B1499" s="12">
        <v>2013</v>
      </c>
      <c r="C1499" s="12" t="s">
        <v>182</v>
      </c>
      <c r="D1499" s="12" t="s">
        <v>157</v>
      </c>
      <c r="E1499" s="12">
        <v>71</v>
      </c>
      <c r="F1499" s="12">
        <v>229</v>
      </c>
      <c r="G1499" s="12">
        <v>19</v>
      </c>
      <c r="H1499" s="12">
        <v>68</v>
      </c>
      <c r="I1499" s="12">
        <v>11</v>
      </c>
      <c r="J1499" s="12">
        <v>0</v>
      </c>
      <c r="K1499" s="12">
        <v>4</v>
      </c>
      <c r="L1499" s="12">
        <v>22</v>
      </c>
      <c r="M1499" s="12">
        <v>0</v>
      </c>
      <c r="N1499" s="12">
        <v>2</v>
      </c>
      <c r="O1499" s="12">
        <v>6</v>
      </c>
      <c r="P1499" s="12">
        <v>26</v>
      </c>
    </row>
    <row r="1500" spans="1:16" x14ac:dyDescent="0.2">
      <c r="A1500" s="12" t="s">
        <v>1738</v>
      </c>
      <c r="B1500" s="12">
        <v>2013</v>
      </c>
      <c r="C1500" s="12" t="s">
        <v>160</v>
      </c>
      <c r="D1500" s="12" t="s">
        <v>161</v>
      </c>
      <c r="E1500" s="12">
        <v>94</v>
      </c>
      <c r="F1500" s="12">
        <v>231</v>
      </c>
      <c r="G1500" s="12">
        <v>32</v>
      </c>
      <c r="H1500" s="12">
        <v>57</v>
      </c>
      <c r="I1500" s="12">
        <v>8</v>
      </c>
      <c r="J1500" s="12">
        <v>3</v>
      </c>
      <c r="K1500" s="12">
        <v>3</v>
      </c>
      <c r="L1500" s="12">
        <v>21</v>
      </c>
      <c r="M1500" s="12">
        <v>22</v>
      </c>
      <c r="N1500" s="12">
        <v>6</v>
      </c>
      <c r="O1500" s="12">
        <v>29</v>
      </c>
      <c r="P1500" s="12">
        <v>73</v>
      </c>
    </row>
    <row r="1501" spans="1:16" x14ac:dyDescent="0.2">
      <c r="A1501" s="12" t="s">
        <v>1524</v>
      </c>
      <c r="B1501" s="12">
        <v>2013</v>
      </c>
      <c r="C1501" s="12" t="s">
        <v>163</v>
      </c>
      <c r="D1501" s="12" t="s">
        <v>161</v>
      </c>
      <c r="E1501" s="12">
        <v>73</v>
      </c>
      <c r="F1501" s="12">
        <v>232</v>
      </c>
      <c r="G1501" s="12">
        <v>14</v>
      </c>
      <c r="H1501" s="12">
        <v>42</v>
      </c>
      <c r="I1501" s="12">
        <v>7</v>
      </c>
      <c r="J1501" s="12">
        <v>1</v>
      </c>
      <c r="K1501" s="12">
        <v>5</v>
      </c>
      <c r="L1501" s="12">
        <v>29</v>
      </c>
      <c r="M1501" s="12">
        <v>0</v>
      </c>
      <c r="N1501" s="12">
        <v>0</v>
      </c>
      <c r="O1501" s="12">
        <v>21</v>
      </c>
      <c r="P1501" s="12">
        <v>76</v>
      </c>
    </row>
    <row r="1502" spans="1:16" x14ac:dyDescent="0.2">
      <c r="A1502" s="12" t="s">
        <v>1761</v>
      </c>
      <c r="B1502" s="12">
        <v>2013</v>
      </c>
      <c r="C1502" s="12" t="s">
        <v>181</v>
      </c>
      <c r="D1502" s="12" t="s">
        <v>157</v>
      </c>
      <c r="E1502" s="12">
        <v>92</v>
      </c>
      <c r="F1502" s="12">
        <v>233</v>
      </c>
      <c r="G1502" s="12">
        <v>23</v>
      </c>
      <c r="H1502" s="12">
        <v>58</v>
      </c>
      <c r="I1502" s="12">
        <v>13</v>
      </c>
      <c r="J1502" s="12">
        <v>1</v>
      </c>
      <c r="K1502" s="12">
        <v>7</v>
      </c>
      <c r="L1502" s="12">
        <v>21</v>
      </c>
      <c r="M1502" s="12">
        <v>0</v>
      </c>
      <c r="N1502" s="12">
        <v>1</v>
      </c>
      <c r="O1502" s="12">
        <v>17</v>
      </c>
      <c r="P1502" s="12">
        <v>61</v>
      </c>
    </row>
    <row r="1503" spans="1:16" x14ac:dyDescent="0.2">
      <c r="A1503" s="12" t="s">
        <v>1894</v>
      </c>
      <c r="B1503" s="12">
        <v>2013</v>
      </c>
      <c r="C1503" s="12" t="s">
        <v>166</v>
      </c>
      <c r="D1503" s="12" t="s">
        <v>161</v>
      </c>
      <c r="E1503" s="12">
        <v>100</v>
      </c>
      <c r="F1503" s="12">
        <v>236</v>
      </c>
      <c r="G1503" s="12">
        <v>22</v>
      </c>
      <c r="H1503" s="12">
        <v>56</v>
      </c>
      <c r="I1503" s="12">
        <v>8</v>
      </c>
      <c r="J1503" s="12">
        <v>1</v>
      </c>
      <c r="K1503" s="12">
        <v>1</v>
      </c>
      <c r="L1503" s="12">
        <v>25</v>
      </c>
      <c r="M1503" s="12">
        <v>4</v>
      </c>
      <c r="N1503" s="12">
        <v>4</v>
      </c>
      <c r="O1503" s="12">
        <v>11</v>
      </c>
      <c r="P1503" s="12">
        <v>46</v>
      </c>
    </row>
    <row r="1504" spans="1:16" x14ac:dyDescent="0.2">
      <c r="A1504" s="12" t="s">
        <v>1988</v>
      </c>
      <c r="B1504" s="12">
        <v>2013</v>
      </c>
      <c r="C1504" s="12" t="s">
        <v>162</v>
      </c>
      <c r="D1504" s="12" t="s">
        <v>161</v>
      </c>
      <c r="E1504" s="12">
        <v>64</v>
      </c>
      <c r="F1504" s="12">
        <v>236</v>
      </c>
      <c r="G1504" s="12">
        <v>26</v>
      </c>
      <c r="H1504" s="12">
        <v>67</v>
      </c>
      <c r="I1504" s="12">
        <v>16</v>
      </c>
      <c r="J1504" s="12">
        <v>0</v>
      </c>
      <c r="K1504" s="12">
        <v>6</v>
      </c>
      <c r="L1504" s="12">
        <v>16</v>
      </c>
      <c r="M1504" s="12">
        <v>4</v>
      </c>
      <c r="N1504" s="12">
        <v>4</v>
      </c>
      <c r="O1504" s="12">
        <v>13</v>
      </c>
      <c r="P1504" s="12">
        <v>68</v>
      </c>
    </row>
    <row r="1505" spans="1:16" x14ac:dyDescent="0.2">
      <c r="A1505" s="12" t="s">
        <v>1468</v>
      </c>
      <c r="B1505" s="12">
        <v>2013</v>
      </c>
      <c r="C1505" s="12" t="s">
        <v>163</v>
      </c>
      <c r="D1505" s="12" t="s">
        <v>161</v>
      </c>
      <c r="E1505" s="12">
        <v>114</v>
      </c>
      <c r="F1505" s="12">
        <v>237</v>
      </c>
      <c r="G1505" s="12">
        <v>21</v>
      </c>
      <c r="H1505" s="12">
        <v>54</v>
      </c>
      <c r="I1505" s="12">
        <v>11</v>
      </c>
      <c r="J1505" s="12">
        <v>0</v>
      </c>
      <c r="K1505" s="12">
        <v>2</v>
      </c>
      <c r="L1505" s="12">
        <v>22</v>
      </c>
      <c r="M1505" s="12">
        <v>1</v>
      </c>
      <c r="N1505" s="12">
        <v>1</v>
      </c>
      <c r="O1505" s="12">
        <v>22</v>
      </c>
      <c r="P1505" s="12">
        <v>40</v>
      </c>
    </row>
    <row r="1506" spans="1:16" x14ac:dyDescent="0.2">
      <c r="A1506" s="12" t="s">
        <v>1711</v>
      </c>
      <c r="B1506" s="12">
        <v>2013</v>
      </c>
      <c r="C1506" s="12" t="s">
        <v>166</v>
      </c>
      <c r="D1506" s="12" t="s">
        <v>161</v>
      </c>
      <c r="E1506" s="12">
        <v>89</v>
      </c>
      <c r="F1506" s="12">
        <v>240</v>
      </c>
      <c r="G1506" s="12">
        <v>26</v>
      </c>
      <c r="H1506" s="12">
        <v>53</v>
      </c>
      <c r="I1506" s="12">
        <v>10</v>
      </c>
      <c r="J1506" s="12">
        <v>1</v>
      </c>
      <c r="K1506" s="12">
        <v>13</v>
      </c>
      <c r="L1506" s="12">
        <v>32</v>
      </c>
      <c r="M1506" s="12">
        <v>0</v>
      </c>
      <c r="N1506" s="12">
        <v>1</v>
      </c>
      <c r="O1506" s="12">
        <v>25</v>
      </c>
      <c r="P1506" s="12">
        <v>95</v>
      </c>
    </row>
    <row r="1507" spans="1:16" x14ac:dyDescent="0.2">
      <c r="A1507" s="12" t="s">
        <v>1920</v>
      </c>
      <c r="B1507" s="12">
        <v>2013</v>
      </c>
      <c r="C1507" s="12" t="s">
        <v>164</v>
      </c>
      <c r="D1507" s="12" t="s">
        <v>157</v>
      </c>
      <c r="E1507" s="12">
        <v>96</v>
      </c>
      <c r="F1507" s="12">
        <v>240</v>
      </c>
      <c r="G1507" s="12">
        <v>27</v>
      </c>
      <c r="H1507" s="12">
        <v>55</v>
      </c>
      <c r="I1507" s="12">
        <v>6</v>
      </c>
      <c r="J1507" s="12">
        <v>5</v>
      </c>
      <c r="K1507" s="12">
        <v>1</v>
      </c>
      <c r="L1507" s="12">
        <v>24</v>
      </c>
      <c r="M1507" s="12">
        <v>7</v>
      </c>
      <c r="N1507" s="12">
        <v>1</v>
      </c>
      <c r="O1507" s="12">
        <v>32</v>
      </c>
      <c r="P1507" s="12">
        <v>41</v>
      </c>
    </row>
    <row r="1508" spans="1:16" x14ac:dyDescent="0.2">
      <c r="A1508" s="12" t="s">
        <v>1488</v>
      </c>
      <c r="B1508" s="12">
        <v>2013</v>
      </c>
      <c r="C1508" s="12" t="s">
        <v>162</v>
      </c>
      <c r="D1508" s="12" t="s">
        <v>161</v>
      </c>
      <c r="E1508" s="12">
        <v>89</v>
      </c>
      <c r="F1508" s="12">
        <v>240</v>
      </c>
      <c r="G1508" s="12">
        <v>31</v>
      </c>
      <c r="H1508" s="12">
        <v>72</v>
      </c>
      <c r="I1508" s="12">
        <v>7</v>
      </c>
      <c r="J1508" s="12">
        <v>0</v>
      </c>
      <c r="K1508" s="12">
        <v>13</v>
      </c>
      <c r="L1508" s="12">
        <v>34</v>
      </c>
      <c r="M1508" s="12">
        <v>0</v>
      </c>
      <c r="N1508" s="12">
        <v>1</v>
      </c>
      <c r="O1508" s="12">
        <v>23</v>
      </c>
      <c r="P1508" s="12">
        <v>36</v>
      </c>
    </row>
    <row r="1509" spans="1:16" x14ac:dyDescent="0.2">
      <c r="A1509" s="12" t="s">
        <v>2013</v>
      </c>
      <c r="B1509" s="12">
        <v>2013</v>
      </c>
      <c r="C1509" s="12" t="s">
        <v>163</v>
      </c>
      <c r="D1509" s="12" t="s">
        <v>161</v>
      </c>
      <c r="E1509" s="12">
        <v>62</v>
      </c>
      <c r="F1509" s="12">
        <v>240</v>
      </c>
      <c r="G1509" s="12">
        <v>34</v>
      </c>
      <c r="H1509" s="12">
        <v>69</v>
      </c>
      <c r="I1509" s="12">
        <v>12</v>
      </c>
      <c r="J1509" s="12">
        <v>1</v>
      </c>
      <c r="K1509" s="12">
        <v>4</v>
      </c>
      <c r="L1509" s="12">
        <v>16</v>
      </c>
      <c r="M1509" s="12">
        <v>10</v>
      </c>
      <c r="N1509" s="12">
        <v>0</v>
      </c>
      <c r="O1509" s="12">
        <v>31</v>
      </c>
      <c r="P1509" s="12">
        <v>66</v>
      </c>
    </row>
    <row r="1510" spans="1:16" x14ac:dyDescent="0.2">
      <c r="A1510" s="12" t="s">
        <v>1481</v>
      </c>
      <c r="B1510" s="12">
        <v>2013</v>
      </c>
      <c r="C1510" s="12" t="s">
        <v>169</v>
      </c>
      <c r="D1510" s="12" t="s">
        <v>161</v>
      </c>
      <c r="E1510" s="12">
        <v>89</v>
      </c>
      <c r="F1510" s="12">
        <v>241</v>
      </c>
      <c r="G1510" s="12">
        <v>21</v>
      </c>
      <c r="H1510" s="12">
        <v>53</v>
      </c>
      <c r="I1510" s="12">
        <v>8</v>
      </c>
      <c r="J1510" s="12">
        <v>1</v>
      </c>
      <c r="K1510" s="12">
        <v>5</v>
      </c>
      <c r="L1510" s="12">
        <v>32</v>
      </c>
      <c r="M1510" s="12">
        <v>0</v>
      </c>
      <c r="N1510" s="12">
        <v>1</v>
      </c>
      <c r="O1510" s="12">
        <v>24</v>
      </c>
      <c r="P1510" s="12">
        <v>82</v>
      </c>
    </row>
    <row r="1511" spans="1:16" x14ac:dyDescent="0.2">
      <c r="A1511" s="12" t="s">
        <v>1489</v>
      </c>
      <c r="B1511" s="12">
        <v>2013</v>
      </c>
      <c r="C1511" s="12" t="s">
        <v>176</v>
      </c>
      <c r="D1511" s="12" t="s">
        <v>157</v>
      </c>
      <c r="E1511" s="12">
        <v>87</v>
      </c>
      <c r="F1511" s="12">
        <v>243</v>
      </c>
      <c r="G1511" s="12">
        <v>40</v>
      </c>
      <c r="H1511" s="12">
        <v>66</v>
      </c>
      <c r="I1511" s="12">
        <v>18</v>
      </c>
      <c r="J1511" s="12">
        <v>0</v>
      </c>
      <c r="K1511" s="12">
        <v>16</v>
      </c>
      <c r="L1511" s="12">
        <v>55</v>
      </c>
      <c r="M1511" s="12">
        <v>0</v>
      </c>
      <c r="N1511" s="12">
        <v>0</v>
      </c>
      <c r="O1511" s="12">
        <v>29</v>
      </c>
      <c r="P1511" s="12">
        <v>67</v>
      </c>
    </row>
    <row r="1512" spans="1:16" x14ac:dyDescent="0.2">
      <c r="A1512" s="12" t="s">
        <v>1817</v>
      </c>
      <c r="B1512" s="12">
        <v>2013</v>
      </c>
      <c r="C1512" s="12" t="s">
        <v>188</v>
      </c>
      <c r="D1512" s="12" t="s">
        <v>161</v>
      </c>
      <c r="E1512" s="12">
        <v>82</v>
      </c>
      <c r="F1512" s="12">
        <v>246</v>
      </c>
      <c r="G1512" s="12">
        <v>35</v>
      </c>
      <c r="H1512" s="12">
        <v>76</v>
      </c>
      <c r="I1512" s="12">
        <v>17</v>
      </c>
      <c r="J1512" s="12">
        <v>2</v>
      </c>
      <c r="K1512" s="12">
        <v>6</v>
      </c>
      <c r="L1512" s="12">
        <v>22</v>
      </c>
      <c r="M1512" s="12">
        <v>7</v>
      </c>
      <c r="N1512" s="12">
        <v>0</v>
      </c>
      <c r="O1512" s="12">
        <v>7</v>
      </c>
      <c r="P1512" s="12">
        <v>49</v>
      </c>
    </row>
    <row r="1513" spans="1:16" x14ac:dyDescent="0.2">
      <c r="A1513" s="12" t="s">
        <v>1902</v>
      </c>
      <c r="B1513" s="12">
        <v>2013</v>
      </c>
      <c r="C1513" s="12" t="s">
        <v>165</v>
      </c>
      <c r="D1513" s="12" t="s">
        <v>157</v>
      </c>
      <c r="E1513" s="12">
        <v>85</v>
      </c>
      <c r="F1513" s="12">
        <v>246</v>
      </c>
      <c r="G1513" s="12">
        <v>28</v>
      </c>
      <c r="H1513" s="12">
        <v>55</v>
      </c>
      <c r="I1513" s="12">
        <v>11</v>
      </c>
      <c r="J1513" s="12">
        <v>0</v>
      </c>
      <c r="K1513" s="12">
        <v>10</v>
      </c>
      <c r="L1513" s="12">
        <v>27</v>
      </c>
      <c r="M1513" s="12">
        <v>2</v>
      </c>
      <c r="N1513" s="12">
        <v>0</v>
      </c>
      <c r="O1513" s="12">
        <v>19</v>
      </c>
      <c r="P1513" s="12">
        <v>62</v>
      </c>
    </row>
    <row r="1514" spans="1:16" x14ac:dyDescent="0.2">
      <c r="A1514" s="12" t="s">
        <v>1713</v>
      </c>
      <c r="B1514" s="12">
        <v>2013</v>
      </c>
      <c r="C1514" s="12" t="s">
        <v>184</v>
      </c>
      <c r="D1514" s="12" t="s">
        <v>157</v>
      </c>
      <c r="E1514" s="12">
        <v>106</v>
      </c>
      <c r="F1514" s="12">
        <v>246</v>
      </c>
      <c r="G1514" s="12">
        <v>39</v>
      </c>
      <c r="H1514" s="12">
        <v>69</v>
      </c>
      <c r="I1514" s="12">
        <v>12</v>
      </c>
      <c r="J1514" s="12">
        <v>4</v>
      </c>
      <c r="K1514" s="12">
        <v>2</v>
      </c>
      <c r="L1514" s="12">
        <v>22</v>
      </c>
      <c r="M1514" s="12">
        <v>24</v>
      </c>
      <c r="N1514" s="12">
        <v>3</v>
      </c>
      <c r="O1514" s="12">
        <v>29</v>
      </c>
      <c r="P1514" s="12">
        <v>46</v>
      </c>
    </row>
    <row r="1515" spans="1:16" x14ac:dyDescent="0.2">
      <c r="A1515" s="12" t="s">
        <v>1866</v>
      </c>
      <c r="B1515" s="12">
        <v>2013</v>
      </c>
      <c r="C1515" s="12" t="s">
        <v>188</v>
      </c>
      <c r="D1515" s="12" t="s">
        <v>161</v>
      </c>
      <c r="E1515" s="12">
        <v>95</v>
      </c>
      <c r="F1515" s="12">
        <v>247</v>
      </c>
      <c r="G1515" s="12">
        <v>23</v>
      </c>
      <c r="H1515" s="12">
        <v>59</v>
      </c>
      <c r="I1515" s="12">
        <v>15</v>
      </c>
      <c r="J1515" s="12">
        <v>0</v>
      </c>
      <c r="K1515" s="12">
        <v>1</v>
      </c>
      <c r="L1515" s="12">
        <v>22</v>
      </c>
      <c r="M1515" s="12">
        <v>0</v>
      </c>
      <c r="N1515" s="12">
        <v>0</v>
      </c>
      <c r="O1515" s="12">
        <v>10</v>
      </c>
      <c r="P1515" s="12">
        <v>38</v>
      </c>
    </row>
    <row r="1516" spans="1:16" x14ac:dyDescent="0.2">
      <c r="A1516" s="12" t="s">
        <v>1322</v>
      </c>
      <c r="B1516" s="12">
        <v>2013</v>
      </c>
      <c r="C1516" s="12" t="s">
        <v>169</v>
      </c>
      <c r="D1516" s="12" t="s">
        <v>161</v>
      </c>
      <c r="E1516" s="12">
        <v>66</v>
      </c>
      <c r="F1516" s="12">
        <v>250</v>
      </c>
      <c r="G1516" s="12">
        <v>40</v>
      </c>
      <c r="H1516" s="12">
        <v>63</v>
      </c>
      <c r="I1516" s="12">
        <v>10</v>
      </c>
      <c r="J1516" s="12">
        <v>4</v>
      </c>
      <c r="K1516" s="12">
        <v>3</v>
      </c>
      <c r="L1516" s="12">
        <v>22</v>
      </c>
      <c r="M1516" s="12">
        <v>5</v>
      </c>
      <c r="N1516" s="12">
        <v>2</v>
      </c>
      <c r="O1516" s="12">
        <v>17</v>
      </c>
      <c r="P1516" s="12">
        <v>44</v>
      </c>
    </row>
    <row r="1517" spans="1:16" x14ac:dyDescent="0.2">
      <c r="A1517" s="12" t="s">
        <v>1938</v>
      </c>
      <c r="B1517" s="12">
        <v>2013</v>
      </c>
      <c r="C1517" s="12" t="s">
        <v>186</v>
      </c>
      <c r="D1517" s="12" t="s">
        <v>161</v>
      </c>
      <c r="E1517" s="12">
        <v>73</v>
      </c>
      <c r="F1517" s="12">
        <v>251</v>
      </c>
      <c r="G1517" s="12">
        <v>36</v>
      </c>
      <c r="H1517" s="12">
        <v>62</v>
      </c>
      <c r="I1517" s="12">
        <v>11</v>
      </c>
      <c r="J1517" s="12">
        <v>0</v>
      </c>
      <c r="K1517" s="12">
        <v>14</v>
      </c>
      <c r="L1517" s="12">
        <v>30</v>
      </c>
      <c r="M1517" s="12">
        <v>0</v>
      </c>
      <c r="N1517" s="12">
        <v>0</v>
      </c>
      <c r="O1517" s="12">
        <v>33</v>
      </c>
      <c r="P1517" s="12">
        <v>91</v>
      </c>
    </row>
    <row r="1518" spans="1:16" x14ac:dyDescent="0.2">
      <c r="A1518" s="12" t="s">
        <v>1554</v>
      </c>
      <c r="B1518" s="12">
        <v>2013</v>
      </c>
      <c r="C1518" s="12" t="s">
        <v>186</v>
      </c>
      <c r="D1518" s="12" t="s">
        <v>161</v>
      </c>
      <c r="E1518" s="12">
        <v>119</v>
      </c>
      <c r="F1518" s="12">
        <v>252</v>
      </c>
      <c r="G1518" s="12">
        <v>27</v>
      </c>
      <c r="H1518" s="12">
        <v>59</v>
      </c>
      <c r="I1518" s="12">
        <v>10</v>
      </c>
      <c r="J1518" s="12">
        <v>1</v>
      </c>
      <c r="K1518" s="12">
        <v>5</v>
      </c>
      <c r="L1518" s="12">
        <v>26</v>
      </c>
      <c r="M1518" s="12">
        <v>1</v>
      </c>
      <c r="N1518" s="12">
        <v>0</v>
      </c>
      <c r="O1518" s="12">
        <v>12</v>
      </c>
      <c r="P1518" s="12">
        <v>29</v>
      </c>
    </row>
    <row r="1519" spans="1:16" x14ac:dyDescent="0.2">
      <c r="A1519" s="12" t="s">
        <v>1633</v>
      </c>
      <c r="B1519" s="12">
        <v>2013</v>
      </c>
      <c r="C1519" s="12" t="s">
        <v>183</v>
      </c>
      <c r="D1519" s="12" t="s">
        <v>161</v>
      </c>
      <c r="E1519" s="12">
        <v>79</v>
      </c>
      <c r="F1519" s="12">
        <v>252</v>
      </c>
      <c r="G1519" s="12">
        <v>19</v>
      </c>
      <c r="H1519" s="12">
        <v>56</v>
      </c>
      <c r="I1519" s="12">
        <v>11</v>
      </c>
      <c r="J1519" s="12">
        <v>1</v>
      </c>
      <c r="K1519" s="12">
        <v>3</v>
      </c>
      <c r="L1519" s="12">
        <v>25</v>
      </c>
      <c r="M1519" s="12">
        <v>2</v>
      </c>
      <c r="N1519" s="12">
        <v>0</v>
      </c>
      <c r="O1519" s="12">
        <v>20</v>
      </c>
      <c r="P1519" s="12">
        <v>32</v>
      </c>
    </row>
    <row r="1520" spans="1:16" x14ac:dyDescent="0.2">
      <c r="A1520" s="12" t="s">
        <v>1535</v>
      </c>
      <c r="B1520" s="12">
        <v>2013</v>
      </c>
      <c r="C1520" s="12" t="s">
        <v>167</v>
      </c>
      <c r="D1520" s="12" t="s">
        <v>157</v>
      </c>
      <c r="E1520" s="12">
        <v>91</v>
      </c>
      <c r="F1520" s="12">
        <v>253</v>
      </c>
      <c r="G1520" s="12">
        <v>27</v>
      </c>
      <c r="H1520" s="12">
        <v>61</v>
      </c>
      <c r="I1520" s="12">
        <v>13</v>
      </c>
      <c r="J1520" s="12">
        <v>2</v>
      </c>
      <c r="K1520" s="12">
        <v>9</v>
      </c>
      <c r="L1520" s="12">
        <v>40</v>
      </c>
      <c r="M1520" s="12">
        <v>1</v>
      </c>
      <c r="N1520" s="12">
        <v>1</v>
      </c>
      <c r="O1520" s="12">
        <v>30</v>
      </c>
      <c r="P1520" s="12">
        <v>63</v>
      </c>
    </row>
    <row r="1521" spans="1:16" x14ac:dyDescent="0.2">
      <c r="A1521" s="12" t="s">
        <v>1302</v>
      </c>
      <c r="B1521" s="12">
        <v>2013</v>
      </c>
      <c r="C1521" s="12" t="s">
        <v>184</v>
      </c>
      <c r="D1521" s="12" t="s">
        <v>157</v>
      </c>
      <c r="E1521" s="12">
        <v>73</v>
      </c>
      <c r="F1521" s="12">
        <v>256</v>
      </c>
      <c r="G1521" s="12">
        <v>27</v>
      </c>
      <c r="H1521" s="12">
        <v>62</v>
      </c>
      <c r="I1521" s="12">
        <v>10</v>
      </c>
      <c r="J1521" s="12">
        <v>1</v>
      </c>
      <c r="K1521" s="12">
        <v>6</v>
      </c>
      <c r="L1521" s="12">
        <v>34</v>
      </c>
      <c r="M1521" s="12">
        <v>0</v>
      </c>
      <c r="N1521" s="12">
        <v>0</v>
      </c>
      <c r="O1521" s="12">
        <v>38</v>
      </c>
      <c r="P1521" s="12">
        <v>52</v>
      </c>
    </row>
    <row r="1522" spans="1:16" x14ac:dyDescent="0.2">
      <c r="A1522" s="12" t="s">
        <v>1710</v>
      </c>
      <c r="B1522" s="12">
        <v>2013</v>
      </c>
      <c r="C1522" s="12" t="s">
        <v>156</v>
      </c>
      <c r="D1522" s="12" t="s">
        <v>157</v>
      </c>
      <c r="E1522" s="12">
        <v>84</v>
      </c>
      <c r="F1522" s="12">
        <v>256</v>
      </c>
      <c r="G1522" s="12">
        <v>24</v>
      </c>
      <c r="H1522" s="12">
        <v>50</v>
      </c>
      <c r="I1522" s="12">
        <v>11</v>
      </c>
      <c r="J1522" s="12">
        <v>0</v>
      </c>
      <c r="K1522" s="12">
        <v>10</v>
      </c>
      <c r="L1522" s="12">
        <v>24</v>
      </c>
      <c r="M1522" s="12">
        <v>0</v>
      </c>
      <c r="N1522" s="12">
        <v>1</v>
      </c>
      <c r="O1522" s="12">
        <v>14</v>
      </c>
      <c r="P1522" s="12">
        <v>94</v>
      </c>
    </row>
    <row r="1523" spans="1:16" x14ac:dyDescent="0.2">
      <c r="A1523" s="12" t="s">
        <v>1979</v>
      </c>
      <c r="B1523" s="12">
        <v>2013</v>
      </c>
      <c r="C1523" s="12" t="s">
        <v>158</v>
      </c>
      <c r="D1523" s="12" t="s">
        <v>157</v>
      </c>
      <c r="E1523" s="12">
        <v>63</v>
      </c>
      <c r="F1523" s="12">
        <v>257</v>
      </c>
      <c r="G1523" s="12">
        <v>29</v>
      </c>
      <c r="H1523" s="12">
        <v>69</v>
      </c>
      <c r="I1523" s="12">
        <v>14</v>
      </c>
      <c r="J1523" s="12">
        <v>0</v>
      </c>
      <c r="K1523" s="12">
        <v>4</v>
      </c>
      <c r="L1523" s="12">
        <v>21</v>
      </c>
      <c r="M1523" s="12">
        <v>6</v>
      </c>
      <c r="N1523" s="12">
        <v>7</v>
      </c>
      <c r="O1523" s="12">
        <v>23</v>
      </c>
      <c r="P1523" s="12">
        <v>70</v>
      </c>
    </row>
    <row r="1524" spans="1:16" x14ac:dyDescent="0.2">
      <c r="A1524" s="12" t="s">
        <v>1628</v>
      </c>
      <c r="B1524" s="12">
        <v>2013</v>
      </c>
      <c r="C1524" s="12" t="s">
        <v>159</v>
      </c>
      <c r="D1524" s="12" t="s">
        <v>157</v>
      </c>
      <c r="E1524" s="12">
        <v>87</v>
      </c>
      <c r="F1524" s="12">
        <v>260</v>
      </c>
      <c r="G1524" s="12">
        <v>23</v>
      </c>
      <c r="H1524" s="12">
        <v>50</v>
      </c>
      <c r="I1524" s="12">
        <v>10</v>
      </c>
      <c r="J1524" s="12">
        <v>0</v>
      </c>
      <c r="K1524" s="12">
        <v>3</v>
      </c>
      <c r="L1524" s="12">
        <v>21</v>
      </c>
      <c r="M1524" s="12">
        <v>4</v>
      </c>
      <c r="N1524" s="12">
        <v>2</v>
      </c>
      <c r="O1524" s="12">
        <v>21</v>
      </c>
      <c r="P1524" s="12">
        <v>60</v>
      </c>
    </row>
    <row r="1525" spans="1:16" x14ac:dyDescent="0.2">
      <c r="A1525" s="12" t="s">
        <v>1686</v>
      </c>
      <c r="B1525" s="12">
        <v>2013</v>
      </c>
      <c r="C1525" s="12" t="s">
        <v>174</v>
      </c>
      <c r="D1525" s="12" t="s">
        <v>161</v>
      </c>
      <c r="E1525" s="12">
        <v>111</v>
      </c>
      <c r="F1525" s="12">
        <v>261</v>
      </c>
      <c r="G1525" s="12">
        <v>28</v>
      </c>
      <c r="H1525" s="12">
        <v>56</v>
      </c>
      <c r="I1525" s="12">
        <v>12</v>
      </c>
      <c r="J1525" s="12">
        <v>2</v>
      </c>
      <c r="K1525" s="12">
        <v>5</v>
      </c>
      <c r="L1525" s="12">
        <v>25</v>
      </c>
      <c r="M1525" s="12">
        <v>2</v>
      </c>
      <c r="N1525" s="12">
        <v>3</v>
      </c>
      <c r="O1525" s="12">
        <v>24</v>
      </c>
      <c r="P1525" s="12">
        <v>75</v>
      </c>
    </row>
    <row r="1526" spans="1:16" x14ac:dyDescent="0.2">
      <c r="A1526" s="12" t="s">
        <v>1594</v>
      </c>
      <c r="B1526" s="12">
        <v>2013</v>
      </c>
      <c r="C1526" s="12" t="s">
        <v>164</v>
      </c>
      <c r="D1526" s="12" t="s">
        <v>157</v>
      </c>
      <c r="E1526" s="12">
        <v>94</v>
      </c>
      <c r="F1526" s="12">
        <v>262</v>
      </c>
      <c r="G1526" s="12">
        <v>33</v>
      </c>
      <c r="H1526" s="12">
        <v>57</v>
      </c>
      <c r="I1526" s="12">
        <v>16</v>
      </c>
      <c r="J1526" s="12">
        <v>1</v>
      </c>
      <c r="K1526" s="12">
        <v>3</v>
      </c>
      <c r="L1526" s="12">
        <v>20</v>
      </c>
      <c r="M1526" s="12">
        <v>12</v>
      </c>
      <c r="N1526" s="12">
        <v>6</v>
      </c>
      <c r="O1526" s="12">
        <v>13</v>
      </c>
      <c r="P1526" s="12">
        <v>66</v>
      </c>
    </row>
    <row r="1527" spans="1:16" x14ac:dyDescent="0.2">
      <c r="A1527" s="12" t="s">
        <v>1419</v>
      </c>
      <c r="B1527" s="12">
        <v>2013</v>
      </c>
      <c r="C1527" s="12" t="s">
        <v>171</v>
      </c>
      <c r="D1527" s="12" t="s">
        <v>157</v>
      </c>
      <c r="E1527" s="12">
        <v>82</v>
      </c>
      <c r="F1527" s="12">
        <v>262</v>
      </c>
      <c r="G1527" s="12">
        <v>31</v>
      </c>
      <c r="H1527" s="12">
        <v>53</v>
      </c>
      <c r="I1527" s="12">
        <v>8</v>
      </c>
      <c r="J1527" s="12">
        <v>1</v>
      </c>
      <c r="K1527" s="12">
        <v>12</v>
      </c>
      <c r="L1527" s="12">
        <v>37</v>
      </c>
      <c r="M1527" s="12">
        <v>2</v>
      </c>
      <c r="N1527" s="12">
        <v>0</v>
      </c>
      <c r="O1527" s="12">
        <v>32</v>
      </c>
      <c r="P1527" s="12">
        <v>79</v>
      </c>
    </row>
    <row r="1528" spans="1:16" x14ac:dyDescent="0.2">
      <c r="A1528" s="12" t="s">
        <v>1810</v>
      </c>
      <c r="B1528" s="12">
        <v>2013</v>
      </c>
      <c r="C1528" s="12" t="s">
        <v>158</v>
      </c>
      <c r="D1528" s="12" t="s">
        <v>157</v>
      </c>
      <c r="E1528" s="12">
        <v>79</v>
      </c>
      <c r="F1528" s="12">
        <v>262</v>
      </c>
      <c r="G1528" s="12">
        <v>35</v>
      </c>
      <c r="H1528" s="12">
        <v>58</v>
      </c>
      <c r="I1528" s="12">
        <v>14</v>
      </c>
      <c r="J1528" s="12">
        <v>1</v>
      </c>
      <c r="K1528" s="12">
        <v>13</v>
      </c>
      <c r="L1528" s="12">
        <v>36</v>
      </c>
      <c r="M1528" s="12">
        <v>1</v>
      </c>
      <c r="N1528" s="12">
        <v>1</v>
      </c>
      <c r="O1528" s="12">
        <v>18</v>
      </c>
      <c r="P1528" s="12">
        <v>104</v>
      </c>
    </row>
    <row r="1529" spans="1:16" x14ac:dyDescent="0.2">
      <c r="A1529" s="12" t="s">
        <v>1560</v>
      </c>
      <c r="B1529" s="12">
        <v>2013</v>
      </c>
      <c r="C1529" s="12" t="s">
        <v>177</v>
      </c>
      <c r="D1529" s="12" t="s">
        <v>161</v>
      </c>
      <c r="E1529" s="12">
        <v>73</v>
      </c>
      <c r="F1529" s="12">
        <v>263</v>
      </c>
      <c r="G1529" s="12">
        <v>35</v>
      </c>
      <c r="H1529" s="12">
        <v>71</v>
      </c>
      <c r="I1529" s="12">
        <v>15</v>
      </c>
      <c r="J1529" s="12">
        <v>0</v>
      </c>
      <c r="K1529" s="12">
        <v>6</v>
      </c>
      <c r="L1529" s="12">
        <v>33</v>
      </c>
      <c r="M1529" s="12">
        <v>9</v>
      </c>
      <c r="N1529" s="12">
        <v>0</v>
      </c>
      <c r="O1529" s="12">
        <v>22</v>
      </c>
      <c r="P1529" s="12">
        <v>76</v>
      </c>
    </row>
    <row r="1530" spans="1:16" x14ac:dyDescent="0.2">
      <c r="A1530" s="12" t="s">
        <v>1930</v>
      </c>
      <c r="B1530" s="12">
        <v>2013</v>
      </c>
      <c r="C1530" s="12" t="s">
        <v>170</v>
      </c>
      <c r="D1530" s="12" t="s">
        <v>157</v>
      </c>
      <c r="E1530" s="12">
        <v>98</v>
      </c>
      <c r="F1530" s="12">
        <v>264</v>
      </c>
      <c r="G1530" s="12">
        <v>41</v>
      </c>
      <c r="H1530" s="12">
        <v>65</v>
      </c>
      <c r="I1530" s="12">
        <v>16</v>
      </c>
      <c r="J1530" s="12">
        <v>0</v>
      </c>
      <c r="K1530" s="12">
        <v>9</v>
      </c>
      <c r="L1530" s="12">
        <v>30</v>
      </c>
      <c r="M1530" s="12">
        <v>5</v>
      </c>
      <c r="N1530" s="12">
        <v>0</v>
      </c>
      <c r="O1530" s="12">
        <v>37</v>
      </c>
      <c r="P1530" s="12">
        <v>71</v>
      </c>
    </row>
    <row r="1531" spans="1:16" x14ac:dyDescent="0.2">
      <c r="A1531" s="12" t="s">
        <v>1684</v>
      </c>
      <c r="B1531" s="12">
        <v>2013</v>
      </c>
      <c r="C1531" s="12" t="s">
        <v>174</v>
      </c>
      <c r="D1531" s="12" t="s">
        <v>161</v>
      </c>
      <c r="E1531" s="12">
        <v>136</v>
      </c>
      <c r="F1531" s="12">
        <v>264</v>
      </c>
      <c r="G1531" s="12">
        <v>29</v>
      </c>
      <c r="H1531" s="12">
        <v>67</v>
      </c>
      <c r="I1531" s="12">
        <v>18</v>
      </c>
      <c r="J1531" s="12">
        <v>0</v>
      </c>
      <c r="K1531" s="12">
        <v>7</v>
      </c>
      <c r="L1531" s="12">
        <v>36</v>
      </c>
      <c r="M1531" s="12">
        <v>1</v>
      </c>
      <c r="N1531" s="12">
        <v>0</v>
      </c>
      <c r="O1531" s="12">
        <v>44</v>
      </c>
      <c r="P1531" s="12">
        <v>51</v>
      </c>
    </row>
    <row r="1532" spans="1:16" x14ac:dyDescent="0.2">
      <c r="A1532" s="12" t="s">
        <v>1404</v>
      </c>
      <c r="B1532" s="12">
        <v>2013</v>
      </c>
      <c r="C1532" s="12" t="s">
        <v>165</v>
      </c>
      <c r="D1532" s="12" t="s">
        <v>157</v>
      </c>
      <c r="E1532" s="12">
        <v>77</v>
      </c>
      <c r="F1532" s="12">
        <v>265</v>
      </c>
      <c r="G1532" s="12">
        <v>33</v>
      </c>
      <c r="H1532" s="12">
        <v>66</v>
      </c>
      <c r="I1532" s="12">
        <v>12</v>
      </c>
      <c r="J1532" s="12">
        <v>1</v>
      </c>
      <c r="K1532" s="12">
        <v>8</v>
      </c>
      <c r="L1532" s="12">
        <v>39</v>
      </c>
      <c r="M1532" s="12">
        <v>3</v>
      </c>
      <c r="N1532" s="12">
        <v>1</v>
      </c>
      <c r="O1532" s="12">
        <v>26</v>
      </c>
      <c r="P1532" s="12">
        <v>44</v>
      </c>
    </row>
    <row r="1533" spans="1:16" x14ac:dyDescent="0.2">
      <c r="A1533" s="12" t="s">
        <v>1387</v>
      </c>
      <c r="B1533" s="12">
        <v>2013</v>
      </c>
      <c r="C1533" s="12" t="s">
        <v>159</v>
      </c>
      <c r="D1533" s="12" t="s">
        <v>157</v>
      </c>
      <c r="E1533" s="12">
        <v>97</v>
      </c>
      <c r="F1533" s="12">
        <v>266</v>
      </c>
      <c r="G1533" s="12">
        <v>22</v>
      </c>
      <c r="H1533" s="12">
        <v>71</v>
      </c>
      <c r="I1533" s="12">
        <v>10</v>
      </c>
      <c r="J1533" s="12">
        <v>0</v>
      </c>
      <c r="K1533" s="12">
        <v>2</v>
      </c>
      <c r="L1533" s="12">
        <v>14</v>
      </c>
      <c r="M1533" s="12">
        <v>1</v>
      </c>
      <c r="N1533" s="12">
        <v>3</v>
      </c>
      <c r="O1533" s="12">
        <v>9</v>
      </c>
      <c r="P1533" s="12">
        <v>31</v>
      </c>
    </row>
    <row r="1534" spans="1:16" x14ac:dyDescent="0.2">
      <c r="A1534" s="12" t="s">
        <v>1678</v>
      </c>
      <c r="B1534" s="12">
        <v>2013</v>
      </c>
      <c r="C1534" s="12" t="s">
        <v>171</v>
      </c>
      <c r="D1534" s="12" t="s">
        <v>157</v>
      </c>
      <c r="E1534" s="12">
        <v>87</v>
      </c>
      <c r="F1534" s="12">
        <v>267</v>
      </c>
      <c r="G1534" s="12">
        <v>32</v>
      </c>
      <c r="H1534" s="12">
        <v>63</v>
      </c>
      <c r="I1534" s="12">
        <v>9</v>
      </c>
      <c r="J1534" s="12">
        <v>1</v>
      </c>
      <c r="K1534" s="12">
        <v>3</v>
      </c>
      <c r="L1534" s="12">
        <v>24</v>
      </c>
      <c r="M1534" s="12">
        <v>13</v>
      </c>
      <c r="N1534" s="12">
        <v>1</v>
      </c>
      <c r="O1534" s="12">
        <v>24</v>
      </c>
      <c r="P1534" s="12">
        <v>80</v>
      </c>
    </row>
    <row r="1535" spans="1:16" x14ac:dyDescent="0.2">
      <c r="A1535" s="12" t="s">
        <v>1679</v>
      </c>
      <c r="B1535" s="12">
        <v>2013</v>
      </c>
      <c r="C1535" s="12" t="s">
        <v>169</v>
      </c>
      <c r="D1535" s="12" t="s">
        <v>161</v>
      </c>
      <c r="E1535" s="12">
        <v>96</v>
      </c>
      <c r="F1535" s="12">
        <v>269</v>
      </c>
      <c r="G1535" s="12">
        <v>25</v>
      </c>
      <c r="H1535" s="12">
        <v>65</v>
      </c>
      <c r="I1535" s="12">
        <v>13</v>
      </c>
      <c r="J1535" s="12">
        <v>1</v>
      </c>
      <c r="K1535" s="12">
        <v>1</v>
      </c>
      <c r="L1535" s="12">
        <v>18</v>
      </c>
      <c r="M1535" s="12">
        <v>2</v>
      </c>
      <c r="N1535" s="12">
        <v>0</v>
      </c>
      <c r="O1535" s="12">
        <v>26</v>
      </c>
      <c r="P1535" s="12">
        <v>54</v>
      </c>
    </row>
    <row r="1536" spans="1:16" x14ac:dyDescent="0.2">
      <c r="A1536" s="12" t="s">
        <v>1437</v>
      </c>
      <c r="B1536" s="12">
        <v>2013</v>
      </c>
      <c r="C1536" s="12" t="s">
        <v>185</v>
      </c>
      <c r="D1536" s="12" t="s">
        <v>161</v>
      </c>
      <c r="E1536" s="12">
        <v>103</v>
      </c>
      <c r="F1536" s="12">
        <v>272</v>
      </c>
      <c r="G1536" s="12">
        <v>33</v>
      </c>
      <c r="H1536" s="12">
        <v>68</v>
      </c>
      <c r="I1536" s="12">
        <v>17</v>
      </c>
      <c r="J1536" s="12">
        <v>1</v>
      </c>
      <c r="K1536" s="12">
        <v>2</v>
      </c>
      <c r="L1536" s="12">
        <v>21</v>
      </c>
      <c r="M1536" s="12">
        <v>4</v>
      </c>
      <c r="N1536" s="12">
        <v>3</v>
      </c>
      <c r="O1536" s="12">
        <v>22</v>
      </c>
      <c r="P1536" s="12">
        <v>61</v>
      </c>
    </row>
    <row r="1537" spans="1:16" x14ac:dyDescent="0.2">
      <c r="A1537" s="12" t="s">
        <v>1589</v>
      </c>
      <c r="B1537" s="12">
        <v>2013</v>
      </c>
      <c r="C1537" s="12" t="s">
        <v>186</v>
      </c>
      <c r="D1537" s="12" t="s">
        <v>161</v>
      </c>
      <c r="E1537" s="12">
        <v>80</v>
      </c>
      <c r="F1537" s="12">
        <v>272</v>
      </c>
      <c r="G1537" s="12">
        <v>22</v>
      </c>
      <c r="H1537" s="12">
        <v>71</v>
      </c>
      <c r="I1537" s="12">
        <v>13</v>
      </c>
      <c r="J1537" s="12">
        <v>0</v>
      </c>
      <c r="K1537" s="12">
        <v>8</v>
      </c>
      <c r="L1537" s="12">
        <v>31</v>
      </c>
      <c r="M1537" s="12">
        <v>0</v>
      </c>
      <c r="N1537" s="12">
        <v>0</v>
      </c>
      <c r="O1537" s="12">
        <v>14</v>
      </c>
      <c r="P1537" s="12">
        <v>69</v>
      </c>
    </row>
    <row r="1538" spans="1:16" x14ac:dyDescent="0.2">
      <c r="A1538" s="12" t="s">
        <v>1998</v>
      </c>
      <c r="B1538" s="12">
        <v>2013</v>
      </c>
      <c r="C1538" s="12" t="s">
        <v>163</v>
      </c>
      <c r="D1538" s="12" t="s">
        <v>161</v>
      </c>
      <c r="E1538" s="12">
        <v>70</v>
      </c>
      <c r="F1538" s="12">
        <v>275</v>
      </c>
      <c r="G1538" s="12">
        <v>31</v>
      </c>
      <c r="H1538" s="12">
        <v>73</v>
      </c>
      <c r="I1538" s="12">
        <v>17</v>
      </c>
      <c r="J1538" s="12">
        <v>4</v>
      </c>
      <c r="K1538" s="12">
        <v>3</v>
      </c>
      <c r="L1538" s="12">
        <v>32</v>
      </c>
      <c r="M1538" s="12">
        <v>5</v>
      </c>
      <c r="N1538" s="12">
        <v>1</v>
      </c>
      <c r="O1538" s="12">
        <v>13</v>
      </c>
      <c r="P1538" s="12">
        <v>57</v>
      </c>
    </row>
    <row r="1539" spans="1:16" x14ac:dyDescent="0.2">
      <c r="A1539" s="12" t="s">
        <v>1580</v>
      </c>
      <c r="B1539" s="12">
        <v>2013</v>
      </c>
      <c r="C1539" s="12" t="s">
        <v>172</v>
      </c>
      <c r="D1539" s="12" t="s">
        <v>161</v>
      </c>
      <c r="E1539" s="12">
        <v>82</v>
      </c>
      <c r="F1539" s="12">
        <v>276</v>
      </c>
      <c r="G1539" s="12">
        <v>42</v>
      </c>
      <c r="H1539" s="12">
        <v>76</v>
      </c>
      <c r="I1539" s="12">
        <v>21</v>
      </c>
      <c r="J1539" s="12">
        <v>0</v>
      </c>
      <c r="K1539" s="12">
        <v>13</v>
      </c>
      <c r="L1539" s="12">
        <v>44</v>
      </c>
      <c r="M1539" s="12">
        <v>0</v>
      </c>
      <c r="N1539" s="12">
        <v>0</v>
      </c>
      <c r="O1539" s="12">
        <v>31</v>
      </c>
      <c r="P1539" s="12">
        <v>55</v>
      </c>
    </row>
    <row r="1540" spans="1:16" x14ac:dyDescent="0.2">
      <c r="A1540" s="12" t="s">
        <v>1720</v>
      </c>
      <c r="B1540" s="12">
        <v>2013</v>
      </c>
      <c r="C1540" s="12" t="s">
        <v>167</v>
      </c>
      <c r="D1540" s="12" t="s">
        <v>157</v>
      </c>
      <c r="E1540" s="12">
        <v>100</v>
      </c>
      <c r="F1540" s="12">
        <v>277</v>
      </c>
      <c r="G1540" s="12">
        <v>38</v>
      </c>
      <c r="H1540" s="12">
        <v>69</v>
      </c>
      <c r="I1540" s="12">
        <v>15</v>
      </c>
      <c r="J1540" s="12">
        <v>2</v>
      </c>
      <c r="K1540" s="12">
        <v>7</v>
      </c>
      <c r="L1540" s="12">
        <v>32</v>
      </c>
      <c r="M1540" s="12">
        <v>0</v>
      </c>
      <c r="N1540" s="12">
        <v>1</v>
      </c>
      <c r="O1540" s="12">
        <v>30</v>
      </c>
      <c r="P1540" s="12">
        <v>65</v>
      </c>
    </row>
    <row r="1541" spans="1:16" x14ac:dyDescent="0.2">
      <c r="A1541" s="12" t="s">
        <v>1399</v>
      </c>
      <c r="B1541" s="12">
        <v>2013</v>
      </c>
      <c r="C1541" s="12" t="s">
        <v>158</v>
      </c>
      <c r="D1541" s="12" t="s">
        <v>157</v>
      </c>
      <c r="E1541" s="12">
        <v>85</v>
      </c>
      <c r="F1541" s="12">
        <v>277</v>
      </c>
      <c r="G1541" s="12">
        <v>38</v>
      </c>
      <c r="H1541" s="12">
        <v>58</v>
      </c>
      <c r="I1541" s="12">
        <v>13</v>
      </c>
      <c r="J1541" s="12">
        <v>1</v>
      </c>
      <c r="K1541" s="12">
        <v>8</v>
      </c>
      <c r="L1541" s="12">
        <v>25</v>
      </c>
      <c r="M1541" s="12">
        <v>1</v>
      </c>
      <c r="N1541" s="12">
        <v>3</v>
      </c>
      <c r="O1541" s="12">
        <v>43</v>
      </c>
      <c r="P1541" s="12">
        <v>89</v>
      </c>
    </row>
    <row r="1542" spans="1:16" x14ac:dyDescent="0.2">
      <c r="A1542" s="12" t="s">
        <v>1699</v>
      </c>
      <c r="B1542" s="12">
        <v>2013</v>
      </c>
      <c r="C1542" s="12" t="s">
        <v>172</v>
      </c>
      <c r="D1542" s="12" t="s">
        <v>161</v>
      </c>
      <c r="E1542" s="12">
        <v>88</v>
      </c>
      <c r="F1542" s="12">
        <v>280</v>
      </c>
      <c r="G1542" s="12">
        <v>31</v>
      </c>
      <c r="H1542" s="12">
        <v>68</v>
      </c>
      <c r="I1542" s="12">
        <v>14</v>
      </c>
      <c r="J1542" s="12">
        <v>0</v>
      </c>
      <c r="K1542" s="12">
        <v>8</v>
      </c>
      <c r="L1542" s="12">
        <v>35</v>
      </c>
      <c r="M1542" s="12">
        <v>1</v>
      </c>
      <c r="N1542" s="12">
        <v>1</v>
      </c>
      <c r="O1542" s="12">
        <v>21</v>
      </c>
      <c r="P1542" s="12">
        <v>85</v>
      </c>
    </row>
    <row r="1543" spans="1:16" x14ac:dyDescent="0.2">
      <c r="A1543" s="12" t="s">
        <v>1576</v>
      </c>
      <c r="B1543" s="12">
        <v>2013</v>
      </c>
      <c r="C1543" s="12" t="s">
        <v>185</v>
      </c>
      <c r="D1543" s="12" t="s">
        <v>161</v>
      </c>
      <c r="E1543" s="12">
        <v>71</v>
      </c>
      <c r="F1543" s="12">
        <v>280</v>
      </c>
      <c r="G1543" s="12">
        <v>44</v>
      </c>
      <c r="H1543" s="12">
        <v>79</v>
      </c>
      <c r="I1543" s="12">
        <v>16</v>
      </c>
      <c r="J1543" s="12">
        <v>3</v>
      </c>
      <c r="K1543" s="12">
        <v>5</v>
      </c>
      <c r="L1543" s="12">
        <v>30</v>
      </c>
      <c r="M1543" s="12">
        <v>9</v>
      </c>
      <c r="N1543" s="12">
        <v>4</v>
      </c>
      <c r="O1543" s="12">
        <v>23</v>
      </c>
      <c r="P1543" s="12">
        <v>36</v>
      </c>
    </row>
    <row r="1544" spans="1:16" x14ac:dyDescent="0.2">
      <c r="A1544" s="12" t="s">
        <v>1984</v>
      </c>
      <c r="B1544" s="12">
        <v>2013</v>
      </c>
      <c r="C1544" s="12" t="s">
        <v>175</v>
      </c>
      <c r="D1544" s="12" t="s">
        <v>157</v>
      </c>
      <c r="E1544" s="12">
        <v>81</v>
      </c>
      <c r="F1544" s="12">
        <v>281</v>
      </c>
      <c r="G1544" s="12">
        <v>37</v>
      </c>
      <c r="H1544" s="12">
        <v>54</v>
      </c>
      <c r="I1544" s="12">
        <v>11</v>
      </c>
      <c r="J1544" s="12">
        <v>3</v>
      </c>
      <c r="K1544" s="12">
        <v>8</v>
      </c>
      <c r="L1544" s="12">
        <v>27</v>
      </c>
      <c r="M1544" s="12">
        <v>9</v>
      </c>
      <c r="N1544" s="12">
        <v>3</v>
      </c>
      <c r="O1544" s="12">
        <v>24</v>
      </c>
      <c r="P1544" s="12">
        <v>84</v>
      </c>
    </row>
    <row r="1545" spans="1:16" x14ac:dyDescent="0.2">
      <c r="A1545" s="12" t="s">
        <v>1397</v>
      </c>
      <c r="B1545" s="12">
        <v>2013</v>
      </c>
      <c r="C1545" s="12" t="s">
        <v>167</v>
      </c>
      <c r="D1545" s="12" t="s">
        <v>157</v>
      </c>
      <c r="E1545" s="12">
        <v>99</v>
      </c>
      <c r="F1545" s="12">
        <v>283</v>
      </c>
      <c r="G1545" s="12">
        <v>26</v>
      </c>
      <c r="H1545" s="12">
        <v>66</v>
      </c>
      <c r="I1545" s="12">
        <v>14</v>
      </c>
      <c r="J1545" s="12">
        <v>0</v>
      </c>
      <c r="K1545" s="12">
        <v>2</v>
      </c>
      <c r="L1545" s="12">
        <v>18</v>
      </c>
      <c r="M1545" s="12">
        <v>2</v>
      </c>
      <c r="N1545" s="12">
        <v>1</v>
      </c>
      <c r="O1545" s="12">
        <v>22</v>
      </c>
      <c r="P1545" s="12">
        <v>63</v>
      </c>
    </row>
    <row r="1546" spans="1:16" x14ac:dyDescent="0.2">
      <c r="A1546" s="12" t="s">
        <v>1527</v>
      </c>
      <c r="B1546" s="12">
        <v>2013</v>
      </c>
      <c r="C1546" s="12" t="s">
        <v>159</v>
      </c>
      <c r="D1546" s="12" t="s">
        <v>157</v>
      </c>
      <c r="E1546" s="12">
        <v>76</v>
      </c>
      <c r="F1546" s="12">
        <v>283</v>
      </c>
      <c r="G1546" s="12">
        <v>31</v>
      </c>
      <c r="H1546" s="12">
        <v>64</v>
      </c>
      <c r="I1546" s="12">
        <v>13</v>
      </c>
      <c r="J1546" s="12">
        <v>0</v>
      </c>
      <c r="K1546" s="12">
        <v>13</v>
      </c>
      <c r="L1546" s="12">
        <v>27</v>
      </c>
      <c r="M1546" s="12">
        <v>0</v>
      </c>
      <c r="N1546" s="12">
        <v>0</v>
      </c>
      <c r="O1546" s="12">
        <v>20</v>
      </c>
      <c r="P1546" s="12">
        <v>80</v>
      </c>
    </row>
    <row r="1547" spans="1:16" x14ac:dyDescent="0.2">
      <c r="A1547" s="12" t="s">
        <v>1445</v>
      </c>
      <c r="B1547" s="12">
        <v>2013</v>
      </c>
      <c r="C1547" s="12" t="s">
        <v>162</v>
      </c>
      <c r="D1547" s="12" t="s">
        <v>161</v>
      </c>
      <c r="E1547" s="12">
        <v>84</v>
      </c>
      <c r="F1547" s="12">
        <v>284</v>
      </c>
      <c r="G1547" s="12">
        <v>39</v>
      </c>
      <c r="H1547" s="12">
        <v>71</v>
      </c>
      <c r="I1547" s="12">
        <v>19</v>
      </c>
      <c r="J1547" s="12">
        <v>3</v>
      </c>
      <c r="K1547" s="12">
        <v>6</v>
      </c>
      <c r="L1547" s="12">
        <v>27</v>
      </c>
      <c r="M1547" s="12">
        <v>3</v>
      </c>
      <c r="N1547" s="12">
        <v>0</v>
      </c>
      <c r="O1547" s="12">
        <v>29</v>
      </c>
      <c r="P1547" s="12">
        <v>55</v>
      </c>
    </row>
    <row r="1548" spans="1:16" x14ac:dyDescent="0.2">
      <c r="A1548" s="12" t="s">
        <v>1939</v>
      </c>
      <c r="B1548" s="12">
        <v>2013</v>
      </c>
      <c r="C1548" s="12" t="s">
        <v>188</v>
      </c>
      <c r="D1548" s="12" t="s">
        <v>161</v>
      </c>
      <c r="E1548" s="12">
        <v>88</v>
      </c>
      <c r="F1548" s="12">
        <v>285</v>
      </c>
      <c r="G1548" s="12">
        <v>45</v>
      </c>
      <c r="H1548" s="12">
        <v>67</v>
      </c>
      <c r="I1548" s="12">
        <v>6</v>
      </c>
      <c r="J1548" s="12">
        <v>1</v>
      </c>
      <c r="K1548" s="12">
        <v>7</v>
      </c>
      <c r="L1548" s="12">
        <v>19</v>
      </c>
      <c r="M1548" s="12">
        <v>12</v>
      </c>
      <c r="N1548" s="12">
        <v>0</v>
      </c>
      <c r="O1548" s="12">
        <v>22</v>
      </c>
      <c r="P1548" s="12">
        <v>62</v>
      </c>
    </row>
    <row r="1549" spans="1:16" x14ac:dyDescent="0.2">
      <c r="A1549" s="12" t="s">
        <v>1477</v>
      </c>
      <c r="B1549" s="12">
        <v>2013</v>
      </c>
      <c r="C1549" s="12" t="s">
        <v>186</v>
      </c>
      <c r="D1549" s="12" t="s">
        <v>161</v>
      </c>
      <c r="E1549" s="12">
        <v>80</v>
      </c>
      <c r="F1549" s="12">
        <v>286</v>
      </c>
      <c r="G1549" s="12">
        <v>34</v>
      </c>
      <c r="H1549" s="12">
        <v>76</v>
      </c>
      <c r="I1549" s="12">
        <v>20</v>
      </c>
      <c r="J1549" s="12">
        <v>2</v>
      </c>
      <c r="K1549" s="12">
        <v>11</v>
      </c>
      <c r="L1549" s="12">
        <v>43</v>
      </c>
      <c r="M1549" s="12">
        <v>0</v>
      </c>
      <c r="N1549" s="12">
        <v>0</v>
      </c>
      <c r="O1549" s="12">
        <v>23</v>
      </c>
      <c r="P1549" s="12">
        <v>95</v>
      </c>
    </row>
    <row r="1550" spans="1:16" x14ac:dyDescent="0.2">
      <c r="A1550" s="12" t="s">
        <v>1936</v>
      </c>
      <c r="B1550" s="12">
        <v>2013</v>
      </c>
      <c r="C1550" s="12" t="s">
        <v>184</v>
      </c>
      <c r="D1550" s="12" t="s">
        <v>157</v>
      </c>
      <c r="E1550" s="12">
        <v>85</v>
      </c>
      <c r="F1550" s="12">
        <v>286</v>
      </c>
      <c r="G1550" s="12">
        <v>30</v>
      </c>
      <c r="H1550" s="12">
        <v>67</v>
      </c>
      <c r="I1550" s="12">
        <v>11</v>
      </c>
      <c r="J1550" s="12">
        <v>0</v>
      </c>
      <c r="K1550" s="12">
        <v>6</v>
      </c>
      <c r="L1550" s="12">
        <v>26</v>
      </c>
      <c r="M1550" s="12">
        <v>2</v>
      </c>
      <c r="N1550" s="12">
        <v>4</v>
      </c>
      <c r="O1550" s="12">
        <v>26</v>
      </c>
      <c r="P1550" s="12">
        <v>63</v>
      </c>
    </row>
    <row r="1551" spans="1:16" x14ac:dyDescent="0.2">
      <c r="A1551" s="12" t="s">
        <v>1794</v>
      </c>
      <c r="B1551" s="12">
        <v>2013</v>
      </c>
      <c r="C1551" s="12" t="s">
        <v>183</v>
      </c>
      <c r="D1551" s="12" t="s">
        <v>161</v>
      </c>
      <c r="E1551" s="12">
        <v>78</v>
      </c>
      <c r="F1551" s="12">
        <v>287</v>
      </c>
      <c r="G1551" s="12">
        <v>29</v>
      </c>
      <c r="H1551" s="12">
        <v>78</v>
      </c>
      <c r="I1551" s="12">
        <v>9</v>
      </c>
      <c r="J1551" s="12">
        <v>0</v>
      </c>
      <c r="K1551" s="12">
        <v>16</v>
      </c>
      <c r="L1551" s="12">
        <v>59</v>
      </c>
      <c r="M1551" s="12">
        <v>0</v>
      </c>
      <c r="N1551" s="12">
        <v>1</v>
      </c>
      <c r="O1551" s="12">
        <v>15</v>
      </c>
      <c r="P1551" s="12">
        <v>42</v>
      </c>
    </row>
    <row r="1552" spans="1:16" x14ac:dyDescent="0.2">
      <c r="A1552" s="12" t="s">
        <v>1716</v>
      </c>
      <c r="B1552" s="12">
        <v>2013</v>
      </c>
      <c r="C1552" s="12" t="s">
        <v>172</v>
      </c>
      <c r="D1552" s="12" t="s">
        <v>161</v>
      </c>
      <c r="E1552" s="12">
        <v>126</v>
      </c>
      <c r="F1552" s="12">
        <v>288</v>
      </c>
      <c r="G1552" s="12">
        <v>33</v>
      </c>
      <c r="H1552" s="12">
        <v>65</v>
      </c>
      <c r="I1552" s="12">
        <v>17</v>
      </c>
      <c r="J1552" s="12">
        <v>0</v>
      </c>
      <c r="K1552" s="12">
        <v>9</v>
      </c>
      <c r="L1552" s="12">
        <v>35</v>
      </c>
      <c r="M1552" s="12">
        <v>3</v>
      </c>
      <c r="N1552" s="12">
        <v>0</v>
      </c>
      <c r="O1552" s="12">
        <v>27</v>
      </c>
      <c r="P1552" s="12">
        <v>79</v>
      </c>
    </row>
    <row r="1553" spans="1:16" x14ac:dyDescent="0.2">
      <c r="A1553" s="12" t="s">
        <v>1822</v>
      </c>
      <c r="B1553" s="12">
        <v>2013</v>
      </c>
      <c r="C1553" s="12" t="s">
        <v>176</v>
      </c>
      <c r="D1553" s="12" t="s">
        <v>157</v>
      </c>
      <c r="E1553" s="12">
        <v>94</v>
      </c>
      <c r="F1553" s="12">
        <v>289</v>
      </c>
      <c r="G1553" s="12">
        <v>30</v>
      </c>
      <c r="H1553" s="12">
        <v>65</v>
      </c>
      <c r="I1553" s="12">
        <v>17</v>
      </c>
      <c r="J1553" s="12">
        <v>0</v>
      </c>
      <c r="K1553" s="12">
        <v>11</v>
      </c>
      <c r="L1553" s="12">
        <v>36</v>
      </c>
      <c r="M1553" s="12">
        <v>1</v>
      </c>
      <c r="N1553" s="12">
        <v>0</v>
      </c>
      <c r="O1553" s="12">
        <v>16</v>
      </c>
      <c r="P1553" s="12">
        <v>56</v>
      </c>
    </row>
    <row r="1554" spans="1:16" x14ac:dyDescent="0.2">
      <c r="A1554" s="12" t="s">
        <v>1854</v>
      </c>
      <c r="B1554" s="12">
        <v>2013</v>
      </c>
      <c r="C1554" s="12" t="s">
        <v>183</v>
      </c>
      <c r="D1554" s="12" t="s">
        <v>161</v>
      </c>
      <c r="E1554" s="12">
        <v>118</v>
      </c>
      <c r="F1554" s="12">
        <v>290</v>
      </c>
      <c r="G1554" s="12">
        <v>25</v>
      </c>
      <c r="H1554" s="12">
        <v>75</v>
      </c>
      <c r="I1554" s="12">
        <v>15</v>
      </c>
      <c r="J1554" s="12">
        <v>1</v>
      </c>
      <c r="K1554" s="12">
        <v>2</v>
      </c>
      <c r="L1554" s="12">
        <v>22</v>
      </c>
      <c r="M1554" s="12">
        <v>4</v>
      </c>
      <c r="N1554" s="12">
        <v>3</v>
      </c>
      <c r="O1554" s="12">
        <v>8</v>
      </c>
      <c r="P1554" s="12">
        <v>34</v>
      </c>
    </row>
    <row r="1555" spans="1:16" x14ac:dyDescent="0.2">
      <c r="A1555" s="12" t="s">
        <v>1689</v>
      </c>
      <c r="B1555" s="12">
        <v>2013</v>
      </c>
      <c r="C1555" s="12" t="s">
        <v>175</v>
      </c>
      <c r="D1555" s="12" t="s">
        <v>157</v>
      </c>
      <c r="E1555" s="12">
        <v>92</v>
      </c>
      <c r="F1555" s="12">
        <v>290</v>
      </c>
      <c r="G1555" s="12">
        <v>39</v>
      </c>
      <c r="H1555" s="12">
        <v>62</v>
      </c>
      <c r="I1555" s="12">
        <v>15</v>
      </c>
      <c r="J1555" s="12">
        <v>0</v>
      </c>
      <c r="K1555" s="12">
        <v>4</v>
      </c>
      <c r="L1555" s="12">
        <v>13</v>
      </c>
      <c r="M1555" s="12">
        <v>1</v>
      </c>
      <c r="N1555" s="12">
        <v>3</v>
      </c>
      <c r="O1555" s="12">
        <v>30</v>
      </c>
      <c r="P1555" s="12">
        <v>92</v>
      </c>
    </row>
    <row r="1556" spans="1:16" x14ac:dyDescent="0.2">
      <c r="A1556" s="12" t="s">
        <v>1905</v>
      </c>
      <c r="B1556" s="12">
        <v>2013</v>
      </c>
      <c r="C1556" s="12" t="s">
        <v>176</v>
      </c>
      <c r="D1556" s="12" t="s">
        <v>157</v>
      </c>
      <c r="E1556" s="12">
        <v>88</v>
      </c>
      <c r="F1556" s="12">
        <v>293</v>
      </c>
      <c r="G1556" s="12">
        <v>45</v>
      </c>
      <c r="H1556" s="12">
        <v>86</v>
      </c>
      <c r="I1556" s="12">
        <v>18</v>
      </c>
      <c r="J1556" s="12">
        <v>2</v>
      </c>
      <c r="K1556" s="12">
        <v>11</v>
      </c>
      <c r="L1556" s="12">
        <v>38</v>
      </c>
      <c r="M1556" s="12">
        <v>2</v>
      </c>
      <c r="N1556" s="12">
        <v>0</v>
      </c>
      <c r="O1556" s="12">
        <v>18</v>
      </c>
      <c r="P1556" s="12">
        <v>67</v>
      </c>
    </row>
    <row r="1557" spans="1:16" x14ac:dyDescent="0.2">
      <c r="A1557" s="12" t="s">
        <v>1786</v>
      </c>
      <c r="B1557" s="12">
        <v>2013</v>
      </c>
      <c r="C1557" s="12" t="s">
        <v>163</v>
      </c>
      <c r="D1557" s="12" t="s">
        <v>161</v>
      </c>
      <c r="E1557" s="12">
        <v>85</v>
      </c>
      <c r="F1557" s="12">
        <v>293</v>
      </c>
      <c r="G1557" s="12">
        <v>32</v>
      </c>
      <c r="H1557" s="12">
        <v>71</v>
      </c>
      <c r="I1557" s="12">
        <v>13</v>
      </c>
      <c r="J1557" s="12">
        <v>4</v>
      </c>
      <c r="K1557" s="12">
        <v>6</v>
      </c>
      <c r="L1557" s="12">
        <v>36</v>
      </c>
      <c r="M1557" s="12">
        <v>0</v>
      </c>
      <c r="N1557" s="12">
        <v>0</v>
      </c>
      <c r="O1557" s="12">
        <v>38</v>
      </c>
      <c r="P1557" s="12">
        <v>56</v>
      </c>
    </row>
    <row r="1558" spans="1:16" x14ac:dyDescent="0.2">
      <c r="A1558" s="12" t="s">
        <v>1549</v>
      </c>
      <c r="B1558" s="12">
        <v>2013</v>
      </c>
      <c r="C1558" s="12" t="s">
        <v>181</v>
      </c>
      <c r="D1558" s="12" t="s">
        <v>157</v>
      </c>
      <c r="E1558" s="12">
        <v>86</v>
      </c>
      <c r="F1558" s="12">
        <v>294</v>
      </c>
      <c r="G1558" s="12">
        <v>32</v>
      </c>
      <c r="H1558" s="12">
        <v>74</v>
      </c>
      <c r="I1558" s="12">
        <v>13</v>
      </c>
      <c r="J1558" s="12">
        <v>0</v>
      </c>
      <c r="K1558" s="12">
        <v>5</v>
      </c>
      <c r="L1558" s="12">
        <v>36</v>
      </c>
      <c r="M1558" s="12">
        <v>0</v>
      </c>
      <c r="N1558" s="12">
        <v>2</v>
      </c>
      <c r="O1558" s="12">
        <v>34</v>
      </c>
      <c r="P1558" s="12">
        <v>22</v>
      </c>
    </row>
    <row r="1559" spans="1:16" x14ac:dyDescent="0.2">
      <c r="A1559" s="12" t="s">
        <v>1868</v>
      </c>
      <c r="B1559" s="12">
        <v>2013</v>
      </c>
      <c r="C1559" s="12" t="s">
        <v>175</v>
      </c>
      <c r="D1559" s="12" t="s">
        <v>157</v>
      </c>
      <c r="E1559" s="12">
        <v>101</v>
      </c>
      <c r="F1559" s="12">
        <v>294</v>
      </c>
      <c r="G1559" s="12">
        <v>21</v>
      </c>
      <c r="H1559" s="12">
        <v>67</v>
      </c>
      <c r="I1559" s="12">
        <v>13</v>
      </c>
      <c r="J1559" s="12">
        <v>0</v>
      </c>
      <c r="K1559" s="12">
        <v>8</v>
      </c>
      <c r="L1559" s="12">
        <v>24</v>
      </c>
      <c r="M1559" s="12">
        <v>1</v>
      </c>
      <c r="N1559" s="12">
        <v>1</v>
      </c>
      <c r="O1559" s="12">
        <v>33</v>
      </c>
      <c r="P1559" s="12">
        <v>81</v>
      </c>
    </row>
    <row r="1560" spans="1:16" x14ac:dyDescent="0.2">
      <c r="A1560" s="12" t="s">
        <v>1401</v>
      </c>
      <c r="B1560" s="12">
        <v>2013</v>
      </c>
      <c r="C1560" s="12" t="s">
        <v>177</v>
      </c>
      <c r="D1560" s="12" t="s">
        <v>161</v>
      </c>
      <c r="E1560" s="12">
        <v>116</v>
      </c>
      <c r="F1560" s="12">
        <v>294</v>
      </c>
      <c r="G1560" s="12">
        <v>34</v>
      </c>
      <c r="H1560" s="12">
        <v>75</v>
      </c>
      <c r="I1560" s="12">
        <v>15</v>
      </c>
      <c r="J1560" s="12">
        <v>0</v>
      </c>
      <c r="K1560" s="12">
        <v>2</v>
      </c>
      <c r="L1560" s="12">
        <v>21</v>
      </c>
      <c r="M1560" s="12">
        <v>3</v>
      </c>
      <c r="N1560" s="12">
        <v>3</v>
      </c>
      <c r="O1560" s="12">
        <v>33</v>
      </c>
      <c r="P1560" s="12">
        <v>67</v>
      </c>
    </row>
    <row r="1561" spans="1:16" x14ac:dyDescent="0.2">
      <c r="A1561" s="12" t="s">
        <v>1584</v>
      </c>
      <c r="B1561" s="12">
        <v>2013</v>
      </c>
      <c r="C1561" s="12" t="s">
        <v>171</v>
      </c>
      <c r="D1561" s="12" t="s">
        <v>157</v>
      </c>
      <c r="E1561" s="12">
        <v>109</v>
      </c>
      <c r="F1561" s="12">
        <v>294</v>
      </c>
      <c r="G1561" s="12">
        <v>28</v>
      </c>
      <c r="H1561" s="12">
        <v>62</v>
      </c>
      <c r="I1561" s="12">
        <v>6</v>
      </c>
      <c r="J1561" s="12">
        <v>0</v>
      </c>
      <c r="K1561" s="12">
        <v>4</v>
      </c>
      <c r="L1561" s="12">
        <v>25</v>
      </c>
      <c r="M1561" s="12">
        <v>4</v>
      </c>
      <c r="N1561" s="12">
        <v>0</v>
      </c>
      <c r="O1561" s="12">
        <v>30</v>
      </c>
      <c r="P1561" s="12">
        <v>49</v>
      </c>
    </row>
    <row r="1562" spans="1:16" x14ac:dyDescent="0.2">
      <c r="A1562" s="12" t="s">
        <v>1890</v>
      </c>
      <c r="B1562" s="12">
        <v>2013</v>
      </c>
      <c r="C1562" s="12" t="s">
        <v>180</v>
      </c>
      <c r="D1562" s="12" t="s">
        <v>161</v>
      </c>
      <c r="E1562" s="12">
        <v>108</v>
      </c>
      <c r="F1562" s="12">
        <v>296</v>
      </c>
      <c r="G1562" s="12">
        <v>46</v>
      </c>
      <c r="H1562" s="12">
        <v>84</v>
      </c>
      <c r="I1562" s="12">
        <v>14</v>
      </c>
      <c r="J1562" s="12">
        <v>0</v>
      </c>
      <c r="K1562" s="12">
        <v>17</v>
      </c>
      <c r="L1562" s="12">
        <v>51</v>
      </c>
      <c r="M1562" s="12">
        <v>0</v>
      </c>
      <c r="N1562" s="12">
        <v>1</v>
      </c>
      <c r="O1562" s="12">
        <v>23</v>
      </c>
      <c r="P1562" s="12">
        <v>80</v>
      </c>
    </row>
    <row r="1563" spans="1:16" x14ac:dyDescent="0.2">
      <c r="A1563" s="12" t="s">
        <v>1857</v>
      </c>
      <c r="B1563" s="12">
        <v>2013</v>
      </c>
      <c r="C1563" s="12" t="s">
        <v>158</v>
      </c>
      <c r="D1563" s="12" t="s">
        <v>157</v>
      </c>
      <c r="E1563" s="12">
        <v>86</v>
      </c>
      <c r="F1563" s="12">
        <v>296</v>
      </c>
      <c r="G1563" s="12">
        <v>24</v>
      </c>
      <c r="H1563" s="12">
        <v>74</v>
      </c>
      <c r="I1563" s="12">
        <v>17</v>
      </c>
      <c r="J1563" s="12">
        <v>0</v>
      </c>
      <c r="K1563" s="12">
        <v>7</v>
      </c>
      <c r="L1563" s="12">
        <v>36</v>
      </c>
      <c r="M1563" s="12">
        <v>2</v>
      </c>
      <c r="N1563" s="12">
        <v>0</v>
      </c>
      <c r="O1563" s="12">
        <v>10</v>
      </c>
      <c r="P1563" s="12">
        <v>82</v>
      </c>
    </row>
    <row r="1564" spans="1:16" x14ac:dyDescent="0.2">
      <c r="A1564" s="12" t="s">
        <v>1882</v>
      </c>
      <c r="B1564" s="12">
        <v>2013</v>
      </c>
      <c r="C1564" s="12" t="s">
        <v>166</v>
      </c>
      <c r="D1564" s="12" t="s">
        <v>161</v>
      </c>
      <c r="E1564" s="12">
        <v>134</v>
      </c>
      <c r="F1564" s="12">
        <v>298</v>
      </c>
      <c r="G1564" s="12">
        <v>29</v>
      </c>
      <c r="H1564" s="12">
        <v>63</v>
      </c>
      <c r="I1564" s="12">
        <v>15</v>
      </c>
      <c r="J1564" s="12">
        <v>3</v>
      </c>
      <c r="K1564" s="12">
        <v>4</v>
      </c>
      <c r="L1564" s="12">
        <v>33</v>
      </c>
      <c r="M1564" s="12">
        <v>7</v>
      </c>
      <c r="N1564" s="12">
        <v>1</v>
      </c>
      <c r="O1564" s="12">
        <v>25</v>
      </c>
      <c r="P1564" s="12">
        <v>60</v>
      </c>
    </row>
    <row r="1565" spans="1:16" x14ac:dyDescent="0.2">
      <c r="A1565" s="12" t="s">
        <v>1441</v>
      </c>
      <c r="B1565" s="12">
        <v>2013</v>
      </c>
      <c r="C1565" s="12" t="s">
        <v>174</v>
      </c>
      <c r="D1565" s="12" t="s">
        <v>161</v>
      </c>
      <c r="E1565" s="12">
        <v>108</v>
      </c>
      <c r="F1565" s="12">
        <v>304</v>
      </c>
      <c r="G1565" s="12">
        <v>22</v>
      </c>
      <c r="H1565" s="12">
        <v>64</v>
      </c>
      <c r="I1565" s="12">
        <v>15</v>
      </c>
      <c r="J1565" s="12">
        <v>0</v>
      </c>
      <c r="K1565" s="12">
        <v>5</v>
      </c>
      <c r="L1565" s="12">
        <v>23</v>
      </c>
      <c r="M1565" s="12">
        <v>0</v>
      </c>
      <c r="N1565" s="12">
        <v>0</v>
      </c>
      <c r="O1565" s="12">
        <v>14</v>
      </c>
      <c r="P1565" s="12">
        <v>70</v>
      </c>
    </row>
    <row r="1566" spans="1:16" x14ac:dyDescent="0.2">
      <c r="A1566" s="12" t="s">
        <v>1790</v>
      </c>
      <c r="B1566" s="12">
        <v>2013</v>
      </c>
      <c r="C1566" s="12" t="s">
        <v>171</v>
      </c>
      <c r="D1566" s="12" t="s">
        <v>157</v>
      </c>
      <c r="E1566" s="12">
        <v>90</v>
      </c>
      <c r="F1566" s="12">
        <v>304</v>
      </c>
      <c r="G1566" s="12">
        <v>38</v>
      </c>
      <c r="H1566" s="12">
        <v>79</v>
      </c>
      <c r="I1566" s="12">
        <v>17</v>
      </c>
      <c r="J1566" s="12">
        <v>4</v>
      </c>
      <c r="K1566" s="12">
        <v>3</v>
      </c>
      <c r="L1566" s="12">
        <v>28</v>
      </c>
      <c r="M1566" s="12">
        <v>10</v>
      </c>
      <c r="N1566" s="12">
        <v>3</v>
      </c>
      <c r="O1566" s="12">
        <v>20</v>
      </c>
      <c r="P1566" s="12">
        <v>51</v>
      </c>
    </row>
    <row r="1567" spans="1:16" x14ac:dyDescent="0.2">
      <c r="A1567" s="12" t="s">
        <v>1367</v>
      </c>
      <c r="B1567" s="12">
        <v>2013</v>
      </c>
      <c r="C1567" s="12" t="s">
        <v>166</v>
      </c>
      <c r="D1567" s="12" t="s">
        <v>161</v>
      </c>
      <c r="E1567" s="12">
        <v>92</v>
      </c>
      <c r="F1567" s="12">
        <v>304</v>
      </c>
      <c r="G1567" s="12">
        <v>43</v>
      </c>
      <c r="H1567" s="12">
        <v>86</v>
      </c>
      <c r="I1567" s="12">
        <v>18</v>
      </c>
      <c r="J1567" s="12">
        <v>0</v>
      </c>
      <c r="K1567" s="12">
        <v>12</v>
      </c>
      <c r="L1567" s="12">
        <v>49</v>
      </c>
      <c r="M1567" s="12">
        <v>0</v>
      </c>
      <c r="N1567" s="12">
        <v>1</v>
      </c>
      <c r="O1567" s="12">
        <v>36</v>
      </c>
      <c r="P1567" s="12">
        <v>55</v>
      </c>
    </row>
    <row r="1568" spans="1:16" x14ac:dyDescent="0.2">
      <c r="A1568" s="12" t="s">
        <v>1531</v>
      </c>
      <c r="B1568" s="12">
        <v>2013</v>
      </c>
      <c r="C1568" s="12" t="s">
        <v>177</v>
      </c>
      <c r="D1568" s="12" t="s">
        <v>161</v>
      </c>
      <c r="E1568" s="12">
        <v>86</v>
      </c>
      <c r="F1568" s="12">
        <v>304</v>
      </c>
      <c r="G1568" s="12">
        <v>62</v>
      </c>
      <c r="H1568" s="12">
        <v>105</v>
      </c>
      <c r="I1568" s="12">
        <v>25</v>
      </c>
      <c r="J1568" s="12">
        <v>2</v>
      </c>
      <c r="K1568" s="12">
        <v>20</v>
      </c>
      <c r="L1568" s="12">
        <v>57</v>
      </c>
      <c r="M1568" s="12">
        <v>10</v>
      </c>
      <c r="N1568" s="12">
        <v>2</v>
      </c>
      <c r="O1568" s="12">
        <v>27</v>
      </c>
      <c r="P1568" s="12">
        <v>52</v>
      </c>
    </row>
    <row r="1569" spans="1:16" x14ac:dyDescent="0.2">
      <c r="A1569" s="12" t="s">
        <v>1993</v>
      </c>
      <c r="B1569" s="12">
        <v>2013</v>
      </c>
      <c r="C1569" s="12" t="s">
        <v>159</v>
      </c>
      <c r="D1569" s="12" t="s">
        <v>157</v>
      </c>
      <c r="E1569" s="12">
        <v>76</v>
      </c>
      <c r="F1569" s="12">
        <v>306</v>
      </c>
      <c r="G1569" s="12">
        <v>41</v>
      </c>
      <c r="H1569" s="12">
        <v>81</v>
      </c>
      <c r="I1569" s="12">
        <v>11</v>
      </c>
      <c r="J1569" s="12">
        <v>6</v>
      </c>
      <c r="K1569" s="12">
        <v>8</v>
      </c>
      <c r="L1569" s="12">
        <v>36</v>
      </c>
      <c r="M1569" s="12">
        <v>5</v>
      </c>
      <c r="N1569" s="12">
        <v>3</v>
      </c>
      <c r="O1569" s="12">
        <v>24</v>
      </c>
      <c r="P1569" s="12">
        <v>52</v>
      </c>
    </row>
    <row r="1570" spans="1:16" x14ac:dyDescent="0.2">
      <c r="A1570" s="12" t="s">
        <v>1363</v>
      </c>
      <c r="B1570" s="12">
        <v>2013</v>
      </c>
      <c r="C1570" s="12" t="s">
        <v>163</v>
      </c>
      <c r="D1570" s="12" t="s">
        <v>161</v>
      </c>
      <c r="E1570" s="12">
        <v>113</v>
      </c>
      <c r="F1570" s="12">
        <v>308</v>
      </c>
      <c r="G1570" s="12">
        <v>36</v>
      </c>
      <c r="H1570" s="12">
        <v>76</v>
      </c>
      <c r="I1570" s="12">
        <v>11</v>
      </c>
      <c r="J1570" s="12">
        <v>2</v>
      </c>
      <c r="K1570" s="12">
        <v>1</v>
      </c>
      <c r="L1570" s="12">
        <v>8</v>
      </c>
      <c r="M1570" s="12">
        <v>23</v>
      </c>
      <c r="N1570" s="12">
        <v>6</v>
      </c>
      <c r="O1570" s="12">
        <v>13</v>
      </c>
      <c r="P1570" s="12">
        <v>27</v>
      </c>
    </row>
    <row r="1571" spans="1:16" x14ac:dyDescent="0.2">
      <c r="A1571" s="12" t="s">
        <v>1803</v>
      </c>
      <c r="B1571" s="12">
        <v>2013</v>
      </c>
      <c r="C1571" s="12" t="s">
        <v>174</v>
      </c>
      <c r="D1571" s="12" t="s">
        <v>161</v>
      </c>
      <c r="E1571" s="12">
        <v>106</v>
      </c>
      <c r="F1571" s="12">
        <v>308</v>
      </c>
      <c r="G1571" s="12">
        <v>35</v>
      </c>
      <c r="H1571" s="12">
        <v>87</v>
      </c>
      <c r="I1571" s="12">
        <v>17</v>
      </c>
      <c r="J1571" s="12">
        <v>5</v>
      </c>
      <c r="K1571" s="12">
        <v>6</v>
      </c>
      <c r="L1571" s="12">
        <v>33</v>
      </c>
      <c r="M1571" s="12">
        <v>3</v>
      </c>
      <c r="N1571" s="12">
        <v>1</v>
      </c>
      <c r="O1571" s="12">
        <v>23</v>
      </c>
      <c r="P1571" s="12">
        <v>45</v>
      </c>
    </row>
    <row r="1572" spans="1:16" x14ac:dyDescent="0.2">
      <c r="A1572" s="12" t="s">
        <v>1582</v>
      </c>
      <c r="B1572" s="12">
        <v>2013</v>
      </c>
      <c r="C1572" s="12" t="s">
        <v>186</v>
      </c>
      <c r="D1572" s="12" t="s">
        <v>161</v>
      </c>
      <c r="E1572" s="12">
        <v>92</v>
      </c>
      <c r="F1572" s="12">
        <v>310</v>
      </c>
      <c r="G1572" s="12">
        <v>30</v>
      </c>
      <c r="H1572" s="12">
        <v>83</v>
      </c>
      <c r="I1572" s="12">
        <v>16</v>
      </c>
      <c r="J1572" s="12">
        <v>0</v>
      </c>
      <c r="K1572" s="12">
        <v>5</v>
      </c>
      <c r="L1572" s="12">
        <v>37</v>
      </c>
      <c r="M1572" s="12">
        <v>1</v>
      </c>
      <c r="N1572" s="12">
        <v>0</v>
      </c>
      <c r="O1572" s="12">
        <v>18</v>
      </c>
      <c r="P1572" s="12">
        <v>39</v>
      </c>
    </row>
    <row r="1573" spans="1:16" x14ac:dyDescent="0.2">
      <c r="A1573" s="12" t="s">
        <v>1447</v>
      </c>
      <c r="B1573" s="12">
        <v>2013</v>
      </c>
      <c r="C1573" s="12" t="s">
        <v>168</v>
      </c>
      <c r="D1573" s="12" t="s">
        <v>157</v>
      </c>
      <c r="E1573" s="12">
        <v>116</v>
      </c>
      <c r="F1573" s="12">
        <v>312</v>
      </c>
      <c r="G1573" s="12">
        <v>49</v>
      </c>
      <c r="H1573" s="12">
        <v>77</v>
      </c>
      <c r="I1573" s="12">
        <v>17</v>
      </c>
      <c r="J1573" s="12">
        <v>0</v>
      </c>
      <c r="K1573" s="12">
        <v>13</v>
      </c>
      <c r="L1573" s="12">
        <v>52</v>
      </c>
      <c r="M1573" s="12">
        <v>1</v>
      </c>
      <c r="N1573" s="12">
        <v>0</v>
      </c>
      <c r="O1573" s="12">
        <v>43</v>
      </c>
      <c r="P1573" s="12">
        <v>89</v>
      </c>
    </row>
    <row r="1574" spans="1:16" x14ac:dyDescent="0.2">
      <c r="A1574" s="12" t="s">
        <v>1922</v>
      </c>
      <c r="B1574" s="12">
        <v>2013</v>
      </c>
      <c r="C1574" s="12" t="s">
        <v>178</v>
      </c>
      <c r="D1574" s="12" t="s">
        <v>157</v>
      </c>
      <c r="E1574" s="12">
        <v>96</v>
      </c>
      <c r="F1574" s="12">
        <v>315</v>
      </c>
      <c r="G1574" s="12">
        <v>35</v>
      </c>
      <c r="H1574" s="12">
        <v>90</v>
      </c>
      <c r="I1574" s="12">
        <v>17</v>
      </c>
      <c r="J1574" s="12">
        <v>4</v>
      </c>
      <c r="K1574" s="12">
        <v>5</v>
      </c>
      <c r="L1574" s="12">
        <v>33</v>
      </c>
      <c r="M1574" s="12">
        <v>5</v>
      </c>
      <c r="N1574" s="12">
        <v>2</v>
      </c>
      <c r="O1574" s="12">
        <v>10</v>
      </c>
      <c r="P1574" s="12">
        <v>52</v>
      </c>
    </row>
    <row r="1575" spans="1:16" x14ac:dyDescent="0.2">
      <c r="A1575" s="12" t="s">
        <v>1530</v>
      </c>
      <c r="B1575" s="12">
        <v>2013</v>
      </c>
      <c r="C1575" s="12" t="s">
        <v>173</v>
      </c>
      <c r="D1575" s="12" t="s">
        <v>161</v>
      </c>
      <c r="E1575" s="12">
        <v>95</v>
      </c>
      <c r="F1575" s="12">
        <v>315</v>
      </c>
      <c r="G1575" s="12">
        <v>28</v>
      </c>
      <c r="H1575" s="12">
        <v>70</v>
      </c>
      <c r="I1575" s="12">
        <v>9</v>
      </c>
      <c r="J1575" s="12">
        <v>2</v>
      </c>
      <c r="K1575" s="12">
        <v>2</v>
      </c>
      <c r="L1575" s="12">
        <v>21</v>
      </c>
      <c r="M1575" s="12">
        <v>2</v>
      </c>
      <c r="N1575" s="12">
        <v>0</v>
      </c>
      <c r="O1575" s="12">
        <v>38</v>
      </c>
      <c r="P1575" s="12">
        <v>70</v>
      </c>
    </row>
    <row r="1576" spans="1:16" x14ac:dyDescent="0.2">
      <c r="A1576" s="12" t="s">
        <v>1795</v>
      </c>
      <c r="B1576" s="12">
        <v>2013</v>
      </c>
      <c r="C1576" s="12" t="s">
        <v>186</v>
      </c>
      <c r="D1576" s="12" t="s">
        <v>161</v>
      </c>
      <c r="E1576" s="12">
        <v>88</v>
      </c>
      <c r="F1576" s="12">
        <v>315</v>
      </c>
      <c r="G1576" s="12">
        <v>37</v>
      </c>
      <c r="H1576" s="12">
        <v>96</v>
      </c>
      <c r="I1576" s="12">
        <v>9</v>
      </c>
      <c r="J1576" s="12">
        <v>3</v>
      </c>
      <c r="K1576" s="12">
        <v>0</v>
      </c>
      <c r="L1576" s="12">
        <v>17</v>
      </c>
      <c r="M1576" s="12">
        <v>22</v>
      </c>
      <c r="N1576" s="12">
        <v>8</v>
      </c>
      <c r="O1576" s="12">
        <v>16</v>
      </c>
      <c r="P1576" s="12">
        <v>36</v>
      </c>
    </row>
    <row r="1577" spans="1:16" x14ac:dyDescent="0.2">
      <c r="A1577" s="12" t="s">
        <v>1764</v>
      </c>
      <c r="B1577" s="12">
        <v>2013</v>
      </c>
      <c r="C1577" s="12" t="s">
        <v>173</v>
      </c>
      <c r="D1577" s="12" t="s">
        <v>161</v>
      </c>
      <c r="E1577" s="12">
        <v>103</v>
      </c>
      <c r="F1577" s="12">
        <v>317</v>
      </c>
      <c r="G1577" s="12">
        <v>37</v>
      </c>
      <c r="H1577" s="12">
        <v>65</v>
      </c>
      <c r="I1577" s="12">
        <v>14</v>
      </c>
      <c r="J1577" s="12">
        <v>0</v>
      </c>
      <c r="K1577" s="12">
        <v>9</v>
      </c>
      <c r="L1577" s="12">
        <v>33</v>
      </c>
      <c r="M1577" s="12">
        <v>4</v>
      </c>
      <c r="N1577" s="12">
        <v>0</v>
      </c>
      <c r="O1577" s="12">
        <v>57</v>
      </c>
      <c r="P1577" s="12">
        <v>101</v>
      </c>
    </row>
    <row r="1578" spans="1:16" x14ac:dyDescent="0.2">
      <c r="A1578" s="12" t="s">
        <v>1458</v>
      </c>
      <c r="B1578" s="12">
        <v>2013</v>
      </c>
      <c r="C1578" s="12" t="s">
        <v>169</v>
      </c>
      <c r="D1578" s="12" t="s">
        <v>161</v>
      </c>
      <c r="E1578" s="12">
        <v>94</v>
      </c>
      <c r="F1578" s="12">
        <v>317</v>
      </c>
      <c r="G1578" s="12">
        <v>33</v>
      </c>
      <c r="H1578" s="12">
        <v>88</v>
      </c>
      <c r="I1578" s="12">
        <v>17</v>
      </c>
      <c r="J1578" s="12">
        <v>1</v>
      </c>
      <c r="K1578" s="12">
        <v>8</v>
      </c>
      <c r="L1578" s="12">
        <v>38</v>
      </c>
      <c r="M1578" s="12">
        <v>3</v>
      </c>
      <c r="N1578" s="12">
        <v>2</v>
      </c>
      <c r="O1578" s="12">
        <v>25</v>
      </c>
      <c r="P1578" s="12">
        <v>50</v>
      </c>
    </row>
    <row r="1579" spans="1:16" x14ac:dyDescent="0.2">
      <c r="A1579" s="12" t="s">
        <v>1767</v>
      </c>
      <c r="B1579" s="12">
        <v>2013</v>
      </c>
      <c r="C1579" s="12" t="s">
        <v>173</v>
      </c>
      <c r="D1579" s="12" t="s">
        <v>161</v>
      </c>
      <c r="E1579" s="12">
        <v>100</v>
      </c>
      <c r="F1579" s="12">
        <v>318</v>
      </c>
      <c r="G1579" s="12">
        <v>42</v>
      </c>
      <c r="H1579" s="12">
        <v>71</v>
      </c>
      <c r="I1579" s="12">
        <v>16</v>
      </c>
      <c r="J1579" s="12">
        <v>0</v>
      </c>
      <c r="K1579" s="12">
        <v>15</v>
      </c>
      <c r="L1579" s="12">
        <v>33</v>
      </c>
      <c r="M1579" s="12">
        <v>0</v>
      </c>
      <c r="N1579" s="12">
        <v>3</v>
      </c>
      <c r="O1579" s="12">
        <v>55</v>
      </c>
      <c r="P1579" s="12">
        <v>102</v>
      </c>
    </row>
    <row r="1580" spans="1:16" x14ac:dyDescent="0.2">
      <c r="A1580" s="12" t="s">
        <v>1534</v>
      </c>
      <c r="B1580" s="12">
        <v>2013</v>
      </c>
      <c r="C1580" s="12" t="s">
        <v>177</v>
      </c>
      <c r="D1580" s="12" t="s">
        <v>161</v>
      </c>
      <c r="E1580" s="12">
        <v>125</v>
      </c>
      <c r="F1580" s="12">
        <v>319</v>
      </c>
      <c r="G1580" s="12">
        <v>31</v>
      </c>
      <c r="H1580" s="12">
        <v>84</v>
      </c>
      <c r="I1580" s="12">
        <v>16</v>
      </c>
      <c r="J1580" s="12">
        <v>0</v>
      </c>
      <c r="K1580" s="12">
        <v>2</v>
      </c>
      <c r="L1580" s="12">
        <v>30</v>
      </c>
      <c r="M1580" s="12">
        <v>2</v>
      </c>
      <c r="N1580" s="12">
        <v>2</v>
      </c>
      <c r="O1580" s="12">
        <v>28</v>
      </c>
      <c r="P1580" s="12">
        <v>54</v>
      </c>
    </row>
    <row r="1581" spans="1:16" x14ac:dyDescent="0.2">
      <c r="A1581" s="12" t="s">
        <v>1861</v>
      </c>
      <c r="B1581" s="12">
        <v>2013</v>
      </c>
      <c r="C1581" s="12" t="s">
        <v>179</v>
      </c>
      <c r="D1581" s="12" t="s">
        <v>161</v>
      </c>
      <c r="E1581" s="12">
        <v>103</v>
      </c>
      <c r="F1581" s="12">
        <v>323</v>
      </c>
      <c r="G1581" s="12">
        <v>31</v>
      </c>
      <c r="H1581" s="12">
        <v>77</v>
      </c>
      <c r="I1581" s="12">
        <v>13</v>
      </c>
      <c r="J1581" s="12">
        <v>0</v>
      </c>
      <c r="K1581" s="12">
        <v>9</v>
      </c>
      <c r="L1581" s="12">
        <v>42</v>
      </c>
      <c r="M1581" s="12">
        <v>0</v>
      </c>
      <c r="N1581" s="12">
        <v>2</v>
      </c>
      <c r="O1581" s="12">
        <v>24</v>
      </c>
      <c r="P1581" s="12">
        <v>61</v>
      </c>
    </row>
    <row r="1582" spans="1:16" x14ac:dyDescent="0.2">
      <c r="A1582" s="12" t="s">
        <v>1556</v>
      </c>
      <c r="B1582" s="12">
        <v>2013</v>
      </c>
      <c r="C1582" s="12" t="s">
        <v>181</v>
      </c>
      <c r="D1582" s="12" t="s">
        <v>157</v>
      </c>
      <c r="E1582" s="12">
        <v>115</v>
      </c>
      <c r="F1582" s="12">
        <v>325</v>
      </c>
      <c r="G1582" s="12">
        <v>40</v>
      </c>
      <c r="H1582" s="12">
        <v>73</v>
      </c>
      <c r="I1582" s="12">
        <v>15</v>
      </c>
      <c r="J1582" s="12">
        <v>0</v>
      </c>
      <c r="K1582" s="12">
        <v>11</v>
      </c>
      <c r="L1582" s="12">
        <v>39</v>
      </c>
      <c r="M1582" s="12">
        <v>0</v>
      </c>
      <c r="N1582" s="12">
        <v>1</v>
      </c>
      <c r="O1582" s="12">
        <v>68</v>
      </c>
      <c r="P1582" s="12">
        <v>100</v>
      </c>
    </row>
    <row r="1583" spans="1:16" x14ac:dyDescent="0.2">
      <c r="A1583" s="12" t="s">
        <v>1519</v>
      </c>
      <c r="B1583" s="12">
        <v>2013</v>
      </c>
      <c r="C1583" s="12" t="s">
        <v>169</v>
      </c>
      <c r="D1583" s="12" t="s">
        <v>161</v>
      </c>
      <c r="E1583" s="12">
        <v>87</v>
      </c>
      <c r="F1583" s="12">
        <v>327</v>
      </c>
      <c r="G1583" s="12">
        <v>45</v>
      </c>
      <c r="H1583" s="12">
        <v>95</v>
      </c>
      <c r="I1583" s="12">
        <v>21</v>
      </c>
      <c r="J1583" s="12">
        <v>1</v>
      </c>
      <c r="K1583" s="12">
        <v>11</v>
      </c>
      <c r="L1583" s="12">
        <v>41</v>
      </c>
      <c r="M1583" s="12">
        <v>1</v>
      </c>
      <c r="N1583" s="12">
        <v>4</v>
      </c>
      <c r="O1583" s="12">
        <v>29</v>
      </c>
      <c r="P1583" s="12">
        <v>48</v>
      </c>
    </row>
    <row r="1584" spans="1:16" x14ac:dyDescent="0.2">
      <c r="A1584" s="12" t="s">
        <v>1765</v>
      </c>
      <c r="B1584" s="12">
        <v>2013</v>
      </c>
      <c r="C1584" s="12" t="s">
        <v>180</v>
      </c>
      <c r="D1584" s="12" t="s">
        <v>161</v>
      </c>
      <c r="E1584" s="12">
        <v>123</v>
      </c>
      <c r="F1584" s="12">
        <v>328</v>
      </c>
      <c r="G1584" s="12">
        <v>43</v>
      </c>
      <c r="H1584" s="12">
        <v>78</v>
      </c>
      <c r="I1584" s="12">
        <v>25</v>
      </c>
      <c r="J1584" s="12">
        <v>1</v>
      </c>
      <c r="K1584" s="12">
        <v>5</v>
      </c>
      <c r="L1584" s="12">
        <v>43</v>
      </c>
      <c r="M1584" s="12">
        <v>6</v>
      </c>
      <c r="N1584" s="12">
        <v>3</v>
      </c>
      <c r="O1584" s="12">
        <v>22</v>
      </c>
      <c r="P1584" s="12">
        <v>56</v>
      </c>
    </row>
    <row r="1585" spans="1:16" x14ac:dyDescent="0.2">
      <c r="A1585" s="12" t="s">
        <v>1697</v>
      </c>
      <c r="B1585" s="12">
        <v>2013</v>
      </c>
      <c r="C1585" s="12" t="s">
        <v>182</v>
      </c>
      <c r="D1585" s="12" t="s">
        <v>157</v>
      </c>
      <c r="E1585" s="12">
        <v>102</v>
      </c>
      <c r="F1585" s="12">
        <v>330</v>
      </c>
      <c r="G1585" s="12">
        <v>39</v>
      </c>
      <c r="H1585" s="12">
        <v>75</v>
      </c>
      <c r="I1585" s="12">
        <v>14</v>
      </c>
      <c r="J1585" s="12">
        <v>1</v>
      </c>
      <c r="K1585" s="12">
        <v>11</v>
      </c>
      <c r="L1585" s="12">
        <v>47</v>
      </c>
      <c r="M1585" s="12">
        <v>0</v>
      </c>
      <c r="N1585" s="12">
        <v>0</v>
      </c>
      <c r="O1585" s="12">
        <v>44</v>
      </c>
      <c r="P1585" s="12">
        <v>112</v>
      </c>
    </row>
    <row r="1586" spans="1:16" x14ac:dyDescent="0.2">
      <c r="A1586" s="12" t="s">
        <v>1551</v>
      </c>
      <c r="B1586" s="12">
        <v>2013</v>
      </c>
      <c r="C1586" s="12" t="s">
        <v>164</v>
      </c>
      <c r="D1586" s="12" t="s">
        <v>157</v>
      </c>
      <c r="E1586" s="12">
        <v>108</v>
      </c>
      <c r="F1586" s="12">
        <v>331</v>
      </c>
      <c r="G1586" s="12">
        <v>49</v>
      </c>
      <c r="H1586" s="12">
        <v>86</v>
      </c>
      <c r="I1586" s="12">
        <v>16</v>
      </c>
      <c r="J1586" s="12">
        <v>2</v>
      </c>
      <c r="K1586" s="12">
        <v>6</v>
      </c>
      <c r="L1586" s="12">
        <v>24</v>
      </c>
      <c r="M1586" s="12">
        <v>45</v>
      </c>
      <c r="N1586" s="12">
        <v>6</v>
      </c>
      <c r="O1586" s="12">
        <v>21</v>
      </c>
      <c r="P1586" s="12">
        <v>67</v>
      </c>
    </row>
    <row r="1587" spans="1:16" x14ac:dyDescent="0.2">
      <c r="A1587" s="12" t="s">
        <v>1692</v>
      </c>
      <c r="B1587" s="12">
        <v>2013</v>
      </c>
      <c r="C1587" s="12" t="s">
        <v>162</v>
      </c>
      <c r="D1587" s="12" t="s">
        <v>161</v>
      </c>
      <c r="E1587" s="12">
        <v>108</v>
      </c>
      <c r="F1587" s="12">
        <v>331</v>
      </c>
      <c r="G1587" s="12">
        <v>34</v>
      </c>
      <c r="H1587" s="12">
        <v>72</v>
      </c>
      <c r="I1587" s="12">
        <v>15</v>
      </c>
      <c r="J1587" s="12">
        <v>1</v>
      </c>
      <c r="K1587" s="12">
        <v>12</v>
      </c>
      <c r="L1587" s="12">
        <v>37</v>
      </c>
      <c r="M1587" s="12">
        <v>1</v>
      </c>
      <c r="N1587" s="12">
        <v>4</v>
      </c>
      <c r="O1587" s="12">
        <v>53</v>
      </c>
      <c r="P1587" s="12">
        <v>63</v>
      </c>
    </row>
    <row r="1588" spans="1:16" x14ac:dyDescent="0.2">
      <c r="A1588" s="12" t="s">
        <v>1925</v>
      </c>
      <c r="B1588" s="12">
        <v>2013</v>
      </c>
      <c r="C1588" s="12" t="s">
        <v>174</v>
      </c>
      <c r="D1588" s="12" t="s">
        <v>161</v>
      </c>
      <c r="E1588" s="12">
        <v>103</v>
      </c>
      <c r="F1588" s="12">
        <v>333</v>
      </c>
      <c r="G1588" s="12">
        <v>33</v>
      </c>
      <c r="H1588" s="12">
        <v>95</v>
      </c>
      <c r="I1588" s="12">
        <v>22</v>
      </c>
      <c r="J1588" s="12">
        <v>2</v>
      </c>
      <c r="K1588" s="12">
        <v>8</v>
      </c>
      <c r="L1588" s="12">
        <v>27</v>
      </c>
      <c r="M1588" s="12">
        <v>3</v>
      </c>
      <c r="N1588" s="12">
        <v>2</v>
      </c>
      <c r="O1588" s="12">
        <v>22</v>
      </c>
      <c r="P1588" s="12">
        <v>62</v>
      </c>
    </row>
    <row r="1589" spans="1:16" x14ac:dyDescent="0.2">
      <c r="A1589" s="12" t="s">
        <v>1745</v>
      </c>
      <c r="B1589" s="12">
        <v>2013</v>
      </c>
      <c r="C1589" s="12" t="s">
        <v>172</v>
      </c>
      <c r="D1589" s="12" t="s">
        <v>161</v>
      </c>
      <c r="E1589" s="12">
        <v>97</v>
      </c>
      <c r="F1589" s="12">
        <v>334</v>
      </c>
      <c r="G1589" s="12">
        <v>34</v>
      </c>
      <c r="H1589" s="12">
        <v>94</v>
      </c>
      <c r="I1589" s="12">
        <v>11</v>
      </c>
      <c r="J1589" s="12">
        <v>0</v>
      </c>
      <c r="K1589" s="12">
        <v>6</v>
      </c>
      <c r="L1589" s="12">
        <v>45</v>
      </c>
      <c r="M1589" s="12">
        <v>6</v>
      </c>
      <c r="N1589" s="12">
        <v>0</v>
      </c>
      <c r="O1589" s="12">
        <v>32</v>
      </c>
      <c r="P1589" s="12">
        <v>47</v>
      </c>
    </row>
    <row r="1590" spans="1:16" x14ac:dyDescent="0.2">
      <c r="A1590" s="12" t="s">
        <v>1995</v>
      </c>
      <c r="B1590" s="12">
        <v>2013</v>
      </c>
      <c r="C1590" s="12" t="s">
        <v>167</v>
      </c>
      <c r="D1590" s="12" t="s">
        <v>157</v>
      </c>
      <c r="E1590" s="12">
        <v>88</v>
      </c>
      <c r="F1590" s="12">
        <v>335</v>
      </c>
      <c r="G1590" s="12">
        <v>50</v>
      </c>
      <c r="H1590" s="12">
        <v>98</v>
      </c>
      <c r="I1590" s="12">
        <v>23</v>
      </c>
      <c r="J1590" s="12">
        <v>0</v>
      </c>
      <c r="K1590" s="12">
        <v>13</v>
      </c>
      <c r="L1590" s="12">
        <v>53</v>
      </c>
      <c r="M1590" s="12">
        <v>5</v>
      </c>
      <c r="N1590" s="12">
        <v>2</v>
      </c>
      <c r="O1590" s="12">
        <v>33</v>
      </c>
      <c r="P1590" s="12">
        <v>91</v>
      </c>
    </row>
    <row r="1591" spans="1:16" x14ac:dyDescent="0.2">
      <c r="A1591" s="12" t="s">
        <v>1626</v>
      </c>
      <c r="B1591" s="12">
        <v>2013</v>
      </c>
      <c r="C1591" s="12" t="s">
        <v>176</v>
      </c>
      <c r="D1591" s="12" t="s">
        <v>157</v>
      </c>
      <c r="E1591" s="12">
        <v>99</v>
      </c>
      <c r="F1591" s="12">
        <v>335</v>
      </c>
      <c r="G1591" s="12">
        <v>40</v>
      </c>
      <c r="H1591" s="12">
        <v>72</v>
      </c>
      <c r="I1591" s="12">
        <v>8</v>
      </c>
      <c r="J1591" s="12">
        <v>0</v>
      </c>
      <c r="K1591" s="12">
        <v>15</v>
      </c>
      <c r="L1591" s="12">
        <v>48</v>
      </c>
      <c r="M1591" s="12">
        <v>3</v>
      </c>
      <c r="N1591" s="12">
        <v>0</v>
      </c>
      <c r="O1591" s="12">
        <v>43</v>
      </c>
      <c r="P1591" s="12">
        <v>123</v>
      </c>
    </row>
    <row r="1592" spans="1:16" x14ac:dyDescent="0.2">
      <c r="A1592" s="12" t="s">
        <v>1502</v>
      </c>
      <c r="B1592" s="12">
        <v>2013</v>
      </c>
      <c r="C1592" s="12" t="s">
        <v>170</v>
      </c>
      <c r="D1592" s="12" t="s">
        <v>157</v>
      </c>
      <c r="E1592" s="12">
        <v>107</v>
      </c>
      <c r="F1592" s="12">
        <v>335</v>
      </c>
      <c r="G1592" s="12">
        <v>46</v>
      </c>
      <c r="H1592" s="12">
        <v>67</v>
      </c>
      <c r="I1592" s="12">
        <v>18</v>
      </c>
      <c r="J1592" s="12">
        <v>3</v>
      </c>
      <c r="K1592" s="12">
        <v>12</v>
      </c>
      <c r="L1592" s="12">
        <v>40</v>
      </c>
      <c r="M1592" s="12">
        <v>10</v>
      </c>
      <c r="N1592" s="12">
        <v>3</v>
      </c>
      <c r="O1592" s="12">
        <v>36</v>
      </c>
      <c r="P1592" s="12">
        <v>93</v>
      </c>
    </row>
    <row r="1593" spans="1:16" x14ac:dyDescent="0.2">
      <c r="A1593" s="12" t="s">
        <v>1507</v>
      </c>
      <c r="B1593" s="12">
        <v>2013</v>
      </c>
      <c r="C1593" s="12" t="s">
        <v>164</v>
      </c>
      <c r="D1593" s="12" t="s">
        <v>157</v>
      </c>
      <c r="E1593" s="12">
        <v>88</v>
      </c>
      <c r="F1593" s="12">
        <v>344</v>
      </c>
      <c r="G1593" s="12">
        <v>39</v>
      </c>
      <c r="H1593" s="12">
        <v>96</v>
      </c>
      <c r="I1593" s="12">
        <v>15</v>
      </c>
      <c r="J1593" s="12">
        <v>2</v>
      </c>
      <c r="K1593" s="12">
        <v>3</v>
      </c>
      <c r="L1593" s="12">
        <v>30</v>
      </c>
      <c r="M1593" s="12">
        <v>2</v>
      </c>
      <c r="N1593" s="12">
        <v>2</v>
      </c>
      <c r="O1593" s="12">
        <v>23</v>
      </c>
      <c r="P1593" s="12">
        <v>47</v>
      </c>
    </row>
    <row r="1594" spans="1:16" x14ac:dyDescent="0.2">
      <c r="A1594" s="12" t="s">
        <v>1926</v>
      </c>
      <c r="B1594" s="12">
        <v>2013</v>
      </c>
      <c r="C1594" s="12" t="s">
        <v>168</v>
      </c>
      <c r="D1594" s="12" t="s">
        <v>157</v>
      </c>
      <c r="E1594" s="12">
        <v>94</v>
      </c>
      <c r="F1594" s="12">
        <v>348</v>
      </c>
      <c r="G1594" s="12">
        <v>41</v>
      </c>
      <c r="H1594" s="12">
        <v>79</v>
      </c>
      <c r="I1594" s="12">
        <v>18</v>
      </c>
      <c r="J1594" s="12">
        <v>0</v>
      </c>
      <c r="K1594" s="12">
        <v>17</v>
      </c>
      <c r="L1594" s="12">
        <v>49</v>
      </c>
      <c r="M1594" s="12">
        <v>3</v>
      </c>
      <c r="N1594" s="12">
        <v>1</v>
      </c>
      <c r="O1594" s="12">
        <v>20</v>
      </c>
      <c r="P1594" s="12">
        <v>98</v>
      </c>
    </row>
    <row r="1595" spans="1:16" x14ac:dyDescent="0.2">
      <c r="A1595" s="12" t="s">
        <v>1462</v>
      </c>
      <c r="B1595" s="12">
        <v>2013</v>
      </c>
      <c r="C1595" s="12" t="s">
        <v>166</v>
      </c>
      <c r="D1595" s="12" t="s">
        <v>161</v>
      </c>
      <c r="E1595" s="12">
        <v>104</v>
      </c>
      <c r="F1595" s="12">
        <v>350</v>
      </c>
      <c r="G1595" s="12">
        <v>40</v>
      </c>
      <c r="H1595" s="12">
        <v>73</v>
      </c>
      <c r="I1595" s="12">
        <v>20</v>
      </c>
      <c r="J1595" s="12">
        <v>1</v>
      </c>
      <c r="K1595" s="12">
        <v>10</v>
      </c>
      <c r="L1595" s="12">
        <v>24</v>
      </c>
      <c r="M1595" s="12">
        <v>7</v>
      </c>
      <c r="N1595" s="12">
        <v>3</v>
      </c>
      <c r="O1595" s="12">
        <v>40</v>
      </c>
      <c r="P1595" s="12">
        <v>105</v>
      </c>
    </row>
    <row r="1596" spans="1:16" x14ac:dyDescent="0.2">
      <c r="A1596" s="12" t="s">
        <v>1953</v>
      </c>
      <c r="B1596" s="12">
        <v>2013</v>
      </c>
      <c r="C1596" s="12" t="s">
        <v>175</v>
      </c>
      <c r="D1596" s="12" t="s">
        <v>157</v>
      </c>
      <c r="E1596" s="12">
        <v>97</v>
      </c>
      <c r="F1596" s="12">
        <v>351</v>
      </c>
      <c r="G1596" s="12">
        <v>34</v>
      </c>
      <c r="H1596" s="12">
        <v>88</v>
      </c>
      <c r="I1596" s="12">
        <v>17</v>
      </c>
      <c r="J1596" s="12">
        <v>2</v>
      </c>
      <c r="K1596" s="12">
        <v>14</v>
      </c>
      <c r="L1596" s="12">
        <v>43</v>
      </c>
      <c r="M1596" s="12">
        <v>1</v>
      </c>
      <c r="N1596" s="12">
        <v>2</v>
      </c>
      <c r="O1596" s="12">
        <v>23</v>
      </c>
      <c r="P1596" s="12">
        <v>117</v>
      </c>
    </row>
    <row r="1597" spans="1:16" x14ac:dyDescent="0.2">
      <c r="A1597" s="12" t="s">
        <v>1989</v>
      </c>
      <c r="B1597" s="12">
        <v>2013</v>
      </c>
      <c r="C1597" s="12" t="s">
        <v>163</v>
      </c>
      <c r="D1597" s="12" t="s">
        <v>161</v>
      </c>
      <c r="E1597" s="12">
        <v>94</v>
      </c>
      <c r="F1597" s="12">
        <v>351</v>
      </c>
      <c r="G1597" s="12">
        <v>43</v>
      </c>
      <c r="H1597" s="12">
        <v>90</v>
      </c>
      <c r="I1597" s="12">
        <v>14</v>
      </c>
      <c r="J1597" s="12">
        <v>1</v>
      </c>
      <c r="K1597" s="12">
        <v>4</v>
      </c>
      <c r="L1597" s="12">
        <v>28</v>
      </c>
      <c r="M1597" s="12">
        <v>1</v>
      </c>
      <c r="N1597" s="12">
        <v>1</v>
      </c>
      <c r="O1597" s="12">
        <v>26</v>
      </c>
      <c r="P1597" s="12">
        <v>78</v>
      </c>
    </row>
    <row r="1598" spans="1:16" x14ac:dyDescent="0.2">
      <c r="A1598" s="12" t="s">
        <v>2005</v>
      </c>
      <c r="B1598" s="12">
        <v>2013</v>
      </c>
      <c r="C1598" s="12" t="s">
        <v>183</v>
      </c>
      <c r="D1598" s="12" t="s">
        <v>161</v>
      </c>
      <c r="E1598" s="12">
        <v>98</v>
      </c>
      <c r="F1598" s="12">
        <v>351</v>
      </c>
      <c r="G1598" s="12">
        <v>40</v>
      </c>
      <c r="H1598" s="12">
        <v>93</v>
      </c>
      <c r="I1598" s="12">
        <v>23</v>
      </c>
      <c r="J1598" s="12">
        <v>1</v>
      </c>
      <c r="K1598" s="12">
        <v>7</v>
      </c>
      <c r="L1598" s="12">
        <v>35</v>
      </c>
      <c r="M1598" s="12">
        <v>1</v>
      </c>
      <c r="N1598" s="12">
        <v>1</v>
      </c>
      <c r="O1598" s="12">
        <v>31</v>
      </c>
      <c r="P1598" s="12">
        <v>69</v>
      </c>
    </row>
    <row r="1599" spans="1:16" x14ac:dyDescent="0.2">
      <c r="A1599" s="12" t="s">
        <v>1723</v>
      </c>
      <c r="B1599" s="12">
        <v>2013</v>
      </c>
      <c r="C1599" s="12" t="s">
        <v>186</v>
      </c>
      <c r="D1599" s="12" t="s">
        <v>161</v>
      </c>
      <c r="E1599" s="12">
        <v>134</v>
      </c>
      <c r="F1599" s="12">
        <v>353</v>
      </c>
      <c r="G1599" s="12">
        <v>47</v>
      </c>
      <c r="H1599" s="12">
        <v>80</v>
      </c>
      <c r="I1599" s="12">
        <v>23</v>
      </c>
      <c r="J1599" s="12">
        <v>1</v>
      </c>
      <c r="K1599" s="12">
        <v>11</v>
      </c>
      <c r="L1599" s="12">
        <v>39</v>
      </c>
      <c r="M1599" s="12">
        <v>5</v>
      </c>
      <c r="N1599" s="12">
        <v>3</v>
      </c>
      <c r="O1599" s="12">
        <v>27</v>
      </c>
      <c r="P1599" s="12">
        <v>90</v>
      </c>
    </row>
    <row r="1600" spans="1:16" x14ac:dyDescent="0.2">
      <c r="A1600" s="12" t="s">
        <v>1972</v>
      </c>
      <c r="B1600" s="12">
        <v>2013</v>
      </c>
      <c r="C1600" s="12" t="s">
        <v>160</v>
      </c>
      <c r="D1600" s="12" t="s">
        <v>161</v>
      </c>
      <c r="E1600" s="12">
        <v>105</v>
      </c>
      <c r="F1600" s="12">
        <v>354</v>
      </c>
      <c r="G1600" s="12">
        <v>44</v>
      </c>
      <c r="H1600" s="12">
        <v>86</v>
      </c>
      <c r="I1600" s="12">
        <v>21</v>
      </c>
      <c r="J1600" s="12">
        <v>0</v>
      </c>
      <c r="K1600" s="12">
        <v>21</v>
      </c>
      <c r="L1600" s="12">
        <v>65</v>
      </c>
      <c r="M1600" s="12">
        <v>0</v>
      </c>
      <c r="N1600" s="12">
        <v>0</v>
      </c>
      <c r="O1600" s="12">
        <v>21</v>
      </c>
      <c r="P1600" s="12">
        <v>81</v>
      </c>
    </row>
    <row r="1601" spans="1:16" x14ac:dyDescent="0.2">
      <c r="A1601" s="12" t="s">
        <v>1525</v>
      </c>
      <c r="B1601" s="12">
        <v>2013</v>
      </c>
      <c r="C1601" s="12" t="s">
        <v>160</v>
      </c>
      <c r="D1601" s="12" t="s">
        <v>161</v>
      </c>
      <c r="E1601" s="12">
        <v>102</v>
      </c>
      <c r="F1601" s="12">
        <v>356</v>
      </c>
      <c r="G1601" s="12">
        <v>43</v>
      </c>
      <c r="H1601" s="12">
        <v>91</v>
      </c>
      <c r="I1601" s="12">
        <v>13</v>
      </c>
      <c r="J1601" s="12">
        <v>0</v>
      </c>
      <c r="K1601" s="12">
        <v>20</v>
      </c>
      <c r="L1601" s="12">
        <v>57</v>
      </c>
      <c r="M1601" s="12">
        <v>0</v>
      </c>
      <c r="N1601" s="12">
        <v>1</v>
      </c>
      <c r="O1601" s="12">
        <v>39</v>
      </c>
      <c r="P1601" s="12">
        <v>66</v>
      </c>
    </row>
    <row r="1602" spans="1:16" x14ac:dyDescent="0.2">
      <c r="A1602" s="12" t="s">
        <v>1910</v>
      </c>
      <c r="B1602" s="12">
        <v>2013</v>
      </c>
      <c r="C1602" s="12" t="s">
        <v>169</v>
      </c>
      <c r="D1602" s="12" t="s">
        <v>161</v>
      </c>
      <c r="E1602" s="12">
        <v>103</v>
      </c>
      <c r="F1602" s="12">
        <v>357</v>
      </c>
      <c r="G1602" s="12">
        <v>47</v>
      </c>
      <c r="H1602" s="12">
        <v>90</v>
      </c>
      <c r="I1602" s="12">
        <v>16</v>
      </c>
      <c r="J1602" s="12">
        <v>3</v>
      </c>
      <c r="K1602" s="12">
        <v>7</v>
      </c>
      <c r="L1602" s="12">
        <v>28</v>
      </c>
      <c r="M1602" s="12">
        <v>0</v>
      </c>
      <c r="N1602" s="12">
        <v>2</v>
      </c>
      <c r="O1602" s="12">
        <v>37</v>
      </c>
      <c r="P1602" s="12">
        <v>65</v>
      </c>
    </row>
    <row r="1603" spans="1:16" x14ac:dyDescent="0.2">
      <c r="A1603" s="12" t="s">
        <v>1638</v>
      </c>
      <c r="B1603" s="12">
        <v>2013</v>
      </c>
      <c r="C1603" s="12" t="s">
        <v>176</v>
      </c>
      <c r="D1603" s="12" t="s">
        <v>157</v>
      </c>
      <c r="E1603" s="12">
        <v>124</v>
      </c>
      <c r="F1603" s="12">
        <v>361</v>
      </c>
      <c r="G1603" s="12">
        <v>54</v>
      </c>
      <c r="H1603" s="12">
        <v>91</v>
      </c>
      <c r="I1603" s="12">
        <v>15</v>
      </c>
      <c r="J1603" s="12">
        <v>0</v>
      </c>
      <c r="K1603" s="12">
        <v>9</v>
      </c>
      <c r="L1603" s="12">
        <v>46</v>
      </c>
      <c r="M1603" s="12">
        <v>8</v>
      </c>
      <c r="N1603" s="12">
        <v>5</v>
      </c>
      <c r="O1603" s="12">
        <v>15</v>
      </c>
      <c r="P1603" s="12">
        <v>41</v>
      </c>
    </row>
    <row r="1604" spans="1:16" x14ac:dyDescent="0.2">
      <c r="A1604" s="12" t="s">
        <v>1943</v>
      </c>
      <c r="B1604" s="12">
        <v>2013</v>
      </c>
      <c r="C1604" s="12" t="s">
        <v>163</v>
      </c>
      <c r="D1604" s="12" t="s">
        <v>161</v>
      </c>
      <c r="E1604" s="12">
        <v>102</v>
      </c>
      <c r="F1604" s="12">
        <v>361</v>
      </c>
      <c r="G1604" s="12">
        <v>33</v>
      </c>
      <c r="H1604" s="12">
        <v>90</v>
      </c>
      <c r="I1604" s="12">
        <v>13</v>
      </c>
      <c r="J1604" s="12">
        <v>1</v>
      </c>
      <c r="K1604" s="12">
        <v>3</v>
      </c>
      <c r="L1604" s="12">
        <v>34</v>
      </c>
      <c r="M1604" s="12">
        <v>3</v>
      </c>
      <c r="N1604" s="12">
        <v>1</v>
      </c>
      <c r="O1604" s="12">
        <v>23</v>
      </c>
      <c r="P1604" s="12">
        <v>57</v>
      </c>
    </row>
    <row r="1605" spans="1:16" x14ac:dyDescent="0.2">
      <c r="A1605" s="12" t="s">
        <v>1375</v>
      </c>
      <c r="B1605" s="12">
        <v>2013</v>
      </c>
      <c r="C1605" s="12" t="s">
        <v>162</v>
      </c>
      <c r="D1605" s="12" t="s">
        <v>161</v>
      </c>
      <c r="E1605" s="12">
        <v>93</v>
      </c>
      <c r="F1605" s="12">
        <v>362</v>
      </c>
      <c r="G1605" s="12">
        <v>47</v>
      </c>
      <c r="H1605" s="12">
        <v>92</v>
      </c>
      <c r="I1605" s="12">
        <v>24</v>
      </c>
      <c r="J1605" s="12">
        <v>1</v>
      </c>
      <c r="K1605" s="12">
        <v>17</v>
      </c>
      <c r="L1605" s="12">
        <v>51</v>
      </c>
      <c r="M1605" s="12">
        <v>10</v>
      </c>
      <c r="N1605" s="12">
        <v>5</v>
      </c>
      <c r="O1605" s="12">
        <v>15</v>
      </c>
      <c r="P1605" s="12">
        <v>89</v>
      </c>
    </row>
    <row r="1606" spans="1:16" x14ac:dyDescent="0.2">
      <c r="A1606" s="12" t="s">
        <v>1478</v>
      </c>
      <c r="B1606" s="12">
        <v>2013</v>
      </c>
      <c r="C1606" s="12" t="s">
        <v>164</v>
      </c>
      <c r="D1606" s="12" t="s">
        <v>157</v>
      </c>
      <c r="E1606" s="12">
        <v>107</v>
      </c>
      <c r="F1606" s="12">
        <v>365</v>
      </c>
      <c r="G1606" s="12">
        <v>33</v>
      </c>
      <c r="H1606" s="12">
        <v>86</v>
      </c>
      <c r="I1606" s="12">
        <v>12</v>
      </c>
      <c r="J1606" s="12">
        <v>0</v>
      </c>
      <c r="K1606" s="12">
        <v>5</v>
      </c>
      <c r="L1606" s="12">
        <v>32</v>
      </c>
      <c r="M1606" s="12">
        <v>1</v>
      </c>
      <c r="N1606" s="12">
        <v>5</v>
      </c>
      <c r="O1606" s="12">
        <v>27</v>
      </c>
      <c r="P1606" s="12">
        <v>38</v>
      </c>
    </row>
    <row r="1607" spans="1:16" x14ac:dyDescent="0.2">
      <c r="A1607" s="12" t="s">
        <v>1522</v>
      </c>
      <c r="B1607" s="12">
        <v>2013</v>
      </c>
      <c r="C1607" s="12" t="s">
        <v>167</v>
      </c>
      <c r="D1607" s="12" t="s">
        <v>157</v>
      </c>
      <c r="E1607" s="12">
        <v>118</v>
      </c>
      <c r="F1607" s="12">
        <v>366</v>
      </c>
      <c r="G1607" s="12">
        <v>41</v>
      </c>
      <c r="H1607" s="12">
        <v>86</v>
      </c>
      <c r="I1607" s="12">
        <v>12</v>
      </c>
      <c r="J1607" s="12">
        <v>2</v>
      </c>
      <c r="K1607" s="12">
        <v>16</v>
      </c>
      <c r="L1607" s="12">
        <v>52</v>
      </c>
      <c r="M1607" s="12">
        <v>7</v>
      </c>
      <c r="N1607" s="12">
        <v>4</v>
      </c>
      <c r="O1607" s="12">
        <v>35</v>
      </c>
      <c r="P1607" s="12">
        <v>99</v>
      </c>
    </row>
    <row r="1608" spans="1:16" x14ac:dyDescent="0.2">
      <c r="A1608" s="12" t="s">
        <v>1815</v>
      </c>
      <c r="B1608" s="12">
        <v>2013</v>
      </c>
      <c r="C1608" s="12" t="s">
        <v>172</v>
      </c>
      <c r="D1608" s="12" t="s">
        <v>161</v>
      </c>
      <c r="E1608" s="12">
        <v>146</v>
      </c>
      <c r="F1608" s="12">
        <v>368</v>
      </c>
      <c r="G1608" s="12">
        <v>35</v>
      </c>
      <c r="H1608" s="12">
        <v>87</v>
      </c>
      <c r="I1608" s="12">
        <v>14</v>
      </c>
      <c r="J1608" s="12">
        <v>4</v>
      </c>
      <c r="K1608" s="12">
        <v>5</v>
      </c>
      <c r="L1608" s="12">
        <v>32</v>
      </c>
      <c r="M1608" s="12">
        <v>4</v>
      </c>
      <c r="N1608" s="12">
        <v>2</v>
      </c>
      <c r="O1608" s="12">
        <v>22</v>
      </c>
      <c r="P1608" s="12">
        <v>57</v>
      </c>
    </row>
    <row r="1609" spans="1:16" x14ac:dyDescent="0.2">
      <c r="A1609" s="12" t="s">
        <v>1465</v>
      </c>
      <c r="B1609" s="12">
        <v>2013</v>
      </c>
      <c r="C1609" s="12" t="s">
        <v>173</v>
      </c>
      <c r="D1609" s="12" t="s">
        <v>161</v>
      </c>
      <c r="E1609" s="12">
        <v>101</v>
      </c>
      <c r="F1609" s="12">
        <v>368</v>
      </c>
      <c r="G1609" s="12">
        <v>38</v>
      </c>
      <c r="H1609" s="12">
        <v>79</v>
      </c>
      <c r="I1609" s="12">
        <v>11</v>
      </c>
      <c r="J1609" s="12">
        <v>0</v>
      </c>
      <c r="K1609" s="12">
        <v>15</v>
      </c>
      <c r="L1609" s="12">
        <v>60</v>
      </c>
      <c r="M1609" s="12">
        <v>2</v>
      </c>
      <c r="N1609" s="12">
        <v>1</v>
      </c>
      <c r="O1609" s="12">
        <v>29</v>
      </c>
      <c r="P1609" s="12">
        <v>99</v>
      </c>
    </row>
    <row r="1610" spans="1:16" x14ac:dyDescent="0.2">
      <c r="A1610" s="12" t="s">
        <v>1631</v>
      </c>
      <c r="B1610" s="12">
        <v>2013</v>
      </c>
      <c r="C1610" s="12" t="s">
        <v>170</v>
      </c>
      <c r="D1610" s="12" t="s">
        <v>157</v>
      </c>
      <c r="E1610" s="12">
        <v>117</v>
      </c>
      <c r="F1610" s="12">
        <v>368</v>
      </c>
      <c r="G1610" s="12">
        <v>49</v>
      </c>
      <c r="H1610" s="12">
        <v>93</v>
      </c>
      <c r="I1610" s="12">
        <v>27</v>
      </c>
      <c r="J1610" s="12">
        <v>0</v>
      </c>
      <c r="K1610" s="12">
        <v>8</v>
      </c>
      <c r="L1610" s="12">
        <v>40</v>
      </c>
      <c r="M1610" s="12">
        <v>0</v>
      </c>
      <c r="N1610" s="12">
        <v>0</v>
      </c>
      <c r="O1610" s="12">
        <v>39</v>
      </c>
      <c r="P1610" s="12">
        <v>94</v>
      </c>
    </row>
    <row r="1611" spans="1:16" x14ac:dyDescent="0.2">
      <c r="A1611" s="12" t="s">
        <v>1801</v>
      </c>
      <c r="B1611" s="12">
        <v>2013</v>
      </c>
      <c r="C1611" s="12" t="s">
        <v>170</v>
      </c>
      <c r="D1611" s="12" t="s">
        <v>157</v>
      </c>
      <c r="E1611" s="12">
        <v>130</v>
      </c>
      <c r="F1611" s="12">
        <v>368</v>
      </c>
      <c r="G1611" s="12">
        <v>45</v>
      </c>
      <c r="H1611" s="12">
        <v>98</v>
      </c>
      <c r="I1611" s="12">
        <v>24</v>
      </c>
      <c r="J1611" s="12">
        <v>3</v>
      </c>
      <c r="K1611" s="12">
        <v>2</v>
      </c>
      <c r="L1611" s="12">
        <v>35</v>
      </c>
      <c r="M1611" s="12">
        <v>10</v>
      </c>
      <c r="N1611" s="12">
        <v>5</v>
      </c>
      <c r="O1611" s="12">
        <v>27</v>
      </c>
      <c r="P1611" s="12">
        <v>51</v>
      </c>
    </row>
    <row r="1612" spans="1:16" x14ac:dyDescent="0.2">
      <c r="A1612" s="12" t="s">
        <v>1969</v>
      </c>
      <c r="B1612" s="12">
        <v>2013</v>
      </c>
      <c r="C1612" s="12" t="s">
        <v>159</v>
      </c>
      <c r="D1612" s="12" t="s">
        <v>157</v>
      </c>
      <c r="E1612" s="12">
        <v>102</v>
      </c>
      <c r="F1612" s="12">
        <v>369</v>
      </c>
      <c r="G1612" s="12">
        <v>38</v>
      </c>
      <c r="H1612" s="12">
        <v>83</v>
      </c>
      <c r="I1612" s="12">
        <v>20</v>
      </c>
      <c r="J1612" s="12">
        <v>1</v>
      </c>
      <c r="K1612" s="12">
        <v>12</v>
      </c>
      <c r="L1612" s="12">
        <v>45</v>
      </c>
      <c r="M1612" s="12">
        <v>6</v>
      </c>
      <c r="N1612" s="12">
        <v>1</v>
      </c>
      <c r="O1612" s="12">
        <v>42</v>
      </c>
      <c r="P1612" s="12">
        <v>113</v>
      </c>
    </row>
    <row r="1613" spans="1:16" x14ac:dyDescent="0.2">
      <c r="A1613" s="12" t="s">
        <v>1698</v>
      </c>
      <c r="B1613" s="12">
        <v>2013</v>
      </c>
      <c r="C1613" s="12" t="s">
        <v>156</v>
      </c>
      <c r="D1613" s="12" t="s">
        <v>157</v>
      </c>
      <c r="E1613" s="12">
        <v>103</v>
      </c>
      <c r="F1613" s="12">
        <v>371</v>
      </c>
      <c r="G1613" s="12">
        <v>46</v>
      </c>
      <c r="H1613" s="12">
        <v>99</v>
      </c>
      <c r="I1613" s="12">
        <v>22</v>
      </c>
      <c r="J1613" s="12">
        <v>1</v>
      </c>
      <c r="K1613" s="12">
        <v>5</v>
      </c>
      <c r="L1613" s="12">
        <v>24</v>
      </c>
      <c r="M1613" s="12">
        <v>5</v>
      </c>
      <c r="N1613" s="12">
        <v>1</v>
      </c>
      <c r="O1613" s="12">
        <v>28</v>
      </c>
      <c r="P1613" s="12">
        <v>56</v>
      </c>
    </row>
    <row r="1614" spans="1:16" x14ac:dyDescent="0.2">
      <c r="A1614" s="12" t="s">
        <v>1662</v>
      </c>
      <c r="B1614" s="12">
        <v>2013</v>
      </c>
      <c r="C1614" s="12" t="s">
        <v>172</v>
      </c>
      <c r="D1614" s="12" t="s">
        <v>161</v>
      </c>
      <c r="E1614" s="12">
        <v>114</v>
      </c>
      <c r="F1614" s="12">
        <v>373</v>
      </c>
      <c r="G1614" s="12">
        <v>35</v>
      </c>
      <c r="H1614" s="12">
        <v>87</v>
      </c>
      <c r="I1614" s="12">
        <v>19</v>
      </c>
      <c r="J1614" s="12">
        <v>0</v>
      </c>
      <c r="K1614" s="12">
        <v>13</v>
      </c>
      <c r="L1614" s="12">
        <v>44</v>
      </c>
      <c r="M1614" s="12">
        <v>1</v>
      </c>
      <c r="N1614" s="12">
        <v>0</v>
      </c>
      <c r="O1614" s="12">
        <v>26</v>
      </c>
      <c r="P1614" s="12">
        <v>98</v>
      </c>
    </row>
    <row r="1615" spans="1:16" x14ac:dyDescent="0.2">
      <c r="A1615" s="12" t="s">
        <v>1383</v>
      </c>
      <c r="B1615" s="12">
        <v>2013</v>
      </c>
      <c r="C1615" s="12" t="s">
        <v>173</v>
      </c>
      <c r="D1615" s="12" t="s">
        <v>161</v>
      </c>
      <c r="E1615" s="12">
        <v>91</v>
      </c>
      <c r="F1615" s="12">
        <v>374</v>
      </c>
      <c r="G1615" s="12">
        <v>48</v>
      </c>
      <c r="H1615" s="12">
        <v>94</v>
      </c>
      <c r="I1615" s="12">
        <v>18</v>
      </c>
      <c r="J1615" s="12">
        <v>4</v>
      </c>
      <c r="K1615" s="12">
        <v>1</v>
      </c>
      <c r="L1615" s="12">
        <v>26</v>
      </c>
      <c r="M1615" s="12">
        <v>38</v>
      </c>
      <c r="N1615" s="12">
        <v>7</v>
      </c>
      <c r="O1615" s="12">
        <v>35</v>
      </c>
      <c r="P1615" s="12">
        <v>67</v>
      </c>
    </row>
    <row r="1616" spans="1:16" x14ac:dyDescent="0.2">
      <c r="A1616" s="12" t="s">
        <v>1365</v>
      </c>
      <c r="B1616" s="12">
        <v>2013</v>
      </c>
      <c r="C1616" s="12" t="s">
        <v>163</v>
      </c>
      <c r="D1616" s="12" t="s">
        <v>161</v>
      </c>
      <c r="E1616" s="12">
        <v>118</v>
      </c>
      <c r="F1616" s="12">
        <v>377</v>
      </c>
      <c r="G1616" s="12">
        <v>33</v>
      </c>
      <c r="H1616" s="12">
        <v>98</v>
      </c>
      <c r="I1616" s="12">
        <v>13</v>
      </c>
      <c r="J1616" s="12">
        <v>0</v>
      </c>
      <c r="K1616" s="12">
        <v>1</v>
      </c>
      <c r="L1616" s="12">
        <v>23</v>
      </c>
      <c r="M1616" s="12">
        <v>2</v>
      </c>
      <c r="N1616" s="12">
        <v>0</v>
      </c>
      <c r="O1616" s="12">
        <v>23</v>
      </c>
      <c r="P1616" s="12">
        <v>31</v>
      </c>
    </row>
    <row r="1617" spans="1:16" x14ac:dyDescent="0.2">
      <c r="A1617" s="12" t="s">
        <v>1757</v>
      </c>
      <c r="B1617" s="12">
        <v>2013</v>
      </c>
      <c r="C1617" s="12" t="s">
        <v>162</v>
      </c>
      <c r="D1617" s="12" t="s">
        <v>161</v>
      </c>
      <c r="E1617" s="12">
        <v>113</v>
      </c>
      <c r="F1617" s="12">
        <v>380</v>
      </c>
      <c r="G1617" s="12">
        <v>41</v>
      </c>
      <c r="H1617" s="12">
        <v>104</v>
      </c>
      <c r="I1617" s="12">
        <v>23</v>
      </c>
      <c r="J1617" s="12">
        <v>0</v>
      </c>
      <c r="K1617" s="12">
        <v>8</v>
      </c>
      <c r="L1617" s="12">
        <v>32</v>
      </c>
      <c r="M1617" s="12">
        <v>2</v>
      </c>
      <c r="N1617" s="12">
        <v>0</v>
      </c>
      <c r="O1617" s="12">
        <v>34</v>
      </c>
      <c r="P1617" s="12">
        <v>97</v>
      </c>
    </row>
    <row r="1618" spans="1:16" x14ac:dyDescent="0.2">
      <c r="A1618" s="12" t="s">
        <v>1702</v>
      </c>
      <c r="B1618" s="12">
        <v>2013</v>
      </c>
      <c r="C1618" s="12" t="s">
        <v>172</v>
      </c>
      <c r="D1618" s="12" t="s">
        <v>161</v>
      </c>
      <c r="E1618" s="12">
        <v>95</v>
      </c>
      <c r="F1618" s="12">
        <v>381</v>
      </c>
      <c r="G1618" s="12">
        <v>54</v>
      </c>
      <c r="H1618" s="12">
        <v>108</v>
      </c>
      <c r="I1618" s="12">
        <v>15</v>
      </c>
      <c r="J1618" s="12">
        <v>5</v>
      </c>
      <c r="K1618" s="12">
        <v>4</v>
      </c>
      <c r="L1618" s="12">
        <v>31</v>
      </c>
      <c r="M1618" s="12">
        <v>37</v>
      </c>
      <c r="N1618" s="12">
        <v>12</v>
      </c>
      <c r="O1618" s="12">
        <v>41</v>
      </c>
      <c r="P1618" s="12">
        <v>69</v>
      </c>
    </row>
    <row r="1619" spans="1:16" x14ac:dyDescent="0.2">
      <c r="A1619" s="12" t="s">
        <v>1774</v>
      </c>
      <c r="B1619" s="12">
        <v>2013</v>
      </c>
      <c r="C1619" s="12" t="s">
        <v>160</v>
      </c>
      <c r="D1619" s="12" t="s">
        <v>161</v>
      </c>
      <c r="E1619" s="12">
        <v>104</v>
      </c>
      <c r="F1619" s="12">
        <v>382</v>
      </c>
      <c r="G1619" s="12">
        <v>67</v>
      </c>
      <c r="H1619" s="12">
        <v>97</v>
      </c>
      <c r="I1619" s="12">
        <v>22</v>
      </c>
      <c r="J1619" s="12">
        <v>1</v>
      </c>
      <c r="K1619" s="12">
        <v>14</v>
      </c>
      <c r="L1619" s="12">
        <v>38</v>
      </c>
      <c r="M1619" s="12">
        <v>2</v>
      </c>
      <c r="N1619" s="12">
        <v>4</v>
      </c>
      <c r="O1619" s="12">
        <v>48</v>
      </c>
      <c r="P1619" s="12">
        <v>73</v>
      </c>
    </row>
    <row r="1620" spans="1:16" x14ac:dyDescent="0.2">
      <c r="A1620" s="12" t="s">
        <v>2003</v>
      </c>
      <c r="B1620" s="12">
        <v>2013</v>
      </c>
      <c r="C1620" s="12" t="s">
        <v>177</v>
      </c>
      <c r="D1620" s="12" t="s">
        <v>161</v>
      </c>
      <c r="E1620" s="12">
        <v>104</v>
      </c>
      <c r="F1620" s="12">
        <v>382</v>
      </c>
      <c r="G1620" s="12">
        <v>66</v>
      </c>
      <c r="H1620" s="12">
        <v>122</v>
      </c>
      <c r="I1620" s="12">
        <v>21</v>
      </c>
      <c r="J1620" s="12">
        <v>2</v>
      </c>
      <c r="K1620" s="12">
        <v>19</v>
      </c>
      <c r="L1620" s="12">
        <v>42</v>
      </c>
      <c r="M1620" s="12">
        <v>11</v>
      </c>
      <c r="N1620" s="12">
        <v>8</v>
      </c>
      <c r="O1620" s="12">
        <v>36</v>
      </c>
      <c r="P1620" s="12">
        <v>97</v>
      </c>
    </row>
    <row r="1621" spans="1:16" x14ac:dyDescent="0.2">
      <c r="A1621" s="12" t="s">
        <v>1457</v>
      </c>
      <c r="B1621" s="12">
        <v>2013</v>
      </c>
      <c r="C1621" s="12" t="s">
        <v>164</v>
      </c>
      <c r="D1621" s="12" t="s">
        <v>157</v>
      </c>
      <c r="E1621" s="12">
        <v>93</v>
      </c>
      <c r="F1621" s="12">
        <v>382</v>
      </c>
      <c r="G1621" s="12">
        <v>58</v>
      </c>
      <c r="H1621" s="12">
        <v>113</v>
      </c>
      <c r="I1621" s="12">
        <v>20</v>
      </c>
      <c r="J1621" s="12">
        <v>0</v>
      </c>
      <c r="K1621" s="12">
        <v>10</v>
      </c>
      <c r="L1621" s="12">
        <v>37</v>
      </c>
      <c r="M1621" s="12">
        <v>15</v>
      </c>
      <c r="N1621" s="12">
        <v>6</v>
      </c>
      <c r="O1621" s="12">
        <v>34</v>
      </c>
      <c r="P1621" s="12">
        <v>47</v>
      </c>
    </row>
    <row r="1622" spans="1:16" x14ac:dyDescent="0.2">
      <c r="A1622" s="12" t="s">
        <v>1813</v>
      </c>
      <c r="B1622" s="12">
        <v>2013</v>
      </c>
      <c r="C1622" s="12" t="s">
        <v>159</v>
      </c>
      <c r="D1622" s="12" t="s">
        <v>157</v>
      </c>
      <c r="E1622" s="12">
        <v>113</v>
      </c>
      <c r="F1622" s="12">
        <v>384</v>
      </c>
      <c r="G1622" s="12">
        <v>40</v>
      </c>
      <c r="H1622" s="12">
        <v>97</v>
      </c>
      <c r="I1622" s="12">
        <v>18</v>
      </c>
      <c r="J1622" s="12">
        <v>2</v>
      </c>
      <c r="K1622" s="12">
        <v>4</v>
      </c>
      <c r="L1622" s="12">
        <v>31</v>
      </c>
      <c r="M1622" s="12">
        <v>2</v>
      </c>
      <c r="N1622" s="12">
        <v>3</v>
      </c>
      <c r="O1622" s="12">
        <v>37</v>
      </c>
      <c r="P1622" s="12">
        <v>72</v>
      </c>
    </row>
    <row r="1623" spans="1:16" x14ac:dyDescent="0.2">
      <c r="A1623" s="12" t="s">
        <v>1733</v>
      </c>
      <c r="B1623" s="12">
        <v>2013</v>
      </c>
      <c r="C1623" s="12" t="s">
        <v>170</v>
      </c>
      <c r="D1623" s="12" t="s">
        <v>157</v>
      </c>
      <c r="E1623" s="12">
        <v>114</v>
      </c>
      <c r="F1623" s="12">
        <v>385</v>
      </c>
      <c r="G1623" s="12">
        <v>54</v>
      </c>
      <c r="H1623" s="12">
        <v>87</v>
      </c>
      <c r="I1623" s="12">
        <v>19</v>
      </c>
      <c r="J1623" s="12">
        <v>2</v>
      </c>
      <c r="K1623" s="12">
        <v>12</v>
      </c>
      <c r="L1623" s="12">
        <v>56</v>
      </c>
      <c r="M1623" s="12">
        <v>9</v>
      </c>
      <c r="N1623" s="12">
        <v>2</v>
      </c>
      <c r="O1623" s="12">
        <v>46</v>
      </c>
      <c r="P1623" s="12">
        <v>86</v>
      </c>
    </row>
    <row r="1624" spans="1:16" x14ac:dyDescent="0.2">
      <c r="A1624" s="12" t="s">
        <v>1408</v>
      </c>
      <c r="B1624" s="12">
        <v>2013</v>
      </c>
      <c r="C1624" s="12" t="s">
        <v>177</v>
      </c>
      <c r="D1624" s="12" t="s">
        <v>161</v>
      </c>
      <c r="E1624" s="12">
        <v>132</v>
      </c>
      <c r="F1624" s="12">
        <v>388</v>
      </c>
      <c r="G1624" s="12">
        <v>47</v>
      </c>
      <c r="H1624" s="12">
        <v>108</v>
      </c>
      <c r="I1624" s="12">
        <v>22</v>
      </c>
      <c r="J1624" s="12">
        <v>2</v>
      </c>
      <c r="K1624" s="12">
        <v>12</v>
      </c>
      <c r="L1624" s="12">
        <v>50</v>
      </c>
      <c r="M1624" s="12">
        <v>5</v>
      </c>
      <c r="N1624" s="12">
        <v>0</v>
      </c>
      <c r="O1624" s="12">
        <v>30</v>
      </c>
      <c r="P1624" s="12">
        <v>81</v>
      </c>
    </row>
    <row r="1625" spans="1:16" x14ac:dyDescent="0.2">
      <c r="A1625" s="12" t="s">
        <v>1499</v>
      </c>
      <c r="B1625" s="12">
        <v>2013</v>
      </c>
      <c r="C1625" s="12" t="s">
        <v>175</v>
      </c>
      <c r="D1625" s="12" t="s">
        <v>157</v>
      </c>
      <c r="E1625" s="12">
        <v>111</v>
      </c>
      <c r="F1625" s="12">
        <v>389</v>
      </c>
      <c r="G1625" s="12">
        <v>42</v>
      </c>
      <c r="H1625" s="12">
        <v>81</v>
      </c>
      <c r="I1625" s="12">
        <v>20</v>
      </c>
      <c r="J1625" s="12">
        <v>0</v>
      </c>
      <c r="K1625" s="12">
        <v>14</v>
      </c>
      <c r="L1625" s="12">
        <v>48</v>
      </c>
      <c r="M1625" s="12">
        <v>1</v>
      </c>
      <c r="N1625" s="12">
        <v>0</v>
      </c>
      <c r="O1625" s="12">
        <v>66</v>
      </c>
      <c r="P1625" s="12">
        <v>128</v>
      </c>
    </row>
    <row r="1626" spans="1:16" x14ac:dyDescent="0.2">
      <c r="A1626" s="12" t="s">
        <v>1653</v>
      </c>
      <c r="B1626" s="12">
        <v>2013</v>
      </c>
      <c r="C1626" s="12" t="s">
        <v>177</v>
      </c>
      <c r="D1626" s="12" t="s">
        <v>161</v>
      </c>
      <c r="E1626" s="12">
        <v>115</v>
      </c>
      <c r="F1626" s="12">
        <v>390</v>
      </c>
      <c r="G1626" s="12">
        <v>43</v>
      </c>
      <c r="H1626" s="12">
        <v>93</v>
      </c>
      <c r="I1626" s="12">
        <v>17</v>
      </c>
      <c r="J1626" s="12">
        <v>1</v>
      </c>
      <c r="K1626" s="12">
        <v>10</v>
      </c>
      <c r="L1626" s="12">
        <v>52</v>
      </c>
      <c r="M1626" s="12">
        <v>0</v>
      </c>
      <c r="N1626" s="12">
        <v>2</v>
      </c>
      <c r="O1626" s="12">
        <v>45</v>
      </c>
      <c r="P1626" s="12">
        <v>78</v>
      </c>
    </row>
    <row r="1627" spans="1:16" x14ac:dyDescent="0.2">
      <c r="A1627" s="12" t="s">
        <v>1506</v>
      </c>
      <c r="B1627" s="12">
        <v>2013</v>
      </c>
      <c r="C1627" s="12" t="s">
        <v>166</v>
      </c>
      <c r="D1627" s="12" t="s">
        <v>161</v>
      </c>
      <c r="E1627" s="12">
        <v>137</v>
      </c>
      <c r="F1627" s="12">
        <v>391</v>
      </c>
      <c r="G1627" s="12">
        <v>35</v>
      </c>
      <c r="H1627" s="12">
        <v>83</v>
      </c>
      <c r="I1627" s="12">
        <v>15</v>
      </c>
      <c r="J1627" s="12">
        <v>1</v>
      </c>
      <c r="K1627" s="12">
        <v>13</v>
      </c>
      <c r="L1627" s="12">
        <v>46</v>
      </c>
      <c r="M1627" s="12">
        <v>0</v>
      </c>
      <c r="N1627" s="12">
        <v>0</v>
      </c>
      <c r="O1627" s="12">
        <v>14</v>
      </c>
      <c r="P1627" s="12">
        <v>71</v>
      </c>
    </row>
    <row r="1628" spans="1:16" x14ac:dyDescent="0.2">
      <c r="A1628" s="12" t="s">
        <v>114</v>
      </c>
      <c r="B1628" s="12">
        <v>2013</v>
      </c>
      <c r="C1628" s="12" t="s">
        <v>188</v>
      </c>
      <c r="D1628" s="12" t="s">
        <v>161</v>
      </c>
      <c r="E1628" s="12">
        <v>110</v>
      </c>
      <c r="F1628" s="12">
        <v>391</v>
      </c>
      <c r="G1628" s="12">
        <v>72</v>
      </c>
      <c r="H1628" s="12">
        <v>118</v>
      </c>
      <c r="I1628" s="12">
        <v>23</v>
      </c>
      <c r="J1628" s="12">
        <v>6</v>
      </c>
      <c r="K1628" s="12">
        <v>26</v>
      </c>
      <c r="L1628" s="12">
        <v>70</v>
      </c>
      <c r="M1628" s="12">
        <v>21</v>
      </c>
      <c r="N1628" s="12">
        <v>3</v>
      </c>
      <c r="O1628" s="12">
        <v>41</v>
      </c>
      <c r="P1628" s="12">
        <v>118</v>
      </c>
    </row>
    <row r="1629" spans="1:16" x14ac:dyDescent="0.2">
      <c r="A1629" s="12" t="s">
        <v>113</v>
      </c>
      <c r="B1629" s="12">
        <v>2013</v>
      </c>
      <c r="C1629" s="12" t="s">
        <v>181</v>
      </c>
      <c r="D1629" s="12" t="s">
        <v>157</v>
      </c>
      <c r="E1629" s="12">
        <v>99</v>
      </c>
      <c r="F1629" s="12">
        <v>391</v>
      </c>
      <c r="G1629" s="12">
        <v>49</v>
      </c>
      <c r="H1629" s="12">
        <v>101</v>
      </c>
      <c r="I1629" s="12">
        <v>19</v>
      </c>
      <c r="J1629" s="12">
        <v>0</v>
      </c>
      <c r="K1629" s="12">
        <v>17</v>
      </c>
      <c r="L1629" s="12">
        <v>64</v>
      </c>
      <c r="M1629" s="12">
        <v>1</v>
      </c>
      <c r="N1629" s="12">
        <v>1</v>
      </c>
      <c r="O1629" s="12">
        <v>40</v>
      </c>
      <c r="P1629" s="12">
        <v>55</v>
      </c>
    </row>
    <row r="1630" spans="1:16" x14ac:dyDescent="0.2">
      <c r="A1630" s="12" t="s">
        <v>1497</v>
      </c>
      <c r="B1630" s="12">
        <v>2013</v>
      </c>
      <c r="C1630" s="12" t="s">
        <v>160</v>
      </c>
      <c r="D1630" s="12" t="s">
        <v>161</v>
      </c>
      <c r="E1630" s="12">
        <v>126</v>
      </c>
      <c r="F1630" s="12">
        <v>391</v>
      </c>
      <c r="G1630" s="12">
        <v>30</v>
      </c>
      <c r="H1630" s="12">
        <v>72</v>
      </c>
      <c r="I1630" s="12">
        <v>14</v>
      </c>
      <c r="J1630" s="12">
        <v>0</v>
      </c>
      <c r="K1630" s="12">
        <v>9</v>
      </c>
      <c r="L1630" s="12">
        <v>26</v>
      </c>
      <c r="M1630" s="12">
        <v>12</v>
      </c>
      <c r="N1630" s="12">
        <v>5</v>
      </c>
      <c r="O1630" s="12">
        <v>44</v>
      </c>
      <c r="P1630" s="12">
        <v>151</v>
      </c>
    </row>
    <row r="1631" spans="1:16" x14ac:dyDescent="0.2">
      <c r="A1631" s="12" t="s">
        <v>1987</v>
      </c>
      <c r="B1631" s="12">
        <v>2013</v>
      </c>
      <c r="C1631" s="12" t="s">
        <v>173</v>
      </c>
      <c r="D1631" s="12" t="s">
        <v>161</v>
      </c>
      <c r="E1631" s="12">
        <v>121</v>
      </c>
      <c r="F1631" s="12">
        <v>392</v>
      </c>
      <c r="G1631" s="12">
        <v>35</v>
      </c>
      <c r="H1631" s="12">
        <v>95</v>
      </c>
      <c r="I1631" s="12">
        <v>21</v>
      </c>
      <c r="J1631" s="12">
        <v>5</v>
      </c>
      <c r="K1631" s="12">
        <v>4</v>
      </c>
      <c r="L1631" s="12">
        <v>34</v>
      </c>
      <c r="M1631" s="12">
        <v>6</v>
      </c>
      <c r="N1631" s="12">
        <v>3</v>
      </c>
      <c r="O1631" s="12">
        <v>20</v>
      </c>
      <c r="P1631" s="12">
        <v>96</v>
      </c>
    </row>
    <row r="1632" spans="1:16" x14ac:dyDescent="0.2">
      <c r="A1632" s="12" t="s">
        <v>1338</v>
      </c>
      <c r="B1632" s="12">
        <v>2013</v>
      </c>
      <c r="C1632" s="12" t="s">
        <v>188</v>
      </c>
      <c r="D1632" s="12" t="s">
        <v>161</v>
      </c>
      <c r="E1632" s="12">
        <v>124</v>
      </c>
      <c r="F1632" s="12">
        <v>397</v>
      </c>
      <c r="G1632" s="12">
        <v>41</v>
      </c>
      <c r="H1632" s="12">
        <v>99</v>
      </c>
      <c r="I1632" s="12">
        <v>22</v>
      </c>
      <c r="J1632" s="12">
        <v>1</v>
      </c>
      <c r="K1632" s="12">
        <v>15</v>
      </c>
      <c r="L1632" s="12">
        <v>61</v>
      </c>
      <c r="M1632" s="12">
        <v>0</v>
      </c>
      <c r="N1632" s="12">
        <v>0</v>
      </c>
      <c r="O1632" s="12">
        <v>40</v>
      </c>
      <c r="P1632" s="12">
        <v>87</v>
      </c>
    </row>
    <row r="1633" spans="1:16" x14ac:dyDescent="0.2">
      <c r="A1633" s="12" t="s">
        <v>1756</v>
      </c>
      <c r="B1633" s="12">
        <v>2013</v>
      </c>
      <c r="C1633" s="12" t="s">
        <v>178</v>
      </c>
      <c r="D1633" s="12" t="s">
        <v>157</v>
      </c>
      <c r="E1633" s="12">
        <v>115</v>
      </c>
      <c r="F1633" s="12">
        <v>399</v>
      </c>
      <c r="G1633" s="12">
        <v>54</v>
      </c>
      <c r="H1633" s="12">
        <v>100</v>
      </c>
      <c r="I1633" s="12">
        <v>21</v>
      </c>
      <c r="J1633" s="12">
        <v>3</v>
      </c>
      <c r="K1633" s="12">
        <v>4</v>
      </c>
      <c r="L1633" s="12">
        <v>46</v>
      </c>
      <c r="M1633" s="12">
        <v>14</v>
      </c>
      <c r="N1633" s="12">
        <v>6</v>
      </c>
      <c r="O1633" s="12">
        <v>33</v>
      </c>
      <c r="P1633" s="12">
        <v>90</v>
      </c>
    </row>
    <row r="1634" spans="1:16" x14ac:dyDescent="0.2">
      <c r="A1634" s="12" t="s">
        <v>1851</v>
      </c>
      <c r="B1634" s="12">
        <v>2013</v>
      </c>
      <c r="C1634" s="12" t="s">
        <v>164</v>
      </c>
      <c r="D1634" s="12" t="s">
        <v>157</v>
      </c>
      <c r="E1634" s="12">
        <v>107</v>
      </c>
      <c r="F1634" s="12">
        <v>401</v>
      </c>
      <c r="G1634" s="12">
        <v>41</v>
      </c>
      <c r="H1634" s="12">
        <v>102</v>
      </c>
      <c r="I1634" s="12">
        <v>18</v>
      </c>
      <c r="J1634" s="12">
        <v>3</v>
      </c>
      <c r="K1634" s="12">
        <v>11</v>
      </c>
      <c r="L1634" s="12">
        <v>46</v>
      </c>
      <c r="M1634" s="12">
        <v>9</v>
      </c>
      <c r="N1634" s="12">
        <v>5</v>
      </c>
      <c r="O1634" s="12">
        <v>30</v>
      </c>
      <c r="P1634" s="12">
        <v>68</v>
      </c>
    </row>
    <row r="1635" spans="1:16" x14ac:dyDescent="0.2">
      <c r="A1635" s="12" t="s">
        <v>1836</v>
      </c>
      <c r="B1635" s="12">
        <v>2013</v>
      </c>
      <c r="C1635" s="12" t="s">
        <v>175</v>
      </c>
      <c r="D1635" s="12" t="s">
        <v>157</v>
      </c>
      <c r="E1635" s="12">
        <v>134</v>
      </c>
      <c r="F1635" s="12">
        <v>403</v>
      </c>
      <c r="G1635" s="12">
        <v>44</v>
      </c>
      <c r="H1635" s="12">
        <v>89</v>
      </c>
      <c r="I1635" s="12">
        <v>17</v>
      </c>
      <c r="J1635" s="12">
        <v>0</v>
      </c>
      <c r="K1635" s="12">
        <v>9</v>
      </c>
      <c r="L1635" s="12">
        <v>44</v>
      </c>
      <c r="M1635" s="12">
        <v>15</v>
      </c>
      <c r="N1635" s="12">
        <v>6</v>
      </c>
      <c r="O1635" s="12">
        <v>33</v>
      </c>
      <c r="P1635" s="12">
        <v>115</v>
      </c>
    </row>
    <row r="1636" spans="1:16" x14ac:dyDescent="0.2">
      <c r="A1636" s="12" t="s">
        <v>1615</v>
      </c>
      <c r="B1636" s="12">
        <v>2013</v>
      </c>
      <c r="C1636" s="12" t="s">
        <v>174</v>
      </c>
      <c r="D1636" s="12" t="s">
        <v>161</v>
      </c>
      <c r="E1636" s="12">
        <v>144</v>
      </c>
      <c r="F1636" s="12">
        <v>403</v>
      </c>
      <c r="G1636" s="12">
        <v>41</v>
      </c>
      <c r="H1636" s="12">
        <v>94</v>
      </c>
      <c r="I1636" s="12">
        <v>26</v>
      </c>
      <c r="J1636" s="12">
        <v>2</v>
      </c>
      <c r="K1636" s="12">
        <v>15</v>
      </c>
      <c r="L1636" s="12">
        <v>51</v>
      </c>
      <c r="M1636" s="12">
        <v>2</v>
      </c>
      <c r="N1636" s="12">
        <v>0</v>
      </c>
      <c r="O1636" s="12">
        <v>31</v>
      </c>
      <c r="P1636" s="12">
        <v>101</v>
      </c>
    </row>
    <row r="1637" spans="1:16" x14ac:dyDescent="0.2">
      <c r="A1637" s="12" t="s">
        <v>1852</v>
      </c>
      <c r="B1637" s="12">
        <v>2013</v>
      </c>
      <c r="C1637" s="12" t="s">
        <v>188</v>
      </c>
      <c r="D1637" s="12" t="s">
        <v>161</v>
      </c>
      <c r="E1637" s="12">
        <v>109</v>
      </c>
      <c r="F1637" s="12">
        <v>404</v>
      </c>
      <c r="G1637" s="12">
        <v>39</v>
      </c>
      <c r="H1637" s="12">
        <v>113</v>
      </c>
      <c r="I1637" s="12">
        <v>21</v>
      </c>
      <c r="J1637" s="12">
        <v>3</v>
      </c>
      <c r="K1637" s="12">
        <v>2</v>
      </c>
      <c r="L1637" s="12">
        <v>28</v>
      </c>
      <c r="M1637" s="12">
        <v>18</v>
      </c>
      <c r="N1637" s="12">
        <v>7</v>
      </c>
      <c r="O1637" s="12">
        <v>19</v>
      </c>
      <c r="P1637" s="12">
        <v>67</v>
      </c>
    </row>
    <row r="1638" spans="1:16" x14ac:dyDescent="0.2">
      <c r="A1638" s="12" t="s">
        <v>1737</v>
      </c>
      <c r="B1638" s="12">
        <v>2013</v>
      </c>
      <c r="C1638" s="12" t="s">
        <v>159</v>
      </c>
      <c r="D1638" s="12" t="s">
        <v>157</v>
      </c>
      <c r="E1638" s="12">
        <v>132</v>
      </c>
      <c r="F1638" s="12">
        <v>406</v>
      </c>
      <c r="G1638" s="12">
        <v>59</v>
      </c>
      <c r="H1638" s="12">
        <v>96</v>
      </c>
      <c r="I1638" s="12">
        <v>23</v>
      </c>
      <c r="J1638" s="12">
        <v>3</v>
      </c>
      <c r="K1638" s="12">
        <v>12</v>
      </c>
      <c r="L1638" s="12">
        <v>46</v>
      </c>
      <c r="M1638" s="12">
        <v>13</v>
      </c>
      <c r="N1638" s="12">
        <v>5</v>
      </c>
      <c r="O1638" s="12">
        <v>54</v>
      </c>
      <c r="P1638" s="12">
        <v>118</v>
      </c>
    </row>
    <row r="1639" spans="1:16" x14ac:dyDescent="0.2">
      <c r="A1639" s="12" t="s">
        <v>1892</v>
      </c>
      <c r="B1639" s="12">
        <v>2013</v>
      </c>
      <c r="C1639" s="12" t="s">
        <v>158</v>
      </c>
      <c r="D1639" s="12" t="s">
        <v>157</v>
      </c>
      <c r="E1639" s="12">
        <v>136</v>
      </c>
      <c r="F1639" s="12">
        <v>408</v>
      </c>
      <c r="G1639" s="12">
        <v>46</v>
      </c>
      <c r="H1639" s="12">
        <v>98</v>
      </c>
      <c r="I1639" s="12">
        <v>17</v>
      </c>
      <c r="J1639" s="12">
        <v>1</v>
      </c>
      <c r="K1639" s="12">
        <v>8</v>
      </c>
      <c r="L1639" s="12">
        <v>41</v>
      </c>
      <c r="M1639" s="12">
        <v>11</v>
      </c>
      <c r="N1639" s="12">
        <v>11</v>
      </c>
      <c r="O1639" s="12">
        <v>21</v>
      </c>
      <c r="P1639" s="12">
        <v>127</v>
      </c>
    </row>
    <row r="1640" spans="1:16" x14ac:dyDescent="0.2">
      <c r="A1640" s="12" t="s">
        <v>1660</v>
      </c>
      <c r="B1640" s="12">
        <v>2013</v>
      </c>
      <c r="C1640" s="12" t="s">
        <v>156</v>
      </c>
      <c r="D1640" s="12" t="s">
        <v>157</v>
      </c>
      <c r="E1640" s="12">
        <v>134</v>
      </c>
      <c r="F1640" s="12">
        <v>408</v>
      </c>
      <c r="G1640" s="12">
        <v>46</v>
      </c>
      <c r="H1640" s="12">
        <v>100</v>
      </c>
      <c r="I1640" s="12">
        <v>14</v>
      </c>
      <c r="J1640" s="12">
        <v>3</v>
      </c>
      <c r="K1640" s="12">
        <v>13</v>
      </c>
      <c r="L1640" s="12">
        <v>40</v>
      </c>
      <c r="M1640" s="12">
        <v>0</v>
      </c>
      <c r="N1640" s="12">
        <v>1</v>
      </c>
      <c r="O1640" s="12">
        <v>37</v>
      </c>
      <c r="P1640" s="12">
        <v>79</v>
      </c>
    </row>
    <row r="1641" spans="1:16" x14ac:dyDescent="0.2">
      <c r="A1641" s="12" t="s">
        <v>1455</v>
      </c>
      <c r="B1641" s="12">
        <v>2013</v>
      </c>
      <c r="C1641" s="12" t="s">
        <v>182</v>
      </c>
      <c r="D1641" s="12" t="s">
        <v>157</v>
      </c>
      <c r="E1641" s="12">
        <v>107</v>
      </c>
      <c r="F1641" s="12">
        <v>409</v>
      </c>
      <c r="G1641" s="12">
        <v>50</v>
      </c>
      <c r="H1641" s="12">
        <v>124</v>
      </c>
      <c r="I1641" s="12">
        <v>30</v>
      </c>
      <c r="J1641" s="12">
        <v>0</v>
      </c>
      <c r="K1641" s="12">
        <v>11</v>
      </c>
      <c r="L1641" s="12">
        <v>55</v>
      </c>
      <c r="M1641" s="12">
        <v>3</v>
      </c>
      <c r="N1641" s="12">
        <v>3</v>
      </c>
      <c r="O1641" s="12">
        <v>35</v>
      </c>
      <c r="P1641" s="12">
        <v>98</v>
      </c>
    </row>
    <row r="1642" spans="1:16" x14ac:dyDescent="0.2">
      <c r="A1642" s="12" t="s">
        <v>1849</v>
      </c>
      <c r="B1642" s="12">
        <v>2013</v>
      </c>
      <c r="C1642" s="12" t="s">
        <v>180</v>
      </c>
      <c r="D1642" s="12" t="s">
        <v>161</v>
      </c>
      <c r="E1642" s="12">
        <v>143</v>
      </c>
      <c r="F1642" s="12">
        <v>410</v>
      </c>
      <c r="G1642" s="12">
        <v>44</v>
      </c>
      <c r="H1642" s="12">
        <v>89</v>
      </c>
      <c r="I1642" s="12">
        <v>20</v>
      </c>
      <c r="J1642" s="12">
        <v>0</v>
      </c>
      <c r="K1642" s="12">
        <v>1</v>
      </c>
      <c r="L1642" s="12">
        <v>35</v>
      </c>
      <c r="M1642" s="12">
        <v>3</v>
      </c>
      <c r="N1642" s="12">
        <v>1</v>
      </c>
      <c r="O1642" s="12">
        <v>34</v>
      </c>
      <c r="P1642" s="12">
        <v>91</v>
      </c>
    </row>
    <row r="1643" spans="1:16" x14ac:dyDescent="0.2">
      <c r="A1643" s="12" t="s">
        <v>107</v>
      </c>
      <c r="B1643" s="12">
        <v>2013</v>
      </c>
      <c r="C1643" s="12" t="s">
        <v>184</v>
      </c>
      <c r="D1643" s="12" t="s">
        <v>157</v>
      </c>
      <c r="E1643" s="12">
        <v>109</v>
      </c>
      <c r="F1643" s="12">
        <v>413</v>
      </c>
      <c r="G1643" s="12">
        <v>49</v>
      </c>
      <c r="H1643" s="12">
        <v>110</v>
      </c>
      <c r="I1643" s="12">
        <v>18</v>
      </c>
      <c r="J1643" s="12">
        <v>0</v>
      </c>
      <c r="K1643" s="12">
        <v>27</v>
      </c>
      <c r="L1643" s="12">
        <v>76</v>
      </c>
      <c r="M1643" s="12">
        <v>5</v>
      </c>
      <c r="N1643" s="12">
        <v>1</v>
      </c>
      <c r="O1643" s="12">
        <v>35</v>
      </c>
      <c r="P1643" s="12">
        <v>109</v>
      </c>
    </row>
    <row r="1644" spans="1:16" x14ac:dyDescent="0.2">
      <c r="A1644" s="12" t="s">
        <v>1666</v>
      </c>
      <c r="B1644" s="12">
        <v>2013</v>
      </c>
      <c r="C1644" s="12" t="s">
        <v>167</v>
      </c>
      <c r="D1644" s="12" t="s">
        <v>157</v>
      </c>
      <c r="E1644" s="12">
        <v>140</v>
      </c>
      <c r="F1644" s="12">
        <v>413</v>
      </c>
      <c r="G1644" s="12">
        <v>61</v>
      </c>
      <c r="H1644" s="12">
        <v>97</v>
      </c>
      <c r="I1644" s="12">
        <v>22</v>
      </c>
      <c r="J1644" s="12">
        <v>0</v>
      </c>
      <c r="K1644" s="12">
        <v>18</v>
      </c>
      <c r="L1644" s="12">
        <v>47</v>
      </c>
      <c r="M1644" s="12">
        <v>7</v>
      </c>
      <c r="N1644" s="12">
        <v>3</v>
      </c>
      <c r="O1644" s="12">
        <v>59</v>
      </c>
      <c r="P1644" s="12">
        <v>87</v>
      </c>
    </row>
    <row r="1645" spans="1:16" x14ac:dyDescent="0.2">
      <c r="A1645" s="12" t="s">
        <v>1571</v>
      </c>
      <c r="B1645" s="12">
        <v>2013</v>
      </c>
      <c r="C1645" s="12" t="s">
        <v>169</v>
      </c>
      <c r="D1645" s="12" t="s">
        <v>161</v>
      </c>
      <c r="E1645" s="12">
        <v>116</v>
      </c>
      <c r="F1645" s="12">
        <v>413</v>
      </c>
      <c r="G1645" s="12">
        <v>44</v>
      </c>
      <c r="H1645" s="12">
        <v>95</v>
      </c>
      <c r="I1645" s="12">
        <v>14</v>
      </c>
      <c r="J1645" s="12">
        <v>0</v>
      </c>
      <c r="K1645" s="12">
        <v>11</v>
      </c>
      <c r="L1645" s="12">
        <v>42</v>
      </c>
      <c r="M1645" s="12">
        <v>0</v>
      </c>
      <c r="N1645" s="12">
        <v>0</v>
      </c>
      <c r="O1645" s="12">
        <v>51</v>
      </c>
      <c r="P1645" s="12">
        <v>110</v>
      </c>
    </row>
    <row r="1646" spans="1:16" x14ac:dyDescent="0.2">
      <c r="A1646" s="12" t="s">
        <v>1656</v>
      </c>
      <c r="B1646" s="12">
        <v>2013</v>
      </c>
      <c r="C1646" s="12" t="s">
        <v>188</v>
      </c>
      <c r="D1646" s="12" t="s">
        <v>161</v>
      </c>
      <c r="E1646" s="12">
        <v>119</v>
      </c>
      <c r="F1646" s="12">
        <v>415</v>
      </c>
      <c r="G1646" s="12">
        <v>71</v>
      </c>
      <c r="H1646" s="12">
        <v>109</v>
      </c>
      <c r="I1646" s="12">
        <v>18</v>
      </c>
      <c r="J1646" s="12">
        <v>3</v>
      </c>
      <c r="K1646" s="12">
        <v>12</v>
      </c>
      <c r="L1646" s="12">
        <v>42</v>
      </c>
      <c r="M1646" s="12">
        <v>19</v>
      </c>
      <c r="N1646" s="12">
        <v>9</v>
      </c>
      <c r="O1646" s="12">
        <v>65</v>
      </c>
      <c r="P1646" s="12">
        <v>105</v>
      </c>
    </row>
    <row r="1647" spans="1:16" x14ac:dyDescent="0.2">
      <c r="A1647" s="12" t="s">
        <v>1732</v>
      </c>
      <c r="B1647" s="12">
        <v>2013</v>
      </c>
      <c r="C1647" s="12" t="s">
        <v>164</v>
      </c>
      <c r="D1647" s="12" t="s">
        <v>157</v>
      </c>
      <c r="E1647" s="12">
        <v>118</v>
      </c>
      <c r="F1647" s="12">
        <v>417</v>
      </c>
      <c r="G1647" s="12">
        <v>57</v>
      </c>
      <c r="H1647" s="12">
        <v>115</v>
      </c>
      <c r="I1647" s="12">
        <v>26</v>
      </c>
      <c r="J1647" s="12">
        <v>1</v>
      </c>
      <c r="K1647" s="12">
        <v>22</v>
      </c>
      <c r="L1647" s="12">
        <v>66</v>
      </c>
      <c r="M1647" s="12">
        <v>0</v>
      </c>
      <c r="N1647" s="12">
        <v>1</v>
      </c>
      <c r="O1647" s="12">
        <v>37</v>
      </c>
      <c r="P1647" s="12">
        <v>135</v>
      </c>
    </row>
    <row r="1648" spans="1:16" x14ac:dyDescent="0.2">
      <c r="A1648" s="12" t="s">
        <v>1479</v>
      </c>
      <c r="B1648" s="12">
        <v>2013</v>
      </c>
      <c r="C1648" s="12" t="s">
        <v>156</v>
      </c>
      <c r="D1648" s="12" t="s">
        <v>157</v>
      </c>
      <c r="E1648" s="12">
        <v>117</v>
      </c>
      <c r="F1648" s="12">
        <v>423</v>
      </c>
      <c r="G1648" s="12">
        <v>38</v>
      </c>
      <c r="H1648" s="12">
        <v>107</v>
      </c>
      <c r="I1648" s="12">
        <v>13</v>
      </c>
      <c r="J1648" s="12">
        <v>1</v>
      </c>
      <c r="K1648" s="12">
        <v>4</v>
      </c>
      <c r="L1648" s="12">
        <v>40</v>
      </c>
      <c r="M1648" s="12">
        <v>0</v>
      </c>
      <c r="N1648" s="12">
        <v>1</v>
      </c>
      <c r="O1648" s="12">
        <v>20</v>
      </c>
      <c r="P1648" s="12">
        <v>41</v>
      </c>
    </row>
    <row r="1649" spans="1:16" x14ac:dyDescent="0.2">
      <c r="A1649" s="12" t="s">
        <v>109</v>
      </c>
      <c r="B1649" s="12">
        <v>2013</v>
      </c>
      <c r="C1649" s="12" t="s">
        <v>183</v>
      </c>
      <c r="D1649" s="12" t="s">
        <v>161</v>
      </c>
      <c r="E1649" s="12">
        <v>118</v>
      </c>
      <c r="F1649" s="12">
        <v>424</v>
      </c>
      <c r="G1649" s="12">
        <v>71</v>
      </c>
      <c r="H1649" s="12">
        <v>116</v>
      </c>
      <c r="I1649" s="12">
        <v>24</v>
      </c>
      <c r="J1649" s="12">
        <v>3</v>
      </c>
      <c r="K1649" s="12">
        <v>20</v>
      </c>
      <c r="L1649" s="12">
        <v>58</v>
      </c>
      <c r="M1649" s="12">
        <v>11</v>
      </c>
      <c r="N1649" s="12">
        <v>4</v>
      </c>
      <c r="O1649" s="12">
        <v>61</v>
      </c>
      <c r="P1649" s="12">
        <v>94</v>
      </c>
    </row>
    <row r="1650" spans="1:16" x14ac:dyDescent="0.2">
      <c r="A1650" s="12" t="s">
        <v>1627</v>
      </c>
      <c r="B1650" s="12">
        <v>2013</v>
      </c>
      <c r="C1650" s="12" t="s">
        <v>163</v>
      </c>
      <c r="D1650" s="12" t="s">
        <v>161</v>
      </c>
      <c r="E1650" s="12">
        <v>128</v>
      </c>
      <c r="F1650" s="12">
        <v>424</v>
      </c>
      <c r="G1650" s="12">
        <v>49</v>
      </c>
      <c r="H1650" s="12">
        <v>94</v>
      </c>
      <c r="I1650" s="12">
        <v>18</v>
      </c>
      <c r="J1650" s="12">
        <v>1</v>
      </c>
      <c r="K1650" s="12">
        <v>18</v>
      </c>
      <c r="L1650" s="12">
        <v>50</v>
      </c>
      <c r="M1650" s="12">
        <v>15</v>
      </c>
      <c r="N1650" s="12">
        <v>8</v>
      </c>
      <c r="O1650" s="12">
        <v>41</v>
      </c>
      <c r="P1650" s="12">
        <v>114</v>
      </c>
    </row>
    <row r="1651" spans="1:16" x14ac:dyDescent="0.2">
      <c r="A1651" s="12" t="s">
        <v>1380</v>
      </c>
      <c r="B1651" s="12">
        <v>2013</v>
      </c>
      <c r="C1651" s="12" t="s">
        <v>171</v>
      </c>
      <c r="D1651" s="12" t="s">
        <v>157</v>
      </c>
      <c r="E1651" s="12">
        <v>130</v>
      </c>
      <c r="F1651" s="12">
        <v>424</v>
      </c>
      <c r="G1651" s="12">
        <v>45</v>
      </c>
      <c r="H1651" s="12">
        <v>99</v>
      </c>
      <c r="I1651" s="12">
        <v>16</v>
      </c>
      <c r="J1651" s="12">
        <v>0</v>
      </c>
      <c r="K1651" s="12">
        <v>11</v>
      </c>
      <c r="L1651" s="12">
        <v>50</v>
      </c>
      <c r="M1651" s="12">
        <v>7</v>
      </c>
      <c r="N1651" s="12">
        <v>3</v>
      </c>
      <c r="O1651" s="12">
        <v>30</v>
      </c>
      <c r="P1651" s="12">
        <v>73</v>
      </c>
    </row>
    <row r="1652" spans="1:16" x14ac:dyDescent="0.2">
      <c r="A1652" s="12" t="s">
        <v>1413</v>
      </c>
      <c r="B1652" s="12">
        <v>2013</v>
      </c>
      <c r="C1652" s="12" t="s">
        <v>173</v>
      </c>
      <c r="D1652" s="12" t="s">
        <v>161</v>
      </c>
      <c r="E1652" s="12">
        <v>117</v>
      </c>
      <c r="F1652" s="12">
        <v>425</v>
      </c>
      <c r="G1652" s="12">
        <v>61</v>
      </c>
      <c r="H1652" s="12">
        <v>121</v>
      </c>
      <c r="I1652" s="12">
        <v>26</v>
      </c>
      <c r="J1652" s="12">
        <v>5</v>
      </c>
      <c r="K1652" s="12">
        <v>21</v>
      </c>
      <c r="L1652" s="12">
        <v>71</v>
      </c>
      <c r="M1652" s="12">
        <v>2</v>
      </c>
      <c r="N1652" s="12">
        <v>4</v>
      </c>
      <c r="O1652" s="12">
        <v>25</v>
      </c>
      <c r="P1652" s="12">
        <v>124</v>
      </c>
    </row>
    <row r="1653" spans="1:16" x14ac:dyDescent="0.2">
      <c r="A1653" s="12" t="s">
        <v>1629</v>
      </c>
      <c r="B1653" s="12">
        <v>2013</v>
      </c>
      <c r="C1653" s="12" t="s">
        <v>168</v>
      </c>
      <c r="D1653" s="12" t="s">
        <v>157</v>
      </c>
      <c r="E1653" s="12">
        <v>121</v>
      </c>
      <c r="F1653" s="12">
        <v>425</v>
      </c>
      <c r="G1653" s="12">
        <v>68</v>
      </c>
      <c r="H1653" s="12">
        <v>116</v>
      </c>
      <c r="I1653" s="12">
        <v>40</v>
      </c>
      <c r="J1653" s="12">
        <v>0</v>
      </c>
      <c r="K1653" s="12">
        <v>14</v>
      </c>
      <c r="L1653" s="12">
        <v>65</v>
      </c>
      <c r="M1653" s="12">
        <v>4</v>
      </c>
      <c r="N1653" s="12">
        <v>1</v>
      </c>
      <c r="O1653" s="12">
        <v>43</v>
      </c>
      <c r="P1653" s="12">
        <v>139</v>
      </c>
    </row>
    <row r="1654" spans="1:16" x14ac:dyDescent="0.2">
      <c r="A1654" s="12" t="s">
        <v>1802</v>
      </c>
      <c r="B1654" s="12">
        <v>2013</v>
      </c>
      <c r="C1654" s="12" t="s">
        <v>163</v>
      </c>
      <c r="D1654" s="12" t="s">
        <v>161</v>
      </c>
      <c r="E1654" s="12">
        <v>116</v>
      </c>
      <c r="F1654" s="12">
        <v>425</v>
      </c>
      <c r="G1654" s="12">
        <v>62</v>
      </c>
      <c r="H1654" s="12">
        <v>106</v>
      </c>
      <c r="I1654" s="12">
        <v>26</v>
      </c>
      <c r="J1654" s="12">
        <v>0</v>
      </c>
      <c r="K1654" s="12">
        <v>24</v>
      </c>
      <c r="L1654" s="12">
        <v>62</v>
      </c>
      <c r="M1654" s="12">
        <v>1</v>
      </c>
      <c r="N1654" s="12">
        <v>0</v>
      </c>
      <c r="O1654" s="12">
        <v>74</v>
      </c>
      <c r="P1654" s="12">
        <v>140</v>
      </c>
    </row>
    <row r="1655" spans="1:16" x14ac:dyDescent="0.2">
      <c r="A1655" s="12" t="s">
        <v>1490</v>
      </c>
      <c r="B1655" s="12">
        <v>2013</v>
      </c>
      <c r="C1655" s="12" t="s">
        <v>156</v>
      </c>
      <c r="D1655" s="12" t="s">
        <v>157</v>
      </c>
      <c r="E1655" s="12">
        <v>109</v>
      </c>
      <c r="F1655" s="12">
        <v>430</v>
      </c>
      <c r="G1655" s="12">
        <v>57</v>
      </c>
      <c r="H1655" s="12">
        <v>119</v>
      </c>
      <c r="I1655" s="12">
        <v>22</v>
      </c>
      <c r="J1655" s="12">
        <v>2</v>
      </c>
      <c r="K1655" s="12">
        <v>12</v>
      </c>
      <c r="L1655" s="12">
        <v>55</v>
      </c>
      <c r="M1655" s="12">
        <v>26</v>
      </c>
      <c r="N1655" s="12">
        <v>6</v>
      </c>
      <c r="O1655" s="12">
        <v>32</v>
      </c>
      <c r="P1655" s="12">
        <v>78</v>
      </c>
    </row>
    <row r="1656" spans="1:16" x14ac:dyDescent="0.2">
      <c r="A1656" s="12" t="s">
        <v>1739</v>
      </c>
      <c r="B1656" s="12">
        <v>2013</v>
      </c>
      <c r="C1656" s="12" t="s">
        <v>176</v>
      </c>
      <c r="D1656" s="12" t="s">
        <v>157</v>
      </c>
      <c r="E1656" s="12">
        <v>146</v>
      </c>
      <c r="F1656" s="12">
        <v>430</v>
      </c>
      <c r="G1656" s="12">
        <v>59</v>
      </c>
      <c r="H1656" s="12">
        <v>100</v>
      </c>
      <c r="I1656" s="12">
        <v>21</v>
      </c>
      <c r="J1656" s="12">
        <v>2</v>
      </c>
      <c r="K1656" s="12">
        <v>10</v>
      </c>
      <c r="L1656" s="12">
        <v>45</v>
      </c>
      <c r="M1656" s="12">
        <v>17</v>
      </c>
      <c r="N1656" s="12">
        <v>2</v>
      </c>
      <c r="O1656" s="12">
        <v>44</v>
      </c>
      <c r="P1656" s="12">
        <v>141</v>
      </c>
    </row>
    <row r="1657" spans="1:16" x14ac:dyDescent="0.2">
      <c r="A1657" s="12" t="s">
        <v>1500</v>
      </c>
      <c r="B1657" s="12">
        <v>2013</v>
      </c>
      <c r="C1657" s="12" t="s">
        <v>173</v>
      </c>
      <c r="D1657" s="12" t="s">
        <v>161</v>
      </c>
      <c r="E1657" s="12">
        <v>112</v>
      </c>
      <c r="F1657" s="12">
        <v>430</v>
      </c>
      <c r="G1657" s="12">
        <v>63</v>
      </c>
      <c r="H1657" s="12">
        <v>132</v>
      </c>
      <c r="I1657" s="12">
        <v>23</v>
      </c>
      <c r="J1657" s="12">
        <v>6</v>
      </c>
      <c r="K1657" s="12">
        <v>18</v>
      </c>
      <c r="L1657" s="12">
        <v>58</v>
      </c>
      <c r="M1657" s="12">
        <v>17</v>
      </c>
      <c r="N1657" s="12">
        <v>3</v>
      </c>
      <c r="O1657" s="12">
        <v>55</v>
      </c>
      <c r="P1657" s="12">
        <v>79</v>
      </c>
    </row>
    <row r="1658" spans="1:16" x14ac:dyDescent="0.2">
      <c r="A1658" s="12" t="s">
        <v>1417</v>
      </c>
      <c r="B1658" s="12">
        <v>2013</v>
      </c>
      <c r="C1658" s="12" t="s">
        <v>177</v>
      </c>
      <c r="D1658" s="12" t="s">
        <v>161</v>
      </c>
      <c r="E1658" s="12">
        <v>126</v>
      </c>
      <c r="F1658" s="12">
        <v>433</v>
      </c>
      <c r="G1658" s="12">
        <v>46</v>
      </c>
      <c r="H1658" s="12">
        <v>117</v>
      </c>
      <c r="I1658" s="12">
        <v>13</v>
      </c>
      <c r="J1658" s="12">
        <v>2</v>
      </c>
      <c r="K1658" s="12">
        <v>6</v>
      </c>
      <c r="L1658" s="12">
        <v>48</v>
      </c>
      <c r="M1658" s="12">
        <v>4</v>
      </c>
      <c r="N1658" s="12">
        <v>1</v>
      </c>
      <c r="O1658" s="12">
        <v>26</v>
      </c>
      <c r="P1658" s="12">
        <v>74</v>
      </c>
    </row>
    <row r="1659" spans="1:16" x14ac:dyDescent="0.2">
      <c r="A1659" s="12" t="s">
        <v>1758</v>
      </c>
      <c r="B1659" s="12">
        <v>2013</v>
      </c>
      <c r="C1659" s="12" t="s">
        <v>158</v>
      </c>
      <c r="D1659" s="12" t="s">
        <v>157</v>
      </c>
      <c r="E1659" s="12">
        <v>120</v>
      </c>
      <c r="F1659" s="12">
        <v>435</v>
      </c>
      <c r="G1659" s="12">
        <v>63</v>
      </c>
      <c r="H1659" s="12">
        <v>120</v>
      </c>
      <c r="I1659" s="12">
        <v>35</v>
      </c>
      <c r="J1659" s="12">
        <v>1</v>
      </c>
      <c r="K1659" s="12">
        <v>18</v>
      </c>
      <c r="L1659" s="12">
        <v>56</v>
      </c>
      <c r="M1659" s="12">
        <v>2</v>
      </c>
      <c r="N1659" s="12">
        <v>1</v>
      </c>
      <c r="O1659" s="12">
        <v>50</v>
      </c>
      <c r="P1659" s="12">
        <v>130</v>
      </c>
    </row>
    <row r="1660" spans="1:16" x14ac:dyDescent="0.2">
      <c r="A1660" s="12" t="s">
        <v>1415</v>
      </c>
      <c r="B1660" s="12">
        <v>2013</v>
      </c>
      <c r="C1660" s="12" t="s">
        <v>177</v>
      </c>
      <c r="D1660" s="12" t="s">
        <v>161</v>
      </c>
      <c r="E1660" s="12">
        <v>116</v>
      </c>
      <c r="F1660" s="12">
        <v>435</v>
      </c>
      <c r="G1660" s="12">
        <v>62</v>
      </c>
      <c r="H1660" s="12">
        <v>123</v>
      </c>
      <c r="I1660" s="12">
        <v>30</v>
      </c>
      <c r="J1660" s="12">
        <v>3</v>
      </c>
      <c r="K1660" s="12">
        <v>6</v>
      </c>
      <c r="L1660" s="12">
        <v>31</v>
      </c>
      <c r="M1660" s="12">
        <v>15</v>
      </c>
      <c r="N1660" s="12">
        <v>4</v>
      </c>
      <c r="O1660" s="12">
        <v>28</v>
      </c>
      <c r="P1660" s="12">
        <v>66</v>
      </c>
    </row>
    <row r="1661" spans="1:16" x14ac:dyDescent="0.2">
      <c r="A1661" s="12" t="s">
        <v>1574</v>
      </c>
      <c r="B1661" s="12">
        <v>2013</v>
      </c>
      <c r="C1661" s="12" t="s">
        <v>184</v>
      </c>
      <c r="D1661" s="12" t="s">
        <v>157</v>
      </c>
      <c r="E1661" s="12">
        <v>142</v>
      </c>
      <c r="F1661" s="12">
        <v>436</v>
      </c>
      <c r="G1661" s="12">
        <v>51</v>
      </c>
      <c r="H1661" s="12">
        <v>96</v>
      </c>
      <c r="I1661" s="12">
        <v>26</v>
      </c>
      <c r="J1661" s="12">
        <v>1</v>
      </c>
      <c r="K1661" s="12">
        <v>13</v>
      </c>
      <c r="L1661" s="12">
        <v>45</v>
      </c>
      <c r="M1661" s="12">
        <v>1</v>
      </c>
      <c r="N1661" s="12">
        <v>4</v>
      </c>
      <c r="O1661" s="12">
        <v>37</v>
      </c>
      <c r="P1661" s="12">
        <v>59</v>
      </c>
    </row>
    <row r="1662" spans="1:16" x14ac:dyDescent="0.2">
      <c r="A1662" s="12" t="s">
        <v>1885</v>
      </c>
      <c r="B1662" s="12">
        <v>2013</v>
      </c>
      <c r="C1662" s="12" t="s">
        <v>181</v>
      </c>
      <c r="D1662" s="12" t="s">
        <v>157</v>
      </c>
      <c r="E1662" s="12">
        <v>129</v>
      </c>
      <c r="F1662" s="12">
        <v>437</v>
      </c>
      <c r="G1662" s="12">
        <v>60</v>
      </c>
      <c r="H1662" s="12">
        <v>128</v>
      </c>
      <c r="I1662" s="12">
        <v>20</v>
      </c>
      <c r="J1662" s="12">
        <v>3</v>
      </c>
      <c r="K1662" s="12">
        <v>2</v>
      </c>
      <c r="L1662" s="12">
        <v>39</v>
      </c>
      <c r="M1662" s="12">
        <v>8</v>
      </c>
      <c r="N1662" s="12">
        <v>4</v>
      </c>
      <c r="O1662" s="12">
        <v>27</v>
      </c>
      <c r="P1662" s="12">
        <v>54</v>
      </c>
    </row>
    <row r="1663" spans="1:16" x14ac:dyDescent="0.2">
      <c r="A1663" s="12" t="s">
        <v>1832</v>
      </c>
      <c r="B1663" s="12">
        <v>2013</v>
      </c>
      <c r="C1663" s="12" t="s">
        <v>182</v>
      </c>
      <c r="D1663" s="12" t="s">
        <v>157</v>
      </c>
      <c r="E1663" s="12">
        <v>131</v>
      </c>
      <c r="F1663" s="12">
        <v>438</v>
      </c>
      <c r="G1663" s="12">
        <v>60</v>
      </c>
      <c r="H1663" s="12">
        <v>112</v>
      </c>
      <c r="I1663" s="12">
        <v>16</v>
      </c>
      <c r="J1663" s="12">
        <v>2</v>
      </c>
      <c r="K1663" s="12">
        <v>9</v>
      </c>
      <c r="L1663" s="12">
        <v>37</v>
      </c>
      <c r="M1663" s="12">
        <v>7</v>
      </c>
      <c r="N1663" s="12">
        <v>1</v>
      </c>
      <c r="O1663" s="12">
        <v>42</v>
      </c>
      <c r="P1663" s="12">
        <v>84</v>
      </c>
    </row>
    <row r="1664" spans="1:16" x14ac:dyDescent="0.2">
      <c r="A1664" s="12" t="s">
        <v>1569</v>
      </c>
      <c r="B1664" s="12">
        <v>2013</v>
      </c>
      <c r="C1664" s="12" t="s">
        <v>174</v>
      </c>
      <c r="D1664" s="12" t="s">
        <v>161</v>
      </c>
      <c r="E1664" s="12">
        <v>127</v>
      </c>
      <c r="F1664" s="12">
        <v>438</v>
      </c>
      <c r="G1664" s="12">
        <v>51</v>
      </c>
      <c r="H1664" s="12">
        <v>99</v>
      </c>
      <c r="I1664" s="12">
        <v>21</v>
      </c>
      <c r="J1664" s="12">
        <v>0</v>
      </c>
      <c r="K1664" s="12">
        <v>15</v>
      </c>
      <c r="L1664" s="12">
        <v>55</v>
      </c>
      <c r="M1664" s="12">
        <v>9</v>
      </c>
      <c r="N1664" s="12">
        <v>5</v>
      </c>
      <c r="O1664" s="12">
        <v>58</v>
      </c>
      <c r="P1664" s="12">
        <v>108</v>
      </c>
    </row>
    <row r="1665" spans="1:16" x14ac:dyDescent="0.2">
      <c r="A1665" s="12" t="s">
        <v>1809</v>
      </c>
      <c r="B1665" s="12">
        <v>2013</v>
      </c>
      <c r="C1665" s="12" t="s">
        <v>156</v>
      </c>
      <c r="D1665" s="12" t="s">
        <v>157</v>
      </c>
      <c r="E1665" s="12">
        <v>124</v>
      </c>
      <c r="F1665" s="12">
        <v>441</v>
      </c>
      <c r="G1665" s="12">
        <v>43</v>
      </c>
      <c r="H1665" s="12">
        <v>117</v>
      </c>
      <c r="I1665" s="12">
        <v>23</v>
      </c>
      <c r="J1665" s="12">
        <v>3</v>
      </c>
      <c r="K1665" s="12">
        <v>14</v>
      </c>
      <c r="L1665" s="12">
        <v>56</v>
      </c>
      <c r="M1665" s="12">
        <v>0</v>
      </c>
      <c r="N1665" s="12">
        <v>0</v>
      </c>
      <c r="O1665" s="12">
        <v>24</v>
      </c>
      <c r="P1665" s="12">
        <v>98</v>
      </c>
    </row>
    <row r="1666" spans="1:16" x14ac:dyDescent="0.2">
      <c r="A1666" s="12" t="s">
        <v>1552</v>
      </c>
      <c r="B1666" s="12">
        <v>2013</v>
      </c>
      <c r="C1666" s="12" t="s">
        <v>168</v>
      </c>
      <c r="D1666" s="12" t="s">
        <v>157</v>
      </c>
      <c r="E1666" s="12">
        <v>124</v>
      </c>
      <c r="F1666" s="12">
        <v>442</v>
      </c>
      <c r="G1666" s="12">
        <v>57</v>
      </c>
      <c r="H1666" s="12">
        <v>112</v>
      </c>
      <c r="I1666" s="12">
        <v>29</v>
      </c>
      <c r="J1666" s="12">
        <v>8</v>
      </c>
      <c r="K1666" s="12">
        <v>13</v>
      </c>
      <c r="L1666" s="12">
        <v>67</v>
      </c>
      <c r="M1666" s="12">
        <v>6</v>
      </c>
      <c r="N1666" s="12">
        <v>0</v>
      </c>
      <c r="O1666" s="12">
        <v>54</v>
      </c>
      <c r="P1666" s="12">
        <v>124</v>
      </c>
    </row>
    <row r="1667" spans="1:16" x14ac:dyDescent="0.2">
      <c r="A1667" s="12" t="s">
        <v>1935</v>
      </c>
      <c r="B1667" s="12">
        <v>2013</v>
      </c>
      <c r="C1667" s="12" t="s">
        <v>169</v>
      </c>
      <c r="D1667" s="12" t="s">
        <v>161</v>
      </c>
      <c r="E1667" s="12">
        <v>137</v>
      </c>
      <c r="F1667" s="12">
        <v>443</v>
      </c>
      <c r="G1667" s="12">
        <v>64</v>
      </c>
      <c r="H1667" s="12">
        <v>119</v>
      </c>
      <c r="I1667" s="12">
        <v>28</v>
      </c>
      <c r="J1667" s="12">
        <v>5</v>
      </c>
      <c r="K1667" s="12">
        <v>8</v>
      </c>
      <c r="L1667" s="12">
        <v>38</v>
      </c>
      <c r="M1667" s="12">
        <v>12</v>
      </c>
      <c r="N1667" s="12">
        <v>3</v>
      </c>
      <c r="O1667" s="12">
        <v>33</v>
      </c>
      <c r="P1667" s="12">
        <v>82</v>
      </c>
    </row>
    <row r="1668" spans="1:16" x14ac:dyDescent="0.2">
      <c r="A1668" s="12" t="s">
        <v>1484</v>
      </c>
      <c r="B1668" s="12">
        <v>2013</v>
      </c>
      <c r="C1668" s="12" t="s">
        <v>175</v>
      </c>
      <c r="D1668" s="12" t="s">
        <v>157</v>
      </c>
      <c r="E1668" s="12">
        <v>113</v>
      </c>
      <c r="F1668" s="12">
        <v>445</v>
      </c>
      <c r="G1668" s="12">
        <v>62</v>
      </c>
      <c r="H1668" s="12">
        <v>144</v>
      </c>
      <c r="I1668" s="12">
        <v>35</v>
      </c>
      <c r="J1668" s="12">
        <v>0</v>
      </c>
      <c r="K1668" s="12">
        <v>11</v>
      </c>
      <c r="L1668" s="12">
        <v>47</v>
      </c>
      <c r="M1668" s="12">
        <v>0</v>
      </c>
      <c r="N1668" s="12">
        <v>1</v>
      </c>
      <c r="O1668" s="12">
        <v>61</v>
      </c>
      <c r="P1668" s="12">
        <v>89</v>
      </c>
    </row>
    <row r="1669" spans="1:16" x14ac:dyDescent="0.2">
      <c r="A1669" s="12" t="s">
        <v>1398</v>
      </c>
      <c r="B1669" s="12">
        <v>2013</v>
      </c>
      <c r="C1669" s="12" t="s">
        <v>171</v>
      </c>
      <c r="D1669" s="12" t="s">
        <v>157</v>
      </c>
      <c r="E1669" s="12">
        <v>142</v>
      </c>
      <c r="F1669" s="12">
        <v>445</v>
      </c>
      <c r="G1669" s="12">
        <v>43</v>
      </c>
      <c r="H1669" s="12">
        <v>107</v>
      </c>
      <c r="I1669" s="12">
        <v>24</v>
      </c>
      <c r="J1669" s="12">
        <v>1</v>
      </c>
      <c r="K1669" s="12">
        <v>14</v>
      </c>
      <c r="L1669" s="12">
        <v>59</v>
      </c>
      <c r="M1669" s="12">
        <v>2</v>
      </c>
      <c r="N1669" s="12">
        <v>0</v>
      </c>
      <c r="O1669" s="12">
        <v>36</v>
      </c>
      <c r="P1669" s="12">
        <v>111</v>
      </c>
    </row>
    <row r="1670" spans="1:16" x14ac:dyDescent="0.2">
      <c r="A1670" s="12" t="s">
        <v>1621</v>
      </c>
      <c r="B1670" s="12">
        <v>2013</v>
      </c>
      <c r="C1670" s="12" t="s">
        <v>170</v>
      </c>
      <c r="D1670" s="12" t="s">
        <v>157</v>
      </c>
      <c r="E1670" s="12">
        <v>145</v>
      </c>
      <c r="F1670" s="12">
        <v>446</v>
      </c>
      <c r="G1670" s="12">
        <v>73</v>
      </c>
      <c r="H1670" s="12">
        <v>114</v>
      </c>
      <c r="I1670" s="12">
        <v>23</v>
      </c>
      <c r="J1670" s="12">
        <v>3</v>
      </c>
      <c r="K1670" s="12">
        <v>30</v>
      </c>
      <c r="L1670" s="12">
        <v>87</v>
      </c>
      <c r="M1670" s="12">
        <v>4</v>
      </c>
      <c r="N1670" s="12">
        <v>2</v>
      </c>
      <c r="O1670" s="12">
        <v>50</v>
      </c>
      <c r="P1670" s="12">
        <v>140</v>
      </c>
    </row>
    <row r="1671" spans="1:16" x14ac:dyDescent="0.2">
      <c r="A1671" s="12" t="s">
        <v>1586</v>
      </c>
      <c r="B1671" s="12">
        <v>2013</v>
      </c>
      <c r="C1671" s="12" t="s">
        <v>188</v>
      </c>
      <c r="D1671" s="12" t="s">
        <v>161</v>
      </c>
      <c r="E1671" s="12">
        <v>126</v>
      </c>
      <c r="F1671" s="12">
        <v>446</v>
      </c>
      <c r="G1671" s="12">
        <v>72</v>
      </c>
      <c r="H1671" s="12">
        <v>139</v>
      </c>
      <c r="I1671" s="12">
        <v>27</v>
      </c>
      <c r="J1671" s="12">
        <v>0</v>
      </c>
      <c r="K1671" s="12">
        <v>25</v>
      </c>
      <c r="L1671" s="12">
        <v>82</v>
      </c>
      <c r="M1671" s="12">
        <v>1</v>
      </c>
      <c r="N1671" s="12">
        <v>0</v>
      </c>
      <c r="O1671" s="12">
        <v>57</v>
      </c>
      <c r="P1671" s="12">
        <v>85</v>
      </c>
    </row>
    <row r="1672" spans="1:16" x14ac:dyDescent="0.2">
      <c r="A1672" s="12" t="s">
        <v>1587</v>
      </c>
      <c r="B1672" s="12">
        <v>2013</v>
      </c>
      <c r="C1672" s="12" t="s">
        <v>160</v>
      </c>
      <c r="D1672" s="12" t="s">
        <v>161</v>
      </c>
      <c r="E1672" s="12">
        <v>136</v>
      </c>
      <c r="F1672" s="12">
        <v>448</v>
      </c>
      <c r="G1672" s="12">
        <v>60</v>
      </c>
      <c r="H1672" s="12">
        <v>80</v>
      </c>
      <c r="I1672" s="12">
        <v>10</v>
      </c>
      <c r="J1672" s="12">
        <v>3</v>
      </c>
      <c r="K1672" s="12">
        <v>22</v>
      </c>
      <c r="L1672" s="12">
        <v>55</v>
      </c>
      <c r="M1672" s="12">
        <v>2</v>
      </c>
      <c r="N1672" s="12">
        <v>0</v>
      </c>
      <c r="O1672" s="12">
        <v>77</v>
      </c>
      <c r="P1672" s="12">
        <v>171</v>
      </c>
    </row>
    <row r="1673" spans="1:16" x14ac:dyDescent="0.2">
      <c r="A1673" s="12" t="s">
        <v>1877</v>
      </c>
      <c r="B1673" s="12">
        <v>2013</v>
      </c>
      <c r="C1673" s="12" t="s">
        <v>188</v>
      </c>
      <c r="D1673" s="12" t="s">
        <v>161</v>
      </c>
      <c r="E1673" s="12">
        <v>121</v>
      </c>
      <c r="F1673" s="12">
        <v>449</v>
      </c>
      <c r="G1673" s="12">
        <v>63</v>
      </c>
      <c r="H1673" s="12">
        <v>131</v>
      </c>
      <c r="I1673" s="12">
        <v>22</v>
      </c>
      <c r="J1673" s="12">
        <v>1</v>
      </c>
      <c r="K1673" s="12">
        <v>21</v>
      </c>
      <c r="L1673" s="12">
        <v>79</v>
      </c>
      <c r="M1673" s="12">
        <v>4</v>
      </c>
      <c r="N1673" s="12">
        <v>1</v>
      </c>
      <c r="O1673" s="12">
        <v>15</v>
      </c>
      <c r="P1673" s="12">
        <v>109</v>
      </c>
    </row>
    <row r="1674" spans="1:16" x14ac:dyDescent="0.2">
      <c r="A1674" s="12" t="s">
        <v>112</v>
      </c>
      <c r="B1674" s="12">
        <v>2013</v>
      </c>
      <c r="C1674" s="12" t="s">
        <v>164</v>
      </c>
      <c r="D1674" s="12" t="s">
        <v>157</v>
      </c>
      <c r="E1674" s="12">
        <v>118</v>
      </c>
      <c r="F1674" s="12">
        <v>452</v>
      </c>
      <c r="G1674" s="12">
        <v>82</v>
      </c>
      <c r="H1674" s="12">
        <v>117</v>
      </c>
      <c r="I1674" s="12">
        <v>24</v>
      </c>
      <c r="J1674" s="12">
        <v>0</v>
      </c>
      <c r="K1674" s="12">
        <v>28</v>
      </c>
      <c r="L1674" s="12">
        <v>73</v>
      </c>
      <c r="M1674" s="12">
        <v>7</v>
      </c>
      <c r="N1674" s="12">
        <v>2</v>
      </c>
      <c r="O1674" s="12">
        <v>69</v>
      </c>
      <c r="P1674" s="12">
        <v>84</v>
      </c>
    </row>
    <row r="1675" spans="1:16" x14ac:dyDescent="0.2">
      <c r="A1675" s="12" t="s">
        <v>1641</v>
      </c>
      <c r="B1675" s="12">
        <v>2013</v>
      </c>
      <c r="C1675" s="12" t="s">
        <v>185</v>
      </c>
      <c r="D1675" s="12" t="s">
        <v>161</v>
      </c>
      <c r="E1675" s="12">
        <v>141</v>
      </c>
      <c r="F1675" s="12">
        <v>452</v>
      </c>
      <c r="G1675" s="12">
        <v>50</v>
      </c>
      <c r="H1675" s="12">
        <v>120</v>
      </c>
      <c r="I1675" s="12">
        <v>17</v>
      </c>
      <c r="J1675" s="12">
        <v>6</v>
      </c>
      <c r="K1675" s="12">
        <v>3</v>
      </c>
      <c r="L1675" s="12">
        <v>41</v>
      </c>
      <c r="M1675" s="12">
        <v>14</v>
      </c>
      <c r="N1675" s="12">
        <v>9</v>
      </c>
      <c r="O1675" s="12">
        <v>52</v>
      </c>
      <c r="P1675" s="12">
        <v>95</v>
      </c>
    </row>
    <row r="1676" spans="1:16" x14ac:dyDescent="0.2">
      <c r="A1676" s="12" t="s">
        <v>1423</v>
      </c>
      <c r="B1676" s="12">
        <v>2013</v>
      </c>
      <c r="C1676" s="12" t="s">
        <v>182</v>
      </c>
      <c r="D1676" s="12" t="s">
        <v>157</v>
      </c>
      <c r="E1676" s="12">
        <v>118</v>
      </c>
      <c r="F1676" s="12">
        <v>453</v>
      </c>
      <c r="G1676" s="12">
        <v>54</v>
      </c>
      <c r="H1676" s="12">
        <v>144</v>
      </c>
      <c r="I1676" s="12">
        <v>24</v>
      </c>
      <c r="J1676" s="12">
        <v>3</v>
      </c>
      <c r="K1676" s="12">
        <v>10</v>
      </c>
      <c r="L1676" s="12">
        <v>51</v>
      </c>
      <c r="M1676" s="12">
        <v>5</v>
      </c>
      <c r="N1676" s="12">
        <v>2</v>
      </c>
      <c r="O1676" s="12">
        <v>20</v>
      </c>
      <c r="P1676" s="12">
        <v>44</v>
      </c>
    </row>
    <row r="1677" spans="1:16" x14ac:dyDescent="0.2">
      <c r="A1677" s="12" t="s">
        <v>1342</v>
      </c>
      <c r="B1677" s="12">
        <v>2013</v>
      </c>
      <c r="C1677" s="12" t="s">
        <v>159</v>
      </c>
      <c r="D1677" s="12" t="s">
        <v>157</v>
      </c>
      <c r="E1677" s="12">
        <v>124</v>
      </c>
      <c r="F1677" s="12">
        <v>454</v>
      </c>
      <c r="G1677" s="12">
        <v>54</v>
      </c>
      <c r="H1677" s="12">
        <v>110</v>
      </c>
      <c r="I1677" s="12">
        <v>20</v>
      </c>
      <c r="J1677" s="12">
        <v>2</v>
      </c>
      <c r="K1677" s="12">
        <v>29</v>
      </c>
      <c r="L1677" s="12">
        <v>65</v>
      </c>
      <c r="M1677" s="12">
        <v>0</v>
      </c>
      <c r="N1677" s="12">
        <v>0</v>
      </c>
      <c r="O1677" s="12">
        <v>42</v>
      </c>
      <c r="P1677" s="12">
        <v>128</v>
      </c>
    </row>
    <row r="1678" spans="1:16" x14ac:dyDescent="0.2">
      <c r="A1678" s="12" t="s">
        <v>1800</v>
      </c>
      <c r="B1678" s="12">
        <v>2013</v>
      </c>
      <c r="C1678" s="12" t="s">
        <v>159</v>
      </c>
      <c r="D1678" s="12" t="s">
        <v>157</v>
      </c>
      <c r="E1678" s="12">
        <v>131</v>
      </c>
      <c r="F1678" s="12">
        <v>454</v>
      </c>
      <c r="G1678" s="12">
        <v>53</v>
      </c>
      <c r="H1678" s="12">
        <v>108</v>
      </c>
      <c r="I1678" s="12">
        <v>19</v>
      </c>
      <c r="J1678" s="12">
        <v>0</v>
      </c>
      <c r="K1678" s="12">
        <v>20</v>
      </c>
      <c r="L1678" s="12">
        <v>50</v>
      </c>
      <c r="M1678" s="12">
        <v>0</v>
      </c>
      <c r="N1678" s="12">
        <v>0</v>
      </c>
      <c r="O1678" s="12">
        <v>64</v>
      </c>
      <c r="P1678" s="12">
        <v>119</v>
      </c>
    </row>
    <row r="1679" spans="1:16" x14ac:dyDescent="0.2">
      <c r="A1679" s="12" t="s">
        <v>1858</v>
      </c>
      <c r="B1679" s="12">
        <v>2013</v>
      </c>
      <c r="C1679" s="12" t="s">
        <v>184</v>
      </c>
      <c r="D1679" s="12" t="s">
        <v>157</v>
      </c>
      <c r="E1679" s="12">
        <v>147</v>
      </c>
      <c r="F1679" s="12">
        <v>457</v>
      </c>
      <c r="G1679" s="12">
        <v>66</v>
      </c>
      <c r="H1679" s="12">
        <v>119</v>
      </c>
      <c r="I1679" s="12">
        <v>21</v>
      </c>
      <c r="J1679" s="12">
        <v>6</v>
      </c>
      <c r="K1679" s="12">
        <v>8</v>
      </c>
      <c r="L1679" s="12">
        <v>49</v>
      </c>
      <c r="M1679" s="12">
        <v>36</v>
      </c>
      <c r="N1679" s="12">
        <v>9</v>
      </c>
      <c r="O1679" s="12">
        <v>28</v>
      </c>
      <c r="P1679" s="12">
        <v>104</v>
      </c>
    </row>
    <row r="1680" spans="1:16" x14ac:dyDescent="0.2">
      <c r="A1680" s="12" t="s">
        <v>1787</v>
      </c>
      <c r="B1680" s="12">
        <v>2013</v>
      </c>
      <c r="C1680" s="12" t="s">
        <v>168</v>
      </c>
      <c r="D1680" s="12" t="s">
        <v>157</v>
      </c>
      <c r="E1680" s="12">
        <v>134</v>
      </c>
      <c r="F1680" s="12">
        <v>458</v>
      </c>
      <c r="G1680" s="12">
        <v>77</v>
      </c>
      <c r="H1680" s="12">
        <v>139</v>
      </c>
      <c r="I1680" s="12">
        <v>29</v>
      </c>
      <c r="J1680" s="12">
        <v>0</v>
      </c>
      <c r="K1680" s="12">
        <v>12</v>
      </c>
      <c r="L1680" s="12">
        <v>66</v>
      </c>
      <c r="M1680" s="12">
        <v>0</v>
      </c>
      <c r="N1680" s="12">
        <v>2</v>
      </c>
      <c r="O1680" s="12">
        <v>51</v>
      </c>
      <c r="P1680" s="12">
        <v>93</v>
      </c>
    </row>
    <row r="1681" spans="1:16" x14ac:dyDescent="0.2">
      <c r="A1681" s="12" t="s">
        <v>1712</v>
      </c>
      <c r="B1681" s="12">
        <v>2013</v>
      </c>
      <c r="C1681" s="12" t="s">
        <v>180</v>
      </c>
      <c r="D1681" s="12" t="s">
        <v>161</v>
      </c>
      <c r="E1681" s="12">
        <v>138</v>
      </c>
      <c r="F1681" s="12">
        <v>462</v>
      </c>
      <c r="G1681" s="12">
        <v>53</v>
      </c>
      <c r="H1681" s="12">
        <v>121</v>
      </c>
      <c r="I1681" s="12">
        <v>26</v>
      </c>
      <c r="J1681" s="12">
        <v>1</v>
      </c>
      <c r="K1681" s="12">
        <v>9</v>
      </c>
      <c r="L1681" s="12">
        <v>60</v>
      </c>
      <c r="M1681" s="12">
        <v>1</v>
      </c>
      <c r="N1681" s="12">
        <v>2</v>
      </c>
      <c r="O1681" s="12">
        <v>47</v>
      </c>
      <c r="P1681" s="12">
        <v>106</v>
      </c>
    </row>
    <row r="1682" spans="1:16" x14ac:dyDescent="0.2">
      <c r="A1682" s="12" t="s">
        <v>1785</v>
      </c>
      <c r="B1682" s="12">
        <v>2013</v>
      </c>
      <c r="C1682" s="12" t="s">
        <v>184</v>
      </c>
      <c r="D1682" s="12" t="s">
        <v>157</v>
      </c>
      <c r="E1682" s="12">
        <v>147</v>
      </c>
      <c r="F1682" s="12">
        <v>462</v>
      </c>
      <c r="G1682" s="12">
        <v>60</v>
      </c>
      <c r="H1682" s="12">
        <v>107</v>
      </c>
      <c r="I1682" s="12">
        <v>24</v>
      </c>
      <c r="J1682" s="12">
        <v>1</v>
      </c>
      <c r="K1682" s="12">
        <v>23</v>
      </c>
      <c r="L1682" s="12">
        <v>60</v>
      </c>
      <c r="M1682" s="12">
        <v>0</v>
      </c>
      <c r="N1682" s="12">
        <v>0</v>
      </c>
      <c r="O1682" s="12">
        <v>45</v>
      </c>
      <c r="P1682" s="12">
        <v>117</v>
      </c>
    </row>
    <row r="1683" spans="1:16" x14ac:dyDescent="0.2">
      <c r="A1683" s="12" t="s">
        <v>1630</v>
      </c>
      <c r="B1683" s="12">
        <v>2013</v>
      </c>
      <c r="C1683" s="12" t="s">
        <v>162</v>
      </c>
      <c r="D1683" s="12" t="s">
        <v>161</v>
      </c>
      <c r="E1683" s="12">
        <v>137</v>
      </c>
      <c r="F1683" s="12">
        <v>462</v>
      </c>
      <c r="G1683" s="12">
        <v>56</v>
      </c>
      <c r="H1683" s="12">
        <v>116</v>
      </c>
      <c r="I1683" s="12">
        <v>32</v>
      </c>
      <c r="J1683" s="12">
        <v>3</v>
      </c>
      <c r="K1683" s="12">
        <v>21</v>
      </c>
      <c r="L1683" s="12">
        <v>68</v>
      </c>
      <c r="M1683" s="12">
        <v>6</v>
      </c>
      <c r="N1683" s="12">
        <v>3</v>
      </c>
      <c r="O1683" s="12">
        <v>29</v>
      </c>
      <c r="P1683" s="12">
        <v>94</v>
      </c>
    </row>
    <row r="1684" spans="1:16" x14ac:dyDescent="0.2">
      <c r="A1684" s="12" t="s">
        <v>1438</v>
      </c>
      <c r="B1684" s="12">
        <v>2013</v>
      </c>
      <c r="C1684" s="12" t="s">
        <v>183</v>
      </c>
      <c r="D1684" s="12" t="s">
        <v>161</v>
      </c>
      <c r="E1684" s="12">
        <v>129</v>
      </c>
      <c r="F1684" s="12">
        <v>462</v>
      </c>
      <c r="G1684" s="12">
        <v>84</v>
      </c>
      <c r="H1684" s="12">
        <v>147</v>
      </c>
      <c r="I1684" s="12">
        <v>24</v>
      </c>
      <c r="J1684" s="12">
        <v>0</v>
      </c>
      <c r="K1684" s="12">
        <v>25</v>
      </c>
      <c r="L1684" s="12">
        <v>82</v>
      </c>
      <c r="M1684" s="12">
        <v>10</v>
      </c>
      <c r="N1684" s="12">
        <v>1</v>
      </c>
      <c r="O1684" s="12">
        <v>60</v>
      </c>
      <c r="P1684" s="12">
        <v>101</v>
      </c>
    </row>
    <row r="1685" spans="1:16" x14ac:dyDescent="0.2">
      <c r="A1685" s="12" t="s">
        <v>1565</v>
      </c>
      <c r="B1685" s="12">
        <v>2013</v>
      </c>
      <c r="C1685" s="12" t="s">
        <v>164</v>
      </c>
      <c r="D1685" s="12" t="s">
        <v>157</v>
      </c>
      <c r="E1685" s="12">
        <v>143</v>
      </c>
      <c r="F1685" s="12">
        <v>465</v>
      </c>
      <c r="G1685" s="12">
        <v>67</v>
      </c>
      <c r="H1685" s="12">
        <v>134</v>
      </c>
      <c r="I1685" s="12">
        <v>26</v>
      </c>
      <c r="J1685" s="12">
        <v>1</v>
      </c>
      <c r="K1685" s="12">
        <v>23</v>
      </c>
      <c r="L1685" s="12">
        <v>67</v>
      </c>
      <c r="M1685" s="12">
        <v>1</v>
      </c>
      <c r="N1685" s="12">
        <v>0</v>
      </c>
      <c r="O1685" s="12">
        <v>51</v>
      </c>
      <c r="P1685" s="12">
        <v>103</v>
      </c>
    </row>
    <row r="1686" spans="1:16" x14ac:dyDescent="0.2">
      <c r="A1686" s="12" t="s">
        <v>1349</v>
      </c>
      <c r="B1686" s="12">
        <v>2013</v>
      </c>
      <c r="C1686" s="12" t="s">
        <v>156</v>
      </c>
      <c r="D1686" s="12" t="s">
        <v>157</v>
      </c>
      <c r="E1686" s="12">
        <v>126</v>
      </c>
      <c r="F1686" s="12">
        <v>467</v>
      </c>
      <c r="G1686" s="12">
        <v>41</v>
      </c>
      <c r="H1686" s="12">
        <v>114</v>
      </c>
      <c r="I1686" s="12">
        <v>16</v>
      </c>
      <c r="J1686" s="12">
        <v>0</v>
      </c>
      <c r="K1686" s="12">
        <v>12</v>
      </c>
      <c r="L1686" s="12">
        <v>54</v>
      </c>
      <c r="M1686" s="12">
        <v>0</v>
      </c>
      <c r="N1686" s="12">
        <v>0</v>
      </c>
      <c r="O1686" s="12">
        <v>45</v>
      </c>
      <c r="P1686" s="12">
        <v>74</v>
      </c>
    </row>
    <row r="1687" spans="1:16" x14ac:dyDescent="0.2">
      <c r="A1687" s="12" t="s">
        <v>1384</v>
      </c>
      <c r="B1687" s="12">
        <v>2013</v>
      </c>
      <c r="C1687" s="12" t="s">
        <v>186</v>
      </c>
      <c r="D1687" s="12" t="s">
        <v>161</v>
      </c>
      <c r="E1687" s="12">
        <v>126</v>
      </c>
      <c r="F1687" s="12">
        <v>468</v>
      </c>
      <c r="G1687" s="12">
        <v>49</v>
      </c>
      <c r="H1687" s="12">
        <v>129</v>
      </c>
      <c r="I1687" s="12">
        <v>24</v>
      </c>
      <c r="J1687" s="12">
        <v>4</v>
      </c>
      <c r="K1687" s="12">
        <v>8</v>
      </c>
      <c r="L1687" s="12">
        <v>42</v>
      </c>
      <c r="M1687" s="12">
        <v>1</v>
      </c>
      <c r="N1687" s="12">
        <v>0</v>
      </c>
      <c r="O1687" s="12">
        <v>42</v>
      </c>
      <c r="P1687" s="12">
        <v>78</v>
      </c>
    </row>
    <row r="1688" spans="1:16" x14ac:dyDescent="0.2">
      <c r="A1688" s="12" t="s">
        <v>1863</v>
      </c>
      <c r="B1688" s="12">
        <v>2013</v>
      </c>
      <c r="C1688" s="12" t="s">
        <v>178</v>
      </c>
      <c r="D1688" s="12" t="s">
        <v>157</v>
      </c>
      <c r="E1688" s="12">
        <v>136</v>
      </c>
      <c r="F1688" s="12">
        <v>472</v>
      </c>
      <c r="G1688" s="12">
        <v>42</v>
      </c>
      <c r="H1688" s="12">
        <v>110</v>
      </c>
      <c r="I1688" s="12">
        <v>26</v>
      </c>
      <c r="J1688" s="12">
        <v>0</v>
      </c>
      <c r="K1688" s="12">
        <v>12</v>
      </c>
      <c r="L1688" s="12">
        <v>42</v>
      </c>
      <c r="M1688" s="12">
        <v>2</v>
      </c>
      <c r="N1688" s="12">
        <v>4</v>
      </c>
      <c r="O1688" s="12">
        <v>32</v>
      </c>
      <c r="P1688" s="12">
        <v>83</v>
      </c>
    </row>
    <row r="1689" spans="1:16" x14ac:dyDescent="0.2">
      <c r="A1689" s="12" t="s">
        <v>1511</v>
      </c>
      <c r="B1689" s="12">
        <v>2013</v>
      </c>
      <c r="C1689" s="12" t="s">
        <v>172</v>
      </c>
      <c r="D1689" s="12" t="s">
        <v>161</v>
      </c>
      <c r="E1689" s="12">
        <v>144</v>
      </c>
      <c r="F1689" s="12">
        <v>473</v>
      </c>
      <c r="G1689" s="12">
        <v>67</v>
      </c>
      <c r="H1689" s="12">
        <v>132</v>
      </c>
      <c r="I1689" s="12">
        <v>21</v>
      </c>
      <c r="J1689" s="12">
        <v>2</v>
      </c>
      <c r="K1689" s="12">
        <v>10</v>
      </c>
      <c r="L1689" s="12">
        <v>47</v>
      </c>
      <c r="M1689" s="12">
        <v>11</v>
      </c>
      <c r="N1689" s="12">
        <v>0</v>
      </c>
      <c r="O1689" s="12">
        <v>42</v>
      </c>
      <c r="P1689" s="12">
        <v>84</v>
      </c>
    </row>
    <row r="1690" spans="1:16" x14ac:dyDescent="0.2">
      <c r="A1690" s="12" t="s">
        <v>1747</v>
      </c>
      <c r="B1690" s="12">
        <v>2013</v>
      </c>
      <c r="C1690" s="12" t="s">
        <v>164</v>
      </c>
      <c r="D1690" s="12" t="s">
        <v>157</v>
      </c>
      <c r="E1690" s="12">
        <v>138</v>
      </c>
      <c r="F1690" s="12">
        <v>474</v>
      </c>
      <c r="G1690" s="12">
        <v>45</v>
      </c>
      <c r="H1690" s="12">
        <v>92</v>
      </c>
      <c r="I1690" s="12">
        <v>18</v>
      </c>
      <c r="J1690" s="12">
        <v>0</v>
      </c>
      <c r="K1690" s="12">
        <v>21</v>
      </c>
      <c r="L1690" s="12">
        <v>55</v>
      </c>
      <c r="M1690" s="12">
        <v>0</v>
      </c>
      <c r="N1690" s="12">
        <v>2</v>
      </c>
      <c r="O1690" s="12">
        <v>18</v>
      </c>
      <c r="P1690" s="12">
        <v>148</v>
      </c>
    </row>
    <row r="1691" spans="1:16" x14ac:dyDescent="0.2">
      <c r="A1691" s="12" t="s">
        <v>1460</v>
      </c>
      <c r="B1691" s="12">
        <v>2013</v>
      </c>
      <c r="C1691" s="12" t="s">
        <v>186</v>
      </c>
      <c r="D1691" s="12" t="s">
        <v>161</v>
      </c>
      <c r="E1691" s="12">
        <v>131</v>
      </c>
      <c r="F1691" s="12">
        <v>476</v>
      </c>
      <c r="G1691" s="12">
        <v>73</v>
      </c>
      <c r="H1691" s="12">
        <v>135</v>
      </c>
      <c r="I1691" s="12">
        <v>25</v>
      </c>
      <c r="J1691" s="12">
        <v>6</v>
      </c>
      <c r="K1691" s="12">
        <v>18</v>
      </c>
      <c r="L1691" s="12">
        <v>69</v>
      </c>
      <c r="M1691" s="12">
        <v>8</v>
      </c>
      <c r="N1691" s="12">
        <v>3</v>
      </c>
      <c r="O1691" s="12">
        <v>45</v>
      </c>
      <c r="P1691" s="12">
        <v>79</v>
      </c>
    </row>
    <row r="1692" spans="1:16" x14ac:dyDescent="0.2">
      <c r="A1692" s="12" t="s">
        <v>1792</v>
      </c>
      <c r="B1692" s="12">
        <v>2013</v>
      </c>
      <c r="C1692" s="12" t="s">
        <v>175</v>
      </c>
      <c r="D1692" s="12" t="s">
        <v>157</v>
      </c>
      <c r="E1692" s="12">
        <v>129</v>
      </c>
      <c r="F1692" s="12">
        <v>477</v>
      </c>
      <c r="G1692" s="12">
        <v>44</v>
      </c>
      <c r="H1692" s="12">
        <v>121</v>
      </c>
      <c r="I1692" s="12">
        <v>22</v>
      </c>
      <c r="J1692" s="12">
        <v>1</v>
      </c>
      <c r="K1692" s="12">
        <v>14</v>
      </c>
      <c r="L1692" s="12">
        <v>52</v>
      </c>
      <c r="M1692" s="12">
        <v>2</v>
      </c>
      <c r="N1692" s="12">
        <v>1</v>
      </c>
      <c r="O1692" s="12">
        <v>34</v>
      </c>
      <c r="P1692" s="12">
        <v>112</v>
      </c>
    </row>
    <row r="1693" spans="1:16" x14ac:dyDescent="0.2">
      <c r="A1693" s="12" t="s">
        <v>1461</v>
      </c>
      <c r="B1693" s="12">
        <v>2013</v>
      </c>
      <c r="C1693" s="12" t="s">
        <v>168</v>
      </c>
      <c r="D1693" s="12" t="s">
        <v>157</v>
      </c>
      <c r="E1693" s="12">
        <v>122</v>
      </c>
      <c r="F1693" s="12">
        <v>477</v>
      </c>
      <c r="G1693" s="12">
        <v>82</v>
      </c>
      <c r="H1693" s="12">
        <v>140</v>
      </c>
      <c r="I1693" s="12">
        <v>26</v>
      </c>
      <c r="J1693" s="12">
        <v>2</v>
      </c>
      <c r="K1693" s="12">
        <v>15</v>
      </c>
      <c r="L1693" s="12">
        <v>61</v>
      </c>
      <c r="M1693" s="12">
        <v>21</v>
      </c>
      <c r="N1693" s="12">
        <v>3</v>
      </c>
      <c r="O1693" s="12">
        <v>25</v>
      </c>
      <c r="P1693" s="12">
        <v>75</v>
      </c>
    </row>
    <row r="1694" spans="1:16" x14ac:dyDescent="0.2">
      <c r="A1694" s="12" t="s">
        <v>1561</v>
      </c>
      <c r="B1694" s="12">
        <v>2013</v>
      </c>
      <c r="C1694" s="12" t="s">
        <v>181</v>
      </c>
      <c r="D1694" s="12" t="s">
        <v>157</v>
      </c>
      <c r="E1694" s="12">
        <v>122</v>
      </c>
      <c r="F1694" s="12">
        <v>478</v>
      </c>
      <c r="G1694" s="12">
        <v>55</v>
      </c>
      <c r="H1694" s="12">
        <v>142</v>
      </c>
      <c r="I1694" s="12">
        <v>21</v>
      </c>
      <c r="J1694" s="12">
        <v>4</v>
      </c>
      <c r="K1694" s="12">
        <v>13</v>
      </c>
      <c r="L1694" s="12">
        <v>54</v>
      </c>
      <c r="M1694" s="12">
        <v>6</v>
      </c>
      <c r="N1694" s="12">
        <v>3</v>
      </c>
      <c r="O1694" s="12">
        <v>23</v>
      </c>
      <c r="P1694" s="12">
        <v>89</v>
      </c>
    </row>
    <row r="1695" spans="1:16" x14ac:dyDescent="0.2">
      <c r="A1695" s="12" t="s">
        <v>1743</v>
      </c>
      <c r="B1695" s="12">
        <v>2013</v>
      </c>
      <c r="C1695" s="12" t="s">
        <v>174</v>
      </c>
      <c r="D1695" s="12" t="s">
        <v>161</v>
      </c>
      <c r="E1695" s="12">
        <v>133</v>
      </c>
      <c r="F1695" s="12">
        <v>478</v>
      </c>
      <c r="G1695" s="12">
        <v>62</v>
      </c>
      <c r="H1695" s="12">
        <v>120</v>
      </c>
      <c r="I1695" s="12">
        <v>24</v>
      </c>
      <c r="J1695" s="12">
        <v>4</v>
      </c>
      <c r="K1695" s="12">
        <v>16</v>
      </c>
      <c r="L1695" s="12">
        <v>53</v>
      </c>
      <c r="M1695" s="12">
        <v>1</v>
      </c>
      <c r="N1695" s="12">
        <v>2</v>
      </c>
      <c r="O1695" s="12">
        <v>50</v>
      </c>
      <c r="P1695" s="12">
        <v>85</v>
      </c>
    </row>
    <row r="1696" spans="1:16" x14ac:dyDescent="0.2">
      <c r="A1696" s="12" t="s">
        <v>1693</v>
      </c>
      <c r="B1696" s="12">
        <v>2013</v>
      </c>
      <c r="C1696" s="12" t="s">
        <v>172</v>
      </c>
      <c r="D1696" s="12" t="s">
        <v>161</v>
      </c>
      <c r="E1696" s="12">
        <v>151</v>
      </c>
      <c r="F1696" s="12">
        <v>481</v>
      </c>
      <c r="G1696" s="12">
        <v>64</v>
      </c>
      <c r="H1696" s="12">
        <v>129</v>
      </c>
      <c r="I1696" s="12">
        <v>22</v>
      </c>
      <c r="J1696" s="12">
        <v>8</v>
      </c>
      <c r="K1696" s="12">
        <v>22</v>
      </c>
      <c r="L1696" s="12">
        <v>53</v>
      </c>
      <c r="M1696" s="12">
        <v>22</v>
      </c>
      <c r="N1696" s="12">
        <v>6</v>
      </c>
      <c r="O1696" s="12">
        <v>29</v>
      </c>
      <c r="P1696" s="12">
        <v>118</v>
      </c>
    </row>
    <row r="1697" spans="1:16" x14ac:dyDescent="0.2">
      <c r="A1697" s="12" t="s">
        <v>1553</v>
      </c>
      <c r="B1697" s="12">
        <v>2013</v>
      </c>
      <c r="C1697" s="12" t="s">
        <v>177</v>
      </c>
      <c r="D1697" s="12" t="s">
        <v>161</v>
      </c>
      <c r="E1697" s="12">
        <v>142</v>
      </c>
      <c r="F1697" s="12">
        <v>482</v>
      </c>
      <c r="G1697" s="12">
        <v>54</v>
      </c>
      <c r="H1697" s="12">
        <v>131</v>
      </c>
      <c r="I1697" s="12">
        <v>33</v>
      </c>
      <c r="J1697" s="12">
        <v>2</v>
      </c>
      <c r="K1697" s="12">
        <v>12</v>
      </c>
      <c r="L1697" s="12">
        <v>52</v>
      </c>
      <c r="M1697" s="12">
        <v>4</v>
      </c>
      <c r="N1697" s="12">
        <v>3</v>
      </c>
      <c r="O1697" s="12">
        <v>61</v>
      </c>
      <c r="P1697" s="12">
        <v>95</v>
      </c>
    </row>
    <row r="1698" spans="1:16" x14ac:dyDescent="0.2">
      <c r="A1698" s="12" t="s">
        <v>1512</v>
      </c>
      <c r="B1698" s="12">
        <v>2013</v>
      </c>
      <c r="C1698" s="12" t="s">
        <v>175</v>
      </c>
      <c r="D1698" s="12" t="s">
        <v>157</v>
      </c>
      <c r="E1698" s="12">
        <v>135</v>
      </c>
      <c r="F1698" s="12">
        <v>485</v>
      </c>
      <c r="G1698" s="12">
        <v>49</v>
      </c>
      <c r="H1698" s="12">
        <v>120</v>
      </c>
      <c r="I1698" s="12">
        <v>28</v>
      </c>
      <c r="J1698" s="12">
        <v>1</v>
      </c>
      <c r="K1698" s="12">
        <v>14</v>
      </c>
      <c r="L1698" s="12">
        <v>55</v>
      </c>
      <c r="M1698" s="12">
        <v>1</v>
      </c>
      <c r="N1698" s="12">
        <v>0</v>
      </c>
      <c r="O1698" s="12">
        <v>48</v>
      </c>
      <c r="P1698" s="12">
        <v>99</v>
      </c>
    </row>
    <row r="1699" spans="1:16" x14ac:dyDescent="0.2">
      <c r="A1699" s="12" t="s">
        <v>108</v>
      </c>
      <c r="B1699" s="12">
        <v>2013</v>
      </c>
      <c r="C1699" s="12" t="s">
        <v>188</v>
      </c>
      <c r="D1699" s="12" t="s">
        <v>161</v>
      </c>
      <c r="E1699" s="12">
        <v>133</v>
      </c>
      <c r="F1699" s="12">
        <v>486</v>
      </c>
      <c r="G1699" s="12">
        <v>49</v>
      </c>
      <c r="H1699" s="12">
        <v>130</v>
      </c>
      <c r="I1699" s="12">
        <v>29</v>
      </c>
      <c r="J1699" s="12">
        <v>4</v>
      </c>
      <c r="K1699" s="12">
        <v>10</v>
      </c>
      <c r="L1699" s="12">
        <v>52</v>
      </c>
      <c r="M1699" s="12">
        <v>2</v>
      </c>
      <c r="N1699" s="12">
        <v>0</v>
      </c>
      <c r="O1699" s="12">
        <v>23</v>
      </c>
      <c r="P1699" s="12">
        <v>72</v>
      </c>
    </row>
    <row r="1700" spans="1:16" x14ac:dyDescent="0.2">
      <c r="A1700" s="12" t="s">
        <v>1980</v>
      </c>
      <c r="B1700" s="12">
        <v>2013</v>
      </c>
      <c r="C1700" s="12" t="s">
        <v>172</v>
      </c>
      <c r="D1700" s="12" t="s">
        <v>161</v>
      </c>
      <c r="E1700" s="12">
        <v>125</v>
      </c>
      <c r="F1700" s="12">
        <v>486</v>
      </c>
      <c r="G1700" s="12">
        <v>62</v>
      </c>
      <c r="H1700" s="12">
        <v>121</v>
      </c>
      <c r="I1700" s="12">
        <v>26</v>
      </c>
      <c r="J1700" s="12">
        <v>0</v>
      </c>
      <c r="K1700" s="12">
        <v>23</v>
      </c>
      <c r="L1700" s="12">
        <v>63</v>
      </c>
      <c r="M1700" s="12">
        <v>1</v>
      </c>
      <c r="N1700" s="12">
        <v>1</v>
      </c>
      <c r="O1700" s="12">
        <v>33</v>
      </c>
      <c r="P1700" s="12">
        <v>123</v>
      </c>
    </row>
    <row r="1701" spans="1:16" x14ac:dyDescent="0.2">
      <c r="A1701" s="12" t="s">
        <v>1435</v>
      </c>
      <c r="B1701" s="12">
        <v>2013</v>
      </c>
      <c r="C1701" s="12" t="s">
        <v>185</v>
      </c>
      <c r="D1701" s="12" t="s">
        <v>161</v>
      </c>
      <c r="E1701" s="12">
        <v>127</v>
      </c>
      <c r="F1701" s="12">
        <v>488</v>
      </c>
      <c r="G1701" s="12">
        <v>57</v>
      </c>
      <c r="H1701" s="12">
        <v>145</v>
      </c>
      <c r="I1701" s="12">
        <v>23</v>
      </c>
      <c r="J1701" s="12">
        <v>3</v>
      </c>
      <c r="K1701" s="12">
        <v>2</v>
      </c>
      <c r="L1701" s="12">
        <v>31</v>
      </c>
      <c r="M1701" s="12">
        <v>2</v>
      </c>
      <c r="N1701" s="12">
        <v>0</v>
      </c>
      <c r="O1701" s="12">
        <v>45</v>
      </c>
      <c r="P1701" s="12">
        <v>34</v>
      </c>
    </row>
    <row r="1702" spans="1:16" x14ac:dyDescent="0.2">
      <c r="A1702" s="12" t="s">
        <v>1388</v>
      </c>
      <c r="B1702" s="12">
        <v>2013</v>
      </c>
      <c r="C1702" s="12" t="s">
        <v>188</v>
      </c>
      <c r="D1702" s="12" t="s">
        <v>161</v>
      </c>
      <c r="E1702" s="12">
        <v>130</v>
      </c>
      <c r="F1702" s="12">
        <v>489</v>
      </c>
      <c r="G1702" s="12">
        <v>74</v>
      </c>
      <c r="H1702" s="12">
        <v>162</v>
      </c>
      <c r="I1702" s="12">
        <v>31</v>
      </c>
      <c r="J1702" s="12">
        <v>3</v>
      </c>
      <c r="K1702" s="12">
        <v>20</v>
      </c>
      <c r="L1702" s="12">
        <v>84</v>
      </c>
      <c r="M1702" s="12">
        <v>10</v>
      </c>
      <c r="N1702" s="12">
        <v>3</v>
      </c>
      <c r="O1702" s="12">
        <v>46</v>
      </c>
      <c r="P1702" s="12">
        <v>100</v>
      </c>
    </row>
    <row r="1703" spans="1:16" x14ac:dyDescent="0.2">
      <c r="A1703" s="12" t="s">
        <v>1453</v>
      </c>
      <c r="B1703" s="12">
        <v>2013</v>
      </c>
      <c r="C1703" s="12" t="s">
        <v>175</v>
      </c>
      <c r="D1703" s="12" t="s">
        <v>157</v>
      </c>
      <c r="E1703" s="12">
        <v>127</v>
      </c>
      <c r="F1703" s="12">
        <v>495</v>
      </c>
      <c r="G1703" s="12">
        <v>56</v>
      </c>
      <c r="H1703" s="12">
        <v>128</v>
      </c>
      <c r="I1703" s="12">
        <v>32</v>
      </c>
      <c r="J1703" s="12">
        <v>0</v>
      </c>
      <c r="K1703" s="12">
        <v>17</v>
      </c>
      <c r="L1703" s="12">
        <v>74</v>
      </c>
      <c r="M1703" s="12">
        <v>0</v>
      </c>
      <c r="N1703" s="12">
        <v>0</v>
      </c>
      <c r="O1703" s="12">
        <v>37</v>
      </c>
      <c r="P1703" s="12">
        <v>98</v>
      </c>
    </row>
    <row r="1704" spans="1:16" x14ac:dyDescent="0.2">
      <c r="A1704" s="12" t="s">
        <v>1754</v>
      </c>
      <c r="B1704" s="12">
        <v>2013</v>
      </c>
      <c r="C1704" s="12" t="s">
        <v>186</v>
      </c>
      <c r="D1704" s="12" t="s">
        <v>161</v>
      </c>
      <c r="E1704" s="12">
        <v>139</v>
      </c>
      <c r="F1704" s="12">
        <v>496</v>
      </c>
      <c r="G1704" s="12">
        <v>65</v>
      </c>
      <c r="H1704" s="12">
        <v>135</v>
      </c>
      <c r="I1704" s="12">
        <v>21</v>
      </c>
      <c r="J1704" s="12">
        <v>4</v>
      </c>
      <c r="K1704" s="12">
        <v>27</v>
      </c>
      <c r="L1704" s="12">
        <v>83</v>
      </c>
      <c r="M1704" s="12">
        <v>8</v>
      </c>
      <c r="N1704" s="12">
        <v>3</v>
      </c>
      <c r="O1704" s="12">
        <v>39</v>
      </c>
      <c r="P1704" s="12">
        <v>97</v>
      </c>
    </row>
    <row r="1705" spans="1:16" x14ac:dyDescent="0.2">
      <c r="A1705" s="12" t="s">
        <v>1871</v>
      </c>
      <c r="B1705" s="12">
        <v>2013</v>
      </c>
      <c r="C1705" s="12" t="s">
        <v>178</v>
      </c>
      <c r="D1705" s="12" t="s">
        <v>157</v>
      </c>
      <c r="E1705" s="12">
        <v>138</v>
      </c>
      <c r="F1705" s="12">
        <v>496</v>
      </c>
      <c r="G1705" s="12">
        <v>48</v>
      </c>
      <c r="H1705" s="12">
        <v>145</v>
      </c>
      <c r="I1705" s="12">
        <v>25</v>
      </c>
      <c r="J1705" s="12">
        <v>3</v>
      </c>
      <c r="K1705" s="12">
        <v>13</v>
      </c>
      <c r="L1705" s="12">
        <v>79</v>
      </c>
      <c r="M1705" s="12">
        <v>0</v>
      </c>
      <c r="N1705" s="12">
        <v>0</v>
      </c>
      <c r="O1705" s="12">
        <v>21</v>
      </c>
      <c r="P1705" s="12">
        <v>63</v>
      </c>
    </row>
    <row r="1706" spans="1:16" x14ac:dyDescent="0.2">
      <c r="A1706" s="12" t="s">
        <v>1575</v>
      </c>
      <c r="B1706" s="12">
        <v>2013</v>
      </c>
      <c r="C1706" s="12" t="s">
        <v>168</v>
      </c>
      <c r="D1706" s="12" t="s">
        <v>157</v>
      </c>
      <c r="E1706" s="12">
        <v>139</v>
      </c>
      <c r="F1706" s="12">
        <v>498</v>
      </c>
      <c r="G1706" s="12">
        <v>79</v>
      </c>
      <c r="H1706" s="12">
        <v>129</v>
      </c>
      <c r="I1706" s="12">
        <v>38</v>
      </c>
      <c r="J1706" s="12">
        <v>2</v>
      </c>
      <c r="K1706" s="12">
        <v>23</v>
      </c>
      <c r="L1706" s="12">
        <v>92</v>
      </c>
      <c r="M1706" s="12">
        <v>1</v>
      </c>
      <c r="N1706" s="12">
        <v>1</v>
      </c>
      <c r="O1706" s="12">
        <v>73</v>
      </c>
      <c r="P1706" s="12">
        <v>187</v>
      </c>
    </row>
    <row r="1707" spans="1:16" x14ac:dyDescent="0.2">
      <c r="A1707" s="12" t="s">
        <v>1828</v>
      </c>
      <c r="B1707" s="12">
        <v>2013</v>
      </c>
      <c r="C1707" s="12" t="s">
        <v>185</v>
      </c>
      <c r="D1707" s="12" t="s">
        <v>161</v>
      </c>
      <c r="E1707" s="12">
        <v>149</v>
      </c>
      <c r="F1707" s="12">
        <v>499</v>
      </c>
      <c r="G1707" s="12">
        <v>52</v>
      </c>
      <c r="H1707" s="12">
        <v>124</v>
      </c>
      <c r="I1707" s="12">
        <v>24</v>
      </c>
      <c r="J1707" s="12">
        <v>3</v>
      </c>
      <c r="K1707" s="12">
        <v>9</v>
      </c>
      <c r="L1707" s="12">
        <v>43</v>
      </c>
      <c r="M1707" s="12">
        <v>1</v>
      </c>
      <c r="N1707" s="12">
        <v>2</v>
      </c>
      <c r="O1707" s="12">
        <v>42</v>
      </c>
      <c r="P1707" s="12">
        <v>96</v>
      </c>
    </row>
    <row r="1708" spans="1:16" x14ac:dyDescent="0.2">
      <c r="A1708" s="12" t="s">
        <v>1748</v>
      </c>
      <c r="B1708" s="12">
        <v>2013</v>
      </c>
      <c r="C1708" s="12" t="s">
        <v>162</v>
      </c>
      <c r="D1708" s="12" t="s">
        <v>161</v>
      </c>
      <c r="E1708" s="12">
        <v>141</v>
      </c>
      <c r="F1708" s="12">
        <v>501</v>
      </c>
      <c r="G1708" s="12">
        <v>49</v>
      </c>
      <c r="H1708" s="12">
        <v>104</v>
      </c>
      <c r="I1708" s="12">
        <v>25</v>
      </c>
      <c r="J1708" s="12">
        <v>1</v>
      </c>
      <c r="K1708" s="12">
        <v>7</v>
      </c>
      <c r="L1708" s="12">
        <v>41</v>
      </c>
      <c r="M1708" s="12">
        <v>4</v>
      </c>
      <c r="N1708" s="12">
        <v>2</v>
      </c>
      <c r="O1708" s="12">
        <v>36</v>
      </c>
      <c r="P1708" s="12">
        <v>64</v>
      </c>
    </row>
    <row r="1709" spans="1:16" x14ac:dyDescent="0.2">
      <c r="A1709" s="12" t="s">
        <v>1364</v>
      </c>
      <c r="B1709" s="12">
        <v>2013</v>
      </c>
      <c r="C1709" s="12" t="s">
        <v>184</v>
      </c>
      <c r="D1709" s="12" t="s">
        <v>157</v>
      </c>
      <c r="E1709" s="12">
        <v>134</v>
      </c>
      <c r="F1709" s="12">
        <v>503</v>
      </c>
      <c r="G1709" s="12">
        <v>48</v>
      </c>
      <c r="H1709" s="12">
        <v>137</v>
      </c>
      <c r="I1709" s="12">
        <v>24</v>
      </c>
      <c r="J1709" s="12">
        <v>1</v>
      </c>
      <c r="K1709" s="12">
        <v>17</v>
      </c>
      <c r="L1709" s="12">
        <v>70</v>
      </c>
      <c r="M1709" s="12">
        <v>1</v>
      </c>
      <c r="N1709" s="12">
        <v>1</v>
      </c>
      <c r="O1709" s="12">
        <v>11</v>
      </c>
      <c r="P1709" s="12">
        <v>76</v>
      </c>
    </row>
    <row r="1710" spans="1:16" x14ac:dyDescent="0.2">
      <c r="A1710" s="12" t="s">
        <v>1486</v>
      </c>
      <c r="B1710" s="12">
        <v>2013</v>
      </c>
      <c r="C1710" s="12" t="s">
        <v>180</v>
      </c>
      <c r="D1710" s="12" t="s">
        <v>161</v>
      </c>
      <c r="E1710" s="12">
        <v>136</v>
      </c>
      <c r="F1710" s="12">
        <v>505</v>
      </c>
      <c r="G1710" s="12">
        <v>68</v>
      </c>
      <c r="H1710" s="12">
        <v>161</v>
      </c>
      <c r="I1710" s="12">
        <v>44</v>
      </c>
      <c r="J1710" s="12">
        <v>0</v>
      </c>
      <c r="K1710" s="12">
        <v>12</v>
      </c>
      <c r="L1710" s="12">
        <v>80</v>
      </c>
      <c r="M1710" s="12">
        <v>3</v>
      </c>
      <c r="N1710" s="12">
        <v>2</v>
      </c>
      <c r="O1710" s="12">
        <v>30</v>
      </c>
      <c r="P1710" s="12">
        <v>55</v>
      </c>
    </row>
    <row r="1711" spans="1:16" x14ac:dyDescent="0.2">
      <c r="A1711" s="12" t="s">
        <v>1646</v>
      </c>
      <c r="B1711" s="12">
        <v>2013</v>
      </c>
      <c r="C1711" s="12" t="s">
        <v>158</v>
      </c>
      <c r="D1711" s="12" t="s">
        <v>157</v>
      </c>
      <c r="E1711" s="12">
        <v>148</v>
      </c>
      <c r="F1711" s="12">
        <v>506</v>
      </c>
      <c r="G1711" s="12">
        <v>64</v>
      </c>
      <c r="H1711" s="12">
        <v>113</v>
      </c>
      <c r="I1711" s="12">
        <v>24</v>
      </c>
      <c r="J1711" s="12">
        <v>2</v>
      </c>
      <c r="K1711" s="12">
        <v>29</v>
      </c>
      <c r="L1711" s="12">
        <v>82</v>
      </c>
      <c r="M1711" s="12">
        <v>2</v>
      </c>
      <c r="N1711" s="12">
        <v>0</v>
      </c>
      <c r="O1711" s="12">
        <v>70</v>
      </c>
      <c r="P1711" s="12">
        <v>212</v>
      </c>
    </row>
    <row r="1712" spans="1:16" x14ac:dyDescent="0.2">
      <c r="A1712" s="12" t="s">
        <v>1597</v>
      </c>
      <c r="B1712" s="12">
        <v>2013</v>
      </c>
      <c r="C1712" s="12" t="s">
        <v>176</v>
      </c>
      <c r="D1712" s="12" t="s">
        <v>157</v>
      </c>
      <c r="E1712" s="12">
        <v>136</v>
      </c>
      <c r="F1712" s="12">
        <v>508</v>
      </c>
      <c r="G1712" s="12">
        <v>66</v>
      </c>
      <c r="H1712" s="12">
        <v>123</v>
      </c>
      <c r="I1712" s="12">
        <v>35</v>
      </c>
      <c r="J1712" s="12">
        <v>2</v>
      </c>
      <c r="K1712" s="12">
        <v>14</v>
      </c>
      <c r="L1712" s="12">
        <v>64</v>
      </c>
      <c r="M1712" s="12">
        <v>9</v>
      </c>
      <c r="N1712" s="12">
        <v>3</v>
      </c>
      <c r="O1712" s="12">
        <v>35</v>
      </c>
      <c r="P1712" s="12">
        <v>114</v>
      </c>
    </row>
    <row r="1713" spans="1:16" x14ac:dyDescent="0.2">
      <c r="A1713" s="12" t="s">
        <v>1762</v>
      </c>
      <c r="B1713" s="12">
        <v>2013</v>
      </c>
      <c r="C1713" s="12" t="s">
        <v>180</v>
      </c>
      <c r="D1713" s="12" t="s">
        <v>161</v>
      </c>
      <c r="E1713" s="12">
        <v>134</v>
      </c>
      <c r="F1713" s="12">
        <v>508</v>
      </c>
      <c r="G1713" s="12">
        <v>71</v>
      </c>
      <c r="H1713" s="12">
        <v>160</v>
      </c>
      <c r="I1713" s="12">
        <v>29</v>
      </c>
      <c r="J1713" s="12">
        <v>2</v>
      </c>
      <c r="K1713" s="12">
        <v>13</v>
      </c>
      <c r="L1713" s="12">
        <v>97</v>
      </c>
      <c r="M1713" s="12">
        <v>2</v>
      </c>
      <c r="N1713" s="12">
        <v>0</v>
      </c>
      <c r="O1713" s="12">
        <v>40</v>
      </c>
      <c r="P1713" s="12">
        <v>100</v>
      </c>
    </row>
    <row r="1714" spans="1:16" x14ac:dyDescent="0.2">
      <c r="A1714" s="12" t="s">
        <v>1602</v>
      </c>
      <c r="B1714" s="12">
        <v>2013</v>
      </c>
      <c r="C1714" s="12" t="s">
        <v>167</v>
      </c>
      <c r="D1714" s="12" t="s">
        <v>157</v>
      </c>
      <c r="E1714" s="12">
        <v>153</v>
      </c>
      <c r="F1714" s="12">
        <v>508</v>
      </c>
      <c r="G1714" s="12">
        <v>61</v>
      </c>
      <c r="H1714" s="12">
        <v>130</v>
      </c>
      <c r="I1714" s="12">
        <v>27</v>
      </c>
      <c r="J1714" s="12">
        <v>1</v>
      </c>
      <c r="K1714" s="12">
        <v>9</v>
      </c>
      <c r="L1714" s="12">
        <v>56</v>
      </c>
      <c r="M1714" s="12">
        <v>4</v>
      </c>
      <c r="N1714" s="12">
        <v>4</v>
      </c>
      <c r="O1714" s="12">
        <v>57</v>
      </c>
      <c r="P1714" s="12">
        <v>73</v>
      </c>
    </row>
    <row r="1715" spans="1:16" x14ac:dyDescent="0.2">
      <c r="A1715" s="12" t="s">
        <v>1816</v>
      </c>
      <c r="B1715" s="12">
        <v>2013</v>
      </c>
      <c r="C1715" s="12" t="s">
        <v>185</v>
      </c>
      <c r="D1715" s="12" t="s">
        <v>161</v>
      </c>
      <c r="E1715" s="12">
        <v>150</v>
      </c>
      <c r="F1715" s="12">
        <v>509</v>
      </c>
      <c r="G1715" s="12">
        <v>76</v>
      </c>
      <c r="H1715" s="12">
        <v>147</v>
      </c>
      <c r="I1715" s="12">
        <v>39</v>
      </c>
      <c r="J1715" s="12">
        <v>4</v>
      </c>
      <c r="K1715" s="12">
        <v>17</v>
      </c>
      <c r="L1715" s="12">
        <v>67</v>
      </c>
      <c r="M1715" s="12">
        <v>5</v>
      </c>
      <c r="N1715" s="12">
        <v>2</v>
      </c>
      <c r="O1715" s="12">
        <v>52</v>
      </c>
      <c r="P1715" s="12">
        <v>125</v>
      </c>
    </row>
    <row r="1716" spans="1:16" x14ac:dyDescent="0.2">
      <c r="A1716" s="12" t="s">
        <v>1924</v>
      </c>
      <c r="B1716" s="12">
        <v>2013</v>
      </c>
      <c r="C1716" s="12" t="s">
        <v>174</v>
      </c>
      <c r="D1716" s="12" t="s">
        <v>161</v>
      </c>
      <c r="E1716" s="12">
        <v>135</v>
      </c>
      <c r="F1716" s="12">
        <v>510</v>
      </c>
      <c r="G1716" s="12">
        <v>83</v>
      </c>
      <c r="H1716" s="12">
        <v>143</v>
      </c>
      <c r="I1716" s="12">
        <v>26</v>
      </c>
      <c r="J1716" s="12">
        <v>10</v>
      </c>
      <c r="K1716" s="12">
        <v>12</v>
      </c>
      <c r="L1716" s="12">
        <v>35</v>
      </c>
      <c r="M1716" s="12">
        <v>41</v>
      </c>
      <c r="N1716" s="12">
        <v>15</v>
      </c>
      <c r="O1716" s="12">
        <v>25</v>
      </c>
      <c r="P1716" s="12">
        <v>138</v>
      </c>
    </row>
    <row r="1717" spans="1:16" x14ac:dyDescent="0.2">
      <c r="A1717" s="12" t="s">
        <v>1482</v>
      </c>
      <c r="B1717" s="12">
        <v>2013</v>
      </c>
      <c r="C1717" s="12" t="s">
        <v>183</v>
      </c>
      <c r="D1717" s="12" t="s">
        <v>161</v>
      </c>
      <c r="E1717" s="12">
        <v>152</v>
      </c>
      <c r="F1717" s="12">
        <v>511</v>
      </c>
      <c r="G1717" s="12">
        <v>70</v>
      </c>
      <c r="H1717" s="12">
        <v>121</v>
      </c>
      <c r="I1717" s="12">
        <v>19</v>
      </c>
      <c r="J1717" s="12">
        <v>3</v>
      </c>
      <c r="K1717" s="12">
        <v>20</v>
      </c>
      <c r="L1717" s="12">
        <v>62</v>
      </c>
      <c r="M1717" s="12">
        <v>4</v>
      </c>
      <c r="N1717" s="12">
        <v>1</v>
      </c>
      <c r="O1717" s="12">
        <v>72</v>
      </c>
      <c r="P1717" s="12">
        <v>131</v>
      </c>
    </row>
    <row r="1718" spans="1:16" x14ac:dyDescent="0.2">
      <c r="A1718" s="12" t="s">
        <v>1416</v>
      </c>
      <c r="B1718" s="12">
        <v>2013</v>
      </c>
      <c r="C1718" s="12" t="s">
        <v>170</v>
      </c>
      <c r="D1718" s="12" t="s">
        <v>157</v>
      </c>
      <c r="E1718" s="12">
        <v>131</v>
      </c>
      <c r="F1718" s="12">
        <v>513</v>
      </c>
      <c r="G1718" s="12">
        <v>93</v>
      </c>
      <c r="H1718" s="12">
        <v>134</v>
      </c>
      <c r="I1718" s="12">
        <v>22</v>
      </c>
      <c r="J1718" s="12">
        <v>3</v>
      </c>
      <c r="K1718" s="12">
        <v>22</v>
      </c>
      <c r="L1718" s="12">
        <v>66</v>
      </c>
      <c r="M1718" s="12">
        <v>21</v>
      </c>
      <c r="N1718" s="12">
        <v>5</v>
      </c>
      <c r="O1718" s="12">
        <v>61</v>
      </c>
      <c r="P1718" s="12">
        <v>65</v>
      </c>
    </row>
    <row r="1719" spans="1:16" x14ac:dyDescent="0.2">
      <c r="A1719" s="12" t="s">
        <v>1718</v>
      </c>
      <c r="B1719" s="12">
        <v>2013</v>
      </c>
      <c r="C1719" s="12" t="s">
        <v>160</v>
      </c>
      <c r="D1719" s="12" t="s">
        <v>161</v>
      </c>
      <c r="E1719" s="12">
        <v>142</v>
      </c>
      <c r="F1719" s="12">
        <v>514</v>
      </c>
      <c r="G1719" s="12">
        <v>54</v>
      </c>
      <c r="H1719" s="12">
        <v>165</v>
      </c>
      <c r="I1719" s="12">
        <v>34</v>
      </c>
      <c r="J1719" s="12">
        <v>0</v>
      </c>
      <c r="K1719" s="12">
        <v>12</v>
      </c>
      <c r="L1719" s="12">
        <v>68</v>
      </c>
      <c r="M1719" s="12">
        <v>0</v>
      </c>
      <c r="N1719" s="12">
        <v>0</v>
      </c>
      <c r="O1719" s="12">
        <v>29</v>
      </c>
      <c r="P1719" s="12">
        <v>116</v>
      </c>
    </row>
    <row r="1720" spans="1:16" x14ac:dyDescent="0.2">
      <c r="A1720" s="12" t="s">
        <v>1360</v>
      </c>
      <c r="B1720" s="12">
        <v>2013</v>
      </c>
      <c r="C1720" s="12" t="s">
        <v>168</v>
      </c>
      <c r="D1720" s="12" t="s">
        <v>157</v>
      </c>
      <c r="E1720" s="12">
        <v>137</v>
      </c>
      <c r="F1720" s="12">
        <v>518</v>
      </c>
      <c r="G1720" s="12">
        <v>84</v>
      </c>
      <c r="H1720" s="12">
        <v>160</v>
      </c>
      <c r="I1720" s="12">
        <v>38</v>
      </c>
      <c r="J1720" s="12">
        <v>2</v>
      </c>
      <c r="K1720" s="12">
        <v>30</v>
      </c>
      <c r="L1720" s="12">
        <v>103</v>
      </c>
      <c r="M1720" s="12">
        <v>4</v>
      </c>
      <c r="N1720" s="12">
        <v>0</v>
      </c>
      <c r="O1720" s="12">
        <v>76</v>
      </c>
      <c r="P1720" s="12">
        <v>88</v>
      </c>
    </row>
    <row r="1721" spans="1:16" x14ac:dyDescent="0.2">
      <c r="A1721" s="12" t="s">
        <v>1612</v>
      </c>
      <c r="B1721" s="12">
        <v>2013</v>
      </c>
      <c r="C1721" s="12" t="s">
        <v>172</v>
      </c>
      <c r="D1721" s="12" t="s">
        <v>161</v>
      </c>
      <c r="E1721" s="12">
        <v>141</v>
      </c>
      <c r="F1721" s="12">
        <v>520</v>
      </c>
      <c r="G1721" s="12">
        <v>59</v>
      </c>
      <c r="H1721" s="12">
        <v>130</v>
      </c>
      <c r="I1721" s="12">
        <v>35</v>
      </c>
      <c r="J1721" s="12">
        <v>2</v>
      </c>
      <c r="K1721" s="12">
        <v>13</v>
      </c>
      <c r="L1721" s="12">
        <v>50</v>
      </c>
      <c r="M1721" s="12">
        <v>8</v>
      </c>
      <c r="N1721" s="12">
        <v>4</v>
      </c>
      <c r="O1721" s="12">
        <v>67</v>
      </c>
      <c r="P1721" s="12">
        <v>142</v>
      </c>
    </row>
    <row r="1722" spans="1:16" x14ac:dyDescent="0.2">
      <c r="A1722" s="12" t="s">
        <v>1476</v>
      </c>
      <c r="B1722" s="12">
        <v>2013</v>
      </c>
      <c r="C1722" s="12" t="s">
        <v>180</v>
      </c>
      <c r="D1722" s="12" t="s">
        <v>161</v>
      </c>
      <c r="E1722" s="12">
        <v>141</v>
      </c>
      <c r="F1722" s="12">
        <v>520</v>
      </c>
      <c r="G1722" s="12">
        <v>103</v>
      </c>
      <c r="H1722" s="12">
        <v>156</v>
      </c>
      <c r="I1722" s="12">
        <v>31</v>
      </c>
      <c r="J1722" s="12">
        <v>1</v>
      </c>
      <c r="K1722" s="12">
        <v>22</v>
      </c>
      <c r="L1722" s="12">
        <v>94</v>
      </c>
      <c r="M1722" s="12">
        <v>6</v>
      </c>
      <c r="N1722" s="12">
        <v>1</v>
      </c>
      <c r="O1722" s="12">
        <v>69</v>
      </c>
      <c r="P1722" s="12">
        <v>86</v>
      </c>
    </row>
    <row r="1723" spans="1:16" x14ac:dyDescent="0.2">
      <c r="A1723" s="12" t="s">
        <v>1730</v>
      </c>
      <c r="B1723" s="12">
        <v>2013</v>
      </c>
      <c r="C1723" s="12" t="s">
        <v>185</v>
      </c>
      <c r="D1723" s="12" t="s">
        <v>161</v>
      </c>
      <c r="E1723" s="12">
        <v>148</v>
      </c>
      <c r="F1723" s="12">
        <v>520</v>
      </c>
      <c r="G1723" s="12">
        <v>61</v>
      </c>
      <c r="H1723" s="12">
        <v>153</v>
      </c>
      <c r="I1723" s="12">
        <v>34</v>
      </c>
      <c r="J1723" s="12">
        <v>1</v>
      </c>
      <c r="K1723" s="12">
        <v>15</v>
      </c>
      <c r="L1723" s="12">
        <v>72</v>
      </c>
      <c r="M1723" s="12">
        <v>2</v>
      </c>
      <c r="N1723" s="12">
        <v>1</v>
      </c>
      <c r="O1723" s="12">
        <v>60</v>
      </c>
      <c r="P1723" s="12">
        <v>70</v>
      </c>
    </row>
    <row r="1724" spans="1:16" x14ac:dyDescent="0.2">
      <c r="A1724" s="12" t="s">
        <v>1406</v>
      </c>
      <c r="B1724" s="12">
        <v>2013</v>
      </c>
      <c r="C1724" s="12" t="s">
        <v>171</v>
      </c>
      <c r="D1724" s="12" t="s">
        <v>157</v>
      </c>
      <c r="E1724" s="12">
        <v>150</v>
      </c>
      <c r="F1724" s="12">
        <v>520</v>
      </c>
      <c r="G1724" s="12">
        <v>57</v>
      </c>
      <c r="H1724" s="12">
        <v>136</v>
      </c>
      <c r="I1724" s="12">
        <v>15</v>
      </c>
      <c r="J1724" s="12">
        <v>3</v>
      </c>
      <c r="K1724" s="12">
        <v>7</v>
      </c>
      <c r="L1724" s="12">
        <v>35</v>
      </c>
      <c r="M1724" s="12">
        <v>20</v>
      </c>
      <c r="N1724" s="12">
        <v>4</v>
      </c>
      <c r="O1724" s="12">
        <v>26</v>
      </c>
      <c r="P1724" s="12">
        <v>63</v>
      </c>
    </row>
    <row r="1725" spans="1:16" x14ac:dyDescent="0.2">
      <c r="A1725" s="12" t="s">
        <v>1782</v>
      </c>
      <c r="B1725" s="12">
        <v>2013</v>
      </c>
      <c r="C1725" s="12" t="s">
        <v>166</v>
      </c>
      <c r="D1725" s="12" t="s">
        <v>161</v>
      </c>
      <c r="E1725" s="12">
        <v>147</v>
      </c>
      <c r="F1725" s="12">
        <v>521</v>
      </c>
      <c r="G1725" s="12">
        <v>59</v>
      </c>
      <c r="H1725" s="12">
        <v>146</v>
      </c>
      <c r="I1725" s="12">
        <v>25</v>
      </c>
      <c r="J1725" s="12">
        <v>6</v>
      </c>
      <c r="K1725" s="12">
        <v>18</v>
      </c>
      <c r="L1725" s="12">
        <v>82</v>
      </c>
      <c r="M1725" s="12">
        <v>9</v>
      </c>
      <c r="N1725" s="12">
        <v>1</v>
      </c>
      <c r="O1725" s="12">
        <v>46</v>
      </c>
      <c r="P1725" s="12">
        <v>69</v>
      </c>
    </row>
    <row r="1726" spans="1:16" x14ac:dyDescent="0.2">
      <c r="A1726" s="12" t="s">
        <v>1744</v>
      </c>
      <c r="B1726" s="12">
        <v>2013</v>
      </c>
      <c r="C1726" s="12" t="s">
        <v>165</v>
      </c>
      <c r="D1726" s="12" t="s">
        <v>157</v>
      </c>
      <c r="E1726" s="12">
        <v>148</v>
      </c>
      <c r="F1726" s="12">
        <v>523</v>
      </c>
      <c r="G1726" s="12">
        <v>59</v>
      </c>
      <c r="H1726" s="12">
        <v>123</v>
      </c>
      <c r="I1726" s="12">
        <v>29</v>
      </c>
      <c r="J1726" s="12">
        <v>0</v>
      </c>
      <c r="K1726" s="12">
        <v>22</v>
      </c>
      <c r="L1726" s="12">
        <v>79</v>
      </c>
      <c r="M1726" s="12">
        <v>2</v>
      </c>
      <c r="N1726" s="12">
        <v>0</v>
      </c>
      <c r="O1726" s="12">
        <v>43</v>
      </c>
      <c r="P1726" s="12">
        <v>104</v>
      </c>
    </row>
    <row r="1727" spans="1:16" x14ac:dyDescent="0.2">
      <c r="A1727" s="12" t="s">
        <v>1546</v>
      </c>
      <c r="B1727" s="12">
        <v>2013</v>
      </c>
      <c r="C1727" s="12" t="s">
        <v>176</v>
      </c>
      <c r="D1727" s="12" t="s">
        <v>157</v>
      </c>
      <c r="E1727" s="12">
        <v>130</v>
      </c>
      <c r="F1727" s="12">
        <v>525</v>
      </c>
      <c r="G1727" s="12">
        <v>75</v>
      </c>
      <c r="H1727" s="12">
        <v>138</v>
      </c>
      <c r="I1727" s="12">
        <v>21</v>
      </c>
      <c r="J1727" s="12">
        <v>6</v>
      </c>
      <c r="K1727" s="12">
        <v>6</v>
      </c>
      <c r="L1727" s="12">
        <v>50</v>
      </c>
      <c r="M1727" s="12">
        <v>23</v>
      </c>
      <c r="N1727" s="12">
        <v>12</v>
      </c>
      <c r="O1727" s="12">
        <v>40</v>
      </c>
      <c r="P1727" s="12">
        <v>132</v>
      </c>
    </row>
    <row r="1728" spans="1:16" x14ac:dyDescent="0.2">
      <c r="A1728" s="12" t="s">
        <v>1390</v>
      </c>
      <c r="B1728" s="12">
        <v>2013</v>
      </c>
      <c r="C1728" s="12" t="s">
        <v>156</v>
      </c>
      <c r="D1728" s="12" t="s">
        <v>157</v>
      </c>
      <c r="E1728" s="12">
        <v>149</v>
      </c>
      <c r="F1728" s="12">
        <v>525</v>
      </c>
      <c r="G1728" s="12">
        <v>60</v>
      </c>
      <c r="H1728" s="12">
        <v>115</v>
      </c>
      <c r="I1728" s="12">
        <v>15</v>
      </c>
      <c r="J1728" s="12">
        <v>0</v>
      </c>
      <c r="K1728" s="12">
        <v>34</v>
      </c>
      <c r="L1728" s="12">
        <v>86</v>
      </c>
      <c r="M1728" s="12">
        <v>1</v>
      </c>
      <c r="N1728" s="12">
        <v>1</v>
      </c>
      <c r="O1728" s="12">
        <v>76</v>
      </c>
      <c r="P1728" s="12">
        <v>189</v>
      </c>
    </row>
    <row r="1729" spans="1:16" x14ac:dyDescent="0.2">
      <c r="A1729" s="12" t="s">
        <v>1685</v>
      </c>
      <c r="B1729" s="12">
        <v>2013</v>
      </c>
      <c r="C1729" s="12" t="s">
        <v>185</v>
      </c>
      <c r="D1729" s="12" t="s">
        <v>161</v>
      </c>
      <c r="E1729" s="12">
        <v>141</v>
      </c>
      <c r="F1729" s="12">
        <v>525</v>
      </c>
      <c r="G1729" s="12">
        <v>52</v>
      </c>
      <c r="H1729" s="12">
        <v>146</v>
      </c>
      <c r="I1729" s="12">
        <v>27</v>
      </c>
      <c r="J1729" s="12">
        <v>2</v>
      </c>
      <c r="K1729" s="12">
        <v>14</v>
      </c>
      <c r="L1729" s="12">
        <v>79</v>
      </c>
      <c r="M1729" s="12">
        <v>0</v>
      </c>
      <c r="N1729" s="12">
        <v>0</v>
      </c>
      <c r="O1729" s="12">
        <v>47</v>
      </c>
      <c r="P1729" s="12">
        <v>79</v>
      </c>
    </row>
    <row r="1730" spans="1:16" x14ac:dyDescent="0.2">
      <c r="A1730" s="12" t="s">
        <v>1779</v>
      </c>
      <c r="B1730" s="12">
        <v>2013</v>
      </c>
      <c r="C1730" s="12" t="s">
        <v>167</v>
      </c>
      <c r="D1730" s="12" t="s">
        <v>157</v>
      </c>
      <c r="E1730" s="12">
        <v>139</v>
      </c>
      <c r="F1730" s="12">
        <v>527</v>
      </c>
      <c r="G1730" s="12">
        <v>82</v>
      </c>
      <c r="H1730" s="12">
        <v>133</v>
      </c>
      <c r="I1730" s="12">
        <v>31</v>
      </c>
      <c r="J1730" s="12">
        <v>6</v>
      </c>
      <c r="K1730" s="12">
        <v>14</v>
      </c>
      <c r="L1730" s="12">
        <v>54</v>
      </c>
      <c r="M1730" s="12">
        <v>20</v>
      </c>
      <c r="N1730" s="12">
        <v>8</v>
      </c>
      <c r="O1730" s="12">
        <v>64</v>
      </c>
      <c r="P1730" s="12">
        <v>115</v>
      </c>
    </row>
    <row r="1731" spans="1:16" x14ac:dyDescent="0.2">
      <c r="A1731" s="12" t="s">
        <v>1897</v>
      </c>
      <c r="B1731" s="12">
        <v>2013</v>
      </c>
      <c r="C1731" s="12" t="s">
        <v>170</v>
      </c>
      <c r="D1731" s="12" t="s">
        <v>157</v>
      </c>
      <c r="E1731" s="12">
        <v>135</v>
      </c>
      <c r="F1731" s="12">
        <v>529</v>
      </c>
      <c r="G1731" s="12">
        <v>74</v>
      </c>
      <c r="H1731" s="12">
        <v>127</v>
      </c>
      <c r="I1731" s="12">
        <v>21</v>
      </c>
      <c r="J1731" s="12">
        <v>4</v>
      </c>
      <c r="K1731" s="12">
        <v>26</v>
      </c>
      <c r="L1731" s="12">
        <v>80</v>
      </c>
      <c r="M1731" s="12">
        <v>7</v>
      </c>
      <c r="N1731" s="12">
        <v>7</v>
      </c>
      <c r="O1731" s="12">
        <v>37</v>
      </c>
      <c r="P1731" s="12">
        <v>137</v>
      </c>
    </row>
    <row r="1732" spans="1:16" x14ac:dyDescent="0.2">
      <c r="A1732" s="12" t="s">
        <v>115</v>
      </c>
      <c r="B1732" s="12">
        <v>2013</v>
      </c>
      <c r="C1732" s="12" t="s">
        <v>164</v>
      </c>
      <c r="D1732" s="12" t="s">
        <v>157</v>
      </c>
      <c r="E1732" s="12">
        <v>142</v>
      </c>
      <c r="F1732" s="12">
        <v>530</v>
      </c>
      <c r="G1732" s="12">
        <v>90</v>
      </c>
      <c r="H1732" s="12">
        <v>144</v>
      </c>
      <c r="I1732" s="12">
        <v>29</v>
      </c>
      <c r="J1732" s="12">
        <v>1</v>
      </c>
      <c r="K1732" s="12">
        <v>36</v>
      </c>
      <c r="L1732" s="12">
        <v>104</v>
      </c>
      <c r="M1732" s="12">
        <v>7</v>
      </c>
      <c r="N1732" s="12">
        <v>1</v>
      </c>
      <c r="O1732" s="12">
        <v>82</v>
      </c>
      <c r="P1732" s="12">
        <v>62</v>
      </c>
    </row>
    <row r="1733" spans="1:16" x14ac:dyDescent="0.2">
      <c r="A1733" s="12" t="s">
        <v>1838</v>
      </c>
      <c r="B1733" s="12">
        <v>2013</v>
      </c>
      <c r="C1733" s="12" t="s">
        <v>179</v>
      </c>
      <c r="D1733" s="12" t="s">
        <v>161</v>
      </c>
      <c r="E1733" s="12">
        <v>150</v>
      </c>
      <c r="F1733" s="12">
        <v>531</v>
      </c>
      <c r="G1733" s="12">
        <v>63</v>
      </c>
      <c r="H1733" s="12">
        <v>124</v>
      </c>
      <c r="I1733" s="12">
        <v>29</v>
      </c>
      <c r="J1733" s="12">
        <v>3</v>
      </c>
      <c r="K1733" s="12">
        <v>19</v>
      </c>
      <c r="L1733" s="12">
        <v>73</v>
      </c>
      <c r="M1733" s="12">
        <v>6</v>
      </c>
      <c r="N1733" s="12">
        <v>5</v>
      </c>
      <c r="O1733" s="12">
        <v>50</v>
      </c>
      <c r="P1733" s="12">
        <v>125</v>
      </c>
    </row>
    <row r="1734" spans="1:16" x14ac:dyDescent="0.2">
      <c r="A1734" s="12" t="s">
        <v>1526</v>
      </c>
      <c r="B1734" s="12">
        <v>2013</v>
      </c>
      <c r="C1734" s="12" t="s">
        <v>165</v>
      </c>
      <c r="D1734" s="12" t="s">
        <v>157</v>
      </c>
      <c r="E1734" s="12">
        <v>146</v>
      </c>
      <c r="F1734" s="12">
        <v>531</v>
      </c>
      <c r="G1734" s="12">
        <v>76</v>
      </c>
      <c r="H1734" s="12">
        <v>137</v>
      </c>
      <c r="I1734" s="12">
        <v>31</v>
      </c>
      <c r="J1734" s="12">
        <v>4</v>
      </c>
      <c r="K1734" s="12">
        <v>12</v>
      </c>
      <c r="L1734" s="12">
        <v>36</v>
      </c>
      <c r="M1734" s="12">
        <v>30</v>
      </c>
      <c r="N1734" s="12">
        <v>7</v>
      </c>
      <c r="O1734" s="12">
        <v>53</v>
      </c>
      <c r="P1734" s="12">
        <v>86</v>
      </c>
    </row>
    <row r="1735" spans="1:16" x14ac:dyDescent="0.2">
      <c r="A1735" s="12" t="s">
        <v>1607</v>
      </c>
      <c r="B1735" s="12">
        <v>2013</v>
      </c>
      <c r="C1735" s="12" t="s">
        <v>166</v>
      </c>
      <c r="D1735" s="12" t="s">
        <v>161</v>
      </c>
      <c r="E1735" s="12">
        <v>147</v>
      </c>
      <c r="F1735" s="12">
        <v>536</v>
      </c>
      <c r="G1735" s="12">
        <v>80</v>
      </c>
      <c r="H1735" s="12">
        <v>152</v>
      </c>
      <c r="I1735" s="12">
        <v>27</v>
      </c>
      <c r="J1735" s="12">
        <v>10</v>
      </c>
      <c r="K1735" s="12">
        <v>24</v>
      </c>
      <c r="L1735" s="12">
        <v>73</v>
      </c>
      <c r="M1735" s="12">
        <v>40</v>
      </c>
      <c r="N1735" s="12">
        <v>7</v>
      </c>
      <c r="O1735" s="12">
        <v>37</v>
      </c>
      <c r="P1735" s="12">
        <v>146</v>
      </c>
    </row>
    <row r="1736" spans="1:16" x14ac:dyDescent="0.2">
      <c r="A1736" s="12" t="s">
        <v>1658</v>
      </c>
      <c r="B1736" s="12">
        <v>2013</v>
      </c>
      <c r="C1736" s="12" t="s">
        <v>171</v>
      </c>
      <c r="D1736" s="12" t="s">
        <v>157</v>
      </c>
      <c r="E1736" s="12">
        <v>145</v>
      </c>
      <c r="F1736" s="12">
        <v>539</v>
      </c>
      <c r="G1736" s="12">
        <v>81</v>
      </c>
      <c r="H1736" s="12">
        <v>147</v>
      </c>
      <c r="I1736" s="12">
        <v>33</v>
      </c>
      <c r="J1736" s="12">
        <v>10</v>
      </c>
      <c r="K1736" s="12">
        <v>8</v>
      </c>
      <c r="L1736" s="12">
        <v>52</v>
      </c>
      <c r="M1736" s="12">
        <v>24</v>
      </c>
      <c r="N1736" s="12">
        <v>8</v>
      </c>
      <c r="O1736" s="12">
        <v>52</v>
      </c>
      <c r="P1736" s="12">
        <v>127</v>
      </c>
    </row>
    <row r="1737" spans="1:16" x14ac:dyDescent="0.2">
      <c r="A1737" s="12" t="s">
        <v>1798</v>
      </c>
      <c r="B1737" s="12">
        <v>2013</v>
      </c>
      <c r="C1737" s="12" t="s">
        <v>176</v>
      </c>
      <c r="D1737" s="12" t="s">
        <v>157</v>
      </c>
      <c r="E1737" s="12">
        <v>154</v>
      </c>
      <c r="F1737" s="12">
        <v>541</v>
      </c>
      <c r="G1737" s="12">
        <v>75</v>
      </c>
      <c r="H1737" s="12">
        <v>145</v>
      </c>
      <c r="I1737" s="12">
        <v>39</v>
      </c>
      <c r="J1737" s="12">
        <v>1</v>
      </c>
      <c r="K1737" s="12">
        <v>20</v>
      </c>
      <c r="L1737" s="12">
        <v>74</v>
      </c>
      <c r="M1737" s="12">
        <v>3</v>
      </c>
      <c r="N1737" s="12">
        <v>1</v>
      </c>
      <c r="O1737" s="12">
        <v>93</v>
      </c>
      <c r="P1737" s="12">
        <v>110</v>
      </c>
    </row>
    <row r="1738" spans="1:16" x14ac:dyDescent="0.2">
      <c r="A1738" s="12" t="s">
        <v>1833</v>
      </c>
      <c r="B1738" s="12">
        <v>2013</v>
      </c>
      <c r="C1738" s="12" t="s">
        <v>158</v>
      </c>
      <c r="D1738" s="12" t="s">
        <v>157</v>
      </c>
      <c r="E1738" s="12">
        <v>152</v>
      </c>
      <c r="F1738" s="12">
        <v>543</v>
      </c>
      <c r="G1738" s="12">
        <v>56</v>
      </c>
      <c r="H1738" s="12">
        <v>131</v>
      </c>
      <c r="I1738" s="12">
        <v>25</v>
      </c>
      <c r="J1738" s="12">
        <v>0</v>
      </c>
      <c r="K1738" s="12">
        <v>21</v>
      </c>
      <c r="L1738" s="12">
        <v>77</v>
      </c>
      <c r="M1738" s="12">
        <v>0</v>
      </c>
      <c r="N1738" s="12">
        <v>1</v>
      </c>
      <c r="O1738" s="12">
        <v>30</v>
      </c>
      <c r="P1738" s="12">
        <v>96</v>
      </c>
    </row>
    <row r="1739" spans="1:16" x14ac:dyDescent="0.2">
      <c r="A1739" s="12" t="s">
        <v>1911</v>
      </c>
      <c r="B1739" s="12">
        <v>2013</v>
      </c>
      <c r="C1739" s="12" t="s">
        <v>163</v>
      </c>
      <c r="D1739" s="12" t="s">
        <v>161</v>
      </c>
      <c r="E1739" s="12">
        <v>148</v>
      </c>
      <c r="F1739" s="12">
        <v>543</v>
      </c>
      <c r="G1739" s="12">
        <v>30</v>
      </c>
      <c r="H1739" s="12">
        <v>123</v>
      </c>
      <c r="I1739" s="12">
        <v>14</v>
      </c>
      <c r="J1739" s="12">
        <v>8</v>
      </c>
      <c r="K1739" s="12">
        <v>3</v>
      </c>
      <c r="L1739" s="12">
        <v>42</v>
      </c>
      <c r="M1739" s="12">
        <v>11</v>
      </c>
      <c r="N1739" s="12">
        <v>10</v>
      </c>
      <c r="O1739" s="12">
        <v>30</v>
      </c>
      <c r="P1739" s="12">
        <v>96</v>
      </c>
    </row>
    <row r="1740" spans="1:16" x14ac:dyDescent="0.2">
      <c r="A1740" s="12" t="s">
        <v>1562</v>
      </c>
      <c r="B1740" s="12">
        <v>2013</v>
      </c>
      <c r="C1740" s="12" t="s">
        <v>184</v>
      </c>
      <c r="D1740" s="12" t="s">
        <v>157</v>
      </c>
      <c r="E1740" s="12">
        <v>136</v>
      </c>
      <c r="F1740" s="12">
        <v>545</v>
      </c>
      <c r="G1740" s="12">
        <v>85</v>
      </c>
      <c r="H1740" s="12">
        <v>151</v>
      </c>
      <c r="I1740" s="12">
        <v>31</v>
      </c>
      <c r="J1740" s="12">
        <v>2</v>
      </c>
      <c r="K1740" s="12">
        <v>13</v>
      </c>
      <c r="L1740" s="12">
        <v>72</v>
      </c>
      <c r="M1740" s="12">
        <v>15</v>
      </c>
      <c r="N1740" s="12">
        <v>11</v>
      </c>
      <c r="O1740" s="12">
        <v>51</v>
      </c>
      <c r="P1740" s="12">
        <v>59</v>
      </c>
    </row>
    <row r="1741" spans="1:16" x14ac:dyDescent="0.2">
      <c r="A1741" s="12" t="s">
        <v>1778</v>
      </c>
      <c r="B1741" s="12">
        <v>2013</v>
      </c>
      <c r="C1741" s="12" t="s">
        <v>180</v>
      </c>
      <c r="D1741" s="12" t="s">
        <v>161</v>
      </c>
      <c r="E1741" s="12">
        <v>157</v>
      </c>
      <c r="F1741" s="12">
        <v>548</v>
      </c>
      <c r="G1741" s="12">
        <v>75</v>
      </c>
      <c r="H1741" s="12">
        <v>151</v>
      </c>
      <c r="I1741" s="12">
        <v>27</v>
      </c>
      <c r="J1741" s="12">
        <v>2</v>
      </c>
      <c r="K1741" s="12">
        <v>7</v>
      </c>
      <c r="L1741" s="12">
        <v>67</v>
      </c>
      <c r="M1741" s="12">
        <v>10</v>
      </c>
      <c r="N1741" s="12">
        <v>5</v>
      </c>
      <c r="O1741" s="12">
        <v>52</v>
      </c>
      <c r="P1741" s="12">
        <v>103</v>
      </c>
    </row>
    <row r="1742" spans="1:16" x14ac:dyDescent="0.2">
      <c r="A1742" s="12" t="s">
        <v>1566</v>
      </c>
      <c r="B1742" s="12">
        <v>2013</v>
      </c>
      <c r="C1742" s="12" t="s">
        <v>167</v>
      </c>
      <c r="D1742" s="12" t="s">
        <v>157</v>
      </c>
      <c r="E1742" s="12">
        <v>158</v>
      </c>
      <c r="F1742" s="12">
        <v>549</v>
      </c>
      <c r="G1742" s="12">
        <v>54</v>
      </c>
      <c r="H1742" s="12">
        <v>164</v>
      </c>
      <c r="I1742" s="12">
        <v>33</v>
      </c>
      <c r="J1742" s="12">
        <v>0</v>
      </c>
      <c r="K1742" s="12">
        <v>13</v>
      </c>
      <c r="L1742" s="12">
        <v>75</v>
      </c>
      <c r="M1742" s="12">
        <v>3</v>
      </c>
      <c r="N1742" s="12">
        <v>1</v>
      </c>
      <c r="O1742" s="12">
        <v>44</v>
      </c>
      <c r="P1742" s="12">
        <v>77</v>
      </c>
    </row>
    <row r="1743" spans="1:16" x14ac:dyDescent="0.2">
      <c r="A1743" s="12" t="s">
        <v>1494</v>
      </c>
      <c r="B1743" s="12">
        <v>2013</v>
      </c>
      <c r="C1743" s="12" t="s">
        <v>176</v>
      </c>
      <c r="D1743" s="12" t="s">
        <v>157</v>
      </c>
      <c r="E1743" s="12">
        <v>145</v>
      </c>
      <c r="F1743" s="12">
        <v>549</v>
      </c>
      <c r="G1743" s="12">
        <v>74</v>
      </c>
      <c r="H1743" s="12">
        <v>135</v>
      </c>
      <c r="I1743" s="12">
        <v>27</v>
      </c>
      <c r="J1743" s="12">
        <v>2</v>
      </c>
      <c r="K1743" s="12">
        <v>22</v>
      </c>
      <c r="L1743" s="12">
        <v>63</v>
      </c>
      <c r="M1743" s="12">
        <v>1</v>
      </c>
      <c r="N1743" s="12">
        <v>0</v>
      </c>
      <c r="O1743" s="12">
        <v>77</v>
      </c>
      <c r="P1743" s="12">
        <v>138</v>
      </c>
    </row>
    <row r="1744" spans="1:16" x14ac:dyDescent="0.2">
      <c r="A1744" s="12" t="s">
        <v>1545</v>
      </c>
      <c r="B1744" s="12">
        <v>2013</v>
      </c>
      <c r="C1744" s="12" t="s">
        <v>181</v>
      </c>
      <c r="D1744" s="12" t="s">
        <v>157</v>
      </c>
      <c r="E1744" s="12">
        <v>138</v>
      </c>
      <c r="F1744" s="12">
        <v>550</v>
      </c>
      <c r="G1744" s="12">
        <v>68</v>
      </c>
      <c r="H1744" s="12">
        <v>149</v>
      </c>
      <c r="I1744" s="12">
        <v>33</v>
      </c>
      <c r="J1744" s="12">
        <v>5</v>
      </c>
      <c r="K1744" s="12">
        <v>6</v>
      </c>
      <c r="L1744" s="12">
        <v>54</v>
      </c>
      <c r="M1744" s="12">
        <v>12</v>
      </c>
      <c r="N1744" s="12">
        <v>7</v>
      </c>
      <c r="O1744" s="12">
        <v>23</v>
      </c>
      <c r="P1744" s="12">
        <v>59</v>
      </c>
    </row>
    <row r="1745" spans="1:16" x14ac:dyDescent="0.2">
      <c r="A1745" s="12" t="s">
        <v>1771</v>
      </c>
      <c r="B1745" s="12">
        <v>2013</v>
      </c>
      <c r="C1745" s="12" t="s">
        <v>160</v>
      </c>
      <c r="D1745" s="12" t="s">
        <v>161</v>
      </c>
      <c r="E1745" s="12">
        <v>147</v>
      </c>
      <c r="F1745" s="12">
        <v>551</v>
      </c>
      <c r="G1745" s="12">
        <v>89</v>
      </c>
      <c r="H1745" s="12">
        <v>176</v>
      </c>
      <c r="I1745" s="12">
        <v>27</v>
      </c>
      <c r="J1745" s="12">
        <v>2</v>
      </c>
      <c r="K1745" s="12">
        <v>23</v>
      </c>
      <c r="L1745" s="12">
        <v>109</v>
      </c>
      <c r="M1745" s="12">
        <v>1</v>
      </c>
      <c r="N1745" s="12">
        <v>0</v>
      </c>
      <c r="O1745" s="12">
        <v>66</v>
      </c>
      <c r="P1745" s="12">
        <v>121</v>
      </c>
    </row>
    <row r="1746" spans="1:16" x14ac:dyDescent="0.2">
      <c r="A1746" s="12" t="s">
        <v>1777</v>
      </c>
      <c r="B1746" s="12">
        <v>2013</v>
      </c>
      <c r="C1746" s="12" t="s">
        <v>182</v>
      </c>
      <c r="D1746" s="12" t="s">
        <v>157</v>
      </c>
      <c r="E1746" s="12">
        <v>129</v>
      </c>
      <c r="F1746" s="12">
        <v>552</v>
      </c>
      <c r="G1746" s="12">
        <v>99</v>
      </c>
      <c r="H1746" s="12">
        <v>150</v>
      </c>
      <c r="I1746" s="12">
        <v>30</v>
      </c>
      <c r="J1746" s="12">
        <v>7</v>
      </c>
      <c r="K1746" s="12">
        <v>12</v>
      </c>
      <c r="L1746" s="12">
        <v>49</v>
      </c>
      <c r="M1746" s="12">
        <v>8</v>
      </c>
      <c r="N1746" s="12">
        <v>4</v>
      </c>
      <c r="O1746" s="12">
        <v>52</v>
      </c>
      <c r="P1746" s="12">
        <v>129</v>
      </c>
    </row>
    <row r="1747" spans="1:16" x14ac:dyDescent="0.2">
      <c r="A1747" s="12" t="s">
        <v>1301</v>
      </c>
      <c r="B1747" s="12">
        <v>2013</v>
      </c>
      <c r="C1747" s="12" t="s">
        <v>180</v>
      </c>
      <c r="D1747" s="12" t="s">
        <v>161</v>
      </c>
      <c r="E1747" s="12">
        <v>145</v>
      </c>
      <c r="F1747" s="12">
        <v>554</v>
      </c>
      <c r="G1747" s="12">
        <v>79</v>
      </c>
      <c r="H1747" s="12">
        <v>164</v>
      </c>
      <c r="I1747" s="12">
        <v>30</v>
      </c>
      <c r="J1747" s="12">
        <v>3</v>
      </c>
      <c r="K1747" s="12">
        <v>24</v>
      </c>
      <c r="L1747" s="12">
        <v>84</v>
      </c>
      <c r="M1747" s="12">
        <v>2</v>
      </c>
      <c r="N1747" s="12">
        <v>1</v>
      </c>
      <c r="O1747" s="12">
        <v>38</v>
      </c>
      <c r="P1747" s="12">
        <v>90</v>
      </c>
    </row>
    <row r="1748" spans="1:16" x14ac:dyDescent="0.2">
      <c r="A1748" s="12" t="s">
        <v>1443</v>
      </c>
      <c r="B1748" s="12">
        <v>2013</v>
      </c>
      <c r="C1748" s="12" t="s">
        <v>182</v>
      </c>
      <c r="D1748" s="12" t="s">
        <v>157</v>
      </c>
      <c r="E1748" s="12">
        <v>148</v>
      </c>
      <c r="F1748" s="12">
        <v>555</v>
      </c>
      <c r="G1748" s="12">
        <v>103</v>
      </c>
      <c r="H1748" s="12">
        <v>193</v>
      </c>
      <c r="I1748" s="12">
        <v>26</v>
      </c>
      <c r="J1748" s="12">
        <v>1</v>
      </c>
      <c r="K1748" s="12">
        <v>44</v>
      </c>
      <c r="L1748" s="12">
        <v>137</v>
      </c>
      <c r="M1748" s="12">
        <v>3</v>
      </c>
      <c r="N1748" s="12">
        <v>0</v>
      </c>
      <c r="O1748" s="12">
        <v>90</v>
      </c>
      <c r="P1748" s="12">
        <v>94</v>
      </c>
    </row>
    <row r="1749" spans="1:16" x14ac:dyDescent="0.2">
      <c r="A1749" s="12" t="s">
        <v>1701</v>
      </c>
      <c r="B1749" s="12">
        <v>2013</v>
      </c>
      <c r="C1749" s="12" t="s">
        <v>176</v>
      </c>
      <c r="D1749" s="12" t="s">
        <v>157</v>
      </c>
      <c r="E1749" s="12">
        <v>151</v>
      </c>
      <c r="F1749" s="12">
        <v>556</v>
      </c>
      <c r="G1749" s="12">
        <v>66</v>
      </c>
      <c r="H1749" s="12">
        <v>158</v>
      </c>
      <c r="I1749" s="12">
        <v>26</v>
      </c>
      <c r="J1749" s="12">
        <v>3</v>
      </c>
      <c r="K1749" s="12">
        <v>10</v>
      </c>
      <c r="L1749" s="12">
        <v>73</v>
      </c>
      <c r="M1749" s="12">
        <v>17</v>
      </c>
      <c r="N1749" s="12">
        <v>4</v>
      </c>
      <c r="O1749" s="12">
        <v>40</v>
      </c>
      <c r="P1749" s="12">
        <v>67</v>
      </c>
    </row>
    <row r="1750" spans="1:16" x14ac:dyDescent="0.2">
      <c r="A1750" s="12" t="s">
        <v>1746</v>
      </c>
      <c r="B1750" s="12">
        <v>2013</v>
      </c>
      <c r="C1750" s="12" t="s">
        <v>174</v>
      </c>
      <c r="D1750" s="12" t="s">
        <v>161</v>
      </c>
      <c r="E1750" s="12">
        <v>152</v>
      </c>
      <c r="F1750" s="12">
        <v>558</v>
      </c>
      <c r="G1750" s="12">
        <v>70</v>
      </c>
      <c r="H1750" s="12">
        <v>130</v>
      </c>
      <c r="I1750" s="12">
        <v>22</v>
      </c>
      <c r="J1750" s="12">
        <v>2</v>
      </c>
      <c r="K1750" s="12">
        <v>36</v>
      </c>
      <c r="L1750" s="12">
        <v>100</v>
      </c>
      <c r="M1750" s="12">
        <v>2</v>
      </c>
      <c r="N1750" s="12">
        <v>0</v>
      </c>
      <c r="O1750" s="12">
        <v>48</v>
      </c>
      <c r="P1750" s="12">
        <v>186</v>
      </c>
    </row>
    <row r="1751" spans="1:16" x14ac:dyDescent="0.2">
      <c r="A1751" s="12" t="s">
        <v>1900</v>
      </c>
      <c r="B1751" s="12">
        <v>2013</v>
      </c>
      <c r="C1751" s="12" t="s">
        <v>175</v>
      </c>
      <c r="D1751" s="12" t="s">
        <v>157</v>
      </c>
      <c r="E1751" s="12">
        <v>147</v>
      </c>
      <c r="F1751" s="12">
        <v>558</v>
      </c>
      <c r="G1751" s="12">
        <v>72</v>
      </c>
      <c r="H1751" s="12">
        <v>136</v>
      </c>
      <c r="I1751" s="12">
        <v>33</v>
      </c>
      <c r="J1751" s="12">
        <v>4</v>
      </c>
      <c r="K1751" s="12">
        <v>18</v>
      </c>
      <c r="L1751" s="12">
        <v>66</v>
      </c>
      <c r="M1751" s="12">
        <v>14</v>
      </c>
      <c r="N1751" s="12">
        <v>7</v>
      </c>
      <c r="O1751" s="12">
        <v>51</v>
      </c>
      <c r="P1751" s="12">
        <v>120</v>
      </c>
    </row>
    <row r="1752" spans="1:16" x14ac:dyDescent="0.2">
      <c r="A1752" s="12" t="s">
        <v>1635</v>
      </c>
      <c r="B1752" s="12">
        <v>2013</v>
      </c>
      <c r="C1752" s="12" t="s">
        <v>160</v>
      </c>
      <c r="D1752" s="12" t="s">
        <v>161</v>
      </c>
      <c r="E1752" s="12">
        <v>149</v>
      </c>
      <c r="F1752" s="12">
        <v>558</v>
      </c>
      <c r="G1752" s="12">
        <v>94</v>
      </c>
      <c r="H1752" s="12">
        <v>147</v>
      </c>
      <c r="I1752" s="12">
        <v>27</v>
      </c>
      <c r="J1752" s="12">
        <v>2</v>
      </c>
      <c r="K1752" s="12">
        <v>27</v>
      </c>
      <c r="L1752" s="12">
        <v>70</v>
      </c>
      <c r="M1752" s="12">
        <v>8</v>
      </c>
      <c r="N1752" s="12">
        <v>1</v>
      </c>
      <c r="O1752" s="12">
        <v>75</v>
      </c>
      <c r="P1752" s="12">
        <v>161</v>
      </c>
    </row>
    <row r="1753" spans="1:16" x14ac:dyDescent="0.2">
      <c r="A1753" s="12" t="s">
        <v>1848</v>
      </c>
      <c r="B1753" s="12">
        <v>2013</v>
      </c>
      <c r="C1753" s="12" t="s">
        <v>176</v>
      </c>
      <c r="D1753" s="12" t="s">
        <v>157</v>
      </c>
      <c r="E1753" s="12">
        <v>149</v>
      </c>
      <c r="F1753" s="12">
        <v>564</v>
      </c>
      <c r="G1753" s="12">
        <v>86</v>
      </c>
      <c r="H1753" s="12">
        <v>160</v>
      </c>
      <c r="I1753" s="12">
        <v>36</v>
      </c>
      <c r="J1753" s="12">
        <v>4</v>
      </c>
      <c r="K1753" s="12">
        <v>17</v>
      </c>
      <c r="L1753" s="12">
        <v>84</v>
      </c>
      <c r="M1753" s="12">
        <v>30</v>
      </c>
      <c r="N1753" s="12">
        <v>7</v>
      </c>
      <c r="O1753" s="12">
        <v>76</v>
      </c>
      <c r="P1753" s="12">
        <v>143</v>
      </c>
    </row>
    <row r="1754" spans="1:16" x14ac:dyDescent="0.2">
      <c r="A1754" s="12" t="s">
        <v>1827</v>
      </c>
      <c r="B1754" s="12">
        <v>2013</v>
      </c>
      <c r="C1754" s="12" t="s">
        <v>179</v>
      </c>
      <c r="D1754" s="12" t="s">
        <v>161</v>
      </c>
      <c r="E1754" s="12">
        <v>151</v>
      </c>
      <c r="F1754" s="12">
        <v>567</v>
      </c>
      <c r="G1754" s="12">
        <v>74</v>
      </c>
      <c r="H1754" s="12">
        <v>144</v>
      </c>
      <c r="I1754" s="12">
        <v>30</v>
      </c>
      <c r="J1754" s="12">
        <v>3</v>
      </c>
      <c r="K1754" s="12">
        <v>12</v>
      </c>
      <c r="L1754" s="12">
        <v>63</v>
      </c>
      <c r="M1754" s="12">
        <v>0</v>
      </c>
      <c r="N1754" s="12">
        <v>0</v>
      </c>
      <c r="O1754" s="12">
        <v>26</v>
      </c>
      <c r="P1754" s="12">
        <v>102</v>
      </c>
    </row>
    <row r="1755" spans="1:16" x14ac:dyDescent="0.2">
      <c r="A1755" s="12" t="s">
        <v>1543</v>
      </c>
      <c r="B1755" s="12">
        <v>2013</v>
      </c>
      <c r="C1755" s="12" t="s">
        <v>183</v>
      </c>
      <c r="D1755" s="12" t="s">
        <v>161</v>
      </c>
      <c r="E1755" s="12">
        <v>147</v>
      </c>
      <c r="F1755" s="12">
        <v>568</v>
      </c>
      <c r="G1755" s="12">
        <v>84</v>
      </c>
      <c r="H1755" s="12">
        <v>156</v>
      </c>
      <c r="I1755" s="12">
        <v>26</v>
      </c>
      <c r="J1755" s="12">
        <v>2</v>
      </c>
      <c r="K1755" s="12">
        <v>26</v>
      </c>
      <c r="L1755" s="12">
        <v>79</v>
      </c>
      <c r="M1755" s="12">
        <v>6</v>
      </c>
      <c r="N1755" s="12">
        <v>0</v>
      </c>
      <c r="O1755" s="12">
        <v>60</v>
      </c>
      <c r="P1755" s="12">
        <v>133</v>
      </c>
    </row>
    <row r="1756" spans="1:16" x14ac:dyDescent="0.2">
      <c r="A1756" s="12" t="s">
        <v>1510</v>
      </c>
      <c r="B1756" s="12">
        <v>2013</v>
      </c>
      <c r="C1756" s="12" t="s">
        <v>179</v>
      </c>
      <c r="D1756" s="12" t="s">
        <v>161</v>
      </c>
      <c r="E1756" s="12">
        <v>154</v>
      </c>
      <c r="F1756" s="12">
        <v>569</v>
      </c>
      <c r="G1756" s="12">
        <v>107</v>
      </c>
      <c r="H1756" s="12">
        <v>162</v>
      </c>
      <c r="I1756" s="12">
        <v>34</v>
      </c>
      <c r="J1756" s="12">
        <v>2</v>
      </c>
      <c r="K1756" s="12">
        <v>21</v>
      </c>
      <c r="L1756" s="12">
        <v>54</v>
      </c>
      <c r="M1756" s="12">
        <v>20</v>
      </c>
      <c r="N1756" s="12">
        <v>11</v>
      </c>
      <c r="O1756" s="12">
        <v>112</v>
      </c>
      <c r="P1756" s="12">
        <v>133</v>
      </c>
    </row>
    <row r="1757" spans="1:16" x14ac:dyDescent="0.2">
      <c r="A1757" s="12" t="s">
        <v>1610</v>
      </c>
      <c r="B1757" s="12">
        <v>2013</v>
      </c>
      <c r="C1757" s="12" t="s">
        <v>181</v>
      </c>
      <c r="D1757" s="12" t="s">
        <v>157</v>
      </c>
      <c r="E1757" s="12">
        <v>151</v>
      </c>
      <c r="F1757" s="12">
        <v>576</v>
      </c>
      <c r="G1757" s="12">
        <v>73</v>
      </c>
      <c r="H1757" s="12">
        <v>144</v>
      </c>
      <c r="I1757" s="12">
        <v>32</v>
      </c>
      <c r="J1757" s="12">
        <v>5</v>
      </c>
      <c r="K1757" s="12">
        <v>21</v>
      </c>
      <c r="L1757" s="12">
        <v>79</v>
      </c>
      <c r="M1757" s="12">
        <v>4</v>
      </c>
      <c r="N1757" s="12">
        <v>0</v>
      </c>
      <c r="O1757" s="12">
        <v>47</v>
      </c>
      <c r="P1757" s="12">
        <v>158</v>
      </c>
    </row>
    <row r="1758" spans="1:16" x14ac:dyDescent="0.2">
      <c r="A1758" s="12" t="s">
        <v>1601</v>
      </c>
      <c r="B1758" s="12">
        <v>2013</v>
      </c>
      <c r="C1758" s="12" t="s">
        <v>168</v>
      </c>
      <c r="D1758" s="12" t="s">
        <v>157</v>
      </c>
      <c r="E1758" s="12">
        <v>134</v>
      </c>
      <c r="F1758" s="12">
        <v>577</v>
      </c>
      <c r="G1758" s="12">
        <v>92</v>
      </c>
      <c r="H1758" s="12">
        <v>172</v>
      </c>
      <c r="I1758" s="12">
        <v>31</v>
      </c>
      <c r="J1758" s="12">
        <v>8</v>
      </c>
      <c r="K1758" s="12">
        <v>9</v>
      </c>
      <c r="L1758" s="12">
        <v>53</v>
      </c>
      <c r="M1758" s="12">
        <v>52</v>
      </c>
      <c r="N1758" s="12">
        <v>4</v>
      </c>
      <c r="O1758" s="12">
        <v>47</v>
      </c>
      <c r="P1758" s="12">
        <v>92</v>
      </c>
    </row>
    <row r="1759" spans="1:16" x14ac:dyDescent="0.2">
      <c r="A1759" s="12" t="s">
        <v>110</v>
      </c>
      <c r="B1759" s="12">
        <v>2013</v>
      </c>
      <c r="C1759" s="12" t="s">
        <v>170</v>
      </c>
      <c r="D1759" s="12" t="s">
        <v>157</v>
      </c>
      <c r="E1759" s="12">
        <v>158</v>
      </c>
      <c r="F1759" s="12">
        <v>579</v>
      </c>
      <c r="G1759" s="12">
        <v>89</v>
      </c>
      <c r="H1759" s="12">
        <v>174</v>
      </c>
      <c r="I1759" s="12">
        <v>37</v>
      </c>
      <c r="J1759" s="12">
        <v>3</v>
      </c>
      <c r="K1759" s="12">
        <v>24</v>
      </c>
      <c r="L1759" s="12">
        <v>93</v>
      </c>
      <c r="M1759" s="12">
        <v>5</v>
      </c>
      <c r="N1759" s="12">
        <v>2</v>
      </c>
      <c r="O1759" s="12">
        <v>76</v>
      </c>
      <c r="P1759" s="12">
        <v>110</v>
      </c>
    </row>
    <row r="1760" spans="1:16" x14ac:dyDescent="0.2">
      <c r="A1760" s="12" t="s">
        <v>1636</v>
      </c>
      <c r="B1760" s="12">
        <v>2013</v>
      </c>
      <c r="C1760" s="12" t="s">
        <v>179</v>
      </c>
      <c r="D1760" s="12" t="s">
        <v>161</v>
      </c>
      <c r="E1760" s="12">
        <v>162</v>
      </c>
      <c r="F1760" s="12">
        <v>581</v>
      </c>
      <c r="G1760" s="12">
        <v>101</v>
      </c>
      <c r="H1760" s="12">
        <v>177</v>
      </c>
      <c r="I1760" s="12">
        <v>30</v>
      </c>
      <c r="J1760" s="12">
        <v>3</v>
      </c>
      <c r="K1760" s="12">
        <v>24</v>
      </c>
      <c r="L1760" s="12">
        <v>73</v>
      </c>
      <c r="M1760" s="12">
        <v>6</v>
      </c>
      <c r="N1760" s="12">
        <v>3</v>
      </c>
      <c r="O1760" s="12">
        <v>135</v>
      </c>
      <c r="P1760" s="12">
        <v>138</v>
      </c>
    </row>
    <row r="1761" spans="1:16" x14ac:dyDescent="0.2">
      <c r="A1761" s="12" t="s">
        <v>1596</v>
      </c>
      <c r="B1761" s="12">
        <v>2013</v>
      </c>
      <c r="C1761" s="12" t="s">
        <v>178</v>
      </c>
      <c r="D1761" s="12" t="s">
        <v>157</v>
      </c>
      <c r="E1761" s="12">
        <v>162</v>
      </c>
      <c r="F1761" s="12">
        <v>582</v>
      </c>
      <c r="G1761" s="12">
        <v>62</v>
      </c>
      <c r="H1761" s="12">
        <v>168</v>
      </c>
      <c r="I1761" s="12">
        <v>27</v>
      </c>
      <c r="J1761" s="12">
        <v>0</v>
      </c>
      <c r="K1761" s="12">
        <v>15</v>
      </c>
      <c r="L1761" s="12">
        <v>82</v>
      </c>
      <c r="M1761" s="12">
        <v>0</v>
      </c>
      <c r="N1761" s="12">
        <v>0</v>
      </c>
      <c r="O1761" s="12">
        <v>79</v>
      </c>
      <c r="P1761" s="12">
        <v>102</v>
      </c>
    </row>
    <row r="1762" spans="1:16" x14ac:dyDescent="0.2">
      <c r="A1762" s="12" t="s">
        <v>1469</v>
      </c>
      <c r="B1762" s="12">
        <v>2013</v>
      </c>
      <c r="C1762" s="12" t="s">
        <v>177</v>
      </c>
      <c r="D1762" s="12" t="s">
        <v>161</v>
      </c>
      <c r="E1762" s="12">
        <v>157</v>
      </c>
      <c r="F1762" s="12">
        <v>583</v>
      </c>
      <c r="G1762" s="12">
        <v>69</v>
      </c>
      <c r="H1762" s="12">
        <v>171</v>
      </c>
      <c r="I1762" s="12">
        <v>32</v>
      </c>
      <c r="J1762" s="12">
        <v>0</v>
      </c>
      <c r="K1762" s="12">
        <v>22</v>
      </c>
      <c r="L1762" s="12">
        <v>100</v>
      </c>
      <c r="M1762" s="12">
        <v>1</v>
      </c>
      <c r="N1762" s="12">
        <v>0</v>
      </c>
      <c r="O1762" s="12">
        <v>47</v>
      </c>
      <c r="P1762" s="12">
        <v>98</v>
      </c>
    </row>
    <row r="1763" spans="1:16" x14ac:dyDescent="0.2">
      <c r="A1763" s="12" t="s">
        <v>1725</v>
      </c>
      <c r="B1763" s="12">
        <v>2013</v>
      </c>
      <c r="C1763" s="12" t="s">
        <v>174</v>
      </c>
      <c r="D1763" s="12" t="s">
        <v>161</v>
      </c>
      <c r="E1763" s="12">
        <v>157</v>
      </c>
      <c r="F1763" s="12">
        <v>583</v>
      </c>
      <c r="G1763" s="12">
        <v>97</v>
      </c>
      <c r="H1763" s="12">
        <v>185</v>
      </c>
      <c r="I1763" s="12">
        <v>38</v>
      </c>
      <c r="J1763" s="12">
        <v>5</v>
      </c>
      <c r="K1763" s="12">
        <v>21</v>
      </c>
      <c r="L1763" s="12">
        <v>84</v>
      </c>
      <c r="M1763" s="12">
        <v>27</v>
      </c>
      <c r="N1763" s="12">
        <v>10</v>
      </c>
      <c r="O1763" s="12">
        <v>78</v>
      </c>
      <c r="P1763" s="12">
        <v>101</v>
      </c>
    </row>
    <row r="1764" spans="1:16" x14ac:dyDescent="0.2">
      <c r="A1764" s="12" t="s">
        <v>106</v>
      </c>
      <c r="B1764" s="12">
        <v>2013</v>
      </c>
      <c r="C1764" s="12" t="s">
        <v>165</v>
      </c>
      <c r="D1764" s="12" t="s">
        <v>157</v>
      </c>
      <c r="E1764" s="12">
        <v>160</v>
      </c>
      <c r="F1764" s="12">
        <v>584</v>
      </c>
      <c r="G1764" s="12">
        <v>103</v>
      </c>
      <c r="H1764" s="12">
        <v>167</v>
      </c>
      <c r="I1764" s="12">
        <v>42</v>
      </c>
      <c r="J1764" s="12">
        <v>1</v>
      </c>
      <c r="K1764" s="12">
        <v>53</v>
      </c>
      <c r="L1764" s="12">
        <v>138</v>
      </c>
      <c r="M1764" s="12">
        <v>4</v>
      </c>
      <c r="N1764" s="12">
        <v>1</v>
      </c>
      <c r="O1764" s="12">
        <v>72</v>
      </c>
      <c r="P1764" s="12">
        <v>199</v>
      </c>
    </row>
    <row r="1765" spans="1:16" x14ac:dyDescent="0.2">
      <c r="A1765" s="12" t="s">
        <v>1940</v>
      </c>
      <c r="B1765" s="12">
        <v>2013</v>
      </c>
      <c r="C1765" s="12" t="s">
        <v>166</v>
      </c>
      <c r="D1765" s="12" t="s">
        <v>161</v>
      </c>
      <c r="E1765" s="12">
        <v>146</v>
      </c>
      <c r="F1765" s="12">
        <v>588</v>
      </c>
      <c r="G1765" s="12">
        <v>74</v>
      </c>
      <c r="H1765" s="12">
        <v>173</v>
      </c>
      <c r="I1765" s="12">
        <v>20</v>
      </c>
      <c r="J1765" s="12">
        <v>10</v>
      </c>
      <c r="K1765" s="12">
        <v>12</v>
      </c>
      <c r="L1765" s="12">
        <v>49</v>
      </c>
      <c r="M1765" s="12">
        <v>44</v>
      </c>
      <c r="N1765" s="12">
        <v>13</v>
      </c>
      <c r="O1765" s="12">
        <v>25</v>
      </c>
      <c r="P1765" s="12">
        <v>84</v>
      </c>
    </row>
    <row r="1766" spans="1:16" x14ac:dyDescent="0.2">
      <c r="A1766" s="12" t="s">
        <v>111</v>
      </c>
      <c r="B1766" s="12">
        <v>2013</v>
      </c>
      <c r="C1766" s="12" t="s">
        <v>181</v>
      </c>
      <c r="D1766" s="12" t="s">
        <v>157</v>
      </c>
      <c r="E1766" s="12">
        <v>157</v>
      </c>
      <c r="F1766" s="12">
        <v>589</v>
      </c>
      <c r="G1766" s="12">
        <v>109</v>
      </c>
      <c r="H1766" s="12">
        <v>190</v>
      </c>
      <c r="I1766" s="12">
        <v>39</v>
      </c>
      <c r="J1766" s="12">
        <v>9</v>
      </c>
      <c r="K1766" s="12">
        <v>27</v>
      </c>
      <c r="L1766" s="12">
        <v>97</v>
      </c>
      <c r="M1766" s="12">
        <v>33</v>
      </c>
      <c r="N1766" s="12">
        <v>7</v>
      </c>
      <c r="O1766" s="12">
        <v>110</v>
      </c>
      <c r="P1766" s="12">
        <v>136</v>
      </c>
    </row>
    <row r="1767" spans="1:16" x14ac:dyDescent="0.2">
      <c r="A1767" s="12" t="s">
        <v>1891</v>
      </c>
      <c r="B1767" s="12">
        <v>2013</v>
      </c>
      <c r="C1767" s="12" t="s">
        <v>166</v>
      </c>
      <c r="D1767" s="12" t="s">
        <v>161</v>
      </c>
      <c r="E1767" s="12">
        <v>155</v>
      </c>
      <c r="F1767" s="12">
        <v>597</v>
      </c>
      <c r="G1767" s="12">
        <v>80</v>
      </c>
      <c r="H1767" s="12">
        <v>171</v>
      </c>
      <c r="I1767" s="12">
        <v>20</v>
      </c>
      <c r="J1767" s="12">
        <v>3</v>
      </c>
      <c r="K1767" s="12">
        <v>8</v>
      </c>
      <c r="L1767" s="12">
        <v>37</v>
      </c>
      <c r="M1767" s="12">
        <v>20</v>
      </c>
      <c r="N1767" s="12">
        <v>12</v>
      </c>
      <c r="O1767" s="12">
        <v>55</v>
      </c>
      <c r="P1767" s="12">
        <v>40</v>
      </c>
    </row>
    <row r="1768" spans="1:16" x14ac:dyDescent="0.2">
      <c r="A1768" s="12" t="s">
        <v>1708</v>
      </c>
      <c r="B1768" s="12">
        <v>2013</v>
      </c>
      <c r="C1768" s="12" t="s">
        <v>183</v>
      </c>
      <c r="D1768" s="12" t="s">
        <v>161</v>
      </c>
      <c r="E1768" s="12">
        <v>158</v>
      </c>
      <c r="F1768" s="12">
        <v>600</v>
      </c>
      <c r="G1768" s="12">
        <v>77</v>
      </c>
      <c r="H1768" s="12">
        <v>168</v>
      </c>
      <c r="I1768" s="12">
        <v>38</v>
      </c>
      <c r="J1768" s="12">
        <v>3</v>
      </c>
      <c r="K1768" s="12">
        <v>20</v>
      </c>
      <c r="L1768" s="12">
        <v>80</v>
      </c>
      <c r="M1768" s="12">
        <v>21</v>
      </c>
      <c r="N1768" s="12">
        <v>6</v>
      </c>
      <c r="O1768" s="12">
        <v>43</v>
      </c>
      <c r="P1768" s="12">
        <v>145</v>
      </c>
    </row>
    <row r="1769" spans="1:16" x14ac:dyDescent="0.2">
      <c r="A1769" s="12" t="s">
        <v>1373</v>
      </c>
      <c r="B1769" s="12">
        <v>2013</v>
      </c>
      <c r="C1769" s="12" t="s">
        <v>186</v>
      </c>
      <c r="D1769" s="12" t="s">
        <v>161</v>
      </c>
      <c r="E1769" s="12">
        <v>160</v>
      </c>
      <c r="F1769" s="12">
        <v>600</v>
      </c>
      <c r="G1769" s="12">
        <v>65</v>
      </c>
      <c r="H1769" s="12">
        <v>151</v>
      </c>
      <c r="I1769" s="12">
        <v>36</v>
      </c>
      <c r="J1769" s="12">
        <v>2</v>
      </c>
      <c r="K1769" s="12">
        <v>6</v>
      </c>
      <c r="L1769" s="12">
        <v>39</v>
      </c>
      <c r="M1769" s="12">
        <v>22</v>
      </c>
      <c r="N1769" s="12">
        <v>6</v>
      </c>
      <c r="O1769" s="12">
        <v>59</v>
      </c>
      <c r="P1769" s="12">
        <v>93</v>
      </c>
    </row>
    <row r="1770" spans="1:16" x14ac:dyDescent="0.2">
      <c r="A1770" s="12" t="s">
        <v>1517</v>
      </c>
      <c r="B1770" s="12">
        <v>2013</v>
      </c>
      <c r="C1770" s="12" t="s">
        <v>165</v>
      </c>
      <c r="D1770" s="12" t="s">
        <v>157</v>
      </c>
      <c r="E1770" s="12">
        <v>159</v>
      </c>
      <c r="F1770" s="12">
        <v>601</v>
      </c>
      <c r="G1770" s="12">
        <v>66</v>
      </c>
      <c r="H1770" s="12">
        <v>158</v>
      </c>
      <c r="I1770" s="12">
        <v>27</v>
      </c>
      <c r="J1770" s="12">
        <v>0</v>
      </c>
      <c r="K1770" s="12">
        <v>25</v>
      </c>
      <c r="L1770" s="12">
        <v>76</v>
      </c>
      <c r="M1770" s="12">
        <v>2</v>
      </c>
      <c r="N1770" s="12">
        <v>1</v>
      </c>
      <c r="O1770" s="12">
        <v>38</v>
      </c>
      <c r="P1770" s="12">
        <v>73</v>
      </c>
    </row>
    <row r="1771" spans="1:16" x14ac:dyDescent="0.2">
      <c r="A1771" s="12" t="s">
        <v>1727</v>
      </c>
      <c r="B1771" s="12">
        <v>2013</v>
      </c>
      <c r="C1771" s="12" t="s">
        <v>169</v>
      </c>
      <c r="D1771" s="12" t="s">
        <v>161</v>
      </c>
      <c r="E1771" s="12">
        <v>156</v>
      </c>
      <c r="F1771" s="12">
        <v>601</v>
      </c>
      <c r="G1771" s="12">
        <v>79</v>
      </c>
      <c r="H1771" s="12">
        <v>161</v>
      </c>
      <c r="I1771" s="12">
        <v>43</v>
      </c>
      <c r="J1771" s="12">
        <v>4</v>
      </c>
      <c r="K1771" s="12">
        <v>10</v>
      </c>
      <c r="L1771" s="12">
        <v>48</v>
      </c>
      <c r="M1771" s="12">
        <v>10</v>
      </c>
      <c r="N1771" s="12">
        <v>10</v>
      </c>
      <c r="O1771" s="12">
        <v>48</v>
      </c>
      <c r="P1771" s="12">
        <v>100</v>
      </c>
    </row>
    <row r="1772" spans="1:16" x14ac:dyDescent="0.2">
      <c r="A1772" s="12" t="s">
        <v>1840</v>
      </c>
      <c r="B1772" s="12">
        <v>2013</v>
      </c>
      <c r="C1772" s="12" t="s">
        <v>169</v>
      </c>
      <c r="D1772" s="12" t="s">
        <v>161</v>
      </c>
      <c r="E1772" s="12">
        <v>160</v>
      </c>
      <c r="F1772" s="12">
        <v>602</v>
      </c>
      <c r="G1772" s="12">
        <v>103</v>
      </c>
      <c r="H1772" s="12">
        <v>182</v>
      </c>
      <c r="I1772" s="12">
        <v>36</v>
      </c>
      <c r="J1772" s="12">
        <v>3</v>
      </c>
      <c r="K1772" s="12">
        <v>36</v>
      </c>
      <c r="L1772" s="12">
        <v>125</v>
      </c>
      <c r="M1772" s="12">
        <v>15</v>
      </c>
      <c r="N1772" s="12">
        <v>7</v>
      </c>
      <c r="O1772" s="12">
        <v>99</v>
      </c>
      <c r="P1772" s="12">
        <v>145</v>
      </c>
    </row>
    <row r="1773" spans="1:16" x14ac:dyDescent="0.2">
      <c r="A1773" s="12" t="s">
        <v>1573</v>
      </c>
      <c r="B1773" s="12">
        <v>2013</v>
      </c>
      <c r="C1773" s="12" t="s">
        <v>159</v>
      </c>
      <c r="D1773" s="12" t="s">
        <v>157</v>
      </c>
      <c r="E1773" s="12">
        <v>156</v>
      </c>
      <c r="F1773" s="12">
        <v>602</v>
      </c>
      <c r="G1773" s="12">
        <v>64</v>
      </c>
      <c r="H1773" s="12">
        <v>167</v>
      </c>
      <c r="I1773" s="12">
        <v>34</v>
      </c>
      <c r="J1773" s="12">
        <v>0</v>
      </c>
      <c r="K1773" s="12">
        <v>23</v>
      </c>
      <c r="L1773" s="12">
        <v>80</v>
      </c>
      <c r="M1773" s="12">
        <v>0</v>
      </c>
      <c r="N1773" s="12">
        <v>0</v>
      </c>
      <c r="O1773" s="12">
        <v>49</v>
      </c>
      <c r="P1773" s="12">
        <v>114</v>
      </c>
    </row>
    <row r="1774" spans="1:16" x14ac:dyDescent="0.2">
      <c r="A1774" s="12" t="s">
        <v>1672</v>
      </c>
      <c r="B1774" s="12">
        <v>2013</v>
      </c>
      <c r="C1774" s="12" t="s">
        <v>170</v>
      </c>
      <c r="D1774" s="12" t="s">
        <v>157</v>
      </c>
      <c r="E1774" s="12">
        <v>154</v>
      </c>
      <c r="F1774" s="12">
        <v>603</v>
      </c>
      <c r="G1774" s="12">
        <v>80</v>
      </c>
      <c r="H1774" s="12">
        <v>175</v>
      </c>
      <c r="I1774" s="12">
        <v>45</v>
      </c>
      <c r="J1774" s="12">
        <v>2</v>
      </c>
      <c r="K1774" s="12">
        <v>15</v>
      </c>
      <c r="L1774" s="12">
        <v>75</v>
      </c>
      <c r="M1774" s="12">
        <v>1</v>
      </c>
      <c r="N1774" s="12">
        <v>0</v>
      </c>
      <c r="O1774" s="12">
        <v>50</v>
      </c>
      <c r="P1774" s="12">
        <v>91</v>
      </c>
    </row>
    <row r="1775" spans="1:16" x14ac:dyDescent="0.2">
      <c r="A1775" s="12" t="s">
        <v>1508</v>
      </c>
      <c r="B1775" s="12">
        <v>2013</v>
      </c>
      <c r="C1775" s="12" t="s">
        <v>171</v>
      </c>
      <c r="D1775" s="12" t="s">
        <v>157</v>
      </c>
      <c r="E1775" s="12">
        <v>160</v>
      </c>
      <c r="F1775" s="12">
        <v>605</v>
      </c>
      <c r="G1775" s="12">
        <v>81</v>
      </c>
      <c r="H1775" s="12">
        <v>190</v>
      </c>
      <c r="I1775" s="12">
        <v>41</v>
      </c>
      <c r="J1775" s="12">
        <v>0</v>
      </c>
      <c r="K1775" s="12">
        <v>27</v>
      </c>
      <c r="L1775" s="12">
        <v>107</v>
      </c>
      <c r="M1775" s="12">
        <v>7</v>
      </c>
      <c r="N1775" s="12">
        <v>1</v>
      </c>
      <c r="O1775" s="12">
        <v>65</v>
      </c>
      <c r="P1775" s="12">
        <v>85</v>
      </c>
    </row>
    <row r="1776" spans="1:16" x14ac:dyDescent="0.2">
      <c r="A1776" s="12" t="s">
        <v>1427</v>
      </c>
      <c r="B1776" s="12">
        <v>2013</v>
      </c>
      <c r="C1776" s="12" t="s">
        <v>182</v>
      </c>
      <c r="D1776" s="12" t="s">
        <v>157</v>
      </c>
      <c r="E1776" s="12">
        <v>159</v>
      </c>
      <c r="F1776" s="12">
        <v>605</v>
      </c>
      <c r="G1776" s="12">
        <v>68</v>
      </c>
      <c r="H1776" s="12">
        <v>182</v>
      </c>
      <c r="I1776" s="12">
        <v>36</v>
      </c>
      <c r="J1776" s="12">
        <v>0</v>
      </c>
      <c r="K1776" s="12">
        <v>14</v>
      </c>
      <c r="L1776" s="12">
        <v>83</v>
      </c>
      <c r="M1776" s="12">
        <v>0</v>
      </c>
      <c r="N1776" s="12">
        <v>2</v>
      </c>
      <c r="O1776" s="12">
        <v>54</v>
      </c>
      <c r="P1776" s="12">
        <v>62</v>
      </c>
    </row>
    <row r="1777" spans="1:16" x14ac:dyDescent="0.2">
      <c r="A1777" s="12" t="s">
        <v>1341</v>
      </c>
      <c r="B1777" s="12">
        <v>2013</v>
      </c>
      <c r="C1777" s="12" t="s">
        <v>182</v>
      </c>
      <c r="D1777" s="12" t="s">
        <v>157</v>
      </c>
      <c r="E1777" s="12">
        <v>144</v>
      </c>
      <c r="F1777" s="12">
        <v>606</v>
      </c>
      <c r="G1777" s="12">
        <v>90</v>
      </c>
      <c r="H1777" s="12">
        <v>184</v>
      </c>
      <c r="I1777" s="12">
        <v>37</v>
      </c>
      <c r="J1777" s="12">
        <v>5</v>
      </c>
      <c r="K1777" s="12">
        <v>17</v>
      </c>
      <c r="L1777" s="12">
        <v>84</v>
      </c>
      <c r="M1777" s="12">
        <v>3</v>
      </c>
      <c r="N1777" s="12">
        <v>2</v>
      </c>
      <c r="O1777" s="12">
        <v>26</v>
      </c>
      <c r="P1777" s="12">
        <v>113</v>
      </c>
    </row>
    <row r="1778" spans="1:16" x14ac:dyDescent="0.2">
      <c r="A1778" s="12" t="s">
        <v>1430</v>
      </c>
      <c r="B1778" s="12">
        <v>2013</v>
      </c>
      <c r="C1778" s="12" t="s">
        <v>179</v>
      </c>
      <c r="D1778" s="12" t="s">
        <v>161</v>
      </c>
      <c r="E1778" s="12">
        <v>151</v>
      </c>
      <c r="F1778" s="12">
        <v>606</v>
      </c>
      <c r="G1778" s="12">
        <v>80</v>
      </c>
      <c r="H1778" s="12">
        <v>158</v>
      </c>
      <c r="I1778" s="12">
        <v>24</v>
      </c>
      <c r="J1778" s="12">
        <v>2</v>
      </c>
      <c r="K1778" s="12">
        <v>18</v>
      </c>
      <c r="L1778" s="12">
        <v>103</v>
      </c>
      <c r="M1778" s="12">
        <v>5</v>
      </c>
      <c r="N1778" s="12">
        <v>3</v>
      </c>
      <c r="O1778" s="12">
        <v>39</v>
      </c>
      <c r="P1778" s="12">
        <v>98</v>
      </c>
    </row>
    <row r="1779" spans="1:16" x14ac:dyDescent="0.2">
      <c r="A1779" s="12" t="s">
        <v>1874</v>
      </c>
      <c r="B1779" s="12">
        <v>2013</v>
      </c>
      <c r="C1779" s="12" t="s">
        <v>162</v>
      </c>
      <c r="D1779" s="12" t="s">
        <v>161</v>
      </c>
      <c r="E1779" s="12">
        <v>160</v>
      </c>
      <c r="F1779" s="12">
        <v>606</v>
      </c>
      <c r="G1779" s="12">
        <v>71</v>
      </c>
      <c r="H1779" s="12">
        <v>141</v>
      </c>
      <c r="I1779" s="12">
        <v>40</v>
      </c>
      <c r="J1779" s="12">
        <v>2</v>
      </c>
      <c r="K1779" s="12">
        <v>23</v>
      </c>
      <c r="L1779" s="12">
        <v>80</v>
      </c>
      <c r="M1779" s="12">
        <v>6</v>
      </c>
      <c r="N1779" s="12">
        <v>5</v>
      </c>
      <c r="O1779" s="12">
        <v>76</v>
      </c>
      <c r="P1779" s="12">
        <v>127</v>
      </c>
    </row>
    <row r="1780" spans="1:16" x14ac:dyDescent="0.2">
      <c r="A1780" s="12" t="s">
        <v>1942</v>
      </c>
      <c r="B1780" s="12">
        <v>2013</v>
      </c>
      <c r="C1780" s="12" t="s">
        <v>160</v>
      </c>
      <c r="D1780" s="12" t="s">
        <v>161</v>
      </c>
      <c r="E1780" s="12">
        <v>157</v>
      </c>
      <c r="F1780" s="12">
        <v>606</v>
      </c>
      <c r="G1780" s="12">
        <v>76</v>
      </c>
      <c r="H1780" s="12">
        <v>150</v>
      </c>
      <c r="I1780" s="12">
        <v>27</v>
      </c>
      <c r="J1780" s="12">
        <v>6</v>
      </c>
      <c r="K1780" s="12">
        <v>17</v>
      </c>
      <c r="L1780" s="12">
        <v>59</v>
      </c>
      <c r="M1780" s="12">
        <v>6</v>
      </c>
      <c r="N1780" s="12">
        <v>5</v>
      </c>
      <c r="O1780" s="12">
        <v>40</v>
      </c>
      <c r="P1780" s="12">
        <v>55</v>
      </c>
    </row>
    <row r="1781" spans="1:16" x14ac:dyDescent="0.2">
      <c r="A1781" s="12" t="s">
        <v>1599</v>
      </c>
      <c r="B1781" s="12">
        <v>2013</v>
      </c>
      <c r="C1781" s="12" t="s">
        <v>156</v>
      </c>
      <c r="D1781" s="12" t="s">
        <v>157</v>
      </c>
      <c r="E1781" s="12">
        <v>153</v>
      </c>
      <c r="F1781" s="12">
        <v>607</v>
      </c>
      <c r="G1781" s="12">
        <v>84</v>
      </c>
      <c r="H1781" s="12">
        <v>160</v>
      </c>
      <c r="I1781" s="12">
        <v>27</v>
      </c>
      <c r="J1781" s="12">
        <v>4</v>
      </c>
      <c r="K1781" s="12">
        <v>17</v>
      </c>
      <c r="L1781" s="12">
        <v>62</v>
      </c>
      <c r="M1781" s="12">
        <v>20</v>
      </c>
      <c r="N1781" s="12">
        <v>8</v>
      </c>
      <c r="O1781" s="12">
        <v>50</v>
      </c>
      <c r="P1781" s="12">
        <v>147</v>
      </c>
    </row>
    <row r="1782" spans="1:16" x14ac:dyDescent="0.2">
      <c r="A1782" s="12" t="s">
        <v>1654</v>
      </c>
      <c r="B1782" s="12">
        <v>2013</v>
      </c>
      <c r="C1782" s="12" t="s">
        <v>178</v>
      </c>
      <c r="D1782" s="12" t="s">
        <v>157</v>
      </c>
      <c r="E1782" s="12">
        <v>158</v>
      </c>
      <c r="F1782" s="12">
        <v>607</v>
      </c>
      <c r="G1782" s="12">
        <v>57</v>
      </c>
      <c r="H1782" s="12">
        <v>142</v>
      </c>
      <c r="I1782" s="12">
        <v>20</v>
      </c>
      <c r="J1782" s="12">
        <v>4</v>
      </c>
      <c r="K1782" s="12">
        <v>4</v>
      </c>
      <c r="L1782" s="12">
        <v>52</v>
      </c>
      <c r="M1782" s="12">
        <v>22</v>
      </c>
      <c r="N1782" s="12">
        <v>0</v>
      </c>
      <c r="O1782" s="12">
        <v>19</v>
      </c>
      <c r="P1782" s="12">
        <v>84</v>
      </c>
    </row>
    <row r="1783" spans="1:16" x14ac:dyDescent="0.2">
      <c r="A1783" s="12" t="s">
        <v>1579</v>
      </c>
      <c r="B1783" s="12">
        <v>2013</v>
      </c>
      <c r="C1783" s="12" t="s">
        <v>169</v>
      </c>
      <c r="D1783" s="12" t="s">
        <v>161</v>
      </c>
      <c r="E1783" s="12">
        <v>155</v>
      </c>
      <c r="F1783" s="12">
        <v>609</v>
      </c>
      <c r="G1783" s="12">
        <v>70</v>
      </c>
      <c r="H1783" s="12">
        <v>172</v>
      </c>
      <c r="I1783" s="12">
        <v>36</v>
      </c>
      <c r="J1783" s="12">
        <v>2</v>
      </c>
      <c r="K1783" s="12">
        <v>14</v>
      </c>
      <c r="L1783" s="12">
        <v>82</v>
      </c>
      <c r="M1783" s="12">
        <v>3</v>
      </c>
      <c r="N1783" s="12">
        <v>5</v>
      </c>
      <c r="O1783" s="12">
        <v>47</v>
      </c>
      <c r="P1783" s="12">
        <v>53</v>
      </c>
    </row>
    <row r="1784" spans="1:16" x14ac:dyDescent="0.2">
      <c r="A1784" s="12" t="s">
        <v>1687</v>
      </c>
      <c r="B1784" s="12">
        <v>2013</v>
      </c>
      <c r="C1784" s="12" t="s">
        <v>183</v>
      </c>
      <c r="D1784" s="12" t="s">
        <v>161</v>
      </c>
      <c r="E1784" s="12">
        <v>153</v>
      </c>
      <c r="F1784" s="12">
        <v>610</v>
      </c>
      <c r="G1784" s="12">
        <v>75</v>
      </c>
      <c r="H1784" s="12">
        <v>170</v>
      </c>
      <c r="I1784" s="12">
        <v>28</v>
      </c>
      <c r="J1784" s="12">
        <v>11</v>
      </c>
      <c r="K1784" s="12">
        <v>4</v>
      </c>
      <c r="L1784" s="12">
        <v>47</v>
      </c>
      <c r="M1784" s="12">
        <v>20</v>
      </c>
      <c r="N1784" s="12">
        <v>6</v>
      </c>
      <c r="O1784" s="12">
        <v>42</v>
      </c>
      <c r="P1784" s="12">
        <v>77</v>
      </c>
    </row>
    <row r="1785" spans="1:16" x14ac:dyDescent="0.2">
      <c r="A1785" s="12" t="s">
        <v>1591</v>
      </c>
      <c r="B1785" s="12">
        <v>2013</v>
      </c>
      <c r="C1785" s="12" t="s">
        <v>167</v>
      </c>
      <c r="D1785" s="12" t="s">
        <v>157</v>
      </c>
      <c r="E1785" s="12">
        <v>157</v>
      </c>
      <c r="F1785" s="12">
        <v>612</v>
      </c>
      <c r="G1785" s="12">
        <v>77</v>
      </c>
      <c r="H1785" s="12">
        <v>168</v>
      </c>
      <c r="I1785" s="12">
        <v>36</v>
      </c>
      <c r="J1785" s="12">
        <v>3</v>
      </c>
      <c r="K1785" s="12">
        <v>12</v>
      </c>
      <c r="L1785" s="12">
        <v>71</v>
      </c>
      <c r="M1785" s="12">
        <v>11</v>
      </c>
      <c r="N1785" s="12">
        <v>3</v>
      </c>
      <c r="O1785" s="12">
        <v>72</v>
      </c>
      <c r="P1785" s="12">
        <v>91</v>
      </c>
    </row>
    <row r="1786" spans="1:16" x14ac:dyDescent="0.2">
      <c r="A1786" s="12" t="s">
        <v>1671</v>
      </c>
      <c r="B1786" s="12">
        <v>2013</v>
      </c>
      <c r="C1786" s="12" t="s">
        <v>167</v>
      </c>
      <c r="D1786" s="12" t="s">
        <v>157</v>
      </c>
      <c r="E1786" s="12">
        <v>160</v>
      </c>
      <c r="F1786" s="12">
        <v>614</v>
      </c>
      <c r="G1786" s="12">
        <v>91</v>
      </c>
      <c r="H1786" s="12">
        <v>165</v>
      </c>
      <c r="I1786" s="12">
        <v>39</v>
      </c>
      <c r="J1786" s="12">
        <v>3</v>
      </c>
      <c r="K1786" s="12">
        <v>32</v>
      </c>
      <c r="L1786" s="12">
        <v>88</v>
      </c>
      <c r="M1786" s="12">
        <v>1</v>
      </c>
      <c r="N1786" s="12">
        <v>0</v>
      </c>
      <c r="O1786" s="12">
        <v>70</v>
      </c>
      <c r="P1786" s="12">
        <v>162</v>
      </c>
    </row>
    <row r="1787" spans="1:16" x14ac:dyDescent="0.2">
      <c r="A1787" s="12" t="s">
        <v>1883</v>
      </c>
      <c r="B1787" s="12">
        <v>2013</v>
      </c>
      <c r="C1787" s="12" t="s">
        <v>159</v>
      </c>
      <c r="D1787" s="12" t="s">
        <v>157</v>
      </c>
      <c r="E1787" s="12">
        <v>160</v>
      </c>
      <c r="F1787" s="12">
        <v>615</v>
      </c>
      <c r="G1787" s="12">
        <v>79</v>
      </c>
      <c r="H1787" s="12">
        <v>160</v>
      </c>
      <c r="I1787" s="12">
        <v>32</v>
      </c>
      <c r="J1787" s="12">
        <v>2</v>
      </c>
      <c r="K1787" s="12">
        <v>22</v>
      </c>
      <c r="L1787" s="12">
        <v>69</v>
      </c>
      <c r="M1787" s="12">
        <v>9</v>
      </c>
      <c r="N1787" s="12">
        <v>3</v>
      </c>
      <c r="O1787" s="12">
        <v>68</v>
      </c>
      <c r="P1787" s="12">
        <v>122</v>
      </c>
    </row>
    <row r="1788" spans="1:16" x14ac:dyDescent="0.2">
      <c r="A1788" s="12" t="s">
        <v>1696</v>
      </c>
      <c r="B1788" s="12">
        <v>2013</v>
      </c>
      <c r="C1788" s="12" t="s">
        <v>184</v>
      </c>
      <c r="D1788" s="12" t="s">
        <v>157</v>
      </c>
      <c r="E1788" s="12">
        <v>156</v>
      </c>
      <c r="F1788" s="12">
        <v>620</v>
      </c>
      <c r="G1788" s="12">
        <v>91</v>
      </c>
      <c r="H1788" s="12">
        <v>168</v>
      </c>
      <c r="I1788" s="12">
        <v>17</v>
      </c>
      <c r="J1788" s="12">
        <v>4</v>
      </c>
      <c r="K1788" s="12">
        <v>4</v>
      </c>
      <c r="L1788" s="12">
        <v>67</v>
      </c>
      <c r="M1788" s="12">
        <v>42</v>
      </c>
      <c r="N1788" s="12">
        <v>8</v>
      </c>
      <c r="O1788" s="12">
        <v>52</v>
      </c>
      <c r="P1788" s="12">
        <v>97</v>
      </c>
    </row>
    <row r="1789" spans="1:16" x14ac:dyDescent="0.2">
      <c r="A1789" s="12" t="s">
        <v>1806</v>
      </c>
      <c r="B1789" s="12">
        <v>2013</v>
      </c>
      <c r="C1789" s="12" t="s">
        <v>181</v>
      </c>
      <c r="D1789" s="12" t="s">
        <v>157</v>
      </c>
      <c r="E1789" s="12">
        <v>159</v>
      </c>
      <c r="F1789" s="12">
        <v>620</v>
      </c>
      <c r="G1789" s="12">
        <v>85</v>
      </c>
      <c r="H1789" s="12">
        <v>145</v>
      </c>
      <c r="I1789" s="12">
        <v>30</v>
      </c>
      <c r="J1789" s="12">
        <v>2</v>
      </c>
      <c r="K1789" s="12">
        <v>34</v>
      </c>
      <c r="L1789" s="12">
        <v>100</v>
      </c>
      <c r="M1789" s="12">
        <v>5</v>
      </c>
      <c r="N1789" s="12">
        <v>2</v>
      </c>
      <c r="O1789" s="12">
        <v>54</v>
      </c>
      <c r="P1789" s="12">
        <v>184</v>
      </c>
    </row>
    <row r="1790" spans="1:16" x14ac:dyDescent="0.2">
      <c r="A1790" s="12" t="s">
        <v>1846</v>
      </c>
      <c r="B1790" s="12">
        <v>2013</v>
      </c>
      <c r="C1790" s="12" t="s">
        <v>178</v>
      </c>
      <c r="D1790" s="12" t="s">
        <v>157</v>
      </c>
      <c r="E1790" s="12">
        <v>159</v>
      </c>
      <c r="F1790" s="12">
        <v>623</v>
      </c>
      <c r="G1790" s="12">
        <v>86</v>
      </c>
      <c r="H1790" s="12">
        <v>188</v>
      </c>
      <c r="I1790" s="12">
        <v>34</v>
      </c>
      <c r="J1790" s="12">
        <v>3</v>
      </c>
      <c r="K1790" s="12">
        <v>17</v>
      </c>
      <c r="L1790" s="12">
        <v>79</v>
      </c>
      <c r="M1790" s="12">
        <v>11</v>
      </c>
      <c r="N1790" s="12">
        <v>4</v>
      </c>
      <c r="O1790" s="12">
        <v>51</v>
      </c>
      <c r="P1790" s="12">
        <v>100</v>
      </c>
    </row>
    <row r="1791" spans="1:16" x14ac:dyDescent="0.2">
      <c r="A1791" s="12" t="s">
        <v>1513</v>
      </c>
      <c r="B1791" s="12">
        <v>2013</v>
      </c>
      <c r="C1791" s="12" t="s">
        <v>182</v>
      </c>
      <c r="D1791" s="12" t="s">
        <v>157</v>
      </c>
      <c r="E1791" s="12">
        <v>162</v>
      </c>
      <c r="F1791" s="12">
        <v>624</v>
      </c>
      <c r="G1791" s="12">
        <v>82</v>
      </c>
      <c r="H1791" s="12">
        <v>174</v>
      </c>
      <c r="I1791" s="12">
        <v>36</v>
      </c>
      <c r="J1791" s="12">
        <v>0</v>
      </c>
      <c r="K1791" s="12">
        <v>25</v>
      </c>
      <c r="L1791" s="12">
        <v>106</v>
      </c>
      <c r="M1791" s="12">
        <v>1</v>
      </c>
      <c r="N1791" s="12">
        <v>1</v>
      </c>
      <c r="O1791" s="12">
        <v>75</v>
      </c>
      <c r="P1791" s="12">
        <v>117</v>
      </c>
    </row>
    <row r="1792" spans="1:16" x14ac:dyDescent="0.2">
      <c r="A1792" s="12" t="s">
        <v>1814</v>
      </c>
      <c r="B1792" s="12">
        <v>2013</v>
      </c>
      <c r="C1792" s="12" t="s">
        <v>158</v>
      </c>
      <c r="D1792" s="12" t="s">
        <v>157</v>
      </c>
      <c r="E1792" s="12">
        <v>152</v>
      </c>
      <c r="F1792" s="12">
        <v>626</v>
      </c>
      <c r="G1792" s="12">
        <v>64</v>
      </c>
      <c r="H1792" s="12">
        <v>177</v>
      </c>
      <c r="I1792" s="12">
        <v>31</v>
      </c>
      <c r="J1792" s="12">
        <v>2</v>
      </c>
      <c r="K1792" s="12">
        <v>5</v>
      </c>
      <c r="L1792" s="12">
        <v>52</v>
      </c>
      <c r="M1792" s="12">
        <v>35</v>
      </c>
      <c r="N1792" s="12">
        <v>13</v>
      </c>
      <c r="O1792" s="12">
        <v>32</v>
      </c>
      <c r="P1792" s="12">
        <v>85</v>
      </c>
    </row>
    <row r="1793" spans="1:16" x14ac:dyDescent="0.2">
      <c r="A1793" s="12" t="s">
        <v>1644</v>
      </c>
      <c r="B1793" s="12">
        <v>2013</v>
      </c>
      <c r="C1793" s="12" t="s">
        <v>179</v>
      </c>
      <c r="D1793" s="12" t="s">
        <v>161</v>
      </c>
      <c r="E1793" s="12">
        <v>160</v>
      </c>
      <c r="F1793" s="12">
        <v>626</v>
      </c>
      <c r="G1793" s="12">
        <v>89</v>
      </c>
      <c r="H1793" s="12">
        <v>164</v>
      </c>
      <c r="I1793" s="12">
        <v>43</v>
      </c>
      <c r="J1793" s="12">
        <v>1</v>
      </c>
      <c r="K1793" s="12">
        <v>30</v>
      </c>
      <c r="L1793" s="12">
        <v>109</v>
      </c>
      <c r="M1793" s="12">
        <v>7</v>
      </c>
      <c r="N1793" s="12">
        <v>3</v>
      </c>
      <c r="O1793" s="12">
        <v>63</v>
      </c>
      <c r="P1793" s="12">
        <v>185</v>
      </c>
    </row>
    <row r="1794" spans="1:16" x14ac:dyDescent="0.2">
      <c r="A1794" s="12" t="s">
        <v>1819</v>
      </c>
      <c r="B1794" s="12">
        <v>2013</v>
      </c>
      <c r="C1794" s="12" t="s">
        <v>180</v>
      </c>
      <c r="D1794" s="12" t="s">
        <v>161</v>
      </c>
      <c r="E1794" s="12">
        <v>157</v>
      </c>
      <c r="F1794" s="12">
        <v>626</v>
      </c>
      <c r="G1794" s="12">
        <v>126</v>
      </c>
      <c r="H1794" s="12">
        <v>199</v>
      </c>
      <c r="I1794" s="12">
        <v>55</v>
      </c>
      <c r="J1794" s="12">
        <v>7</v>
      </c>
      <c r="K1794" s="12">
        <v>11</v>
      </c>
      <c r="L1794" s="12">
        <v>78</v>
      </c>
      <c r="M1794" s="12">
        <v>3</v>
      </c>
      <c r="N1794" s="12">
        <v>3</v>
      </c>
      <c r="O1794" s="12">
        <v>72</v>
      </c>
      <c r="P1794" s="12">
        <v>98</v>
      </c>
    </row>
    <row r="1795" spans="1:16" x14ac:dyDescent="0.2">
      <c r="A1795" s="12" t="s">
        <v>1624</v>
      </c>
      <c r="B1795" s="12">
        <v>2013</v>
      </c>
      <c r="C1795" s="12" t="s">
        <v>185</v>
      </c>
      <c r="D1795" s="12" t="s">
        <v>161</v>
      </c>
      <c r="E1795" s="12">
        <v>162</v>
      </c>
      <c r="F1795" s="12">
        <v>629</v>
      </c>
      <c r="G1795" s="12">
        <v>91</v>
      </c>
      <c r="H1795" s="12">
        <v>178</v>
      </c>
      <c r="I1795" s="12">
        <v>35</v>
      </c>
      <c r="J1795" s="12">
        <v>5</v>
      </c>
      <c r="K1795" s="12">
        <v>27</v>
      </c>
      <c r="L1795" s="12">
        <v>99</v>
      </c>
      <c r="M1795" s="12">
        <v>22</v>
      </c>
      <c r="N1795" s="12">
        <v>3</v>
      </c>
      <c r="O1795" s="12">
        <v>52</v>
      </c>
      <c r="P1795" s="12">
        <v>115</v>
      </c>
    </row>
    <row r="1796" spans="1:16" x14ac:dyDescent="0.2">
      <c r="A1796" s="12" t="s">
        <v>1300</v>
      </c>
      <c r="B1796" s="12">
        <v>2013</v>
      </c>
      <c r="C1796" s="12" t="s">
        <v>184</v>
      </c>
      <c r="D1796" s="12" t="s">
        <v>157</v>
      </c>
      <c r="E1796" s="12">
        <v>161</v>
      </c>
      <c r="F1796" s="12">
        <v>631</v>
      </c>
      <c r="G1796" s="12">
        <v>88</v>
      </c>
      <c r="H1796" s="12">
        <v>199</v>
      </c>
      <c r="I1796" s="12">
        <v>32</v>
      </c>
      <c r="J1796" s="12">
        <v>0</v>
      </c>
      <c r="K1796" s="12">
        <v>30</v>
      </c>
      <c r="L1796" s="12">
        <v>92</v>
      </c>
      <c r="M1796" s="12">
        <v>1</v>
      </c>
      <c r="N1796" s="12">
        <v>0</v>
      </c>
      <c r="O1796" s="12">
        <v>50</v>
      </c>
      <c r="P1796" s="12">
        <v>78</v>
      </c>
    </row>
    <row r="1797" spans="1:16" x14ac:dyDescent="0.2">
      <c r="A1797" s="12" t="s">
        <v>1609</v>
      </c>
      <c r="B1797" s="12">
        <v>2013</v>
      </c>
      <c r="C1797" s="12" t="s">
        <v>178</v>
      </c>
      <c r="D1797" s="12" t="s">
        <v>157</v>
      </c>
      <c r="E1797" s="12">
        <v>156</v>
      </c>
      <c r="F1797" s="12">
        <v>633</v>
      </c>
      <c r="G1797" s="12">
        <v>90</v>
      </c>
      <c r="H1797" s="12">
        <v>168</v>
      </c>
      <c r="I1797" s="12">
        <v>27</v>
      </c>
      <c r="J1797" s="12">
        <v>6</v>
      </c>
      <c r="K1797" s="12">
        <v>20</v>
      </c>
      <c r="L1797" s="12">
        <v>81</v>
      </c>
      <c r="M1797" s="12">
        <v>11</v>
      </c>
      <c r="N1797" s="12">
        <v>3</v>
      </c>
      <c r="O1797" s="12">
        <v>52</v>
      </c>
      <c r="P1797" s="12">
        <v>141</v>
      </c>
    </row>
    <row r="1798" spans="1:16" x14ac:dyDescent="0.2">
      <c r="A1798" s="12" t="s">
        <v>1568</v>
      </c>
      <c r="B1798" s="12">
        <v>2013</v>
      </c>
      <c r="C1798" s="12" t="s">
        <v>165</v>
      </c>
      <c r="D1798" s="12" t="s">
        <v>157</v>
      </c>
      <c r="E1798" s="12">
        <v>160</v>
      </c>
      <c r="F1798" s="12">
        <v>634</v>
      </c>
      <c r="G1798" s="12">
        <v>89</v>
      </c>
      <c r="H1798" s="12">
        <v>172</v>
      </c>
      <c r="I1798" s="12">
        <v>24</v>
      </c>
      <c r="J1798" s="12">
        <v>0</v>
      </c>
      <c r="K1798" s="12">
        <v>10</v>
      </c>
      <c r="L1798" s="12">
        <v>59</v>
      </c>
      <c r="M1798" s="12">
        <v>1</v>
      </c>
      <c r="N1798" s="12">
        <v>2</v>
      </c>
      <c r="O1798" s="12">
        <v>55</v>
      </c>
      <c r="P1798" s="12">
        <v>76</v>
      </c>
    </row>
    <row r="1799" spans="1:16" x14ac:dyDescent="0.2">
      <c r="A1799" s="12" t="s">
        <v>1681</v>
      </c>
      <c r="B1799" s="12">
        <v>2013</v>
      </c>
      <c r="C1799" s="12" t="s">
        <v>156</v>
      </c>
      <c r="D1799" s="12" t="s">
        <v>157</v>
      </c>
      <c r="E1799" s="12">
        <v>158</v>
      </c>
      <c r="F1799" s="12">
        <v>637</v>
      </c>
      <c r="G1799" s="12">
        <v>68</v>
      </c>
      <c r="H1799" s="12">
        <v>181</v>
      </c>
      <c r="I1799" s="12">
        <v>39</v>
      </c>
      <c r="J1799" s="12">
        <v>2</v>
      </c>
      <c r="K1799" s="12">
        <v>6</v>
      </c>
      <c r="L1799" s="12">
        <v>48</v>
      </c>
      <c r="M1799" s="12">
        <v>30</v>
      </c>
      <c r="N1799" s="12">
        <v>9</v>
      </c>
      <c r="O1799" s="12">
        <v>26</v>
      </c>
      <c r="P1799" s="12">
        <v>68</v>
      </c>
    </row>
    <row r="1800" spans="1:16" x14ac:dyDescent="0.2">
      <c r="A1800" s="12" t="s">
        <v>1577</v>
      </c>
      <c r="B1800" s="12">
        <v>2013</v>
      </c>
      <c r="C1800" s="12" t="s">
        <v>168</v>
      </c>
      <c r="D1800" s="12" t="s">
        <v>157</v>
      </c>
      <c r="E1800" s="12">
        <v>160</v>
      </c>
      <c r="F1800" s="12">
        <v>641</v>
      </c>
      <c r="G1800" s="12">
        <v>91</v>
      </c>
      <c r="H1800" s="12">
        <v>193</v>
      </c>
      <c r="I1800" s="12">
        <v>42</v>
      </c>
      <c r="J1800" s="12">
        <v>2</v>
      </c>
      <c r="K1800" s="12">
        <v>9</v>
      </c>
      <c r="L1800" s="12">
        <v>84</v>
      </c>
      <c r="M1800" s="12">
        <v>17</v>
      </c>
      <c r="N1800" s="12">
        <v>5</v>
      </c>
      <c r="O1800" s="12">
        <v>73</v>
      </c>
      <c r="P1800" s="12">
        <v>75</v>
      </c>
    </row>
    <row r="1801" spans="1:16" x14ac:dyDescent="0.2">
      <c r="A1801" s="12" t="s">
        <v>1559</v>
      </c>
      <c r="B1801" s="12">
        <v>2013</v>
      </c>
      <c r="C1801" s="12" t="s">
        <v>165</v>
      </c>
      <c r="D1801" s="12" t="s">
        <v>157</v>
      </c>
      <c r="E1801" s="12">
        <v>160</v>
      </c>
      <c r="F1801" s="12">
        <v>653</v>
      </c>
      <c r="G1801" s="12">
        <v>100</v>
      </c>
      <c r="H1801" s="12">
        <v>186</v>
      </c>
      <c r="I1801" s="12">
        <v>35</v>
      </c>
      <c r="J1801" s="12">
        <v>1</v>
      </c>
      <c r="K1801" s="12">
        <v>33</v>
      </c>
      <c r="L1801" s="12">
        <v>108</v>
      </c>
      <c r="M1801" s="12">
        <v>14</v>
      </c>
      <c r="N1801" s="12">
        <v>3</v>
      </c>
      <c r="O1801" s="12">
        <v>25</v>
      </c>
      <c r="P1801" s="12">
        <v>136</v>
      </c>
    </row>
    <row r="1802" spans="1:16" x14ac:dyDescent="0.2">
      <c r="A1802" s="12" t="s">
        <v>1677</v>
      </c>
      <c r="B1802" s="12">
        <v>2013</v>
      </c>
      <c r="C1802" s="12" t="s">
        <v>173</v>
      </c>
      <c r="D1802" s="12" t="s">
        <v>161</v>
      </c>
      <c r="E1802" s="12">
        <v>161</v>
      </c>
      <c r="F1802" s="12">
        <v>658</v>
      </c>
      <c r="G1802" s="12">
        <v>92</v>
      </c>
      <c r="H1802" s="12">
        <v>188</v>
      </c>
      <c r="I1802" s="12">
        <v>38</v>
      </c>
      <c r="J1802" s="12">
        <v>4</v>
      </c>
      <c r="K1802" s="12">
        <v>13</v>
      </c>
      <c r="L1802" s="12">
        <v>78</v>
      </c>
      <c r="M1802" s="12">
        <v>23</v>
      </c>
      <c r="N1802" s="12">
        <v>3</v>
      </c>
      <c r="O1802" s="12">
        <v>32</v>
      </c>
      <c r="P1802" s="12">
        <v>95</v>
      </c>
    </row>
    <row r="1803" spans="1:16" x14ac:dyDescent="0.2">
      <c r="A1803" s="12" t="s">
        <v>1759</v>
      </c>
      <c r="B1803" s="12">
        <v>2013</v>
      </c>
      <c r="C1803" s="12" t="s">
        <v>162</v>
      </c>
      <c r="D1803" s="12" t="s">
        <v>161</v>
      </c>
      <c r="E1803" s="12">
        <v>161</v>
      </c>
      <c r="F1803" s="12">
        <v>666</v>
      </c>
      <c r="G1803" s="12">
        <v>59</v>
      </c>
      <c r="H1803" s="12">
        <v>163</v>
      </c>
      <c r="I1803" s="12">
        <v>34</v>
      </c>
      <c r="J1803" s="12">
        <v>2</v>
      </c>
      <c r="K1803" s="12">
        <v>10</v>
      </c>
      <c r="L1803" s="12">
        <v>44</v>
      </c>
      <c r="M1803" s="12">
        <v>9</v>
      </c>
      <c r="N1803" s="12">
        <v>6</v>
      </c>
      <c r="O1803" s="12">
        <v>30</v>
      </c>
      <c r="P1803" s="12">
        <v>129</v>
      </c>
    </row>
    <row r="1804" spans="1:16" x14ac:dyDescent="0.2">
      <c r="A1804" s="12" t="s">
        <v>1923</v>
      </c>
      <c r="B1804" s="12">
        <v>2013</v>
      </c>
      <c r="C1804" s="12" t="s">
        <v>165</v>
      </c>
      <c r="D1804" s="12" t="s">
        <v>157</v>
      </c>
      <c r="E1804" s="12">
        <v>156</v>
      </c>
      <c r="F1804" s="12">
        <v>667</v>
      </c>
      <c r="G1804" s="12">
        <v>88</v>
      </c>
      <c r="H1804" s="12">
        <v>189</v>
      </c>
      <c r="I1804" s="12">
        <v>51</v>
      </c>
      <c r="J1804" s="12">
        <v>3</v>
      </c>
      <c r="K1804" s="12">
        <v>14</v>
      </c>
      <c r="L1804" s="12">
        <v>71</v>
      </c>
      <c r="M1804" s="12">
        <v>6</v>
      </c>
      <c r="N1804" s="12">
        <v>7</v>
      </c>
      <c r="O1804" s="12">
        <v>29</v>
      </c>
      <c r="P1804" s="12">
        <v>113</v>
      </c>
    </row>
    <row r="1805" spans="1:16" x14ac:dyDescent="0.2">
      <c r="A1805" s="12" t="s">
        <v>1578</v>
      </c>
      <c r="B1805" s="12">
        <v>2014</v>
      </c>
      <c r="C1805" s="12" t="s">
        <v>185</v>
      </c>
      <c r="D1805" s="12" t="s">
        <v>161</v>
      </c>
      <c r="E1805" s="12">
        <v>61</v>
      </c>
      <c r="F1805" s="12">
        <v>100</v>
      </c>
      <c r="G1805" s="12">
        <v>13</v>
      </c>
      <c r="H1805" s="12">
        <v>17</v>
      </c>
      <c r="I1805" s="12">
        <v>7</v>
      </c>
      <c r="J1805" s="12">
        <v>0</v>
      </c>
      <c r="K1805" s="12">
        <v>1</v>
      </c>
      <c r="L1805" s="12">
        <v>3</v>
      </c>
      <c r="M1805" s="12">
        <v>0</v>
      </c>
      <c r="N1805" s="12">
        <v>1</v>
      </c>
      <c r="O1805" s="12">
        <v>5</v>
      </c>
      <c r="P1805" s="12">
        <v>25</v>
      </c>
    </row>
    <row r="1806" spans="1:16" x14ac:dyDescent="0.2">
      <c r="A1806" s="12" t="s">
        <v>2060</v>
      </c>
      <c r="B1806" s="12">
        <v>2014</v>
      </c>
      <c r="C1806" s="12" t="s">
        <v>156</v>
      </c>
      <c r="D1806" s="12" t="s">
        <v>157</v>
      </c>
      <c r="E1806" s="12">
        <v>28</v>
      </c>
      <c r="F1806" s="12">
        <v>100</v>
      </c>
      <c r="G1806" s="12">
        <v>6</v>
      </c>
      <c r="H1806" s="12">
        <v>25</v>
      </c>
      <c r="I1806" s="12">
        <v>5</v>
      </c>
      <c r="J1806" s="12">
        <v>0</v>
      </c>
      <c r="K1806" s="12">
        <v>0</v>
      </c>
      <c r="L1806" s="12">
        <v>5</v>
      </c>
      <c r="M1806" s="12">
        <v>1</v>
      </c>
      <c r="N1806" s="12">
        <v>1</v>
      </c>
      <c r="O1806" s="12">
        <v>3</v>
      </c>
      <c r="P1806" s="12">
        <v>25</v>
      </c>
    </row>
    <row r="1807" spans="1:16" x14ac:dyDescent="0.2">
      <c r="A1807" s="12" t="s">
        <v>1949</v>
      </c>
      <c r="B1807" s="12">
        <v>2014</v>
      </c>
      <c r="C1807" s="12" t="s">
        <v>184</v>
      </c>
      <c r="D1807" s="12" t="s">
        <v>157</v>
      </c>
      <c r="E1807" s="12">
        <v>44</v>
      </c>
      <c r="F1807" s="12">
        <v>101</v>
      </c>
      <c r="G1807" s="12">
        <v>13</v>
      </c>
      <c r="H1807" s="12">
        <v>17</v>
      </c>
      <c r="I1807" s="12">
        <v>3</v>
      </c>
      <c r="J1807" s="12">
        <v>0</v>
      </c>
      <c r="K1807" s="12">
        <v>1</v>
      </c>
      <c r="L1807" s="12">
        <v>8</v>
      </c>
      <c r="M1807" s="12">
        <v>3</v>
      </c>
      <c r="N1807" s="12">
        <v>1</v>
      </c>
      <c r="O1807" s="12">
        <v>10</v>
      </c>
      <c r="P1807" s="12">
        <v>27</v>
      </c>
    </row>
    <row r="1808" spans="1:16" x14ac:dyDescent="0.2">
      <c r="A1808" s="12" t="s">
        <v>2032</v>
      </c>
      <c r="B1808" s="12">
        <v>2014</v>
      </c>
      <c r="C1808" s="12" t="s">
        <v>172</v>
      </c>
      <c r="D1808" s="12" t="s">
        <v>161</v>
      </c>
      <c r="E1808" s="12">
        <v>51</v>
      </c>
      <c r="F1808" s="12">
        <v>101</v>
      </c>
      <c r="G1808" s="12">
        <v>12</v>
      </c>
      <c r="H1808" s="12">
        <v>22</v>
      </c>
      <c r="I1808" s="12">
        <v>1</v>
      </c>
      <c r="J1808" s="12">
        <v>3</v>
      </c>
      <c r="K1808" s="12">
        <v>1</v>
      </c>
      <c r="L1808" s="12">
        <v>10</v>
      </c>
      <c r="M1808" s="12">
        <v>2</v>
      </c>
      <c r="N1808" s="12">
        <v>1</v>
      </c>
      <c r="O1808" s="12">
        <v>12</v>
      </c>
      <c r="P1808" s="12">
        <v>32</v>
      </c>
    </row>
    <row r="1809" spans="1:16" x14ac:dyDescent="0.2">
      <c r="A1809" s="12" t="s">
        <v>1441</v>
      </c>
      <c r="B1809" s="12">
        <v>2014</v>
      </c>
      <c r="C1809" s="12" t="s">
        <v>174</v>
      </c>
      <c r="D1809" s="12" t="s">
        <v>161</v>
      </c>
      <c r="E1809" s="12">
        <v>48</v>
      </c>
      <c r="F1809" s="12">
        <v>102</v>
      </c>
      <c r="G1809" s="12">
        <v>15</v>
      </c>
      <c r="H1809" s="12">
        <v>25</v>
      </c>
      <c r="I1809" s="12">
        <v>5</v>
      </c>
      <c r="J1809" s="12">
        <v>0</v>
      </c>
      <c r="K1809" s="12">
        <v>0</v>
      </c>
      <c r="L1809" s="12">
        <v>7</v>
      </c>
      <c r="M1809" s="12">
        <v>1</v>
      </c>
      <c r="N1809" s="12">
        <v>1</v>
      </c>
      <c r="O1809" s="12">
        <v>9</v>
      </c>
      <c r="P1809" s="12">
        <v>18</v>
      </c>
    </row>
    <row r="1810" spans="1:16" x14ac:dyDescent="0.2">
      <c r="A1810" s="12" t="s">
        <v>1938</v>
      </c>
      <c r="B1810" s="12">
        <v>2014</v>
      </c>
      <c r="C1810" s="12" t="s">
        <v>186</v>
      </c>
      <c r="D1810" s="12" t="s">
        <v>161</v>
      </c>
      <c r="E1810" s="12">
        <v>52</v>
      </c>
      <c r="F1810" s="12">
        <v>102</v>
      </c>
      <c r="G1810" s="12">
        <v>13</v>
      </c>
      <c r="H1810" s="12">
        <v>24</v>
      </c>
      <c r="I1810" s="12">
        <v>8</v>
      </c>
      <c r="J1810" s="12">
        <v>0</v>
      </c>
      <c r="K1810" s="12">
        <v>3</v>
      </c>
      <c r="L1810" s="12">
        <v>8</v>
      </c>
      <c r="M1810" s="12">
        <v>0</v>
      </c>
      <c r="N1810" s="12">
        <v>0</v>
      </c>
      <c r="O1810" s="12">
        <v>8</v>
      </c>
      <c r="P1810" s="12">
        <v>32</v>
      </c>
    </row>
    <row r="1811" spans="1:16" x14ac:dyDescent="0.2">
      <c r="A1811" s="12" t="s">
        <v>1744</v>
      </c>
      <c r="B1811" s="12">
        <v>2014</v>
      </c>
      <c r="C1811" s="12" t="s">
        <v>165</v>
      </c>
      <c r="D1811" s="12" t="s">
        <v>157</v>
      </c>
      <c r="E1811" s="12">
        <v>26</v>
      </c>
      <c r="F1811" s="12">
        <v>104</v>
      </c>
      <c r="G1811" s="12">
        <v>13</v>
      </c>
      <c r="H1811" s="12">
        <v>32</v>
      </c>
      <c r="I1811" s="12">
        <v>5</v>
      </c>
      <c r="J1811" s="12">
        <v>0</v>
      </c>
      <c r="K1811" s="12">
        <v>5</v>
      </c>
      <c r="L1811" s="12">
        <v>18</v>
      </c>
      <c r="M1811" s="12">
        <v>0</v>
      </c>
      <c r="N1811" s="12">
        <v>1</v>
      </c>
      <c r="O1811" s="12">
        <v>6</v>
      </c>
      <c r="P1811" s="12">
        <v>19</v>
      </c>
    </row>
    <row r="1812" spans="1:16" x14ac:dyDescent="0.2">
      <c r="A1812" s="12" t="s">
        <v>1335</v>
      </c>
      <c r="B1812" s="12">
        <v>2014</v>
      </c>
      <c r="C1812" s="12" t="s">
        <v>186</v>
      </c>
      <c r="D1812" s="12" t="s">
        <v>161</v>
      </c>
      <c r="E1812" s="12">
        <v>80</v>
      </c>
      <c r="F1812" s="12">
        <v>105</v>
      </c>
      <c r="G1812" s="12">
        <v>14</v>
      </c>
      <c r="H1812" s="12">
        <v>16</v>
      </c>
      <c r="I1812" s="12">
        <v>2</v>
      </c>
      <c r="J1812" s="12">
        <v>1</v>
      </c>
      <c r="K1812" s="12">
        <v>0</v>
      </c>
      <c r="L1812" s="12">
        <v>3</v>
      </c>
      <c r="M1812" s="12">
        <v>3</v>
      </c>
      <c r="N1812" s="12">
        <v>0</v>
      </c>
      <c r="O1812" s="12">
        <v>15</v>
      </c>
      <c r="P1812" s="12">
        <v>23</v>
      </c>
    </row>
    <row r="1813" spans="1:16" x14ac:dyDescent="0.2">
      <c r="A1813" s="12" t="s">
        <v>2059</v>
      </c>
      <c r="B1813" s="12">
        <v>2014</v>
      </c>
      <c r="C1813" s="12" t="s">
        <v>184</v>
      </c>
      <c r="D1813" s="12" t="s">
        <v>157</v>
      </c>
      <c r="E1813" s="12">
        <v>28</v>
      </c>
      <c r="F1813" s="12">
        <v>105</v>
      </c>
      <c r="G1813" s="12">
        <v>11</v>
      </c>
      <c r="H1813" s="12">
        <v>31</v>
      </c>
      <c r="I1813" s="12">
        <v>7</v>
      </c>
      <c r="J1813" s="12">
        <v>0</v>
      </c>
      <c r="K1813" s="12">
        <v>2</v>
      </c>
      <c r="L1813" s="12">
        <v>14</v>
      </c>
      <c r="M1813" s="12">
        <v>1</v>
      </c>
      <c r="N1813" s="12">
        <v>0</v>
      </c>
      <c r="O1813" s="12">
        <v>2</v>
      </c>
      <c r="P1813" s="12">
        <v>18</v>
      </c>
    </row>
    <row r="1814" spans="1:16" x14ac:dyDescent="0.2">
      <c r="A1814" s="12" t="s">
        <v>1951</v>
      </c>
      <c r="B1814" s="12">
        <v>2014</v>
      </c>
      <c r="C1814" s="12" t="s">
        <v>159</v>
      </c>
      <c r="D1814" s="12" t="s">
        <v>157</v>
      </c>
      <c r="E1814" s="12">
        <v>27</v>
      </c>
      <c r="F1814" s="12">
        <v>106</v>
      </c>
      <c r="G1814" s="12">
        <v>10</v>
      </c>
      <c r="H1814" s="12">
        <v>21</v>
      </c>
      <c r="I1814" s="12">
        <v>5</v>
      </c>
      <c r="J1814" s="12">
        <v>1</v>
      </c>
      <c r="K1814" s="12">
        <v>1</v>
      </c>
      <c r="L1814" s="12">
        <v>8</v>
      </c>
      <c r="M1814" s="12">
        <v>3</v>
      </c>
      <c r="N1814" s="12">
        <v>1</v>
      </c>
      <c r="O1814" s="12">
        <v>6</v>
      </c>
      <c r="P1814" s="12">
        <v>40</v>
      </c>
    </row>
    <row r="1815" spans="1:16" x14ac:dyDescent="0.2">
      <c r="A1815" s="12" t="s">
        <v>1991</v>
      </c>
      <c r="B1815" s="12">
        <v>2014</v>
      </c>
      <c r="C1815" s="12" t="s">
        <v>169</v>
      </c>
      <c r="D1815" s="12" t="s">
        <v>161</v>
      </c>
      <c r="E1815" s="12">
        <v>44</v>
      </c>
      <c r="F1815" s="12">
        <v>106</v>
      </c>
      <c r="G1815" s="12">
        <v>8</v>
      </c>
      <c r="H1815" s="12">
        <v>18</v>
      </c>
      <c r="I1815" s="12">
        <v>5</v>
      </c>
      <c r="J1815" s="12">
        <v>1</v>
      </c>
      <c r="K1815" s="12">
        <v>2</v>
      </c>
      <c r="L1815" s="12">
        <v>9</v>
      </c>
      <c r="M1815" s="12">
        <v>1</v>
      </c>
      <c r="N1815" s="12">
        <v>0</v>
      </c>
      <c r="O1815" s="12">
        <v>6</v>
      </c>
      <c r="P1815" s="12">
        <v>34</v>
      </c>
    </row>
    <row r="1816" spans="1:16" x14ac:dyDescent="0.2">
      <c r="A1816" s="12" t="s">
        <v>2043</v>
      </c>
      <c r="B1816" s="12">
        <v>2014</v>
      </c>
      <c r="C1816" s="12" t="s">
        <v>156</v>
      </c>
      <c r="D1816" s="12" t="s">
        <v>157</v>
      </c>
      <c r="E1816" s="12">
        <v>48</v>
      </c>
      <c r="F1816" s="12">
        <v>106</v>
      </c>
      <c r="G1816" s="12">
        <v>8</v>
      </c>
      <c r="H1816" s="12">
        <v>25</v>
      </c>
      <c r="I1816" s="12">
        <v>5</v>
      </c>
      <c r="J1816" s="12">
        <v>0</v>
      </c>
      <c r="K1816" s="12">
        <v>2</v>
      </c>
      <c r="L1816" s="12">
        <v>7</v>
      </c>
      <c r="M1816" s="12">
        <v>0</v>
      </c>
      <c r="N1816" s="12">
        <v>1</v>
      </c>
      <c r="O1816" s="12">
        <v>8</v>
      </c>
      <c r="P1816" s="12">
        <v>38</v>
      </c>
    </row>
    <row r="1817" spans="1:16" x14ac:dyDescent="0.2">
      <c r="A1817" s="12" t="s">
        <v>1714</v>
      </c>
      <c r="B1817" s="12">
        <v>2014</v>
      </c>
      <c r="C1817" s="12" t="s">
        <v>184</v>
      </c>
      <c r="D1817" s="12" t="s">
        <v>157</v>
      </c>
      <c r="E1817" s="12">
        <v>34</v>
      </c>
      <c r="F1817" s="12">
        <v>107</v>
      </c>
      <c r="G1817" s="12">
        <v>13</v>
      </c>
      <c r="H1817" s="12">
        <v>28</v>
      </c>
      <c r="I1817" s="12">
        <v>10</v>
      </c>
      <c r="J1817" s="12">
        <v>0</v>
      </c>
      <c r="K1817" s="12">
        <v>0</v>
      </c>
      <c r="L1817" s="12">
        <v>11</v>
      </c>
      <c r="M1817" s="12">
        <v>0</v>
      </c>
      <c r="N1817" s="12">
        <v>1</v>
      </c>
      <c r="O1817" s="12">
        <v>11</v>
      </c>
      <c r="P1817" s="12">
        <v>26</v>
      </c>
    </row>
    <row r="1818" spans="1:16" x14ac:dyDescent="0.2">
      <c r="A1818" s="12" t="s">
        <v>2041</v>
      </c>
      <c r="B1818" s="12">
        <v>2014</v>
      </c>
      <c r="C1818" s="12" t="s">
        <v>172</v>
      </c>
      <c r="D1818" s="12" t="s">
        <v>161</v>
      </c>
      <c r="E1818" s="12">
        <v>38</v>
      </c>
      <c r="F1818" s="12">
        <v>109</v>
      </c>
      <c r="G1818" s="12">
        <v>13</v>
      </c>
      <c r="H1818" s="12">
        <v>24</v>
      </c>
      <c r="I1818" s="12">
        <v>2</v>
      </c>
      <c r="J1818" s="12">
        <v>0</v>
      </c>
      <c r="K1818" s="12">
        <v>1</v>
      </c>
      <c r="L1818" s="12">
        <v>6</v>
      </c>
      <c r="M1818" s="12">
        <v>4</v>
      </c>
      <c r="N1818" s="12">
        <v>1</v>
      </c>
      <c r="O1818" s="12">
        <v>9</v>
      </c>
      <c r="P1818" s="12">
        <v>39</v>
      </c>
    </row>
    <row r="1819" spans="1:16" x14ac:dyDescent="0.2">
      <c r="A1819" s="12" t="s">
        <v>2033</v>
      </c>
      <c r="B1819" s="12">
        <v>2014</v>
      </c>
      <c r="C1819" s="12" t="s">
        <v>180</v>
      </c>
      <c r="D1819" s="12" t="s">
        <v>161</v>
      </c>
      <c r="E1819" s="12">
        <v>47</v>
      </c>
      <c r="F1819" s="12">
        <v>110</v>
      </c>
      <c r="G1819" s="12">
        <v>11</v>
      </c>
      <c r="H1819" s="12">
        <v>27</v>
      </c>
      <c r="I1819" s="12">
        <v>6</v>
      </c>
      <c r="J1819" s="12">
        <v>1</v>
      </c>
      <c r="K1819" s="12">
        <v>3</v>
      </c>
      <c r="L1819" s="12">
        <v>8</v>
      </c>
      <c r="M1819" s="12">
        <v>0</v>
      </c>
      <c r="N1819" s="12">
        <v>2</v>
      </c>
      <c r="O1819" s="12">
        <v>5</v>
      </c>
      <c r="P1819" s="12">
        <v>31</v>
      </c>
    </row>
    <row r="1820" spans="1:16" x14ac:dyDescent="0.2">
      <c r="A1820" s="12" t="s">
        <v>1808</v>
      </c>
      <c r="B1820" s="12">
        <v>2014</v>
      </c>
      <c r="C1820" s="12" t="s">
        <v>178</v>
      </c>
      <c r="D1820" s="12" t="s">
        <v>157</v>
      </c>
      <c r="E1820" s="12">
        <v>36</v>
      </c>
      <c r="F1820" s="12">
        <v>110</v>
      </c>
      <c r="G1820" s="12">
        <v>8</v>
      </c>
      <c r="H1820" s="12">
        <v>31</v>
      </c>
      <c r="I1820" s="12">
        <v>5</v>
      </c>
      <c r="J1820" s="12">
        <v>0</v>
      </c>
      <c r="K1820" s="12">
        <v>2</v>
      </c>
      <c r="L1820" s="12">
        <v>11</v>
      </c>
      <c r="M1820" s="12">
        <v>0</v>
      </c>
      <c r="N1820" s="12">
        <v>0</v>
      </c>
      <c r="O1820" s="12">
        <v>7</v>
      </c>
      <c r="P1820" s="12">
        <v>27</v>
      </c>
    </row>
    <row r="1821" spans="1:16" x14ac:dyDescent="0.2">
      <c r="A1821" s="12" t="s">
        <v>1855</v>
      </c>
      <c r="B1821" s="12">
        <v>2014</v>
      </c>
      <c r="C1821" s="12" t="s">
        <v>166</v>
      </c>
      <c r="D1821" s="12" t="s">
        <v>161</v>
      </c>
      <c r="E1821" s="12">
        <v>52</v>
      </c>
      <c r="F1821" s="12">
        <v>111</v>
      </c>
      <c r="G1821" s="12">
        <v>14</v>
      </c>
      <c r="H1821" s="12">
        <v>26</v>
      </c>
      <c r="I1821" s="12">
        <v>5</v>
      </c>
      <c r="J1821" s="12">
        <v>0</v>
      </c>
      <c r="K1821" s="12">
        <v>4</v>
      </c>
      <c r="L1821" s="12">
        <v>16</v>
      </c>
      <c r="M1821" s="12">
        <v>0</v>
      </c>
      <c r="N1821" s="12">
        <v>0</v>
      </c>
      <c r="O1821" s="12">
        <v>11</v>
      </c>
      <c r="P1821" s="12">
        <v>32</v>
      </c>
    </row>
    <row r="1822" spans="1:16" x14ac:dyDescent="0.2">
      <c r="A1822" s="12" t="s">
        <v>1487</v>
      </c>
      <c r="B1822" s="12">
        <v>2014</v>
      </c>
      <c r="C1822" s="12" t="s">
        <v>184</v>
      </c>
      <c r="D1822" s="12" t="s">
        <v>157</v>
      </c>
      <c r="E1822" s="12">
        <v>45</v>
      </c>
      <c r="F1822" s="12">
        <v>112</v>
      </c>
      <c r="G1822" s="12">
        <v>11</v>
      </c>
      <c r="H1822" s="12">
        <v>22</v>
      </c>
      <c r="I1822" s="12">
        <v>3</v>
      </c>
      <c r="J1822" s="12">
        <v>0</v>
      </c>
      <c r="K1822" s="12">
        <v>4</v>
      </c>
      <c r="L1822" s="12">
        <v>14</v>
      </c>
      <c r="M1822" s="12">
        <v>0</v>
      </c>
      <c r="N1822" s="12">
        <v>1</v>
      </c>
      <c r="O1822" s="12">
        <v>11</v>
      </c>
      <c r="P1822" s="12">
        <v>38</v>
      </c>
    </row>
    <row r="1823" spans="1:16" x14ac:dyDescent="0.2">
      <c r="A1823" s="12" t="s">
        <v>1929</v>
      </c>
      <c r="B1823" s="12">
        <v>2014</v>
      </c>
      <c r="C1823" s="12" t="s">
        <v>173</v>
      </c>
      <c r="D1823" s="12" t="s">
        <v>161</v>
      </c>
      <c r="E1823" s="12">
        <v>61</v>
      </c>
      <c r="F1823" s="12">
        <v>112</v>
      </c>
      <c r="G1823" s="12">
        <v>16</v>
      </c>
      <c r="H1823" s="12">
        <v>29</v>
      </c>
      <c r="I1823" s="12">
        <v>14</v>
      </c>
      <c r="J1823" s="12">
        <v>1</v>
      </c>
      <c r="K1823" s="12">
        <v>3</v>
      </c>
      <c r="L1823" s="12">
        <v>16</v>
      </c>
      <c r="M1823" s="12">
        <v>4</v>
      </c>
      <c r="N1823" s="12">
        <v>0</v>
      </c>
      <c r="O1823" s="12">
        <v>16</v>
      </c>
      <c r="P1823" s="12">
        <v>39</v>
      </c>
    </row>
    <row r="1824" spans="1:16" x14ac:dyDescent="0.2">
      <c r="A1824" s="12" t="s">
        <v>1956</v>
      </c>
      <c r="B1824" s="12">
        <v>2014</v>
      </c>
      <c r="C1824" s="12" t="s">
        <v>160</v>
      </c>
      <c r="D1824" s="12" t="s">
        <v>161</v>
      </c>
      <c r="E1824" s="12">
        <v>31</v>
      </c>
      <c r="F1824" s="12">
        <v>113</v>
      </c>
      <c r="G1824" s="12">
        <v>7</v>
      </c>
      <c r="H1824" s="12">
        <v>28</v>
      </c>
      <c r="I1824" s="12">
        <v>3</v>
      </c>
      <c r="J1824" s="12">
        <v>0</v>
      </c>
      <c r="K1824" s="12">
        <v>0</v>
      </c>
      <c r="L1824" s="12">
        <v>9</v>
      </c>
      <c r="M1824" s="12">
        <v>1</v>
      </c>
      <c r="N1824" s="12">
        <v>1</v>
      </c>
      <c r="O1824" s="12">
        <v>3</v>
      </c>
      <c r="P1824" s="12">
        <v>26</v>
      </c>
    </row>
    <row r="1825" spans="1:16" x14ac:dyDescent="0.2">
      <c r="A1825" s="12" t="s">
        <v>1983</v>
      </c>
      <c r="B1825" s="12">
        <v>2014</v>
      </c>
      <c r="C1825" s="12" t="s">
        <v>186</v>
      </c>
      <c r="D1825" s="12" t="s">
        <v>161</v>
      </c>
      <c r="E1825" s="12">
        <v>66</v>
      </c>
      <c r="F1825" s="12">
        <v>114</v>
      </c>
      <c r="G1825" s="12">
        <v>13</v>
      </c>
      <c r="H1825" s="12">
        <v>27</v>
      </c>
      <c r="I1825" s="12">
        <v>2</v>
      </c>
      <c r="J1825" s="12">
        <v>0</v>
      </c>
      <c r="K1825" s="12">
        <v>1</v>
      </c>
      <c r="L1825" s="12">
        <v>4</v>
      </c>
      <c r="M1825" s="12">
        <v>1</v>
      </c>
      <c r="N1825" s="12">
        <v>1</v>
      </c>
      <c r="O1825" s="12">
        <v>9</v>
      </c>
      <c r="P1825" s="12">
        <v>33</v>
      </c>
    </row>
    <row r="1826" spans="1:16" x14ac:dyDescent="0.2">
      <c r="A1826" s="12" t="s">
        <v>1628</v>
      </c>
      <c r="B1826" s="12">
        <v>2014</v>
      </c>
      <c r="C1826" s="12" t="s">
        <v>171</v>
      </c>
      <c r="D1826" s="12" t="s">
        <v>157</v>
      </c>
      <c r="E1826" s="12">
        <v>49</v>
      </c>
      <c r="F1826" s="12">
        <v>114</v>
      </c>
      <c r="G1826" s="12">
        <v>5</v>
      </c>
      <c r="H1826" s="12">
        <v>19</v>
      </c>
      <c r="I1826" s="12">
        <v>4</v>
      </c>
      <c r="J1826" s="12">
        <v>0</v>
      </c>
      <c r="K1826" s="12">
        <v>0</v>
      </c>
      <c r="L1826" s="12">
        <v>8</v>
      </c>
      <c r="M1826" s="12">
        <v>0</v>
      </c>
      <c r="N1826" s="12">
        <v>2</v>
      </c>
      <c r="O1826" s="12">
        <v>4</v>
      </c>
      <c r="P1826" s="12">
        <v>30</v>
      </c>
    </row>
    <row r="1827" spans="1:16" x14ac:dyDescent="0.2">
      <c r="A1827" s="12" t="s">
        <v>2063</v>
      </c>
      <c r="B1827" s="12">
        <v>2014</v>
      </c>
      <c r="C1827" s="12" t="s">
        <v>184</v>
      </c>
      <c r="D1827" s="12" t="s">
        <v>157</v>
      </c>
      <c r="E1827" s="12">
        <v>43</v>
      </c>
      <c r="F1827" s="12">
        <v>115</v>
      </c>
      <c r="G1827" s="12">
        <v>12</v>
      </c>
      <c r="H1827" s="12">
        <v>30</v>
      </c>
      <c r="I1827" s="12">
        <v>6</v>
      </c>
      <c r="J1827" s="12">
        <v>0</v>
      </c>
      <c r="K1827" s="12">
        <v>0</v>
      </c>
      <c r="L1827" s="12">
        <v>8</v>
      </c>
      <c r="M1827" s="12">
        <v>5</v>
      </c>
      <c r="N1827" s="12">
        <v>1</v>
      </c>
      <c r="O1827" s="12">
        <v>5</v>
      </c>
      <c r="P1827" s="12">
        <v>21</v>
      </c>
    </row>
    <row r="1828" spans="1:16" x14ac:dyDescent="0.2">
      <c r="A1828" s="12" t="s">
        <v>2001</v>
      </c>
      <c r="B1828" s="12">
        <v>2014</v>
      </c>
      <c r="C1828" s="12" t="s">
        <v>164</v>
      </c>
      <c r="D1828" s="12" t="s">
        <v>157</v>
      </c>
      <c r="E1828" s="12">
        <v>53</v>
      </c>
      <c r="F1828" s="12">
        <v>116</v>
      </c>
      <c r="G1828" s="12">
        <v>19</v>
      </c>
      <c r="H1828" s="12">
        <v>31</v>
      </c>
      <c r="I1828" s="12">
        <v>9</v>
      </c>
      <c r="J1828" s="12">
        <v>0</v>
      </c>
      <c r="K1828" s="12">
        <v>2</v>
      </c>
      <c r="L1828" s="12">
        <v>7</v>
      </c>
      <c r="M1828" s="12">
        <v>1</v>
      </c>
      <c r="N1828" s="12">
        <v>2</v>
      </c>
      <c r="O1828" s="12">
        <v>4</v>
      </c>
      <c r="P1828" s="12">
        <v>28</v>
      </c>
    </row>
    <row r="1829" spans="1:16" x14ac:dyDescent="0.2">
      <c r="A1829" s="12" t="s">
        <v>1882</v>
      </c>
      <c r="B1829" s="12">
        <v>2014</v>
      </c>
      <c r="C1829" s="12" t="s">
        <v>166</v>
      </c>
      <c r="D1829" s="12" t="s">
        <v>161</v>
      </c>
      <c r="E1829" s="12">
        <v>65</v>
      </c>
      <c r="F1829" s="12">
        <v>116</v>
      </c>
      <c r="G1829" s="12">
        <v>13</v>
      </c>
      <c r="H1829" s="12">
        <v>21</v>
      </c>
      <c r="I1829" s="12">
        <v>9</v>
      </c>
      <c r="J1829" s="12">
        <v>1</v>
      </c>
      <c r="K1829" s="12">
        <v>0</v>
      </c>
      <c r="L1829" s="12">
        <v>8</v>
      </c>
      <c r="M1829" s="12">
        <v>2</v>
      </c>
      <c r="N1829" s="12">
        <v>1</v>
      </c>
      <c r="O1829" s="12">
        <v>15</v>
      </c>
      <c r="P1829" s="12">
        <v>27</v>
      </c>
    </row>
    <row r="1830" spans="1:16" x14ac:dyDescent="0.2">
      <c r="A1830" s="12" t="s">
        <v>1899</v>
      </c>
      <c r="B1830" s="12">
        <v>2014</v>
      </c>
      <c r="C1830" s="12" t="s">
        <v>156</v>
      </c>
      <c r="D1830" s="12" t="s">
        <v>157</v>
      </c>
      <c r="E1830" s="12">
        <v>51</v>
      </c>
      <c r="F1830" s="12">
        <v>117</v>
      </c>
      <c r="G1830" s="12">
        <v>14</v>
      </c>
      <c r="H1830" s="12">
        <v>26</v>
      </c>
      <c r="I1830" s="12">
        <v>2</v>
      </c>
      <c r="J1830" s="12">
        <v>0</v>
      </c>
      <c r="K1830" s="12">
        <v>2</v>
      </c>
      <c r="L1830" s="12">
        <v>10</v>
      </c>
      <c r="M1830" s="12">
        <v>5</v>
      </c>
      <c r="N1830" s="12">
        <v>3</v>
      </c>
      <c r="O1830" s="12">
        <v>14</v>
      </c>
      <c r="P1830" s="12">
        <v>46</v>
      </c>
    </row>
    <row r="1831" spans="1:16" x14ac:dyDescent="0.2">
      <c r="A1831" s="12" t="s">
        <v>1594</v>
      </c>
      <c r="B1831" s="12">
        <v>2014</v>
      </c>
      <c r="C1831" s="12" t="s">
        <v>160</v>
      </c>
      <c r="D1831" s="12" t="s">
        <v>161</v>
      </c>
      <c r="E1831" s="12">
        <v>41</v>
      </c>
      <c r="F1831" s="12">
        <v>118</v>
      </c>
      <c r="G1831" s="12">
        <v>12</v>
      </c>
      <c r="H1831" s="12">
        <v>25</v>
      </c>
      <c r="I1831" s="12">
        <v>3</v>
      </c>
      <c r="J1831" s="12">
        <v>1</v>
      </c>
      <c r="K1831" s="12">
        <v>1</v>
      </c>
      <c r="L1831" s="12">
        <v>6</v>
      </c>
      <c r="M1831" s="12">
        <v>12</v>
      </c>
      <c r="N1831" s="12">
        <v>2</v>
      </c>
      <c r="O1831" s="12">
        <v>10</v>
      </c>
      <c r="P1831" s="12">
        <v>36</v>
      </c>
    </row>
    <row r="1832" spans="1:16" x14ac:dyDescent="0.2">
      <c r="A1832" s="12" t="s">
        <v>1903</v>
      </c>
      <c r="B1832" s="12">
        <v>2014</v>
      </c>
      <c r="C1832" s="12" t="s">
        <v>186</v>
      </c>
      <c r="D1832" s="12" t="s">
        <v>161</v>
      </c>
      <c r="E1832" s="12">
        <v>43</v>
      </c>
      <c r="F1832" s="12">
        <v>119</v>
      </c>
      <c r="G1832" s="12">
        <v>14</v>
      </c>
      <c r="H1832" s="12">
        <v>21</v>
      </c>
      <c r="I1832" s="12">
        <v>3</v>
      </c>
      <c r="J1832" s="12">
        <v>1</v>
      </c>
      <c r="K1832" s="12">
        <v>4</v>
      </c>
      <c r="L1832" s="12">
        <v>12</v>
      </c>
      <c r="M1832" s="12">
        <v>1</v>
      </c>
      <c r="N1832" s="12">
        <v>0</v>
      </c>
      <c r="O1832" s="12">
        <v>8</v>
      </c>
      <c r="P1832" s="12">
        <v>30</v>
      </c>
    </row>
    <row r="1833" spans="1:16" x14ac:dyDescent="0.2">
      <c r="A1833" s="12" t="s">
        <v>1780</v>
      </c>
      <c r="B1833" s="12">
        <v>2014</v>
      </c>
      <c r="C1833" s="12" t="s">
        <v>162</v>
      </c>
      <c r="D1833" s="12" t="s">
        <v>161</v>
      </c>
      <c r="E1833" s="12">
        <v>57</v>
      </c>
      <c r="F1833" s="12">
        <v>121</v>
      </c>
      <c r="G1833" s="12">
        <v>13</v>
      </c>
      <c r="H1833" s="12">
        <v>30</v>
      </c>
      <c r="I1833" s="12">
        <v>4</v>
      </c>
      <c r="J1833" s="12">
        <v>4</v>
      </c>
      <c r="K1833" s="12">
        <v>0</v>
      </c>
      <c r="L1833" s="12">
        <v>5</v>
      </c>
      <c r="M1833" s="12">
        <v>3</v>
      </c>
      <c r="N1833" s="12">
        <v>2</v>
      </c>
      <c r="O1833" s="12">
        <v>8</v>
      </c>
      <c r="P1833" s="12">
        <v>28</v>
      </c>
    </row>
    <row r="1834" spans="1:16" x14ac:dyDescent="0.2">
      <c r="A1834" s="12" t="s">
        <v>1807</v>
      </c>
      <c r="B1834" s="12">
        <v>2014</v>
      </c>
      <c r="C1834" s="12" t="s">
        <v>162</v>
      </c>
      <c r="D1834" s="12" t="s">
        <v>161</v>
      </c>
      <c r="E1834" s="12">
        <v>44</v>
      </c>
      <c r="F1834" s="12">
        <v>121</v>
      </c>
      <c r="G1834" s="12">
        <v>10</v>
      </c>
      <c r="H1834" s="12">
        <v>28</v>
      </c>
      <c r="I1834" s="12">
        <v>4</v>
      </c>
      <c r="J1834" s="12">
        <v>0</v>
      </c>
      <c r="K1834" s="12">
        <v>3</v>
      </c>
      <c r="L1834" s="12">
        <v>13</v>
      </c>
      <c r="M1834" s="12">
        <v>1</v>
      </c>
      <c r="N1834" s="12">
        <v>0</v>
      </c>
      <c r="O1834" s="12">
        <v>7</v>
      </c>
      <c r="P1834" s="12">
        <v>35</v>
      </c>
    </row>
    <row r="1835" spans="1:16" x14ac:dyDescent="0.2">
      <c r="A1835" s="12" t="s">
        <v>1915</v>
      </c>
      <c r="B1835" s="12">
        <v>2014</v>
      </c>
      <c r="C1835" s="12" t="s">
        <v>158</v>
      </c>
      <c r="D1835" s="12" t="s">
        <v>157</v>
      </c>
      <c r="E1835" s="12">
        <v>55</v>
      </c>
      <c r="F1835" s="12">
        <v>122</v>
      </c>
      <c r="G1835" s="12">
        <v>12</v>
      </c>
      <c r="H1835" s="12">
        <v>21</v>
      </c>
      <c r="I1835" s="12">
        <v>5</v>
      </c>
      <c r="J1835" s="12">
        <v>0</v>
      </c>
      <c r="K1835" s="12">
        <v>3</v>
      </c>
      <c r="L1835" s="12">
        <v>11</v>
      </c>
      <c r="M1835" s="12">
        <v>0</v>
      </c>
      <c r="N1835" s="12">
        <v>0</v>
      </c>
      <c r="O1835" s="12">
        <v>10</v>
      </c>
      <c r="P1835" s="12">
        <v>31</v>
      </c>
    </row>
    <row r="1836" spans="1:16" x14ac:dyDescent="0.2">
      <c r="A1836" s="12" t="s">
        <v>1723</v>
      </c>
      <c r="B1836" s="12">
        <v>2014</v>
      </c>
      <c r="C1836" s="12" t="s">
        <v>186</v>
      </c>
      <c r="D1836" s="12" t="s">
        <v>161</v>
      </c>
      <c r="E1836" s="12">
        <v>63</v>
      </c>
      <c r="F1836" s="12">
        <v>122</v>
      </c>
      <c r="G1836" s="12">
        <v>11</v>
      </c>
      <c r="H1836" s="12">
        <v>26</v>
      </c>
      <c r="I1836" s="12">
        <v>7</v>
      </c>
      <c r="J1836" s="12">
        <v>0</v>
      </c>
      <c r="K1836" s="12">
        <v>6</v>
      </c>
      <c r="L1836" s="12">
        <v>21</v>
      </c>
      <c r="M1836" s="12">
        <v>0</v>
      </c>
      <c r="N1836" s="12">
        <v>0</v>
      </c>
      <c r="O1836" s="12">
        <v>15</v>
      </c>
      <c r="P1836" s="12">
        <v>30</v>
      </c>
    </row>
    <row r="1837" spans="1:16" x14ac:dyDescent="0.2">
      <c r="A1837" s="12" t="s">
        <v>1428</v>
      </c>
      <c r="B1837" s="12">
        <v>2014</v>
      </c>
      <c r="C1837" s="12" t="s">
        <v>186</v>
      </c>
      <c r="D1837" s="12" t="s">
        <v>161</v>
      </c>
      <c r="E1837" s="12">
        <v>36</v>
      </c>
      <c r="F1837" s="12">
        <v>122</v>
      </c>
      <c r="G1837" s="12">
        <v>9</v>
      </c>
      <c r="H1837" s="12">
        <v>31</v>
      </c>
      <c r="I1837" s="12">
        <v>8</v>
      </c>
      <c r="J1837" s="12">
        <v>0</v>
      </c>
      <c r="K1837" s="12">
        <v>1</v>
      </c>
      <c r="L1837" s="12">
        <v>7</v>
      </c>
      <c r="M1837" s="12">
        <v>1</v>
      </c>
      <c r="N1837" s="12">
        <v>0</v>
      </c>
      <c r="O1837" s="12">
        <v>1</v>
      </c>
      <c r="P1837" s="12">
        <v>34</v>
      </c>
    </row>
    <row r="1838" spans="1:16" x14ac:dyDescent="0.2">
      <c r="A1838" s="12" t="s">
        <v>1727</v>
      </c>
      <c r="B1838" s="12">
        <v>2014</v>
      </c>
      <c r="C1838" s="12" t="s">
        <v>166</v>
      </c>
      <c r="D1838" s="12" t="s">
        <v>161</v>
      </c>
      <c r="E1838" s="12">
        <v>46</v>
      </c>
      <c r="F1838" s="12">
        <v>123</v>
      </c>
      <c r="G1838" s="12">
        <v>13</v>
      </c>
      <c r="H1838" s="12">
        <v>33</v>
      </c>
      <c r="I1838" s="12">
        <v>4</v>
      </c>
      <c r="J1838" s="12">
        <v>1</v>
      </c>
      <c r="K1838" s="12">
        <v>3</v>
      </c>
      <c r="L1838" s="12">
        <v>10</v>
      </c>
      <c r="M1838" s="12">
        <v>4</v>
      </c>
      <c r="N1838" s="12">
        <v>2</v>
      </c>
      <c r="O1838" s="12">
        <v>8</v>
      </c>
      <c r="P1838" s="12">
        <v>28</v>
      </c>
    </row>
    <row r="1839" spans="1:16" x14ac:dyDescent="0.2">
      <c r="A1839" s="12" t="s">
        <v>1461</v>
      </c>
      <c r="B1839" s="12">
        <v>2014</v>
      </c>
      <c r="C1839" s="12" t="s">
        <v>168</v>
      </c>
      <c r="D1839" s="12" t="s">
        <v>157</v>
      </c>
      <c r="E1839" s="12">
        <v>30</v>
      </c>
      <c r="F1839" s="12">
        <v>123</v>
      </c>
      <c r="G1839" s="12">
        <v>14</v>
      </c>
      <c r="H1839" s="12">
        <v>33</v>
      </c>
      <c r="I1839" s="12">
        <v>6</v>
      </c>
      <c r="J1839" s="12">
        <v>1</v>
      </c>
      <c r="K1839" s="12">
        <v>2</v>
      </c>
      <c r="L1839" s="12">
        <v>12</v>
      </c>
      <c r="M1839" s="12">
        <v>2</v>
      </c>
      <c r="N1839" s="12">
        <v>0</v>
      </c>
      <c r="O1839" s="12">
        <v>6</v>
      </c>
      <c r="P1839" s="12">
        <v>21</v>
      </c>
    </row>
    <row r="1840" spans="1:16" x14ac:dyDescent="0.2">
      <c r="A1840" s="12" t="s">
        <v>2039</v>
      </c>
      <c r="B1840" s="12">
        <v>2014</v>
      </c>
      <c r="C1840" s="12" t="s">
        <v>169</v>
      </c>
      <c r="D1840" s="12" t="s">
        <v>161</v>
      </c>
      <c r="E1840" s="12">
        <v>37</v>
      </c>
      <c r="F1840" s="12">
        <v>126</v>
      </c>
      <c r="G1840" s="12">
        <v>15</v>
      </c>
      <c r="H1840" s="12">
        <v>29</v>
      </c>
      <c r="I1840" s="12">
        <v>4</v>
      </c>
      <c r="J1840" s="12">
        <v>1</v>
      </c>
      <c r="K1840" s="12">
        <v>4</v>
      </c>
      <c r="L1840" s="12">
        <v>11</v>
      </c>
      <c r="M1840" s="12">
        <v>1</v>
      </c>
      <c r="N1840" s="12">
        <v>1</v>
      </c>
      <c r="O1840" s="12">
        <v>6</v>
      </c>
      <c r="P1840" s="12">
        <v>37</v>
      </c>
    </row>
    <row r="1841" spans="1:16" x14ac:dyDescent="0.2">
      <c r="A1841" s="12" t="s">
        <v>1941</v>
      </c>
      <c r="B1841" s="12">
        <v>2014</v>
      </c>
      <c r="C1841" s="12" t="s">
        <v>156</v>
      </c>
      <c r="D1841" s="12" t="s">
        <v>157</v>
      </c>
      <c r="E1841" s="12">
        <v>83</v>
      </c>
      <c r="F1841" s="12">
        <v>127</v>
      </c>
      <c r="G1841" s="12">
        <v>20</v>
      </c>
      <c r="H1841" s="12">
        <v>35</v>
      </c>
      <c r="I1841" s="12">
        <v>8</v>
      </c>
      <c r="J1841" s="12">
        <v>2</v>
      </c>
      <c r="K1841" s="12">
        <v>2</v>
      </c>
      <c r="L1841" s="12">
        <v>7</v>
      </c>
      <c r="M1841" s="12">
        <v>3</v>
      </c>
      <c r="N1841" s="12">
        <v>1</v>
      </c>
      <c r="O1841" s="12">
        <v>7</v>
      </c>
      <c r="P1841" s="12">
        <v>34</v>
      </c>
    </row>
    <row r="1842" spans="1:16" x14ac:dyDescent="0.2">
      <c r="A1842" s="12" t="s">
        <v>1977</v>
      </c>
      <c r="B1842" s="12">
        <v>2014</v>
      </c>
      <c r="C1842" s="12" t="s">
        <v>160</v>
      </c>
      <c r="D1842" s="12" t="s">
        <v>161</v>
      </c>
      <c r="E1842" s="12">
        <v>46</v>
      </c>
      <c r="F1842" s="12">
        <v>128</v>
      </c>
      <c r="G1842" s="12">
        <v>17</v>
      </c>
      <c r="H1842" s="12">
        <v>34</v>
      </c>
      <c r="I1842" s="12">
        <v>4</v>
      </c>
      <c r="J1842" s="12">
        <v>0</v>
      </c>
      <c r="K1842" s="12">
        <v>1</v>
      </c>
      <c r="L1842" s="12">
        <v>3</v>
      </c>
      <c r="M1842" s="12">
        <v>2</v>
      </c>
      <c r="N1842" s="12">
        <v>2</v>
      </c>
      <c r="O1842" s="12">
        <v>5</v>
      </c>
      <c r="P1842" s="12">
        <v>27</v>
      </c>
    </row>
    <row r="1843" spans="1:16" x14ac:dyDescent="0.2">
      <c r="A1843" s="12" t="s">
        <v>1976</v>
      </c>
      <c r="B1843" s="12">
        <v>2014</v>
      </c>
      <c r="C1843" s="12" t="s">
        <v>169</v>
      </c>
      <c r="D1843" s="12" t="s">
        <v>161</v>
      </c>
      <c r="E1843" s="12">
        <v>41</v>
      </c>
      <c r="F1843" s="12">
        <v>129</v>
      </c>
      <c r="G1843" s="12">
        <v>6</v>
      </c>
      <c r="H1843" s="12">
        <v>29</v>
      </c>
      <c r="I1843" s="12">
        <v>8</v>
      </c>
      <c r="J1843" s="12">
        <v>0</v>
      </c>
      <c r="K1843" s="12">
        <v>1</v>
      </c>
      <c r="L1843" s="12">
        <v>7</v>
      </c>
      <c r="M1843" s="12">
        <v>0</v>
      </c>
      <c r="N1843" s="12">
        <v>0</v>
      </c>
      <c r="O1843" s="12">
        <v>3</v>
      </c>
      <c r="P1843" s="12">
        <v>24</v>
      </c>
    </row>
    <row r="1844" spans="1:16" x14ac:dyDescent="0.2">
      <c r="A1844" s="12" t="s">
        <v>1580</v>
      </c>
      <c r="B1844" s="12">
        <v>2014</v>
      </c>
      <c r="C1844" s="12" t="s">
        <v>172</v>
      </c>
      <c r="D1844" s="12" t="s">
        <v>161</v>
      </c>
      <c r="E1844" s="12">
        <v>50</v>
      </c>
      <c r="F1844" s="12">
        <v>130</v>
      </c>
      <c r="G1844" s="12">
        <v>9</v>
      </c>
      <c r="H1844" s="12">
        <v>23</v>
      </c>
      <c r="I1844" s="12">
        <v>6</v>
      </c>
      <c r="J1844" s="12">
        <v>0</v>
      </c>
      <c r="K1844" s="12">
        <v>4</v>
      </c>
      <c r="L1844" s="12">
        <v>18</v>
      </c>
      <c r="M1844" s="12">
        <v>0</v>
      </c>
      <c r="N1844" s="12">
        <v>0</v>
      </c>
      <c r="O1844" s="12">
        <v>17</v>
      </c>
      <c r="P1844" s="12">
        <v>33</v>
      </c>
    </row>
    <row r="1845" spans="1:16" x14ac:dyDescent="0.2">
      <c r="A1845" s="12" t="s">
        <v>1738</v>
      </c>
      <c r="B1845" s="12">
        <v>2014</v>
      </c>
      <c r="C1845" s="12" t="s">
        <v>175</v>
      </c>
      <c r="D1845" s="12" t="s">
        <v>157</v>
      </c>
      <c r="E1845" s="12">
        <v>41</v>
      </c>
      <c r="F1845" s="12">
        <v>130</v>
      </c>
      <c r="G1845" s="12">
        <v>17</v>
      </c>
      <c r="H1845" s="12">
        <v>37</v>
      </c>
      <c r="I1845" s="12">
        <v>5</v>
      </c>
      <c r="J1845" s="12">
        <v>1</v>
      </c>
      <c r="K1845" s="12">
        <v>1</v>
      </c>
      <c r="L1845" s="12">
        <v>13</v>
      </c>
      <c r="M1845" s="12">
        <v>15</v>
      </c>
      <c r="N1845" s="12">
        <v>5</v>
      </c>
      <c r="O1845" s="12">
        <v>12</v>
      </c>
      <c r="P1845" s="12">
        <v>28</v>
      </c>
    </row>
    <row r="1846" spans="1:16" x14ac:dyDescent="0.2">
      <c r="A1846" s="12" t="s">
        <v>1587</v>
      </c>
      <c r="B1846" s="12">
        <v>2014</v>
      </c>
      <c r="C1846" s="12" t="s">
        <v>160</v>
      </c>
      <c r="D1846" s="12" t="s">
        <v>161</v>
      </c>
      <c r="E1846" s="12">
        <v>48</v>
      </c>
      <c r="F1846" s="12">
        <v>130</v>
      </c>
      <c r="G1846" s="12">
        <v>13</v>
      </c>
      <c r="H1846" s="12">
        <v>21</v>
      </c>
      <c r="I1846" s="12">
        <v>3</v>
      </c>
      <c r="J1846" s="12">
        <v>0</v>
      </c>
      <c r="K1846" s="12">
        <v>2</v>
      </c>
      <c r="L1846" s="12">
        <v>10</v>
      </c>
      <c r="M1846" s="12">
        <v>0</v>
      </c>
      <c r="N1846" s="12">
        <v>0</v>
      </c>
      <c r="O1846" s="12">
        <v>10</v>
      </c>
      <c r="P1846" s="12">
        <v>40</v>
      </c>
    </row>
    <row r="1847" spans="1:16" x14ac:dyDescent="0.2">
      <c r="A1847" s="12" t="s">
        <v>1552</v>
      </c>
      <c r="B1847" s="12">
        <v>2014</v>
      </c>
      <c r="C1847" s="12" t="s">
        <v>168</v>
      </c>
      <c r="D1847" s="12" t="s">
        <v>157</v>
      </c>
      <c r="E1847" s="12">
        <v>39</v>
      </c>
      <c r="F1847" s="12">
        <v>131</v>
      </c>
      <c r="G1847" s="12">
        <v>11</v>
      </c>
      <c r="H1847" s="12">
        <v>23</v>
      </c>
      <c r="I1847" s="12">
        <v>6</v>
      </c>
      <c r="J1847" s="12">
        <v>1</v>
      </c>
      <c r="K1847" s="12">
        <v>4</v>
      </c>
      <c r="L1847" s="12">
        <v>11</v>
      </c>
      <c r="M1847" s="12">
        <v>1</v>
      </c>
      <c r="N1847" s="12">
        <v>1</v>
      </c>
      <c r="O1847" s="12">
        <v>14</v>
      </c>
      <c r="P1847" s="12">
        <v>39</v>
      </c>
    </row>
    <row r="1848" spans="1:16" x14ac:dyDescent="0.2">
      <c r="A1848" s="12" t="s">
        <v>1295</v>
      </c>
      <c r="B1848" s="12">
        <v>2014</v>
      </c>
      <c r="C1848" s="12" t="s">
        <v>173</v>
      </c>
      <c r="D1848" s="12" t="s">
        <v>161</v>
      </c>
      <c r="E1848" s="12">
        <v>78</v>
      </c>
      <c r="F1848" s="12">
        <v>133</v>
      </c>
      <c r="G1848" s="12">
        <v>12</v>
      </c>
      <c r="H1848" s="12">
        <v>33</v>
      </c>
      <c r="I1848" s="12">
        <v>9</v>
      </c>
      <c r="J1848" s="12">
        <v>0</v>
      </c>
      <c r="K1848" s="12">
        <v>1</v>
      </c>
      <c r="L1848" s="12">
        <v>14</v>
      </c>
      <c r="M1848" s="12">
        <v>1</v>
      </c>
      <c r="N1848" s="12">
        <v>0</v>
      </c>
      <c r="O1848" s="12">
        <v>20</v>
      </c>
      <c r="P1848" s="12">
        <v>21</v>
      </c>
    </row>
    <row r="1849" spans="1:16" x14ac:dyDescent="0.2">
      <c r="A1849" s="12" t="s">
        <v>1411</v>
      </c>
      <c r="B1849" s="12">
        <v>2014</v>
      </c>
      <c r="C1849" s="12" t="s">
        <v>159</v>
      </c>
      <c r="D1849" s="12" t="s">
        <v>157</v>
      </c>
      <c r="E1849" s="12">
        <v>47</v>
      </c>
      <c r="F1849" s="12">
        <v>133</v>
      </c>
      <c r="G1849" s="12">
        <v>15</v>
      </c>
      <c r="H1849" s="12">
        <v>37</v>
      </c>
      <c r="I1849" s="12">
        <v>6</v>
      </c>
      <c r="J1849" s="12">
        <v>0</v>
      </c>
      <c r="K1849" s="12">
        <v>1</v>
      </c>
      <c r="L1849" s="12">
        <v>14</v>
      </c>
      <c r="M1849" s="12">
        <v>1</v>
      </c>
      <c r="N1849" s="12">
        <v>1</v>
      </c>
      <c r="O1849" s="12">
        <v>4</v>
      </c>
      <c r="P1849" s="12">
        <v>32</v>
      </c>
    </row>
    <row r="1850" spans="1:16" x14ac:dyDescent="0.2">
      <c r="A1850" s="12" t="s">
        <v>1579</v>
      </c>
      <c r="B1850" s="12">
        <v>2014</v>
      </c>
      <c r="C1850" s="12" t="s">
        <v>171</v>
      </c>
      <c r="D1850" s="12" t="s">
        <v>157</v>
      </c>
      <c r="E1850" s="12">
        <v>37</v>
      </c>
      <c r="F1850" s="12">
        <v>133</v>
      </c>
      <c r="G1850" s="12">
        <v>18</v>
      </c>
      <c r="H1850" s="12">
        <v>42</v>
      </c>
      <c r="I1850" s="12">
        <v>9</v>
      </c>
      <c r="J1850" s="12">
        <v>0</v>
      </c>
      <c r="K1850" s="12">
        <v>7</v>
      </c>
      <c r="L1850" s="12">
        <v>16</v>
      </c>
      <c r="M1850" s="12">
        <v>1</v>
      </c>
      <c r="N1850" s="12">
        <v>0</v>
      </c>
      <c r="O1850" s="12">
        <v>3</v>
      </c>
      <c r="P1850" s="12">
        <v>23</v>
      </c>
    </row>
    <row r="1851" spans="1:16" x14ac:dyDescent="0.2">
      <c r="A1851" s="12" t="s">
        <v>1741</v>
      </c>
      <c r="B1851" s="12">
        <v>2014</v>
      </c>
      <c r="C1851" s="12" t="s">
        <v>164</v>
      </c>
      <c r="D1851" s="12" t="s">
        <v>157</v>
      </c>
      <c r="E1851" s="12">
        <v>57</v>
      </c>
      <c r="F1851" s="12">
        <v>133</v>
      </c>
      <c r="G1851" s="12">
        <v>11</v>
      </c>
      <c r="H1851" s="12">
        <v>33</v>
      </c>
      <c r="I1851" s="12">
        <v>4</v>
      </c>
      <c r="J1851" s="12">
        <v>0</v>
      </c>
      <c r="K1851" s="12">
        <v>0</v>
      </c>
      <c r="L1851" s="12">
        <v>7</v>
      </c>
      <c r="M1851" s="12">
        <v>0</v>
      </c>
      <c r="N1851" s="12">
        <v>3</v>
      </c>
      <c r="O1851" s="12">
        <v>14</v>
      </c>
      <c r="P1851" s="12">
        <v>25</v>
      </c>
    </row>
    <row r="1852" spans="1:16" x14ac:dyDescent="0.2">
      <c r="A1852" s="12" t="s">
        <v>1829</v>
      </c>
      <c r="B1852" s="12">
        <v>2014</v>
      </c>
      <c r="C1852" s="12" t="s">
        <v>180</v>
      </c>
      <c r="D1852" s="12" t="s">
        <v>161</v>
      </c>
      <c r="E1852" s="12">
        <v>50</v>
      </c>
      <c r="F1852" s="12">
        <v>135</v>
      </c>
      <c r="G1852" s="12">
        <v>11</v>
      </c>
      <c r="H1852" s="12">
        <v>27</v>
      </c>
      <c r="I1852" s="12">
        <v>5</v>
      </c>
      <c r="J1852" s="12">
        <v>0</v>
      </c>
      <c r="K1852" s="12">
        <v>1</v>
      </c>
      <c r="L1852" s="12">
        <v>17</v>
      </c>
      <c r="M1852" s="12">
        <v>0</v>
      </c>
      <c r="N1852" s="12">
        <v>3</v>
      </c>
      <c r="O1852" s="12">
        <v>13</v>
      </c>
      <c r="P1852" s="12">
        <v>28</v>
      </c>
    </row>
    <row r="1853" spans="1:16" x14ac:dyDescent="0.2">
      <c r="A1853" s="12" t="s">
        <v>1913</v>
      </c>
      <c r="B1853" s="12">
        <v>2014</v>
      </c>
      <c r="C1853" s="12" t="s">
        <v>166</v>
      </c>
      <c r="D1853" s="12" t="s">
        <v>161</v>
      </c>
      <c r="E1853" s="12">
        <v>69</v>
      </c>
      <c r="F1853" s="12">
        <v>135</v>
      </c>
      <c r="G1853" s="12">
        <v>14</v>
      </c>
      <c r="H1853" s="12">
        <v>37</v>
      </c>
      <c r="I1853" s="12">
        <v>7</v>
      </c>
      <c r="J1853" s="12">
        <v>1</v>
      </c>
      <c r="K1853" s="12">
        <v>0</v>
      </c>
      <c r="L1853" s="12">
        <v>5</v>
      </c>
      <c r="M1853" s="12">
        <v>4</v>
      </c>
      <c r="N1853" s="12">
        <v>1</v>
      </c>
      <c r="O1853" s="12">
        <v>3</v>
      </c>
      <c r="P1853" s="12">
        <v>36</v>
      </c>
    </row>
    <row r="1854" spans="1:16" x14ac:dyDescent="0.2">
      <c r="A1854" s="12" t="s">
        <v>1584</v>
      </c>
      <c r="B1854" s="12">
        <v>2014</v>
      </c>
      <c r="C1854" s="12" t="s">
        <v>174</v>
      </c>
      <c r="D1854" s="12" t="s">
        <v>161</v>
      </c>
      <c r="E1854" s="12">
        <v>49</v>
      </c>
      <c r="F1854" s="12">
        <v>136</v>
      </c>
      <c r="G1854" s="12">
        <v>9</v>
      </c>
      <c r="H1854" s="12">
        <v>40</v>
      </c>
      <c r="I1854" s="12">
        <v>5</v>
      </c>
      <c r="J1854" s="12">
        <v>0</v>
      </c>
      <c r="K1854" s="12">
        <v>0</v>
      </c>
      <c r="L1854" s="12">
        <v>10</v>
      </c>
      <c r="M1854" s="12">
        <v>0</v>
      </c>
      <c r="N1854" s="12">
        <v>1</v>
      </c>
      <c r="O1854" s="12">
        <v>12</v>
      </c>
      <c r="P1854" s="12">
        <v>27</v>
      </c>
    </row>
    <row r="1855" spans="1:16" x14ac:dyDescent="0.2">
      <c r="A1855" s="12" t="s">
        <v>2074</v>
      </c>
      <c r="B1855" s="12">
        <v>2014</v>
      </c>
      <c r="C1855" s="12" t="s">
        <v>159</v>
      </c>
      <c r="D1855" s="12" t="s">
        <v>157</v>
      </c>
      <c r="E1855" s="12">
        <v>47</v>
      </c>
      <c r="F1855" s="12">
        <v>136</v>
      </c>
      <c r="G1855" s="12">
        <v>16</v>
      </c>
      <c r="H1855" s="12">
        <v>39</v>
      </c>
      <c r="I1855" s="12">
        <v>8</v>
      </c>
      <c r="J1855" s="12">
        <v>0</v>
      </c>
      <c r="K1855" s="12">
        <v>0</v>
      </c>
      <c r="L1855" s="12">
        <v>9</v>
      </c>
      <c r="M1855" s="12">
        <v>5</v>
      </c>
      <c r="N1855" s="12">
        <v>2</v>
      </c>
      <c r="O1855" s="12">
        <v>11</v>
      </c>
      <c r="P1855" s="12">
        <v>39</v>
      </c>
    </row>
    <row r="1856" spans="1:16" x14ac:dyDescent="0.2">
      <c r="A1856" s="12" t="s">
        <v>1705</v>
      </c>
      <c r="B1856" s="12">
        <v>2014</v>
      </c>
      <c r="C1856" s="12" t="s">
        <v>185</v>
      </c>
      <c r="D1856" s="12" t="s">
        <v>161</v>
      </c>
      <c r="E1856" s="12">
        <v>57</v>
      </c>
      <c r="F1856" s="12">
        <v>139</v>
      </c>
      <c r="G1856" s="12">
        <v>16</v>
      </c>
      <c r="H1856" s="12">
        <v>31</v>
      </c>
      <c r="I1856" s="12">
        <v>10</v>
      </c>
      <c r="J1856" s="12">
        <v>3</v>
      </c>
      <c r="K1856" s="12">
        <v>2</v>
      </c>
      <c r="L1856" s="12">
        <v>18</v>
      </c>
      <c r="M1856" s="12">
        <v>1</v>
      </c>
      <c r="N1856" s="12">
        <v>0</v>
      </c>
      <c r="O1856" s="12">
        <v>8</v>
      </c>
      <c r="P1856" s="12">
        <v>45</v>
      </c>
    </row>
    <row r="1857" spans="1:16" x14ac:dyDescent="0.2">
      <c r="A1857" s="12" t="s">
        <v>1526</v>
      </c>
      <c r="B1857" s="12">
        <v>2014</v>
      </c>
      <c r="C1857" s="12" t="s">
        <v>183</v>
      </c>
      <c r="D1857" s="12" t="s">
        <v>161</v>
      </c>
      <c r="E1857" s="12">
        <v>79</v>
      </c>
      <c r="F1857" s="12">
        <v>139</v>
      </c>
      <c r="G1857" s="12">
        <v>10</v>
      </c>
      <c r="H1857" s="12">
        <v>24</v>
      </c>
      <c r="I1857" s="12">
        <v>6</v>
      </c>
      <c r="J1857" s="12">
        <v>0</v>
      </c>
      <c r="K1857" s="12">
        <v>1</v>
      </c>
      <c r="L1857" s="12">
        <v>7</v>
      </c>
      <c r="M1857" s="12">
        <v>4</v>
      </c>
      <c r="N1857" s="12">
        <v>1</v>
      </c>
      <c r="O1857" s="12">
        <v>16</v>
      </c>
      <c r="P1857" s="12">
        <v>35</v>
      </c>
    </row>
    <row r="1858" spans="1:16" x14ac:dyDescent="0.2">
      <c r="A1858" s="12" t="s">
        <v>1552</v>
      </c>
      <c r="B1858" s="12">
        <v>2014</v>
      </c>
      <c r="C1858" s="12" t="s">
        <v>171</v>
      </c>
      <c r="D1858" s="12" t="s">
        <v>157</v>
      </c>
      <c r="E1858" s="12">
        <v>46</v>
      </c>
      <c r="F1858" s="12">
        <v>140</v>
      </c>
      <c r="G1858" s="12">
        <v>7</v>
      </c>
      <c r="H1858" s="12">
        <v>21</v>
      </c>
      <c r="I1858" s="12">
        <v>8</v>
      </c>
      <c r="J1858" s="12">
        <v>0</v>
      </c>
      <c r="K1858" s="12">
        <v>3</v>
      </c>
      <c r="L1858" s="12">
        <v>15</v>
      </c>
      <c r="M1858" s="12">
        <v>0</v>
      </c>
      <c r="N1858" s="12">
        <v>0</v>
      </c>
      <c r="O1858" s="12">
        <v>13</v>
      </c>
      <c r="P1858" s="12">
        <v>36</v>
      </c>
    </row>
    <row r="1859" spans="1:16" x14ac:dyDescent="0.2">
      <c r="A1859" s="12" t="s">
        <v>1928</v>
      </c>
      <c r="B1859" s="12">
        <v>2014</v>
      </c>
      <c r="C1859" s="12" t="s">
        <v>179</v>
      </c>
      <c r="D1859" s="12" t="s">
        <v>161</v>
      </c>
      <c r="E1859" s="12">
        <v>49</v>
      </c>
      <c r="F1859" s="12">
        <v>144</v>
      </c>
      <c r="G1859" s="12">
        <v>19</v>
      </c>
      <c r="H1859" s="12">
        <v>39</v>
      </c>
      <c r="I1859" s="12">
        <v>10</v>
      </c>
      <c r="J1859" s="12">
        <v>1</v>
      </c>
      <c r="K1859" s="12">
        <v>6</v>
      </c>
      <c r="L1859" s="12">
        <v>17</v>
      </c>
      <c r="M1859" s="12">
        <v>5</v>
      </c>
      <c r="N1859" s="12">
        <v>0</v>
      </c>
      <c r="O1859" s="12">
        <v>12</v>
      </c>
      <c r="P1859" s="12">
        <v>40</v>
      </c>
    </row>
    <row r="1860" spans="1:16" x14ac:dyDescent="0.2">
      <c r="A1860" s="12" t="s">
        <v>1971</v>
      </c>
      <c r="B1860" s="12">
        <v>2014</v>
      </c>
      <c r="C1860" s="12" t="s">
        <v>156</v>
      </c>
      <c r="D1860" s="12" t="s">
        <v>157</v>
      </c>
      <c r="E1860" s="12">
        <v>74</v>
      </c>
      <c r="F1860" s="12">
        <v>145</v>
      </c>
      <c r="G1860" s="12">
        <v>13</v>
      </c>
      <c r="H1860" s="12">
        <v>24</v>
      </c>
      <c r="I1860" s="12">
        <v>3</v>
      </c>
      <c r="J1860" s="12">
        <v>0</v>
      </c>
      <c r="K1860" s="12">
        <v>1</v>
      </c>
      <c r="L1860" s="12">
        <v>6</v>
      </c>
      <c r="M1860" s="12">
        <v>11</v>
      </c>
      <c r="N1860" s="12">
        <v>1</v>
      </c>
      <c r="O1860" s="12">
        <v>5</v>
      </c>
      <c r="P1860" s="12">
        <v>48</v>
      </c>
    </row>
    <row r="1861" spans="1:16" x14ac:dyDescent="0.2">
      <c r="A1861" s="12" t="s">
        <v>1647</v>
      </c>
      <c r="B1861" s="12">
        <v>2014</v>
      </c>
      <c r="C1861" s="12" t="s">
        <v>171</v>
      </c>
      <c r="D1861" s="12" t="s">
        <v>157</v>
      </c>
      <c r="E1861" s="12">
        <v>49</v>
      </c>
      <c r="F1861" s="12">
        <v>146</v>
      </c>
      <c r="G1861" s="12">
        <v>18</v>
      </c>
      <c r="H1861" s="12">
        <v>44</v>
      </c>
      <c r="I1861" s="12">
        <v>11</v>
      </c>
      <c r="J1861" s="12">
        <v>1</v>
      </c>
      <c r="K1861" s="12">
        <v>2</v>
      </c>
      <c r="L1861" s="12">
        <v>13</v>
      </c>
      <c r="M1861" s="12">
        <v>1</v>
      </c>
      <c r="N1861" s="12">
        <v>0</v>
      </c>
      <c r="O1861" s="12">
        <v>11</v>
      </c>
      <c r="P1861" s="12">
        <v>41</v>
      </c>
    </row>
    <row r="1862" spans="1:16" x14ac:dyDescent="0.2">
      <c r="A1862" s="12" t="s">
        <v>1729</v>
      </c>
      <c r="B1862" s="12">
        <v>2014</v>
      </c>
      <c r="C1862" s="12" t="s">
        <v>160</v>
      </c>
      <c r="D1862" s="12" t="s">
        <v>161</v>
      </c>
      <c r="E1862" s="12">
        <v>81</v>
      </c>
      <c r="F1862" s="12">
        <v>147</v>
      </c>
      <c r="G1862" s="12">
        <v>9</v>
      </c>
      <c r="H1862" s="12">
        <v>36</v>
      </c>
      <c r="I1862" s="12">
        <v>6</v>
      </c>
      <c r="J1862" s="12">
        <v>0</v>
      </c>
      <c r="K1862" s="12">
        <v>3</v>
      </c>
      <c r="L1862" s="12">
        <v>9</v>
      </c>
      <c r="M1862" s="12">
        <v>1</v>
      </c>
      <c r="N1862" s="12">
        <v>0</v>
      </c>
      <c r="O1862" s="12">
        <v>13</v>
      </c>
      <c r="P1862" s="12">
        <v>38</v>
      </c>
    </row>
    <row r="1863" spans="1:16" x14ac:dyDescent="0.2">
      <c r="A1863" s="12" t="s">
        <v>2057</v>
      </c>
      <c r="B1863" s="12">
        <v>2014</v>
      </c>
      <c r="C1863" s="12" t="s">
        <v>177</v>
      </c>
      <c r="D1863" s="12" t="s">
        <v>161</v>
      </c>
      <c r="E1863" s="12">
        <v>85</v>
      </c>
      <c r="F1863" s="12">
        <v>149</v>
      </c>
      <c r="G1863" s="12">
        <v>16</v>
      </c>
      <c r="H1863" s="12">
        <v>27</v>
      </c>
      <c r="I1863" s="12">
        <v>3</v>
      </c>
      <c r="J1863" s="12">
        <v>0</v>
      </c>
      <c r="K1863" s="12">
        <v>1</v>
      </c>
      <c r="L1863" s="12">
        <v>9</v>
      </c>
      <c r="M1863" s="12">
        <v>0</v>
      </c>
      <c r="N1863" s="12">
        <v>0</v>
      </c>
      <c r="O1863" s="12">
        <v>10</v>
      </c>
      <c r="P1863" s="12">
        <v>28</v>
      </c>
    </row>
    <row r="1864" spans="1:16" x14ac:dyDescent="0.2">
      <c r="A1864" s="12" t="s">
        <v>1513</v>
      </c>
      <c r="B1864" s="12">
        <v>2014</v>
      </c>
      <c r="C1864" s="12" t="s">
        <v>184</v>
      </c>
      <c r="D1864" s="12" t="s">
        <v>157</v>
      </c>
      <c r="E1864" s="12">
        <v>42</v>
      </c>
      <c r="F1864" s="12">
        <v>150</v>
      </c>
      <c r="G1864" s="12">
        <v>19</v>
      </c>
      <c r="H1864" s="12">
        <v>37</v>
      </c>
      <c r="I1864" s="12">
        <v>8</v>
      </c>
      <c r="J1864" s="12">
        <v>0</v>
      </c>
      <c r="K1864" s="12">
        <v>3</v>
      </c>
      <c r="L1864" s="12">
        <v>16</v>
      </c>
      <c r="M1864" s="12">
        <v>0</v>
      </c>
      <c r="N1864" s="12">
        <v>0</v>
      </c>
      <c r="O1864" s="12">
        <v>25</v>
      </c>
      <c r="P1864" s="12">
        <v>24</v>
      </c>
    </row>
    <row r="1865" spans="1:16" x14ac:dyDescent="0.2">
      <c r="A1865" s="12" t="s">
        <v>1965</v>
      </c>
      <c r="B1865" s="12">
        <v>2014</v>
      </c>
      <c r="C1865" s="12" t="s">
        <v>173</v>
      </c>
      <c r="D1865" s="12" t="s">
        <v>161</v>
      </c>
      <c r="E1865" s="12">
        <v>53</v>
      </c>
      <c r="F1865" s="12">
        <v>152</v>
      </c>
      <c r="G1865" s="12">
        <v>23</v>
      </c>
      <c r="H1865" s="12">
        <v>38</v>
      </c>
      <c r="I1865" s="12">
        <v>11</v>
      </c>
      <c r="J1865" s="12">
        <v>0</v>
      </c>
      <c r="K1865" s="12">
        <v>0</v>
      </c>
      <c r="L1865" s="12">
        <v>7</v>
      </c>
      <c r="M1865" s="12">
        <v>7</v>
      </c>
      <c r="N1865" s="12">
        <v>4</v>
      </c>
      <c r="O1865" s="12">
        <v>21</v>
      </c>
      <c r="P1865" s="12">
        <v>34</v>
      </c>
    </row>
    <row r="1866" spans="1:16" x14ac:dyDescent="0.2">
      <c r="A1866" s="12" t="s">
        <v>1450</v>
      </c>
      <c r="B1866" s="12">
        <v>2014</v>
      </c>
      <c r="C1866" s="12" t="s">
        <v>160</v>
      </c>
      <c r="D1866" s="12" t="s">
        <v>161</v>
      </c>
      <c r="E1866" s="12">
        <v>53</v>
      </c>
      <c r="F1866" s="12">
        <v>152</v>
      </c>
      <c r="G1866" s="12">
        <v>12</v>
      </c>
      <c r="H1866" s="12">
        <v>31</v>
      </c>
      <c r="I1866" s="12">
        <v>8</v>
      </c>
      <c r="J1866" s="12">
        <v>0</v>
      </c>
      <c r="K1866" s="12">
        <v>0</v>
      </c>
      <c r="L1866" s="12">
        <v>10</v>
      </c>
      <c r="M1866" s="12">
        <v>0</v>
      </c>
      <c r="N1866" s="12">
        <v>0</v>
      </c>
      <c r="O1866" s="12">
        <v>14</v>
      </c>
      <c r="P1866" s="12">
        <v>33</v>
      </c>
    </row>
    <row r="1867" spans="1:16" x14ac:dyDescent="0.2">
      <c r="A1867" s="12" t="s">
        <v>1431</v>
      </c>
      <c r="B1867" s="12">
        <v>2014</v>
      </c>
      <c r="C1867" s="12" t="s">
        <v>168</v>
      </c>
      <c r="D1867" s="12" t="s">
        <v>157</v>
      </c>
      <c r="E1867" s="12">
        <v>50</v>
      </c>
      <c r="F1867" s="12">
        <v>152</v>
      </c>
      <c r="G1867" s="12">
        <v>16</v>
      </c>
      <c r="H1867" s="12">
        <v>28</v>
      </c>
      <c r="I1867" s="12">
        <v>7</v>
      </c>
      <c r="J1867" s="12">
        <v>0</v>
      </c>
      <c r="K1867" s="12">
        <v>7</v>
      </c>
      <c r="L1867" s="12">
        <v>15</v>
      </c>
      <c r="M1867" s="12">
        <v>0</v>
      </c>
      <c r="N1867" s="12">
        <v>1</v>
      </c>
      <c r="O1867" s="12">
        <v>16</v>
      </c>
      <c r="P1867" s="12">
        <v>58</v>
      </c>
    </row>
    <row r="1868" spans="1:16" x14ac:dyDescent="0.2">
      <c r="A1868" s="12" t="s">
        <v>1573</v>
      </c>
      <c r="B1868" s="12">
        <v>2014</v>
      </c>
      <c r="C1868" s="12" t="s">
        <v>175</v>
      </c>
      <c r="D1868" s="12" t="s">
        <v>157</v>
      </c>
      <c r="E1868" s="12">
        <v>39</v>
      </c>
      <c r="F1868" s="12">
        <v>154</v>
      </c>
      <c r="G1868" s="12">
        <v>12</v>
      </c>
      <c r="H1868" s="12">
        <v>36</v>
      </c>
      <c r="I1868" s="12">
        <v>11</v>
      </c>
      <c r="J1868" s="12">
        <v>0</v>
      </c>
      <c r="K1868" s="12">
        <v>1</v>
      </c>
      <c r="L1868" s="12">
        <v>18</v>
      </c>
      <c r="M1868" s="12">
        <v>0</v>
      </c>
      <c r="N1868" s="12">
        <v>0</v>
      </c>
      <c r="O1868" s="12">
        <v>6</v>
      </c>
      <c r="P1868" s="12">
        <v>27</v>
      </c>
    </row>
    <row r="1869" spans="1:16" x14ac:dyDescent="0.2">
      <c r="A1869" s="12" t="s">
        <v>1808</v>
      </c>
      <c r="B1869" s="12">
        <v>2014</v>
      </c>
      <c r="C1869" s="12" t="s">
        <v>164</v>
      </c>
      <c r="D1869" s="12" t="s">
        <v>157</v>
      </c>
      <c r="E1869" s="12">
        <v>50</v>
      </c>
      <c r="F1869" s="12">
        <v>154</v>
      </c>
      <c r="G1869" s="12">
        <v>12</v>
      </c>
      <c r="H1869" s="12">
        <v>37</v>
      </c>
      <c r="I1869" s="12">
        <v>11</v>
      </c>
      <c r="J1869" s="12">
        <v>1</v>
      </c>
      <c r="K1869" s="12">
        <v>2</v>
      </c>
      <c r="L1869" s="12">
        <v>19</v>
      </c>
      <c r="M1869" s="12">
        <v>1</v>
      </c>
      <c r="N1869" s="12">
        <v>1</v>
      </c>
      <c r="O1869" s="12">
        <v>7</v>
      </c>
      <c r="P1869" s="12">
        <v>35</v>
      </c>
    </row>
    <row r="1870" spans="1:16" x14ac:dyDescent="0.2">
      <c r="A1870" s="12" t="s">
        <v>1916</v>
      </c>
      <c r="B1870" s="12">
        <v>2014</v>
      </c>
      <c r="C1870" s="12" t="s">
        <v>182</v>
      </c>
      <c r="D1870" s="12" t="s">
        <v>157</v>
      </c>
      <c r="E1870" s="12">
        <v>62</v>
      </c>
      <c r="F1870" s="12">
        <v>156</v>
      </c>
      <c r="G1870" s="12">
        <v>14</v>
      </c>
      <c r="H1870" s="12">
        <v>36</v>
      </c>
      <c r="I1870" s="12">
        <v>5</v>
      </c>
      <c r="J1870" s="12">
        <v>1</v>
      </c>
      <c r="K1870" s="12">
        <v>0</v>
      </c>
      <c r="L1870" s="12">
        <v>15</v>
      </c>
      <c r="M1870" s="12">
        <v>1</v>
      </c>
      <c r="N1870" s="12">
        <v>1</v>
      </c>
      <c r="O1870" s="12">
        <v>8</v>
      </c>
      <c r="P1870" s="12">
        <v>37</v>
      </c>
    </row>
    <row r="1871" spans="1:16" x14ac:dyDescent="0.2">
      <c r="A1871" s="12" t="s">
        <v>1481</v>
      </c>
      <c r="B1871" s="12">
        <v>2014</v>
      </c>
      <c r="C1871" s="12" t="s">
        <v>175</v>
      </c>
      <c r="D1871" s="12" t="s">
        <v>157</v>
      </c>
      <c r="E1871" s="12">
        <v>45</v>
      </c>
      <c r="F1871" s="12">
        <v>156</v>
      </c>
      <c r="G1871" s="12">
        <v>12</v>
      </c>
      <c r="H1871" s="12">
        <v>35</v>
      </c>
      <c r="I1871" s="12">
        <v>6</v>
      </c>
      <c r="J1871" s="12">
        <v>1</v>
      </c>
      <c r="K1871" s="12">
        <v>1</v>
      </c>
      <c r="L1871" s="12">
        <v>13</v>
      </c>
      <c r="M1871" s="12">
        <v>1</v>
      </c>
      <c r="N1871" s="12">
        <v>0</v>
      </c>
      <c r="O1871" s="12">
        <v>19</v>
      </c>
      <c r="P1871" s="12">
        <v>59</v>
      </c>
    </row>
    <row r="1872" spans="1:16" x14ac:dyDescent="0.2">
      <c r="A1872" s="12" t="s">
        <v>1512</v>
      </c>
      <c r="B1872" s="12">
        <v>2014</v>
      </c>
      <c r="C1872" s="12" t="s">
        <v>160</v>
      </c>
      <c r="D1872" s="12" t="s">
        <v>161</v>
      </c>
      <c r="E1872" s="12">
        <v>100</v>
      </c>
      <c r="F1872" s="12">
        <v>157</v>
      </c>
      <c r="G1872" s="12">
        <v>11</v>
      </c>
      <c r="H1872" s="12">
        <v>31</v>
      </c>
      <c r="I1872" s="12">
        <v>4</v>
      </c>
      <c r="J1872" s="12">
        <v>0</v>
      </c>
      <c r="K1872" s="12">
        <v>5</v>
      </c>
      <c r="L1872" s="12">
        <v>17</v>
      </c>
      <c r="M1872" s="12">
        <v>1</v>
      </c>
      <c r="N1872" s="12">
        <v>0</v>
      </c>
      <c r="O1872" s="12">
        <v>7</v>
      </c>
      <c r="P1872" s="12">
        <v>49</v>
      </c>
    </row>
    <row r="1873" spans="1:16" x14ac:dyDescent="0.2">
      <c r="A1873" s="12" t="s">
        <v>1606</v>
      </c>
      <c r="B1873" s="12">
        <v>2014</v>
      </c>
      <c r="C1873" s="12" t="s">
        <v>170</v>
      </c>
      <c r="D1873" s="12" t="s">
        <v>157</v>
      </c>
      <c r="E1873" s="12">
        <v>53</v>
      </c>
      <c r="F1873" s="12">
        <v>157</v>
      </c>
      <c r="G1873" s="12">
        <v>20</v>
      </c>
      <c r="H1873" s="12">
        <v>33</v>
      </c>
      <c r="I1873" s="12">
        <v>6</v>
      </c>
      <c r="J1873" s="12">
        <v>2</v>
      </c>
      <c r="K1873" s="12">
        <v>1</v>
      </c>
      <c r="L1873" s="12">
        <v>15</v>
      </c>
      <c r="M1873" s="12">
        <v>8</v>
      </c>
      <c r="N1873" s="12">
        <v>1</v>
      </c>
      <c r="O1873" s="12">
        <v>14</v>
      </c>
      <c r="P1873" s="12">
        <v>28</v>
      </c>
    </row>
    <row r="1874" spans="1:16" x14ac:dyDescent="0.2">
      <c r="A1874" s="12" t="s">
        <v>1967</v>
      </c>
      <c r="B1874" s="12">
        <v>2014</v>
      </c>
      <c r="C1874" s="12" t="s">
        <v>163</v>
      </c>
      <c r="D1874" s="12" t="s">
        <v>161</v>
      </c>
      <c r="E1874" s="12">
        <v>49</v>
      </c>
      <c r="F1874" s="12">
        <v>158</v>
      </c>
      <c r="G1874" s="12">
        <v>31</v>
      </c>
      <c r="H1874" s="12">
        <v>36</v>
      </c>
      <c r="I1874" s="12">
        <v>6</v>
      </c>
      <c r="J1874" s="12">
        <v>2</v>
      </c>
      <c r="K1874" s="12">
        <v>5</v>
      </c>
      <c r="L1874" s="12">
        <v>17</v>
      </c>
      <c r="M1874" s="12">
        <v>1</v>
      </c>
      <c r="N1874" s="12">
        <v>0</v>
      </c>
      <c r="O1874" s="12">
        <v>13</v>
      </c>
      <c r="P1874" s="12">
        <v>38</v>
      </c>
    </row>
    <row r="1875" spans="1:16" x14ac:dyDescent="0.2">
      <c r="A1875" s="12" t="s">
        <v>1662</v>
      </c>
      <c r="B1875" s="12">
        <v>2014</v>
      </c>
      <c r="C1875" s="12" t="s">
        <v>165</v>
      </c>
      <c r="D1875" s="12" t="s">
        <v>157</v>
      </c>
      <c r="E1875" s="12">
        <v>50</v>
      </c>
      <c r="F1875" s="12">
        <v>159</v>
      </c>
      <c r="G1875" s="12">
        <v>17</v>
      </c>
      <c r="H1875" s="12">
        <v>37</v>
      </c>
      <c r="I1875" s="12">
        <v>4</v>
      </c>
      <c r="J1875" s="12">
        <v>0</v>
      </c>
      <c r="K1875" s="12">
        <v>5</v>
      </c>
      <c r="L1875" s="12">
        <v>19</v>
      </c>
      <c r="M1875" s="12">
        <v>1</v>
      </c>
      <c r="N1875" s="12">
        <v>0</v>
      </c>
      <c r="O1875" s="12">
        <v>10</v>
      </c>
      <c r="P1875" s="12">
        <v>50</v>
      </c>
    </row>
    <row r="1876" spans="1:16" x14ac:dyDescent="0.2">
      <c r="A1876" s="12" t="s">
        <v>1864</v>
      </c>
      <c r="B1876" s="12">
        <v>2014</v>
      </c>
      <c r="C1876" s="12" t="s">
        <v>181</v>
      </c>
      <c r="D1876" s="12" t="s">
        <v>157</v>
      </c>
      <c r="E1876" s="12">
        <v>64</v>
      </c>
      <c r="F1876" s="12">
        <v>159</v>
      </c>
      <c r="G1876" s="12">
        <v>17</v>
      </c>
      <c r="H1876" s="12">
        <v>39</v>
      </c>
      <c r="I1876" s="12">
        <v>10</v>
      </c>
      <c r="J1876" s="12">
        <v>1</v>
      </c>
      <c r="K1876" s="12">
        <v>1</v>
      </c>
      <c r="L1876" s="12">
        <v>14</v>
      </c>
      <c r="M1876" s="12">
        <v>1</v>
      </c>
      <c r="N1876" s="12">
        <v>3</v>
      </c>
      <c r="O1876" s="12">
        <v>13</v>
      </c>
      <c r="P1876" s="12">
        <v>27</v>
      </c>
    </row>
    <row r="1877" spans="1:16" x14ac:dyDescent="0.2">
      <c r="A1877" s="12" t="s">
        <v>1765</v>
      </c>
      <c r="B1877" s="12">
        <v>2014</v>
      </c>
      <c r="C1877" s="12" t="s">
        <v>180</v>
      </c>
      <c r="D1877" s="12" t="s">
        <v>161</v>
      </c>
      <c r="E1877" s="12">
        <v>104</v>
      </c>
      <c r="F1877" s="12">
        <v>161</v>
      </c>
      <c r="G1877" s="12">
        <v>20</v>
      </c>
      <c r="H1877" s="12">
        <v>39</v>
      </c>
      <c r="I1877" s="12">
        <v>11</v>
      </c>
      <c r="J1877" s="12">
        <v>0</v>
      </c>
      <c r="K1877" s="12">
        <v>0</v>
      </c>
      <c r="L1877" s="12">
        <v>10</v>
      </c>
      <c r="M1877" s="12">
        <v>1</v>
      </c>
      <c r="N1877" s="12">
        <v>3</v>
      </c>
      <c r="O1877" s="12">
        <v>20</v>
      </c>
      <c r="P1877" s="12">
        <v>33</v>
      </c>
    </row>
    <row r="1878" spans="1:16" x14ac:dyDescent="0.2">
      <c r="A1878" s="12" t="s">
        <v>1492</v>
      </c>
      <c r="B1878" s="12">
        <v>2014</v>
      </c>
      <c r="C1878" s="12" t="s">
        <v>186</v>
      </c>
      <c r="D1878" s="12" t="s">
        <v>161</v>
      </c>
      <c r="E1878" s="12">
        <v>60</v>
      </c>
      <c r="F1878" s="12">
        <v>162</v>
      </c>
      <c r="G1878" s="12">
        <v>21</v>
      </c>
      <c r="H1878" s="12">
        <v>41</v>
      </c>
      <c r="I1878" s="12">
        <v>9</v>
      </c>
      <c r="J1878" s="12">
        <v>2</v>
      </c>
      <c r="K1878" s="12">
        <v>3</v>
      </c>
      <c r="L1878" s="12">
        <v>12</v>
      </c>
      <c r="M1878" s="12">
        <v>1</v>
      </c>
      <c r="N1878" s="12">
        <v>1</v>
      </c>
      <c r="O1878" s="12">
        <v>14</v>
      </c>
      <c r="P1878" s="12">
        <v>35</v>
      </c>
    </row>
    <row r="1879" spans="1:16" x14ac:dyDescent="0.2">
      <c r="A1879" s="12" t="s">
        <v>1616</v>
      </c>
      <c r="B1879" s="12">
        <v>2014</v>
      </c>
      <c r="C1879" s="12" t="s">
        <v>182</v>
      </c>
      <c r="D1879" s="12" t="s">
        <v>157</v>
      </c>
      <c r="E1879" s="12">
        <v>95</v>
      </c>
      <c r="F1879" s="12">
        <v>163</v>
      </c>
      <c r="G1879" s="12">
        <v>24</v>
      </c>
      <c r="H1879" s="12">
        <v>40</v>
      </c>
      <c r="I1879" s="12">
        <v>5</v>
      </c>
      <c r="J1879" s="12">
        <v>1</v>
      </c>
      <c r="K1879" s="12">
        <v>0</v>
      </c>
      <c r="L1879" s="12">
        <v>7</v>
      </c>
      <c r="M1879" s="12">
        <v>6</v>
      </c>
      <c r="N1879" s="12">
        <v>1</v>
      </c>
      <c r="O1879" s="12">
        <v>20</v>
      </c>
      <c r="P1879" s="12">
        <v>29</v>
      </c>
    </row>
    <row r="1880" spans="1:16" x14ac:dyDescent="0.2">
      <c r="A1880" s="12" t="s">
        <v>1878</v>
      </c>
      <c r="B1880" s="12">
        <v>2014</v>
      </c>
      <c r="C1880" s="12" t="s">
        <v>185</v>
      </c>
      <c r="D1880" s="12" t="s">
        <v>161</v>
      </c>
      <c r="E1880" s="12">
        <v>66</v>
      </c>
      <c r="F1880" s="12">
        <v>163</v>
      </c>
      <c r="G1880" s="12">
        <v>8</v>
      </c>
      <c r="H1880" s="12">
        <v>32</v>
      </c>
      <c r="I1880" s="12">
        <v>8</v>
      </c>
      <c r="J1880" s="12">
        <v>0</v>
      </c>
      <c r="K1880" s="12">
        <v>3</v>
      </c>
      <c r="L1880" s="12">
        <v>28</v>
      </c>
      <c r="M1880" s="12">
        <v>0</v>
      </c>
      <c r="N1880" s="12">
        <v>1</v>
      </c>
      <c r="O1880" s="12">
        <v>8</v>
      </c>
      <c r="P1880" s="12">
        <v>55</v>
      </c>
    </row>
    <row r="1881" spans="1:16" x14ac:dyDescent="0.2">
      <c r="A1881" s="12" t="s">
        <v>1606</v>
      </c>
      <c r="B1881" s="12">
        <v>2014</v>
      </c>
      <c r="C1881" s="12" t="s">
        <v>175</v>
      </c>
      <c r="D1881" s="12" t="s">
        <v>157</v>
      </c>
      <c r="E1881" s="12">
        <v>53</v>
      </c>
      <c r="F1881" s="12">
        <v>164</v>
      </c>
      <c r="G1881" s="12">
        <v>15</v>
      </c>
      <c r="H1881" s="12">
        <v>45</v>
      </c>
      <c r="I1881" s="12">
        <v>10</v>
      </c>
      <c r="J1881" s="12">
        <v>0</v>
      </c>
      <c r="K1881" s="12">
        <v>1</v>
      </c>
      <c r="L1881" s="12">
        <v>17</v>
      </c>
      <c r="M1881" s="12">
        <v>12</v>
      </c>
      <c r="N1881" s="12">
        <v>3</v>
      </c>
      <c r="O1881" s="12">
        <v>26</v>
      </c>
      <c r="P1881" s="12">
        <v>29</v>
      </c>
    </row>
    <row r="1882" spans="1:16" x14ac:dyDescent="0.2">
      <c r="A1882" s="12" t="s">
        <v>1683</v>
      </c>
      <c r="B1882" s="12">
        <v>2014</v>
      </c>
      <c r="C1882" s="12" t="s">
        <v>184</v>
      </c>
      <c r="D1882" s="12" t="s">
        <v>157</v>
      </c>
      <c r="E1882" s="12">
        <v>56</v>
      </c>
      <c r="F1882" s="12">
        <v>164</v>
      </c>
      <c r="G1882" s="12">
        <v>20</v>
      </c>
      <c r="H1882" s="12">
        <v>43</v>
      </c>
      <c r="I1882" s="12">
        <v>7</v>
      </c>
      <c r="J1882" s="12">
        <v>0</v>
      </c>
      <c r="K1882" s="12">
        <v>4</v>
      </c>
      <c r="L1882" s="12">
        <v>19</v>
      </c>
      <c r="M1882" s="12">
        <v>4</v>
      </c>
      <c r="N1882" s="12">
        <v>2</v>
      </c>
      <c r="O1882" s="12">
        <v>13</v>
      </c>
      <c r="P1882" s="12">
        <v>42</v>
      </c>
    </row>
    <row r="1883" spans="1:16" x14ac:dyDescent="0.2">
      <c r="A1883" s="12" t="s">
        <v>1716</v>
      </c>
      <c r="B1883" s="12">
        <v>2014</v>
      </c>
      <c r="C1883" s="12" t="s">
        <v>158</v>
      </c>
      <c r="D1883" s="12" t="s">
        <v>157</v>
      </c>
      <c r="E1883" s="12">
        <v>69</v>
      </c>
      <c r="F1883" s="12">
        <v>165</v>
      </c>
      <c r="G1883" s="12">
        <v>10</v>
      </c>
      <c r="H1883" s="12">
        <v>31</v>
      </c>
      <c r="I1883" s="12">
        <v>4</v>
      </c>
      <c r="J1883" s="12">
        <v>0</v>
      </c>
      <c r="K1883" s="12">
        <v>2</v>
      </c>
      <c r="L1883" s="12">
        <v>9</v>
      </c>
      <c r="M1883" s="12">
        <v>3</v>
      </c>
      <c r="N1883" s="12">
        <v>0</v>
      </c>
      <c r="O1883" s="12">
        <v>19</v>
      </c>
      <c r="P1883" s="12">
        <v>52</v>
      </c>
    </row>
    <row r="1884" spans="1:16" x14ac:dyDescent="0.2">
      <c r="A1884" s="12" t="s">
        <v>1342</v>
      </c>
      <c r="B1884" s="12">
        <v>2014</v>
      </c>
      <c r="C1884" s="12" t="s">
        <v>181</v>
      </c>
      <c r="D1884" s="12" t="s">
        <v>157</v>
      </c>
      <c r="E1884" s="12">
        <v>57</v>
      </c>
      <c r="F1884" s="12">
        <v>166</v>
      </c>
      <c r="G1884" s="12">
        <v>16</v>
      </c>
      <c r="H1884" s="12">
        <v>26</v>
      </c>
      <c r="I1884" s="12">
        <v>5</v>
      </c>
      <c r="J1884" s="12">
        <v>2</v>
      </c>
      <c r="K1884" s="12">
        <v>3</v>
      </c>
      <c r="L1884" s="12">
        <v>21</v>
      </c>
      <c r="M1884" s="12">
        <v>3</v>
      </c>
      <c r="N1884" s="12">
        <v>2</v>
      </c>
      <c r="O1884" s="12">
        <v>23</v>
      </c>
      <c r="P1884" s="12">
        <v>43</v>
      </c>
    </row>
    <row r="1885" spans="1:16" x14ac:dyDescent="0.2">
      <c r="A1885" s="12" t="s">
        <v>1785</v>
      </c>
      <c r="B1885" s="12">
        <v>2014</v>
      </c>
      <c r="C1885" s="12" t="s">
        <v>184</v>
      </c>
      <c r="D1885" s="12" t="s">
        <v>157</v>
      </c>
      <c r="E1885" s="12">
        <v>52</v>
      </c>
      <c r="F1885" s="12">
        <v>167</v>
      </c>
      <c r="G1885" s="12">
        <v>18</v>
      </c>
      <c r="H1885" s="12">
        <v>41</v>
      </c>
      <c r="I1885" s="12">
        <v>9</v>
      </c>
      <c r="J1885" s="12">
        <v>1</v>
      </c>
      <c r="K1885" s="12">
        <v>2</v>
      </c>
      <c r="L1885" s="12">
        <v>23</v>
      </c>
      <c r="M1885" s="12">
        <v>0</v>
      </c>
      <c r="N1885" s="12">
        <v>0</v>
      </c>
      <c r="O1885" s="12">
        <v>12</v>
      </c>
      <c r="P1885" s="12">
        <v>43</v>
      </c>
    </row>
    <row r="1886" spans="1:16" x14ac:dyDescent="0.2">
      <c r="A1886" s="12" t="s">
        <v>1783</v>
      </c>
      <c r="B1886" s="12">
        <v>2014</v>
      </c>
      <c r="C1886" s="12" t="s">
        <v>188</v>
      </c>
      <c r="D1886" s="12" t="s">
        <v>161</v>
      </c>
      <c r="E1886" s="12">
        <v>57</v>
      </c>
      <c r="F1886" s="12">
        <v>168</v>
      </c>
      <c r="G1886" s="12">
        <v>23</v>
      </c>
      <c r="H1886" s="12">
        <v>53</v>
      </c>
      <c r="I1886" s="12">
        <v>9</v>
      </c>
      <c r="J1886" s="12">
        <v>0</v>
      </c>
      <c r="K1886" s="12">
        <v>8</v>
      </c>
      <c r="L1886" s="12">
        <v>22</v>
      </c>
      <c r="M1886" s="12">
        <v>0</v>
      </c>
      <c r="N1886" s="12">
        <v>3</v>
      </c>
      <c r="O1886" s="12">
        <v>22</v>
      </c>
      <c r="P1886" s="12">
        <v>42</v>
      </c>
    </row>
    <row r="1887" spans="1:16" x14ac:dyDescent="0.2">
      <c r="A1887" s="12" t="s">
        <v>2002</v>
      </c>
      <c r="B1887" s="12">
        <v>2014</v>
      </c>
      <c r="C1887" s="12" t="s">
        <v>175</v>
      </c>
      <c r="D1887" s="12" t="s">
        <v>157</v>
      </c>
      <c r="E1887" s="12">
        <v>57</v>
      </c>
      <c r="F1887" s="12">
        <v>169</v>
      </c>
      <c r="G1887" s="12">
        <v>25</v>
      </c>
      <c r="H1887" s="12">
        <v>37</v>
      </c>
      <c r="I1887" s="12">
        <v>8</v>
      </c>
      <c r="J1887" s="12">
        <v>0</v>
      </c>
      <c r="K1887" s="12">
        <v>7</v>
      </c>
      <c r="L1887" s="12">
        <v>18</v>
      </c>
      <c r="M1887" s="12">
        <v>0</v>
      </c>
      <c r="N1887" s="12">
        <v>1</v>
      </c>
      <c r="O1887" s="12">
        <v>24</v>
      </c>
      <c r="P1887" s="12">
        <v>50</v>
      </c>
    </row>
    <row r="1888" spans="1:16" x14ac:dyDescent="0.2">
      <c r="A1888" s="12" t="s">
        <v>1755</v>
      </c>
      <c r="B1888" s="12">
        <v>2014</v>
      </c>
      <c r="C1888" s="12" t="s">
        <v>177</v>
      </c>
      <c r="D1888" s="12" t="s">
        <v>161</v>
      </c>
      <c r="E1888" s="12">
        <v>61</v>
      </c>
      <c r="F1888" s="12">
        <v>170</v>
      </c>
      <c r="G1888" s="12">
        <v>16</v>
      </c>
      <c r="H1888" s="12">
        <v>32</v>
      </c>
      <c r="I1888" s="12">
        <v>6</v>
      </c>
      <c r="J1888" s="12">
        <v>1</v>
      </c>
      <c r="K1888" s="12">
        <v>3</v>
      </c>
      <c r="L1888" s="12">
        <v>14</v>
      </c>
      <c r="M1888" s="12">
        <v>0</v>
      </c>
      <c r="N1888" s="12">
        <v>0</v>
      </c>
      <c r="O1888" s="12">
        <v>17</v>
      </c>
      <c r="P1888" s="12">
        <v>41</v>
      </c>
    </row>
    <row r="1889" spans="1:16" x14ac:dyDescent="0.2">
      <c r="A1889" s="12" t="s">
        <v>1706</v>
      </c>
      <c r="B1889" s="12">
        <v>2014</v>
      </c>
      <c r="C1889" s="12" t="s">
        <v>158</v>
      </c>
      <c r="D1889" s="12" t="s">
        <v>157</v>
      </c>
      <c r="E1889" s="12">
        <v>55</v>
      </c>
      <c r="F1889" s="12">
        <v>170</v>
      </c>
      <c r="G1889" s="12">
        <v>22</v>
      </c>
      <c r="H1889" s="12">
        <v>40</v>
      </c>
      <c r="I1889" s="12">
        <v>6</v>
      </c>
      <c r="J1889" s="12">
        <v>0</v>
      </c>
      <c r="K1889" s="12">
        <v>6</v>
      </c>
      <c r="L1889" s="12">
        <v>19</v>
      </c>
      <c r="M1889" s="12">
        <v>0</v>
      </c>
      <c r="N1889" s="12">
        <v>0</v>
      </c>
      <c r="O1889" s="12">
        <v>14</v>
      </c>
      <c r="P1889" s="12">
        <v>37</v>
      </c>
    </row>
    <row r="1890" spans="1:16" x14ac:dyDescent="0.2">
      <c r="A1890" s="12" t="s">
        <v>1805</v>
      </c>
      <c r="B1890" s="12">
        <v>2014</v>
      </c>
      <c r="C1890" s="12" t="s">
        <v>164</v>
      </c>
      <c r="D1890" s="12" t="s">
        <v>157</v>
      </c>
      <c r="E1890" s="12">
        <v>109</v>
      </c>
      <c r="F1890" s="12">
        <v>170</v>
      </c>
      <c r="G1890" s="12">
        <v>21</v>
      </c>
      <c r="H1890" s="12">
        <v>43</v>
      </c>
      <c r="I1890" s="12">
        <v>7</v>
      </c>
      <c r="J1890" s="12">
        <v>2</v>
      </c>
      <c r="K1890" s="12">
        <v>3</v>
      </c>
      <c r="L1890" s="12">
        <v>16</v>
      </c>
      <c r="M1890" s="12">
        <v>3</v>
      </c>
      <c r="N1890" s="12">
        <v>1</v>
      </c>
      <c r="O1890" s="12">
        <v>12</v>
      </c>
      <c r="P1890" s="12">
        <v>49</v>
      </c>
    </row>
    <row r="1891" spans="1:16" x14ac:dyDescent="0.2">
      <c r="A1891" s="12" t="s">
        <v>1904</v>
      </c>
      <c r="B1891" s="12">
        <v>2014</v>
      </c>
      <c r="C1891" s="12" t="s">
        <v>156</v>
      </c>
      <c r="D1891" s="12" t="s">
        <v>157</v>
      </c>
      <c r="E1891" s="12">
        <v>46</v>
      </c>
      <c r="F1891" s="12">
        <v>172</v>
      </c>
      <c r="G1891" s="12">
        <v>19</v>
      </c>
      <c r="H1891" s="12">
        <v>42</v>
      </c>
      <c r="I1891" s="12">
        <v>8</v>
      </c>
      <c r="J1891" s="12">
        <v>0</v>
      </c>
      <c r="K1891" s="12">
        <v>7</v>
      </c>
      <c r="L1891" s="12">
        <v>29</v>
      </c>
      <c r="M1891" s="12">
        <v>4</v>
      </c>
      <c r="N1891" s="12">
        <v>1</v>
      </c>
      <c r="O1891" s="12">
        <v>14</v>
      </c>
      <c r="P1891" s="12">
        <v>44</v>
      </c>
    </row>
    <row r="1892" spans="1:16" x14ac:dyDescent="0.2">
      <c r="A1892" s="12" t="s">
        <v>1990</v>
      </c>
      <c r="B1892" s="12">
        <v>2014</v>
      </c>
      <c r="C1892" s="12" t="s">
        <v>158</v>
      </c>
      <c r="D1892" s="12" t="s">
        <v>157</v>
      </c>
      <c r="E1892" s="12">
        <v>51</v>
      </c>
      <c r="F1892" s="12">
        <v>173</v>
      </c>
      <c r="G1892" s="12">
        <v>18</v>
      </c>
      <c r="H1892" s="12">
        <v>47</v>
      </c>
      <c r="I1892" s="12">
        <v>8</v>
      </c>
      <c r="J1892" s="12">
        <v>0</v>
      </c>
      <c r="K1892" s="12">
        <v>3</v>
      </c>
      <c r="L1892" s="12">
        <v>19</v>
      </c>
      <c r="M1892" s="12">
        <v>6</v>
      </c>
      <c r="N1892" s="12">
        <v>3</v>
      </c>
      <c r="O1892" s="12">
        <v>5</v>
      </c>
      <c r="P1892" s="12">
        <v>48</v>
      </c>
    </row>
    <row r="1893" spans="1:16" x14ac:dyDescent="0.2">
      <c r="A1893" s="12" t="s">
        <v>1922</v>
      </c>
      <c r="B1893" s="12">
        <v>2014</v>
      </c>
      <c r="C1893" s="12" t="s">
        <v>165</v>
      </c>
      <c r="D1893" s="12" t="s">
        <v>157</v>
      </c>
      <c r="E1893" s="12">
        <v>112</v>
      </c>
      <c r="F1893" s="12">
        <v>174</v>
      </c>
      <c r="G1893" s="12">
        <v>31</v>
      </c>
      <c r="H1893" s="12">
        <v>43</v>
      </c>
      <c r="I1893" s="12">
        <v>6</v>
      </c>
      <c r="J1893" s="12">
        <v>3</v>
      </c>
      <c r="K1893" s="12">
        <v>4</v>
      </c>
      <c r="L1893" s="12">
        <v>16</v>
      </c>
      <c r="M1893" s="12">
        <v>8</v>
      </c>
      <c r="N1893" s="12">
        <v>5</v>
      </c>
      <c r="O1893" s="12">
        <v>15</v>
      </c>
      <c r="P1893" s="12">
        <v>33</v>
      </c>
    </row>
    <row r="1894" spans="1:16" x14ac:dyDescent="0.2">
      <c r="A1894" s="12" t="s">
        <v>1873</v>
      </c>
      <c r="B1894" s="12">
        <v>2014</v>
      </c>
      <c r="C1894" s="12" t="s">
        <v>173</v>
      </c>
      <c r="D1894" s="12" t="s">
        <v>161</v>
      </c>
      <c r="E1894" s="12">
        <v>58</v>
      </c>
      <c r="F1894" s="12">
        <v>174</v>
      </c>
      <c r="G1894" s="12">
        <v>18</v>
      </c>
      <c r="H1894" s="12">
        <v>35</v>
      </c>
      <c r="I1894" s="12">
        <v>9</v>
      </c>
      <c r="J1894" s="12">
        <v>0</v>
      </c>
      <c r="K1894" s="12">
        <v>7</v>
      </c>
      <c r="L1894" s="12">
        <v>27</v>
      </c>
      <c r="M1894" s="12">
        <v>1</v>
      </c>
      <c r="N1894" s="12">
        <v>1</v>
      </c>
      <c r="O1894" s="12">
        <v>10</v>
      </c>
      <c r="P1894" s="12">
        <v>64</v>
      </c>
    </row>
    <row r="1895" spans="1:16" x14ac:dyDescent="0.2">
      <c r="A1895" s="12" t="s">
        <v>1803</v>
      </c>
      <c r="B1895" s="12">
        <v>2014</v>
      </c>
      <c r="C1895" s="12" t="s">
        <v>174</v>
      </c>
      <c r="D1895" s="12" t="s">
        <v>161</v>
      </c>
      <c r="E1895" s="12">
        <v>80</v>
      </c>
      <c r="F1895" s="12">
        <v>174</v>
      </c>
      <c r="G1895" s="12">
        <v>14</v>
      </c>
      <c r="H1895" s="12">
        <v>49</v>
      </c>
      <c r="I1895" s="12">
        <v>5</v>
      </c>
      <c r="J1895" s="12">
        <v>2</v>
      </c>
      <c r="K1895" s="12">
        <v>0</v>
      </c>
      <c r="L1895" s="12">
        <v>17</v>
      </c>
      <c r="M1895" s="12">
        <v>1</v>
      </c>
      <c r="N1895" s="12">
        <v>2</v>
      </c>
      <c r="O1895" s="12">
        <v>7</v>
      </c>
      <c r="P1895" s="12">
        <v>26</v>
      </c>
    </row>
    <row r="1896" spans="1:16" x14ac:dyDescent="0.2">
      <c r="A1896" s="12" t="s">
        <v>1597</v>
      </c>
      <c r="B1896" s="12">
        <v>2014</v>
      </c>
      <c r="C1896" s="12" t="s">
        <v>183</v>
      </c>
      <c r="D1896" s="12" t="s">
        <v>161</v>
      </c>
      <c r="E1896" s="12">
        <v>49</v>
      </c>
      <c r="F1896" s="12">
        <v>175</v>
      </c>
      <c r="G1896" s="12">
        <v>20</v>
      </c>
      <c r="H1896" s="12">
        <v>40</v>
      </c>
      <c r="I1896" s="12">
        <v>9</v>
      </c>
      <c r="J1896" s="12">
        <v>2</v>
      </c>
      <c r="K1896" s="12">
        <v>5</v>
      </c>
      <c r="L1896" s="12">
        <v>21</v>
      </c>
      <c r="M1896" s="12">
        <v>3</v>
      </c>
      <c r="N1896" s="12">
        <v>0</v>
      </c>
      <c r="O1896" s="12">
        <v>22</v>
      </c>
      <c r="P1896" s="12">
        <v>29</v>
      </c>
    </row>
    <row r="1897" spans="1:16" x14ac:dyDescent="0.2">
      <c r="A1897" s="12" t="s">
        <v>1524</v>
      </c>
      <c r="B1897" s="12">
        <v>2014</v>
      </c>
      <c r="C1897" s="12" t="s">
        <v>163</v>
      </c>
      <c r="D1897" s="12" t="s">
        <v>161</v>
      </c>
      <c r="E1897" s="12">
        <v>64</v>
      </c>
      <c r="F1897" s="12">
        <v>175</v>
      </c>
      <c r="G1897" s="12">
        <v>12</v>
      </c>
      <c r="H1897" s="12">
        <v>35</v>
      </c>
      <c r="I1897" s="12">
        <v>7</v>
      </c>
      <c r="J1897" s="12">
        <v>0</v>
      </c>
      <c r="K1897" s="12">
        <v>2</v>
      </c>
      <c r="L1897" s="12">
        <v>12</v>
      </c>
      <c r="M1897" s="12">
        <v>0</v>
      </c>
      <c r="N1897" s="12">
        <v>0</v>
      </c>
      <c r="O1897" s="12">
        <v>15</v>
      </c>
      <c r="P1897" s="12">
        <v>64</v>
      </c>
    </row>
    <row r="1898" spans="1:16" x14ac:dyDescent="0.2">
      <c r="A1898" s="12" t="s">
        <v>2076</v>
      </c>
      <c r="B1898" s="12">
        <v>2014</v>
      </c>
      <c r="C1898" s="12" t="s">
        <v>168</v>
      </c>
      <c r="D1898" s="12" t="s">
        <v>157</v>
      </c>
      <c r="E1898" s="12">
        <v>55</v>
      </c>
      <c r="F1898" s="12">
        <v>175</v>
      </c>
      <c r="G1898" s="12">
        <v>15</v>
      </c>
      <c r="H1898" s="12">
        <v>42</v>
      </c>
      <c r="I1898" s="12">
        <v>9</v>
      </c>
      <c r="J1898" s="12">
        <v>0</v>
      </c>
      <c r="K1898" s="12">
        <v>1</v>
      </c>
      <c r="L1898" s="12">
        <v>20</v>
      </c>
      <c r="M1898" s="12">
        <v>0</v>
      </c>
      <c r="N1898" s="12">
        <v>0</v>
      </c>
      <c r="O1898" s="12">
        <v>19</v>
      </c>
      <c r="P1898" s="12">
        <v>33</v>
      </c>
    </row>
    <row r="1899" spans="1:16" x14ac:dyDescent="0.2">
      <c r="A1899" s="12" t="s">
        <v>1679</v>
      </c>
      <c r="B1899" s="12">
        <v>2014</v>
      </c>
      <c r="C1899" s="12" t="s">
        <v>169</v>
      </c>
      <c r="D1899" s="12" t="s">
        <v>161</v>
      </c>
      <c r="E1899" s="12">
        <v>68</v>
      </c>
      <c r="F1899" s="12">
        <v>177</v>
      </c>
      <c r="G1899" s="12">
        <v>21</v>
      </c>
      <c r="H1899" s="12">
        <v>45</v>
      </c>
      <c r="I1899" s="12">
        <v>5</v>
      </c>
      <c r="J1899" s="12">
        <v>3</v>
      </c>
      <c r="K1899" s="12">
        <v>2</v>
      </c>
      <c r="L1899" s="12">
        <v>10</v>
      </c>
      <c r="M1899" s="12">
        <v>6</v>
      </c>
      <c r="N1899" s="12">
        <v>1</v>
      </c>
      <c r="O1899" s="12">
        <v>20</v>
      </c>
      <c r="P1899" s="12">
        <v>36</v>
      </c>
    </row>
    <row r="1900" spans="1:16" x14ac:dyDescent="0.2">
      <c r="A1900" s="12" t="s">
        <v>2055</v>
      </c>
      <c r="B1900" s="12">
        <v>2014</v>
      </c>
      <c r="C1900" s="12" t="s">
        <v>184</v>
      </c>
      <c r="D1900" s="12" t="s">
        <v>157</v>
      </c>
      <c r="E1900" s="12">
        <v>70</v>
      </c>
      <c r="F1900" s="12">
        <v>177</v>
      </c>
      <c r="G1900" s="12">
        <v>23</v>
      </c>
      <c r="H1900" s="12">
        <v>48</v>
      </c>
      <c r="I1900" s="12">
        <v>9</v>
      </c>
      <c r="J1900" s="12">
        <v>1</v>
      </c>
      <c r="K1900" s="12">
        <v>0</v>
      </c>
      <c r="L1900" s="12">
        <v>21</v>
      </c>
      <c r="M1900" s="12">
        <v>6</v>
      </c>
      <c r="N1900" s="12">
        <v>4</v>
      </c>
      <c r="O1900" s="12">
        <v>17</v>
      </c>
      <c r="P1900" s="12">
        <v>28</v>
      </c>
    </row>
    <row r="1901" spans="1:16" x14ac:dyDescent="0.2">
      <c r="A1901" s="12" t="s">
        <v>2058</v>
      </c>
      <c r="B1901" s="12">
        <v>2014</v>
      </c>
      <c r="C1901" s="12" t="s">
        <v>159</v>
      </c>
      <c r="D1901" s="12" t="s">
        <v>157</v>
      </c>
      <c r="E1901" s="12">
        <v>72</v>
      </c>
      <c r="F1901" s="12">
        <v>177</v>
      </c>
      <c r="G1901" s="12">
        <v>19</v>
      </c>
      <c r="H1901" s="12">
        <v>34</v>
      </c>
      <c r="I1901" s="12">
        <v>6</v>
      </c>
      <c r="J1901" s="12">
        <v>2</v>
      </c>
      <c r="K1901" s="12">
        <v>3</v>
      </c>
      <c r="L1901" s="12">
        <v>11</v>
      </c>
      <c r="M1901" s="12">
        <v>0</v>
      </c>
      <c r="N1901" s="12">
        <v>4</v>
      </c>
      <c r="O1901" s="12">
        <v>4</v>
      </c>
      <c r="P1901" s="12">
        <v>48</v>
      </c>
    </row>
    <row r="1902" spans="1:16" x14ac:dyDescent="0.2">
      <c r="A1902" s="12" t="s">
        <v>1417</v>
      </c>
      <c r="B1902" s="12">
        <v>2014</v>
      </c>
      <c r="C1902" s="12" t="s">
        <v>180</v>
      </c>
      <c r="D1902" s="12" t="s">
        <v>161</v>
      </c>
      <c r="E1902" s="12">
        <v>73</v>
      </c>
      <c r="F1902" s="12">
        <v>178</v>
      </c>
      <c r="G1902" s="12">
        <v>15</v>
      </c>
      <c r="H1902" s="12">
        <v>32</v>
      </c>
      <c r="I1902" s="12">
        <v>6</v>
      </c>
      <c r="J1902" s="12">
        <v>0</v>
      </c>
      <c r="K1902" s="12">
        <v>0</v>
      </c>
      <c r="L1902" s="12">
        <v>12</v>
      </c>
      <c r="M1902" s="12">
        <v>4</v>
      </c>
      <c r="N1902" s="12">
        <v>1</v>
      </c>
      <c r="O1902" s="12">
        <v>14</v>
      </c>
      <c r="P1902" s="12">
        <v>38</v>
      </c>
    </row>
    <row r="1903" spans="1:16" x14ac:dyDescent="0.2">
      <c r="A1903" s="12" t="s">
        <v>1989</v>
      </c>
      <c r="B1903" s="12">
        <v>2014</v>
      </c>
      <c r="C1903" s="12" t="s">
        <v>163</v>
      </c>
      <c r="D1903" s="12" t="s">
        <v>161</v>
      </c>
      <c r="E1903" s="12">
        <v>69</v>
      </c>
      <c r="F1903" s="12">
        <v>179</v>
      </c>
      <c r="G1903" s="12">
        <v>19</v>
      </c>
      <c r="H1903" s="12">
        <v>45</v>
      </c>
      <c r="I1903" s="12">
        <v>5</v>
      </c>
      <c r="J1903" s="12">
        <v>0</v>
      </c>
      <c r="K1903" s="12">
        <v>1</v>
      </c>
      <c r="L1903" s="12">
        <v>9</v>
      </c>
      <c r="M1903" s="12">
        <v>1</v>
      </c>
      <c r="N1903" s="12">
        <v>0</v>
      </c>
      <c r="O1903" s="12">
        <v>8</v>
      </c>
      <c r="P1903" s="12">
        <v>48</v>
      </c>
    </row>
    <row r="1904" spans="1:16" x14ac:dyDescent="0.2">
      <c r="A1904" s="12" t="s">
        <v>1434</v>
      </c>
      <c r="B1904" s="12">
        <v>2014</v>
      </c>
      <c r="C1904" s="12" t="s">
        <v>179</v>
      </c>
      <c r="D1904" s="12" t="s">
        <v>161</v>
      </c>
      <c r="E1904" s="12">
        <v>75</v>
      </c>
      <c r="F1904" s="12">
        <v>179</v>
      </c>
      <c r="G1904" s="12">
        <v>20</v>
      </c>
      <c r="H1904" s="12">
        <v>44</v>
      </c>
      <c r="I1904" s="12">
        <v>8</v>
      </c>
      <c r="J1904" s="12">
        <v>0</v>
      </c>
      <c r="K1904" s="12">
        <v>2</v>
      </c>
      <c r="L1904" s="12">
        <v>17</v>
      </c>
      <c r="M1904" s="12">
        <v>2</v>
      </c>
      <c r="N1904" s="12">
        <v>1</v>
      </c>
      <c r="O1904" s="12">
        <v>24</v>
      </c>
      <c r="P1904" s="12">
        <v>38</v>
      </c>
    </row>
    <row r="1905" spans="1:16" x14ac:dyDescent="0.2">
      <c r="A1905" s="12" t="s">
        <v>1975</v>
      </c>
      <c r="B1905" s="12">
        <v>2014</v>
      </c>
      <c r="C1905" s="12" t="s">
        <v>164</v>
      </c>
      <c r="D1905" s="12" t="s">
        <v>157</v>
      </c>
      <c r="E1905" s="12">
        <v>67</v>
      </c>
      <c r="F1905" s="12">
        <v>181</v>
      </c>
      <c r="G1905" s="12">
        <v>14</v>
      </c>
      <c r="H1905" s="12">
        <v>34</v>
      </c>
      <c r="I1905" s="12">
        <v>6</v>
      </c>
      <c r="J1905" s="12">
        <v>3</v>
      </c>
      <c r="K1905" s="12">
        <v>1</v>
      </c>
      <c r="L1905" s="12">
        <v>15</v>
      </c>
      <c r="M1905" s="12">
        <v>0</v>
      </c>
      <c r="N1905" s="12">
        <v>1</v>
      </c>
      <c r="O1905" s="12">
        <v>5</v>
      </c>
      <c r="P1905" s="12">
        <v>42</v>
      </c>
    </row>
    <row r="1906" spans="1:16" x14ac:dyDescent="0.2">
      <c r="A1906" s="12" t="s">
        <v>1639</v>
      </c>
      <c r="B1906" s="12">
        <v>2014</v>
      </c>
      <c r="C1906" s="12" t="s">
        <v>162</v>
      </c>
      <c r="D1906" s="12" t="s">
        <v>161</v>
      </c>
      <c r="E1906" s="12">
        <v>68</v>
      </c>
      <c r="F1906" s="12">
        <v>182</v>
      </c>
      <c r="G1906" s="12">
        <v>9</v>
      </c>
      <c r="H1906" s="12">
        <v>35</v>
      </c>
      <c r="I1906" s="12">
        <v>7</v>
      </c>
      <c r="J1906" s="12">
        <v>0</v>
      </c>
      <c r="K1906" s="12">
        <v>0</v>
      </c>
      <c r="L1906" s="12">
        <v>15</v>
      </c>
      <c r="M1906" s="12">
        <v>0</v>
      </c>
      <c r="N1906" s="12">
        <v>0</v>
      </c>
      <c r="O1906" s="12">
        <v>19</v>
      </c>
      <c r="P1906" s="12">
        <v>58</v>
      </c>
    </row>
    <row r="1907" spans="1:16" x14ac:dyDescent="0.2">
      <c r="A1907" s="12" t="s">
        <v>1492</v>
      </c>
      <c r="B1907" s="12">
        <v>2014</v>
      </c>
      <c r="C1907" s="12" t="s">
        <v>168</v>
      </c>
      <c r="D1907" s="12" t="s">
        <v>157</v>
      </c>
      <c r="E1907" s="12">
        <v>52</v>
      </c>
      <c r="F1907" s="12">
        <v>185</v>
      </c>
      <c r="G1907" s="12">
        <v>14</v>
      </c>
      <c r="H1907" s="12">
        <v>40</v>
      </c>
      <c r="I1907" s="12">
        <v>10</v>
      </c>
      <c r="J1907" s="12">
        <v>2</v>
      </c>
      <c r="K1907" s="12">
        <v>2</v>
      </c>
      <c r="L1907" s="12">
        <v>15</v>
      </c>
      <c r="M1907" s="12">
        <v>5</v>
      </c>
      <c r="N1907" s="12">
        <v>0</v>
      </c>
      <c r="O1907" s="12">
        <v>19</v>
      </c>
      <c r="P1907" s="12">
        <v>41</v>
      </c>
    </row>
    <row r="1908" spans="1:16" x14ac:dyDescent="0.2">
      <c r="A1908" s="12" t="s">
        <v>1984</v>
      </c>
      <c r="B1908" s="12">
        <v>2014</v>
      </c>
      <c r="C1908" s="12" t="s">
        <v>175</v>
      </c>
      <c r="D1908" s="12" t="s">
        <v>157</v>
      </c>
      <c r="E1908" s="12">
        <v>69</v>
      </c>
      <c r="F1908" s="12">
        <v>186</v>
      </c>
      <c r="G1908" s="12">
        <v>22</v>
      </c>
      <c r="H1908" s="12">
        <v>40</v>
      </c>
      <c r="I1908" s="12">
        <v>8</v>
      </c>
      <c r="J1908" s="12">
        <v>0</v>
      </c>
      <c r="K1908" s="12">
        <v>1</v>
      </c>
      <c r="L1908" s="12">
        <v>18</v>
      </c>
      <c r="M1908" s="12">
        <v>4</v>
      </c>
      <c r="N1908" s="12">
        <v>3</v>
      </c>
      <c r="O1908" s="12">
        <v>36</v>
      </c>
      <c r="P1908" s="12">
        <v>56</v>
      </c>
    </row>
    <row r="1909" spans="1:16" x14ac:dyDescent="0.2">
      <c r="A1909" s="12" t="s">
        <v>1986</v>
      </c>
      <c r="B1909" s="12">
        <v>2014</v>
      </c>
      <c r="C1909" s="12" t="s">
        <v>158</v>
      </c>
      <c r="D1909" s="12" t="s">
        <v>157</v>
      </c>
      <c r="E1909" s="12">
        <v>67</v>
      </c>
      <c r="F1909" s="12">
        <v>186</v>
      </c>
      <c r="G1909" s="12">
        <v>16</v>
      </c>
      <c r="H1909" s="12">
        <v>36</v>
      </c>
      <c r="I1909" s="12">
        <v>6</v>
      </c>
      <c r="J1909" s="12">
        <v>0</v>
      </c>
      <c r="K1909" s="12">
        <v>6</v>
      </c>
      <c r="L1909" s="12">
        <v>21</v>
      </c>
      <c r="M1909" s="12">
        <v>0</v>
      </c>
      <c r="N1909" s="12">
        <v>0</v>
      </c>
      <c r="O1909" s="12">
        <v>21</v>
      </c>
      <c r="P1909" s="12">
        <v>54</v>
      </c>
    </row>
    <row r="1910" spans="1:16" x14ac:dyDescent="0.2">
      <c r="A1910" s="12" t="s">
        <v>1449</v>
      </c>
      <c r="B1910" s="12">
        <v>2014</v>
      </c>
      <c r="C1910" s="12" t="s">
        <v>163</v>
      </c>
      <c r="D1910" s="12" t="s">
        <v>161</v>
      </c>
      <c r="E1910" s="12">
        <v>113</v>
      </c>
      <c r="F1910" s="12">
        <v>187</v>
      </c>
      <c r="G1910" s="12">
        <v>24</v>
      </c>
      <c r="H1910" s="12">
        <v>44</v>
      </c>
      <c r="I1910" s="12">
        <v>15</v>
      </c>
      <c r="J1910" s="12">
        <v>0</v>
      </c>
      <c r="K1910" s="12">
        <v>2</v>
      </c>
      <c r="L1910" s="12">
        <v>25</v>
      </c>
      <c r="M1910" s="12">
        <v>0</v>
      </c>
      <c r="N1910" s="12">
        <v>1</v>
      </c>
      <c r="O1910" s="12">
        <v>1</v>
      </c>
      <c r="P1910" s="12">
        <v>37</v>
      </c>
    </row>
    <row r="1911" spans="1:16" x14ac:dyDescent="0.2">
      <c r="A1911" s="12" t="s">
        <v>2021</v>
      </c>
      <c r="B1911" s="12">
        <v>2014</v>
      </c>
      <c r="C1911" s="12" t="s">
        <v>168</v>
      </c>
      <c r="D1911" s="12" t="s">
        <v>157</v>
      </c>
      <c r="E1911" s="12">
        <v>52</v>
      </c>
      <c r="F1911" s="12">
        <v>189</v>
      </c>
      <c r="G1911" s="12">
        <v>34</v>
      </c>
      <c r="H1911" s="12">
        <v>55</v>
      </c>
      <c r="I1911" s="12">
        <v>12</v>
      </c>
      <c r="J1911" s="12">
        <v>1</v>
      </c>
      <c r="K1911" s="12">
        <v>5</v>
      </c>
      <c r="L1911" s="12">
        <v>18</v>
      </c>
      <c r="M1911" s="12">
        <v>7</v>
      </c>
      <c r="N1911" s="12">
        <v>3</v>
      </c>
      <c r="O1911" s="12">
        <v>21</v>
      </c>
      <c r="P1911" s="12">
        <v>31</v>
      </c>
    </row>
    <row r="1912" spans="1:16" x14ac:dyDescent="0.2">
      <c r="A1912" s="12" t="s">
        <v>2024</v>
      </c>
      <c r="B1912" s="12">
        <v>2014</v>
      </c>
      <c r="C1912" s="12" t="s">
        <v>173</v>
      </c>
      <c r="D1912" s="12" t="s">
        <v>161</v>
      </c>
      <c r="E1912" s="12">
        <v>85</v>
      </c>
      <c r="F1912" s="12">
        <v>190</v>
      </c>
      <c r="G1912" s="12">
        <v>16</v>
      </c>
      <c r="H1912" s="12">
        <v>50</v>
      </c>
      <c r="I1912" s="12">
        <v>9</v>
      </c>
      <c r="J1912" s="12">
        <v>0</v>
      </c>
      <c r="K1912" s="12">
        <v>3</v>
      </c>
      <c r="L1912" s="12">
        <v>16</v>
      </c>
      <c r="M1912" s="12">
        <v>3</v>
      </c>
      <c r="N1912" s="12">
        <v>0</v>
      </c>
      <c r="O1912" s="12">
        <v>17</v>
      </c>
      <c r="P1912" s="12">
        <v>55</v>
      </c>
    </row>
    <row r="1913" spans="1:16" x14ac:dyDescent="0.2">
      <c r="A1913" s="12" t="s">
        <v>1388</v>
      </c>
      <c r="B1913" s="12">
        <v>2014</v>
      </c>
      <c r="C1913" s="12" t="s">
        <v>188</v>
      </c>
      <c r="D1913" s="12" t="s">
        <v>161</v>
      </c>
      <c r="E1913" s="12">
        <v>49</v>
      </c>
      <c r="F1913" s="12">
        <v>190</v>
      </c>
      <c r="G1913" s="12">
        <v>32</v>
      </c>
      <c r="H1913" s="12">
        <v>63</v>
      </c>
      <c r="I1913" s="12">
        <v>15</v>
      </c>
      <c r="J1913" s="12">
        <v>1</v>
      </c>
      <c r="K1913" s="12">
        <v>10</v>
      </c>
      <c r="L1913" s="12">
        <v>31</v>
      </c>
      <c r="M1913" s="12">
        <v>3</v>
      </c>
      <c r="N1913" s="12">
        <v>0</v>
      </c>
      <c r="O1913" s="12">
        <v>14</v>
      </c>
      <c r="P1913" s="12">
        <v>30</v>
      </c>
    </row>
    <row r="1914" spans="1:16" x14ac:dyDescent="0.2">
      <c r="A1914" s="12" t="s">
        <v>1612</v>
      </c>
      <c r="B1914" s="12">
        <v>2014</v>
      </c>
      <c r="C1914" s="12" t="s">
        <v>171</v>
      </c>
      <c r="D1914" s="12" t="s">
        <v>157</v>
      </c>
      <c r="E1914" s="12">
        <v>58</v>
      </c>
      <c r="F1914" s="12">
        <v>191</v>
      </c>
      <c r="G1914" s="12">
        <v>28</v>
      </c>
      <c r="H1914" s="12">
        <v>50</v>
      </c>
      <c r="I1914" s="12">
        <v>8</v>
      </c>
      <c r="J1914" s="12">
        <v>0</v>
      </c>
      <c r="K1914" s="12">
        <v>6</v>
      </c>
      <c r="L1914" s="12">
        <v>17</v>
      </c>
      <c r="M1914" s="12">
        <v>3</v>
      </c>
      <c r="N1914" s="12">
        <v>2</v>
      </c>
      <c r="O1914" s="12">
        <v>29</v>
      </c>
      <c r="P1914" s="12">
        <v>49</v>
      </c>
    </row>
    <row r="1915" spans="1:16" x14ac:dyDescent="0.2">
      <c r="A1915" s="12" t="s">
        <v>1544</v>
      </c>
      <c r="B1915" s="12">
        <v>2014</v>
      </c>
      <c r="C1915" s="12" t="s">
        <v>185</v>
      </c>
      <c r="D1915" s="12" t="s">
        <v>161</v>
      </c>
      <c r="E1915" s="12">
        <v>107</v>
      </c>
      <c r="F1915" s="12">
        <v>193</v>
      </c>
      <c r="G1915" s="12">
        <v>18</v>
      </c>
      <c r="H1915" s="12">
        <v>49</v>
      </c>
      <c r="I1915" s="12">
        <v>9</v>
      </c>
      <c r="J1915" s="12">
        <v>0</v>
      </c>
      <c r="K1915" s="12">
        <v>0</v>
      </c>
      <c r="L1915" s="12">
        <v>15</v>
      </c>
      <c r="M1915" s="12">
        <v>1</v>
      </c>
      <c r="N1915" s="12">
        <v>0</v>
      </c>
      <c r="O1915" s="12">
        <v>8</v>
      </c>
      <c r="P1915" s="12">
        <v>23</v>
      </c>
    </row>
    <row r="1916" spans="1:16" x14ac:dyDescent="0.2">
      <c r="A1916" s="12" t="s">
        <v>1489</v>
      </c>
      <c r="B1916" s="12">
        <v>2014</v>
      </c>
      <c r="C1916" s="12" t="s">
        <v>176</v>
      </c>
      <c r="D1916" s="12" t="s">
        <v>157</v>
      </c>
      <c r="E1916" s="12">
        <v>74</v>
      </c>
      <c r="F1916" s="12">
        <v>195</v>
      </c>
      <c r="G1916" s="12">
        <v>18</v>
      </c>
      <c r="H1916" s="12">
        <v>39</v>
      </c>
      <c r="I1916" s="12">
        <v>7</v>
      </c>
      <c r="J1916" s="12">
        <v>0</v>
      </c>
      <c r="K1916" s="12">
        <v>4</v>
      </c>
      <c r="L1916" s="12">
        <v>22</v>
      </c>
      <c r="M1916" s="12">
        <v>0</v>
      </c>
      <c r="N1916" s="12">
        <v>0</v>
      </c>
      <c r="O1916" s="12">
        <v>13</v>
      </c>
      <c r="P1916" s="12">
        <v>51</v>
      </c>
    </row>
    <row r="1917" spans="1:16" x14ac:dyDescent="0.2">
      <c r="A1917" s="12" t="s">
        <v>1401</v>
      </c>
      <c r="B1917" s="12">
        <v>2014</v>
      </c>
      <c r="C1917" s="12" t="s">
        <v>170</v>
      </c>
      <c r="D1917" s="12" t="s">
        <v>157</v>
      </c>
      <c r="E1917" s="12">
        <v>73</v>
      </c>
      <c r="F1917" s="12">
        <v>198</v>
      </c>
      <c r="G1917" s="12">
        <v>21</v>
      </c>
      <c r="H1917" s="12">
        <v>41</v>
      </c>
      <c r="I1917" s="12">
        <v>7</v>
      </c>
      <c r="J1917" s="12">
        <v>2</v>
      </c>
      <c r="K1917" s="12">
        <v>2</v>
      </c>
      <c r="L1917" s="12">
        <v>14</v>
      </c>
      <c r="M1917" s="12">
        <v>3</v>
      </c>
      <c r="N1917" s="12">
        <v>1</v>
      </c>
      <c r="O1917" s="12">
        <v>25</v>
      </c>
      <c r="P1917" s="12">
        <v>56</v>
      </c>
    </row>
    <row r="1918" spans="1:16" x14ac:dyDescent="0.2">
      <c r="A1918" s="12" t="s">
        <v>1897</v>
      </c>
      <c r="B1918" s="12">
        <v>2014</v>
      </c>
      <c r="C1918" s="12" t="s">
        <v>168</v>
      </c>
      <c r="D1918" s="12" t="s">
        <v>157</v>
      </c>
      <c r="E1918" s="12">
        <v>51</v>
      </c>
      <c r="F1918" s="12">
        <v>201</v>
      </c>
      <c r="G1918" s="12">
        <v>27</v>
      </c>
      <c r="H1918" s="12">
        <v>54</v>
      </c>
      <c r="I1918" s="12">
        <v>10</v>
      </c>
      <c r="J1918" s="12">
        <v>3</v>
      </c>
      <c r="K1918" s="12">
        <v>5</v>
      </c>
      <c r="L1918" s="12">
        <v>33</v>
      </c>
      <c r="M1918" s="12">
        <v>4</v>
      </c>
      <c r="N1918" s="12">
        <v>0</v>
      </c>
      <c r="O1918" s="12">
        <v>7</v>
      </c>
      <c r="P1918" s="12">
        <v>48</v>
      </c>
    </row>
    <row r="1919" spans="1:16" x14ac:dyDescent="0.2">
      <c r="A1919" s="12" t="s">
        <v>1522</v>
      </c>
      <c r="B1919" s="12">
        <v>2014</v>
      </c>
      <c r="C1919" s="12" t="s">
        <v>171</v>
      </c>
      <c r="D1919" s="12" t="s">
        <v>157</v>
      </c>
      <c r="E1919" s="12">
        <v>77</v>
      </c>
      <c r="F1919" s="12">
        <v>201</v>
      </c>
      <c r="G1919" s="12">
        <v>21</v>
      </c>
      <c r="H1919" s="12">
        <v>44</v>
      </c>
      <c r="I1919" s="12">
        <v>9</v>
      </c>
      <c r="J1919" s="12">
        <v>2</v>
      </c>
      <c r="K1919" s="12">
        <v>6</v>
      </c>
      <c r="L1919" s="12">
        <v>22</v>
      </c>
      <c r="M1919" s="12">
        <v>2</v>
      </c>
      <c r="N1919" s="12">
        <v>1</v>
      </c>
      <c r="O1919" s="12">
        <v>23</v>
      </c>
      <c r="P1919" s="12">
        <v>50</v>
      </c>
    </row>
    <row r="1920" spans="1:16" x14ac:dyDescent="0.2">
      <c r="A1920" s="12" t="s">
        <v>1458</v>
      </c>
      <c r="B1920" s="12">
        <v>2014</v>
      </c>
      <c r="C1920" s="12" t="s">
        <v>169</v>
      </c>
      <c r="D1920" s="12" t="s">
        <v>161</v>
      </c>
      <c r="E1920" s="12">
        <v>83</v>
      </c>
      <c r="F1920" s="12">
        <v>202</v>
      </c>
      <c r="G1920" s="12">
        <v>15</v>
      </c>
      <c r="H1920" s="12">
        <v>51</v>
      </c>
      <c r="I1920" s="12">
        <v>8</v>
      </c>
      <c r="J1920" s="12">
        <v>0</v>
      </c>
      <c r="K1920" s="12">
        <v>2</v>
      </c>
      <c r="L1920" s="12">
        <v>15</v>
      </c>
      <c r="M1920" s="12">
        <v>0</v>
      </c>
      <c r="N1920" s="12">
        <v>0</v>
      </c>
      <c r="O1920" s="12">
        <v>15</v>
      </c>
      <c r="P1920" s="12">
        <v>44</v>
      </c>
    </row>
    <row r="1921" spans="1:16" x14ac:dyDescent="0.2">
      <c r="A1921" s="12" t="s">
        <v>1747</v>
      </c>
      <c r="B1921" s="12">
        <v>2014</v>
      </c>
      <c r="C1921" s="12" t="s">
        <v>184</v>
      </c>
      <c r="D1921" s="12" t="s">
        <v>157</v>
      </c>
      <c r="E1921" s="12">
        <v>63</v>
      </c>
      <c r="F1921" s="12">
        <v>203</v>
      </c>
      <c r="G1921" s="12">
        <v>20</v>
      </c>
      <c r="H1921" s="12">
        <v>36</v>
      </c>
      <c r="I1921" s="12">
        <v>9</v>
      </c>
      <c r="J1921" s="12">
        <v>0</v>
      </c>
      <c r="K1921" s="12">
        <v>10</v>
      </c>
      <c r="L1921" s="12">
        <v>35</v>
      </c>
      <c r="M1921" s="12">
        <v>0</v>
      </c>
      <c r="N1921" s="12">
        <v>0</v>
      </c>
      <c r="O1921" s="12">
        <v>10</v>
      </c>
      <c r="P1921" s="12">
        <v>62</v>
      </c>
    </row>
    <row r="1922" spans="1:16" x14ac:dyDescent="0.2">
      <c r="A1922" s="12" t="s">
        <v>1748</v>
      </c>
      <c r="B1922" s="12">
        <v>2014</v>
      </c>
      <c r="C1922" s="12" t="s">
        <v>162</v>
      </c>
      <c r="D1922" s="12" t="s">
        <v>161</v>
      </c>
      <c r="E1922" s="12">
        <v>72</v>
      </c>
      <c r="F1922" s="12">
        <v>204</v>
      </c>
      <c r="G1922" s="12">
        <v>18</v>
      </c>
      <c r="H1922" s="12">
        <v>47</v>
      </c>
      <c r="I1922" s="12">
        <v>10</v>
      </c>
      <c r="J1922" s="12">
        <v>2</v>
      </c>
      <c r="K1922" s="12">
        <v>2</v>
      </c>
      <c r="L1922" s="12">
        <v>16</v>
      </c>
      <c r="M1922" s="12">
        <v>1</v>
      </c>
      <c r="N1922" s="12">
        <v>0</v>
      </c>
      <c r="O1922" s="12">
        <v>9</v>
      </c>
      <c r="P1922" s="12">
        <v>31</v>
      </c>
    </row>
    <row r="1923" spans="1:16" x14ac:dyDescent="0.2">
      <c r="A1923" s="12" t="s">
        <v>1775</v>
      </c>
      <c r="B1923" s="12">
        <v>2014</v>
      </c>
      <c r="C1923" s="12" t="s">
        <v>185</v>
      </c>
      <c r="D1923" s="12" t="s">
        <v>161</v>
      </c>
      <c r="E1923" s="12">
        <v>71</v>
      </c>
      <c r="F1923" s="12">
        <v>204</v>
      </c>
      <c r="G1923" s="12">
        <v>27</v>
      </c>
      <c r="H1923" s="12">
        <v>33</v>
      </c>
      <c r="I1923" s="12">
        <v>6</v>
      </c>
      <c r="J1923" s="12">
        <v>1</v>
      </c>
      <c r="K1923" s="12">
        <v>8</v>
      </c>
      <c r="L1923" s="12">
        <v>22</v>
      </c>
      <c r="M1923" s="12">
        <v>0</v>
      </c>
      <c r="N1923" s="12">
        <v>1</v>
      </c>
      <c r="O1923" s="12">
        <v>32</v>
      </c>
      <c r="P1923" s="12">
        <v>77</v>
      </c>
    </row>
    <row r="1924" spans="1:16" x14ac:dyDescent="0.2">
      <c r="A1924" s="12" t="s">
        <v>1790</v>
      </c>
      <c r="B1924" s="12">
        <v>2014</v>
      </c>
      <c r="C1924" s="12" t="s">
        <v>175</v>
      </c>
      <c r="D1924" s="12" t="s">
        <v>157</v>
      </c>
      <c r="E1924" s="12">
        <v>72</v>
      </c>
      <c r="F1924" s="12">
        <v>204</v>
      </c>
      <c r="G1924" s="12">
        <v>26</v>
      </c>
      <c r="H1924" s="12">
        <v>51</v>
      </c>
      <c r="I1924" s="12">
        <v>7</v>
      </c>
      <c r="J1924" s="12">
        <v>4</v>
      </c>
      <c r="K1924" s="12">
        <v>4</v>
      </c>
      <c r="L1924" s="12">
        <v>24</v>
      </c>
      <c r="M1924" s="12">
        <v>9</v>
      </c>
      <c r="N1924" s="12">
        <v>3</v>
      </c>
      <c r="O1924" s="12">
        <v>5</v>
      </c>
      <c r="P1924" s="12">
        <v>31</v>
      </c>
    </row>
    <row r="1925" spans="1:16" x14ac:dyDescent="0.2">
      <c r="A1925" s="12" t="s">
        <v>1962</v>
      </c>
      <c r="B1925" s="12">
        <v>2014</v>
      </c>
      <c r="C1925" s="12" t="s">
        <v>175</v>
      </c>
      <c r="D1925" s="12" t="s">
        <v>157</v>
      </c>
      <c r="E1925" s="12">
        <v>59</v>
      </c>
      <c r="F1925" s="12">
        <v>205</v>
      </c>
      <c r="G1925" s="12">
        <v>17</v>
      </c>
      <c r="H1925" s="12">
        <v>47</v>
      </c>
      <c r="I1925" s="12">
        <v>13</v>
      </c>
      <c r="J1925" s="12">
        <v>0</v>
      </c>
      <c r="K1925" s="12">
        <v>6</v>
      </c>
      <c r="L1925" s="12">
        <v>39</v>
      </c>
      <c r="M1925" s="12">
        <v>0</v>
      </c>
      <c r="N1925" s="12">
        <v>2</v>
      </c>
      <c r="O1925" s="12">
        <v>14</v>
      </c>
      <c r="P1925" s="12">
        <v>66</v>
      </c>
    </row>
    <row r="1926" spans="1:16" x14ac:dyDescent="0.2">
      <c r="A1926" s="12" t="s">
        <v>1585</v>
      </c>
      <c r="B1926" s="12">
        <v>2014</v>
      </c>
      <c r="C1926" s="12" t="s">
        <v>162</v>
      </c>
      <c r="D1926" s="12" t="s">
        <v>161</v>
      </c>
      <c r="E1926" s="12">
        <v>77</v>
      </c>
      <c r="F1926" s="12">
        <v>207</v>
      </c>
      <c r="G1926" s="12">
        <v>22</v>
      </c>
      <c r="H1926" s="12">
        <v>52</v>
      </c>
      <c r="I1926" s="12">
        <v>9</v>
      </c>
      <c r="J1926" s="12">
        <v>0</v>
      </c>
      <c r="K1926" s="12">
        <v>3</v>
      </c>
      <c r="L1926" s="12">
        <v>20</v>
      </c>
      <c r="M1926" s="12">
        <v>0</v>
      </c>
      <c r="N1926" s="12">
        <v>0</v>
      </c>
      <c r="O1926" s="12">
        <v>15</v>
      </c>
      <c r="P1926" s="12">
        <v>33</v>
      </c>
    </row>
    <row r="1927" spans="1:16" x14ac:dyDescent="0.2">
      <c r="A1927" s="12" t="s">
        <v>1505</v>
      </c>
      <c r="B1927" s="12">
        <v>2014</v>
      </c>
      <c r="C1927" s="12" t="s">
        <v>163</v>
      </c>
      <c r="D1927" s="12" t="s">
        <v>161</v>
      </c>
      <c r="E1927" s="12">
        <v>90</v>
      </c>
      <c r="F1927" s="12">
        <v>208</v>
      </c>
      <c r="G1927" s="12">
        <v>27</v>
      </c>
      <c r="H1927" s="12">
        <v>55</v>
      </c>
      <c r="I1927" s="12">
        <v>10</v>
      </c>
      <c r="J1927" s="12">
        <v>4</v>
      </c>
      <c r="K1927" s="12">
        <v>3</v>
      </c>
      <c r="L1927" s="12">
        <v>28</v>
      </c>
      <c r="M1927" s="12">
        <v>1</v>
      </c>
      <c r="N1927" s="12">
        <v>0</v>
      </c>
      <c r="O1927" s="12">
        <v>13</v>
      </c>
      <c r="P1927" s="12">
        <v>51</v>
      </c>
    </row>
    <row r="1928" spans="1:16" x14ac:dyDescent="0.2">
      <c r="A1928" s="12" t="s">
        <v>1349</v>
      </c>
      <c r="B1928" s="12">
        <v>2014</v>
      </c>
      <c r="C1928" s="12" t="s">
        <v>156</v>
      </c>
      <c r="D1928" s="12" t="s">
        <v>157</v>
      </c>
      <c r="E1928" s="12">
        <v>81</v>
      </c>
      <c r="F1928" s="12">
        <v>208</v>
      </c>
      <c r="G1928" s="12">
        <v>15</v>
      </c>
      <c r="H1928" s="12">
        <v>43</v>
      </c>
      <c r="I1928" s="12">
        <v>8</v>
      </c>
      <c r="J1928" s="12">
        <v>0</v>
      </c>
      <c r="K1928" s="12">
        <v>5</v>
      </c>
      <c r="L1928" s="12">
        <v>22</v>
      </c>
      <c r="M1928" s="12">
        <v>0</v>
      </c>
      <c r="N1928" s="12">
        <v>0</v>
      </c>
      <c r="O1928" s="12">
        <v>10</v>
      </c>
      <c r="P1928" s="12">
        <v>51</v>
      </c>
    </row>
    <row r="1929" spans="1:16" x14ac:dyDescent="0.2">
      <c r="A1929" s="12" t="s">
        <v>1447</v>
      </c>
      <c r="B1929" s="12">
        <v>2014</v>
      </c>
      <c r="C1929" s="12" t="s">
        <v>168</v>
      </c>
      <c r="D1929" s="12" t="s">
        <v>157</v>
      </c>
      <c r="E1929" s="12">
        <v>78</v>
      </c>
      <c r="F1929" s="12">
        <v>209</v>
      </c>
      <c r="G1929" s="12">
        <v>22</v>
      </c>
      <c r="H1929" s="12">
        <v>49</v>
      </c>
      <c r="I1929" s="12">
        <v>7</v>
      </c>
      <c r="J1929" s="12">
        <v>0</v>
      </c>
      <c r="K1929" s="12">
        <v>6</v>
      </c>
      <c r="L1929" s="12">
        <v>32</v>
      </c>
      <c r="M1929" s="12">
        <v>0</v>
      </c>
      <c r="N1929" s="12">
        <v>0</v>
      </c>
      <c r="O1929" s="12">
        <v>26</v>
      </c>
      <c r="P1929" s="12">
        <v>70</v>
      </c>
    </row>
    <row r="1930" spans="1:16" x14ac:dyDescent="0.2">
      <c r="A1930" s="12" t="s">
        <v>1898</v>
      </c>
      <c r="B1930" s="12">
        <v>2014</v>
      </c>
      <c r="C1930" s="12" t="s">
        <v>188</v>
      </c>
      <c r="D1930" s="12" t="s">
        <v>161</v>
      </c>
      <c r="E1930" s="12">
        <v>95</v>
      </c>
      <c r="F1930" s="12">
        <v>210</v>
      </c>
      <c r="G1930" s="12">
        <v>17</v>
      </c>
      <c r="H1930" s="12">
        <v>41</v>
      </c>
      <c r="I1930" s="12">
        <v>7</v>
      </c>
      <c r="J1930" s="12">
        <v>2</v>
      </c>
      <c r="K1930" s="12">
        <v>3</v>
      </c>
      <c r="L1930" s="12">
        <v>24</v>
      </c>
      <c r="M1930" s="12">
        <v>2</v>
      </c>
      <c r="N1930" s="12">
        <v>2</v>
      </c>
      <c r="O1930" s="12">
        <v>12</v>
      </c>
      <c r="P1930" s="12">
        <v>62</v>
      </c>
    </row>
    <row r="1931" spans="1:16" x14ac:dyDescent="0.2">
      <c r="A1931" s="12" t="s">
        <v>1945</v>
      </c>
      <c r="B1931" s="12">
        <v>2014</v>
      </c>
      <c r="C1931" s="12" t="s">
        <v>177</v>
      </c>
      <c r="D1931" s="12" t="s">
        <v>161</v>
      </c>
      <c r="E1931" s="12">
        <v>98</v>
      </c>
      <c r="F1931" s="12">
        <v>212</v>
      </c>
      <c r="G1931" s="12">
        <v>32</v>
      </c>
      <c r="H1931" s="12">
        <v>63</v>
      </c>
      <c r="I1931" s="12">
        <v>13</v>
      </c>
      <c r="J1931" s="12">
        <v>1</v>
      </c>
      <c r="K1931" s="12">
        <v>11</v>
      </c>
      <c r="L1931" s="12">
        <v>29</v>
      </c>
      <c r="M1931" s="12">
        <v>4</v>
      </c>
      <c r="N1931" s="12">
        <v>2</v>
      </c>
      <c r="O1931" s="12">
        <v>28</v>
      </c>
      <c r="P1931" s="12">
        <v>71</v>
      </c>
    </row>
    <row r="1932" spans="1:16" x14ac:dyDescent="0.2">
      <c r="A1932" s="12" t="s">
        <v>2019</v>
      </c>
      <c r="B1932" s="12">
        <v>2014</v>
      </c>
      <c r="C1932" s="12" t="s">
        <v>162</v>
      </c>
      <c r="D1932" s="12" t="s">
        <v>161</v>
      </c>
      <c r="E1932" s="12">
        <v>52</v>
      </c>
      <c r="F1932" s="12">
        <v>213</v>
      </c>
      <c r="G1932" s="12">
        <v>25</v>
      </c>
      <c r="H1932" s="12">
        <v>36</v>
      </c>
      <c r="I1932" s="12">
        <v>6</v>
      </c>
      <c r="J1932" s="12">
        <v>0</v>
      </c>
      <c r="K1932" s="12">
        <v>9</v>
      </c>
      <c r="L1932" s="12">
        <v>20</v>
      </c>
      <c r="M1932" s="12">
        <v>5</v>
      </c>
      <c r="N1932" s="12">
        <v>1</v>
      </c>
      <c r="O1932" s="12">
        <v>15</v>
      </c>
      <c r="P1932" s="12">
        <v>95</v>
      </c>
    </row>
    <row r="1933" spans="1:16" x14ac:dyDescent="0.2">
      <c r="A1933" s="12" t="s">
        <v>1573</v>
      </c>
      <c r="B1933" s="12">
        <v>2014</v>
      </c>
      <c r="C1933" s="12" t="s">
        <v>159</v>
      </c>
      <c r="D1933" s="12" t="s">
        <v>157</v>
      </c>
      <c r="E1933" s="12">
        <v>59</v>
      </c>
      <c r="F1933" s="12">
        <v>213</v>
      </c>
      <c r="G1933" s="12">
        <v>16</v>
      </c>
      <c r="H1933" s="12">
        <v>44</v>
      </c>
      <c r="I1933" s="12">
        <v>9</v>
      </c>
      <c r="J1933" s="12">
        <v>0</v>
      </c>
      <c r="K1933" s="12">
        <v>7</v>
      </c>
      <c r="L1933" s="12">
        <v>24</v>
      </c>
      <c r="M1933" s="12">
        <v>0</v>
      </c>
      <c r="N1933" s="12">
        <v>0</v>
      </c>
      <c r="O1933" s="12">
        <v>21</v>
      </c>
      <c r="P1933" s="12">
        <v>41</v>
      </c>
    </row>
    <row r="1934" spans="1:16" x14ac:dyDescent="0.2">
      <c r="A1934" s="12" t="s">
        <v>1816</v>
      </c>
      <c r="B1934" s="12">
        <v>2014</v>
      </c>
      <c r="C1934" s="12" t="s">
        <v>185</v>
      </c>
      <c r="D1934" s="12" t="s">
        <v>161</v>
      </c>
      <c r="E1934" s="12">
        <v>61</v>
      </c>
      <c r="F1934" s="12">
        <v>214</v>
      </c>
      <c r="G1934" s="12">
        <v>30</v>
      </c>
      <c r="H1934" s="12">
        <v>52</v>
      </c>
      <c r="I1934" s="12">
        <v>8</v>
      </c>
      <c r="J1934" s="12">
        <v>0</v>
      </c>
      <c r="K1934" s="12">
        <v>12</v>
      </c>
      <c r="L1934" s="12">
        <v>27</v>
      </c>
      <c r="M1934" s="12">
        <v>3</v>
      </c>
      <c r="N1934" s="12">
        <v>1</v>
      </c>
      <c r="O1934" s="12">
        <v>18</v>
      </c>
      <c r="P1934" s="12">
        <v>64</v>
      </c>
    </row>
    <row r="1935" spans="1:16" x14ac:dyDescent="0.2">
      <c r="A1935" s="12" t="s">
        <v>1720</v>
      </c>
      <c r="B1935" s="12">
        <v>2014</v>
      </c>
      <c r="C1935" s="12" t="s">
        <v>183</v>
      </c>
      <c r="D1935" s="12" t="s">
        <v>161</v>
      </c>
      <c r="E1935" s="12">
        <v>66</v>
      </c>
      <c r="F1935" s="12">
        <v>214</v>
      </c>
      <c r="G1935" s="12">
        <v>18</v>
      </c>
      <c r="H1935" s="12">
        <v>50</v>
      </c>
      <c r="I1935" s="12">
        <v>9</v>
      </c>
      <c r="J1935" s="12">
        <v>0</v>
      </c>
      <c r="K1935" s="12">
        <v>2</v>
      </c>
      <c r="L1935" s="12">
        <v>12</v>
      </c>
      <c r="M1935" s="12">
        <v>0</v>
      </c>
      <c r="N1935" s="12">
        <v>0</v>
      </c>
      <c r="O1935" s="12">
        <v>15</v>
      </c>
      <c r="P1935" s="12">
        <v>61</v>
      </c>
    </row>
    <row r="1936" spans="1:16" x14ac:dyDescent="0.2">
      <c r="A1936" s="12" t="s">
        <v>1543</v>
      </c>
      <c r="B1936" s="12">
        <v>2014</v>
      </c>
      <c r="C1936" s="12" t="s">
        <v>183</v>
      </c>
      <c r="D1936" s="12" t="s">
        <v>161</v>
      </c>
      <c r="E1936" s="12">
        <v>61</v>
      </c>
      <c r="F1936" s="12">
        <v>214</v>
      </c>
      <c r="G1936" s="12">
        <v>26</v>
      </c>
      <c r="H1936" s="12">
        <v>60</v>
      </c>
      <c r="I1936" s="12">
        <v>19</v>
      </c>
      <c r="J1936" s="12">
        <v>1</v>
      </c>
      <c r="K1936" s="12">
        <v>5</v>
      </c>
      <c r="L1936" s="12">
        <v>38</v>
      </c>
      <c r="M1936" s="12">
        <v>0</v>
      </c>
      <c r="N1936" s="12">
        <v>0</v>
      </c>
      <c r="O1936" s="12">
        <v>22</v>
      </c>
      <c r="P1936" s="12">
        <v>37</v>
      </c>
    </row>
    <row r="1937" spans="1:16" x14ac:dyDescent="0.2">
      <c r="A1937" s="12" t="s">
        <v>1926</v>
      </c>
      <c r="B1937" s="12">
        <v>2014</v>
      </c>
      <c r="C1937" s="12" t="s">
        <v>168</v>
      </c>
      <c r="D1937" s="12" t="s">
        <v>157</v>
      </c>
      <c r="E1937" s="12">
        <v>63</v>
      </c>
      <c r="F1937" s="12">
        <v>215</v>
      </c>
      <c r="G1937" s="12">
        <v>14</v>
      </c>
      <c r="H1937" s="12">
        <v>41</v>
      </c>
      <c r="I1937" s="12">
        <v>10</v>
      </c>
      <c r="J1937" s="12">
        <v>0</v>
      </c>
      <c r="K1937" s="12">
        <v>2</v>
      </c>
      <c r="L1937" s="12">
        <v>19</v>
      </c>
      <c r="M1937" s="12">
        <v>1</v>
      </c>
      <c r="N1937" s="12">
        <v>1</v>
      </c>
      <c r="O1937" s="12">
        <v>15</v>
      </c>
      <c r="P1937" s="12">
        <v>70</v>
      </c>
    </row>
    <row r="1938" spans="1:16" x14ac:dyDescent="0.2">
      <c r="A1938" s="12" t="s">
        <v>2075</v>
      </c>
      <c r="B1938" s="12">
        <v>2014</v>
      </c>
      <c r="C1938" s="12" t="s">
        <v>175</v>
      </c>
      <c r="D1938" s="12" t="s">
        <v>157</v>
      </c>
      <c r="E1938" s="12">
        <v>53</v>
      </c>
      <c r="F1938" s="12">
        <v>215</v>
      </c>
      <c r="G1938" s="12">
        <v>26</v>
      </c>
      <c r="H1938" s="12">
        <v>59</v>
      </c>
      <c r="I1938" s="12">
        <v>10</v>
      </c>
      <c r="J1938" s="12">
        <v>1</v>
      </c>
      <c r="K1938" s="12">
        <v>9</v>
      </c>
      <c r="L1938" s="12">
        <v>38</v>
      </c>
      <c r="M1938" s="12">
        <v>0</v>
      </c>
      <c r="N1938" s="12">
        <v>0</v>
      </c>
      <c r="O1938" s="12">
        <v>12</v>
      </c>
      <c r="P1938" s="12">
        <v>63</v>
      </c>
    </row>
    <row r="1939" spans="1:16" x14ac:dyDescent="0.2">
      <c r="A1939" s="12" t="s">
        <v>2066</v>
      </c>
      <c r="B1939" s="12">
        <v>2014</v>
      </c>
      <c r="C1939" s="12" t="s">
        <v>172</v>
      </c>
      <c r="D1939" s="12" t="s">
        <v>161</v>
      </c>
      <c r="E1939" s="12">
        <v>56</v>
      </c>
      <c r="F1939" s="12">
        <v>217</v>
      </c>
      <c r="G1939" s="12">
        <v>30</v>
      </c>
      <c r="H1939" s="12">
        <v>58</v>
      </c>
      <c r="I1939" s="12">
        <v>5</v>
      </c>
      <c r="J1939" s="12">
        <v>1</v>
      </c>
      <c r="K1939" s="12">
        <v>4</v>
      </c>
      <c r="L1939" s="12">
        <v>17</v>
      </c>
      <c r="M1939" s="12">
        <v>0</v>
      </c>
      <c r="N1939" s="12">
        <v>1</v>
      </c>
      <c r="O1939" s="12">
        <v>23</v>
      </c>
      <c r="P1939" s="12">
        <v>24</v>
      </c>
    </row>
    <row r="1940" spans="1:16" x14ac:dyDescent="0.2">
      <c r="A1940" s="12" t="s">
        <v>1554</v>
      </c>
      <c r="B1940" s="12">
        <v>2014</v>
      </c>
      <c r="C1940" s="12" t="s">
        <v>183</v>
      </c>
      <c r="D1940" s="12" t="s">
        <v>161</v>
      </c>
      <c r="E1940" s="12">
        <v>105</v>
      </c>
      <c r="F1940" s="12">
        <v>220</v>
      </c>
      <c r="G1940" s="12">
        <v>17</v>
      </c>
      <c r="H1940" s="12">
        <v>57</v>
      </c>
      <c r="I1940" s="12">
        <v>8</v>
      </c>
      <c r="J1940" s="12">
        <v>0</v>
      </c>
      <c r="K1940" s="12">
        <v>1</v>
      </c>
      <c r="L1940" s="12">
        <v>17</v>
      </c>
      <c r="M1940" s="12">
        <v>0</v>
      </c>
      <c r="N1940" s="12">
        <v>0</v>
      </c>
      <c r="O1940" s="12">
        <v>6</v>
      </c>
      <c r="P1940" s="12">
        <v>26</v>
      </c>
    </row>
    <row r="1941" spans="1:16" x14ac:dyDescent="0.2">
      <c r="A1941" s="12" t="s">
        <v>1636</v>
      </c>
      <c r="B1941" s="12">
        <v>2014</v>
      </c>
      <c r="C1941" s="12" t="s">
        <v>179</v>
      </c>
      <c r="D1941" s="12" t="s">
        <v>161</v>
      </c>
      <c r="E1941" s="12">
        <v>62</v>
      </c>
      <c r="F1941" s="12">
        <v>220</v>
      </c>
      <c r="G1941" s="12">
        <v>32</v>
      </c>
      <c r="H1941" s="12">
        <v>56</v>
      </c>
      <c r="I1941" s="12">
        <v>16</v>
      </c>
      <c r="J1941" s="12">
        <v>0</v>
      </c>
      <c r="K1941" s="12">
        <v>6</v>
      </c>
      <c r="L1941" s="12">
        <v>23</v>
      </c>
      <c r="M1941" s="12">
        <v>1</v>
      </c>
      <c r="N1941" s="12">
        <v>1</v>
      </c>
      <c r="O1941" s="12">
        <v>47</v>
      </c>
      <c r="P1941" s="12">
        <v>49</v>
      </c>
    </row>
    <row r="1942" spans="1:16" x14ac:dyDescent="0.2">
      <c r="A1942" s="12" t="s">
        <v>1777</v>
      </c>
      <c r="B1942" s="12">
        <v>2014</v>
      </c>
      <c r="C1942" s="12" t="s">
        <v>159</v>
      </c>
      <c r="D1942" s="12" t="s">
        <v>157</v>
      </c>
      <c r="E1942" s="12">
        <v>54</v>
      </c>
      <c r="F1942" s="12">
        <v>223</v>
      </c>
      <c r="G1942" s="12">
        <v>19</v>
      </c>
      <c r="H1942" s="12">
        <v>51</v>
      </c>
      <c r="I1942" s="12">
        <v>5</v>
      </c>
      <c r="J1942" s="12">
        <v>1</v>
      </c>
      <c r="K1942" s="12">
        <v>0</v>
      </c>
      <c r="L1942" s="12">
        <v>14</v>
      </c>
      <c r="M1942" s="12">
        <v>11</v>
      </c>
      <c r="N1942" s="12">
        <v>2</v>
      </c>
      <c r="O1942" s="12">
        <v>12</v>
      </c>
      <c r="P1942" s="12">
        <v>59</v>
      </c>
    </row>
    <row r="1943" spans="1:16" x14ac:dyDescent="0.2">
      <c r="A1943" s="12" t="s">
        <v>1627</v>
      </c>
      <c r="B1943" s="12">
        <v>2014</v>
      </c>
      <c r="C1943" s="12" t="s">
        <v>162</v>
      </c>
      <c r="D1943" s="12" t="s">
        <v>161</v>
      </c>
      <c r="E1943" s="12">
        <v>81</v>
      </c>
      <c r="F1943" s="12">
        <v>224</v>
      </c>
      <c r="G1943" s="12">
        <v>29</v>
      </c>
      <c r="H1943" s="12">
        <v>63</v>
      </c>
      <c r="I1943" s="12">
        <v>13</v>
      </c>
      <c r="J1943" s="12">
        <v>1</v>
      </c>
      <c r="K1943" s="12">
        <v>6</v>
      </c>
      <c r="L1943" s="12">
        <v>28</v>
      </c>
      <c r="M1943" s="12">
        <v>2</v>
      </c>
      <c r="N1943" s="12">
        <v>4</v>
      </c>
      <c r="O1943" s="12">
        <v>18</v>
      </c>
      <c r="P1943" s="12">
        <v>70</v>
      </c>
    </row>
    <row r="1944" spans="1:16" x14ac:dyDescent="0.2">
      <c r="A1944" s="12" t="s">
        <v>1499</v>
      </c>
      <c r="B1944" s="12">
        <v>2014</v>
      </c>
      <c r="C1944" s="12" t="s">
        <v>175</v>
      </c>
      <c r="D1944" s="12" t="s">
        <v>157</v>
      </c>
      <c r="E1944" s="12">
        <v>68</v>
      </c>
      <c r="F1944" s="12">
        <v>224</v>
      </c>
      <c r="G1944" s="12">
        <v>34</v>
      </c>
      <c r="H1944" s="12">
        <v>47</v>
      </c>
      <c r="I1944" s="12">
        <v>5</v>
      </c>
      <c r="J1944" s="12">
        <v>1</v>
      </c>
      <c r="K1944" s="12">
        <v>12</v>
      </c>
      <c r="L1944" s="12">
        <v>34</v>
      </c>
      <c r="M1944" s="12">
        <v>1</v>
      </c>
      <c r="N1944" s="12">
        <v>0</v>
      </c>
      <c r="O1944" s="12">
        <v>42</v>
      </c>
      <c r="P1944" s="12">
        <v>78</v>
      </c>
    </row>
    <row r="1945" spans="1:16" x14ac:dyDescent="0.2">
      <c r="A1945" s="12" t="s">
        <v>1611</v>
      </c>
      <c r="B1945" s="12">
        <v>2014</v>
      </c>
      <c r="C1945" s="12" t="s">
        <v>167</v>
      </c>
      <c r="D1945" s="12" t="s">
        <v>157</v>
      </c>
      <c r="E1945" s="12">
        <v>84</v>
      </c>
      <c r="F1945" s="12">
        <v>225</v>
      </c>
      <c r="G1945" s="12">
        <v>18</v>
      </c>
      <c r="H1945" s="12">
        <v>49</v>
      </c>
      <c r="I1945" s="12">
        <v>9</v>
      </c>
      <c r="J1945" s="12">
        <v>0</v>
      </c>
      <c r="K1945" s="12">
        <v>5</v>
      </c>
      <c r="L1945" s="12">
        <v>34</v>
      </c>
      <c r="M1945" s="12">
        <v>1</v>
      </c>
      <c r="N1945" s="12">
        <v>0</v>
      </c>
      <c r="O1945" s="12">
        <v>31</v>
      </c>
      <c r="P1945" s="12">
        <v>39</v>
      </c>
    </row>
    <row r="1946" spans="1:16" x14ac:dyDescent="0.2">
      <c r="A1946" s="12" t="s">
        <v>1397</v>
      </c>
      <c r="B1946" s="12">
        <v>2014</v>
      </c>
      <c r="C1946" s="12" t="s">
        <v>167</v>
      </c>
      <c r="D1946" s="12" t="s">
        <v>157</v>
      </c>
      <c r="E1946" s="12">
        <v>80</v>
      </c>
      <c r="F1946" s="12">
        <v>225</v>
      </c>
      <c r="G1946" s="12">
        <v>4</v>
      </c>
      <c r="H1946" s="12">
        <v>40</v>
      </c>
      <c r="I1946" s="12">
        <v>2</v>
      </c>
      <c r="J1946" s="12">
        <v>0</v>
      </c>
      <c r="K1946" s="12">
        <v>0</v>
      </c>
      <c r="L1946" s="12">
        <v>10</v>
      </c>
      <c r="M1946" s="12">
        <v>3</v>
      </c>
      <c r="N1946" s="12">
        <v>0</v>
      </c>
      <c r="O1946" s="12">
        <v>14</v>
      </c>
      <c r="P1946" s="12">
        <v>55</v>
      </c>
    </row>
    <row r="1947" spans="1:16" x14ac:dyDescent="0.2">
      <c r="A1947" s="12" t="s">
        <v>1931</v>
      </c>
      <c r="B1947" s="12">
        <v>2014</v>
      </c>
      <c r="C1947" s="12" t="s">
        <v>162</v>
      </c>
      <c r="D1947" s="12" t="s">
        <v>161</v>
      </c>
      <c r="E1947" s="12">
        <v>89</v>
      </c>
      <c r="F1947" s="12">
        <v>225</v>
      </c>
      <c r="G1947" s="12">
        <v>23</v>
      </c>
      <c r="H1947" s="12">
        <v>36</v>
      </c>
      <c r="I1947" s="12">
        <v>8</v>
      </c>
      <c r="J1947" s="12">
        <v>0</v>
      </c>
      <c r="K1947" s="12">
        <v>12</v>
      </c>
      <c r="L1947" s="12">
        <v>33</v>
      </c>
      <c r="M1947" s="12">
        <v>0</v>
      </c>
      <c r="N1947" s="12">
        <v>1</v>
      </c>
      <c r="O1947" s="12">
        <v>25</v>
      </c>
      <c r="P1947" s="12">
        <v>100</v>
      </c>
    </row>
    <row r="1948" spans="1:16" x14ac:dyDescent="0.2">
      <c r="A1948" s="12" t="s">
        <v>1375</v>
      </c>
      <c r="B1948" s="12">
        <v>2014</v>
      </c>
      <c r="C1948" s="12" t="s">
        <v>171</v>
      </c>
      <c r="D1948" s="12" t="s">
        <v>157</v>
      </c>
      <c r="E1948" s="12">
        <v>67</v>
      </c>
      <c r="F1948" s="12">
        <v>226</v>
      </c>
      <c r="G1948" s="12">
        <v>22</v>
      </c>
      <c r="H1948" s="12">
        <v>50</v>
      </c>
      <c r="I1948" s="12">
        <v>15</v>
      </c>
      <c r="J1948" s="12">
        <v>0</v>
      </c>
      <c r="K1948" s="12">
        <v>6</v>
      </c>
      <c r="L1948" s="12">
        <v>23</v>
      </c>
      <c r="M1948" s="12">
        <v>1</v>
      </c>
      <c r="N1948" s="12">
        <v>0</v>
      </c>
      <c r="O1948" s="12">
        <v>6</v>
      </c>
      <c r="P1948" s="12">
        <v>71</v>
      </c>
    </row>
    <row r="1949" spans="1:16" x14ac:dyDescent="0.2">
      <c r="A1949" s="12" t="s">
        <v>1761</v>
      </c>
      <c r="B1949" s="12">
        <v>2014</v>
      </c>
      <c r="C1949" s="12" t="s">
        <v>181</v>
      </c>
      <c r="D1949" s="12" t="s">
        <v>157</v>
      </c>
      <c r="E1949" s="12">
        <v>80</v>
      </c>
      <c r="F1949" s="12">
        <v>231</v>
      </c>
      <c r="G1949" s="12">
        <v>24</v>
      </c>
      <c r="H1949" s="12">
        <v>51</v>
      </c>
      <c r="I1949" s="12">
        <v>12</v>
      </c>
      <c r="J1949" s="12">
        <v>0</v>
      </c>
      <c r="K1949" s="12">
        <v>4</v>
      </c>
      <c r="L1949" s="12">
        <v>25</v>
      </c>
      <c r="M1949" s="12">
        <v>0</v>
      </c>
      <c r="N1949" s="12">
        <v>2</v>
      </c>
      <c r="O1949" s="12">
        <v>22</v>
      </c>
      <c r="P1949" s="12">
        <v>57</v>
      </c>
    </row>
    <row r="1950" spans="1:16" x14ac:dyDescent="0.2">
      <c r="A1950" s="12" t="s">
        <v>1737</v>
      </c>
      <c r="B1950" s="12">
        <v>2014</v>
      </c>
      <c r="C1950" s="12" t="s">
        <v>159</v>
      </c>
      <c r="D1950" s="12" t="s">
        <v>157</v>
      </c>
      <c r="E1950" s="12">
        <v>78</v>
      </c>
      <c r="F1950" s="12">
        <v>231</v>
      </c>
      <c r="G1950" s="12">
        <v>38</v>
      </c>
      <c r="H1950" s="12">
        <v>63</v>
      </c>
      <c r="I1950" s="12">
        <v>11</v>
      </c>
      <c r="J1950" s="12">
        <v>3</v>
      </c>
      <c r="K1950" s="12">
        <v>8</v>
      </c>
      <c r="L1950" s="12">
        <v>34</v>
      </c>
      <c r="M1950" s="12">
        <v>4</v>
      </c>
      <c r="N1950" s="12">
        <v>5</v>
      </c>
      <c r="O1950" s="12">
        <v>26</v>
      </c>
      <c r="P1950" s="12">
        <v>59</v>
      </c>
    </row>
    <row r="1951" spans="1:16" x14ac:dyDescent="0.2">
      <c r="A1951" s="12" t="s">
        <v>2009</v>
      </c>
      <c r="B1951" s="12">
        <v>2014</v>
      </c>
      <c r="C1951" s="12" t="s">
        <v>156</v>
      </c>
      <c r="D1951" s="12" t="s">
        <v>157</v>
      </c>
      <c r="E1951" s="12">
        <v>64</v>
      </c>
      <c r="F1951" s="12">
        <v>231</v>
      </c>
      <c r="G1951" s="12">
        <v>30</v>
      </c>
      <c r="H1951" s="12">
        <v>54</v>
      </c>
      <c r="I1951" s="12">
        <v>10</v>
      </c>
      <c r="J1951" s="12">
        <v>2</v>
      </c>
      <c r="K1951" s="12">
        <v>6</v>
      </c>
      <c r="L1951" s="12">
        <v>28</v>
      </c>
      <c r="M1951" s="12">
        <v>3</v>
      </c>
      <c r="N1951" s="12">
        <v>0</v>
      </c>
      <c r="O1951" s="12">
        <v>21</v>
      </c>
      <c r="P1951" s="12">
        <v>70</v>
      </c>
    </row>
    <row r="1952" spans="1:16" x14ac:dyDescent="0.2">
      <c r="A1952" s="12" t="s">
        <v>1387</v>
      </c>
      <c r="B1952" s="12">
        <v>2014</v>
      </c>
      <c r="C1952" s="12" t="s">
        <v>159</v>
      </c>
      <c r="D1952" s="12" t="s">
        <v>157</v>
      </c>
      <c r="E1952" s="12">
        <v>80</v>
      </c>
      <c r="F1952" s="12">
        <v>232</v>
      </c>
      <c r="G1952" s="12">
        <v>22</v>
      </c>
      <c r="H1952" s="12">
        <v>64</v>
      </c>
      <c r="I1952" s="12">
        <v>12</v>
      </c>
      <c r="J1952" s="12">
        <v>2</v>
      </c>
      <c r="K1952" s="12">
        <v>2</v>
      </c>
      <c r="L1952" s="12">
        <v>23</v>
      </c>
      <c r="M1952" s="12">
        <v>5</v>
      </c>
      <c r="N1952" s="12">
        <v>2</v>
      </c>
      <c r="O1952" s="12">
        <v>15</v>
      </c>
      <c r="P1952" s="12">
        <v>30</v>
      </c>
    </row>
    <row r="1953" spans="1:16" x14ac:dyDescent="0.2">
      <c r="A1953" s="12" t="s">
        <v>1713</v>
      </c>
      <c r="B1953" s="12">
        <v>2014</v>
      </c>
      <c r="C1953" s="12" t="s">
        <v>170</v>
      </c>
      <c r="D1953" s="12" t="s">
        <v>157</v>
      </c>
      <c r="E1953" s="12">
        <v>94</v>
      </c>
      <c r="F1953" s="12">
        <v>232</v>
      </c>
      <c r="G1953" s="12">
        <v>38</v>
      </c>
      <c r="H1953" s="12">
        <v>59</v>
      </c>
      <c r="I1953" s="12">
        <v>6</v>
      </c>
      <c r="J1953" s="12">
        <v>1</v>
      </c>
      <c r="K1953" s="12">
        <v>0</v>
      </c>
      <c r="L1953" s="12">
        <v>12</v>
      </c>
      <c r="M1953" s="12">
        <v>20</v>
      </c>
      <c r="N1953" s="12">
        <v>2</v>
      </c>
      <c r="O1953" s="12">
        <v>17</v>
      </c>
      <c r="P1953" s="12">
        <v>44</v>
      </c>
    </row>
    <row r="1954" spans="1:16" x14ac:dyDescent="0.2">
      <c r="A1954" s="12" t="s">
        <v>1474</v>
      </c>
      <c r="B1954" s="12">
        <v>2014</v>
      </c>
      <c r="C1954" s="12" t="s">
        <v>159</v>
      </c>
      <c r="D1954" s="12" t="s">
        <v>157</v>
      </c>
      <c r="E1954" s="12">
        <v>68</v>
      </c>
      <c r="F1954" s="12">
        <v>232</v>
      </c>
      <c r="G1954" s="12">
        <v>17</v>
      </c>
      <c r="H1954" s="12">
        <v>47</v>
      </c>
      <c r="I1954" s="12">
        <v>9</v>
      </c>
      <c r="J1954" s="12">
        <v>0</v>
      </c>
      <c r="K1954" s="12">
        <v>6</v>
      </c>
      <c r="L1954" s="12">
        <v>21</v>
      </c>
      <c r="M1954" s="12">
        <v>2</v>
      </c>
      <c r="N1954" s="12">
        <v>0</v>
      </c>
      <c r="O1954" s="12">
        <v>16</v>
      </c>
      <c r="P1954" s="12">
        <v>59</v>
      </c>
    </row>
    <row r="1955" spans="1:16" x14ac:dyDescent="0.2">
      <c r="A1955" s="12" t="s">
        <v>2073</v>
      </c>
      <c r="B1955" s="12">
        <v>2014</v>
      </c>
      <c r="C1955" s="12" t="s">
        <v>180</v>
      </c>
      <c r="D1955" s="12" t="s">
        <v>161</v>
      </c>
      <c r="E1955" s="12">
        <v>80</v>
      </c>
      <c r="F1955" s="12">
        <v>234</v>
      </c>
      <c r="G1955" s="12">
        <v>18</v>
      </c>
      <c r="H1955" s="12">
        <v>56</v>
      </c>
      <c r="I1955" s="12">
        <v>8</v>
      </c>
      <c r="J1955" s="12">
        <v>0</v>
      </c>
      <c r="K1955" s="12">
        <v>3</v>
      </c>
      <c r="L1955" s="12">
        <v>22</v>
      </c>
      <c r="M1955" s="12">
        <v>0</v>
      </c>
      <c r="N1955" s="12">
        <v>1</v>
      </c>
      <c r="O1955" s="12">
        <v>12</v>
      </c>
      <c r="P1955" s="12">
        <v>37</v>
      </c>
    </row>
    <row r="1956" spans="1:16" x14ac:dyDescent="0.2">
      <c r="A1956" s="12" t="s">
        <v>2004</v>
      </c>
      <c r="B1956" s="12">
        <v>2014</v>
      </c>
      <c r="C1956" s="12" t="s">
        <v>176</v>
      </c>
      <c r="D1956" s="12" t="s">
        <v>157</v>
      </c>
      <c r="E1956" s="12">
        <v>68</v>
      </c>
      <c r="F1956" s="12">
        <v>237</v>
      </c>
      <c r="G1956" s="12">
        <v>27</v>
      </c>
      <c r="H1956" s="12">
        <v>62</v>
      </c>
      <c r="I1956" s="12">
        <v>10</v>
      </c>
      <c r="J1956" s="12">
        <v>2</v>
      </c>
      <c r="K1956" s="12">
        <v>2</v>
      </c>
      <c r="L1956" s="12">
        <v>17</v>
      </c>
      <c r="M1956" s="12">
        <v>10</v>
      </c>
      <c r="N1956" s="12">
        <v>1</v>
      </c>
      <c r="O1956" s="12">
        <v>13</v>
      </c>
      <c r="P1956" s="12">
        <v>35</v>
      </c>
    </row>
    <row r="1957" spans="1:16" x14ac:dyDescent="0.2">
      <c r="A1957" s="12" t="s">
        <v>1682</v>
      </c>
      <c r="B1957" s="12">
        <v>2014</v>
      </c>
      <c r="C1957" s="12" t="s">
        <v>167</v>
      </c>
      <c r="D1957" s="12" t="s">
        <v>157</v>
      </c>
      <c r="E1957" s="12">
        <v>96</v>
      </c>
      <c r="F1957" s="12">
        <v>237</v>
      </c>
      <c r="G1957" s="12">
        <v>30</v>
      </c>
      <c r="H1957" s="12">
        <v>50</v>
      </c>
      <c r="I1957" s="12">
        <v>13</v>
      </c>
      <c r="J1957" s="12">
        <v>3</v>
      </c>
      <c r="K1957" s="12">
        <v>12</v>
      </c>
      <c r="L1957" s="12">
        <v>41</v>
      </c>
      <c r="M1957" s="12">
        <v>2</v>
      </c>
      <c r="N1957" s="12">
        <v>1</v>
      </c>
      <c r="O1957" s="12">
        <v>10</v>
      </c>
      <c r="P1957" s="12">
        <v>66</v>
      </c>
    </row>
    <row r="1958" spans="1:16" x14ac:dyDescent="0.2">
      <c r="A1958" s="12" t="s">
        <v>1445</v>
      </c>
      <c r="B1958" s="12">
        <v>2014</v>
      </c>
      <c r="C1958" s="12" t="s">
        <v>167</v>
      </c>
      <c r="D1958" s="12" t="s">
        <v>157</v>
      </c>
      <c r="E1958" s="12">
        <v>83</v>
      </c>
      <c r="F1958" s="12">
        <v>238</v>
      </c>
      <c r="G1958" s="12">
        <v>24</v>
      </c>
      <c r="H1958" s="12">
        <v>59</v>
      </c>
      <c r="I1958" s="12">
        <v>15</v>
      </c>
      <c r="J1958" s="12">
        <v>2</v>
      </c>
      <c r="K1958" s="12">
        <v>6</v>
      </c>
      <c r="L1958" s="12">
        <v>19</v>
      </c>
      <c r="M1958" s="12">
        <v>0</v>
      </c>
      <c r="N1958" s="12">
        <v>3</v>
      </c>
      <c r="O1958" s="12">
        <v>30</v>
      </c>
      <c r="P1958" s="12">
        <v>43</v>
      </c>
    </row>
    <row r="1959" spans="1:16" x14ac:dyDescent="0.2">
      <c r="A1959" s="12" t="s">
        <v>1908</v>
      </c>
      <c r="B1959" s="12">
        <v>2014</v>
      </c>
      <c r="C1959" s="12" t="s">
        <v>164</v>
      </c>
      <c r="D1959" s="12" t="s">
        <v>157</v>
      </c>
      <c r="E1959" s="12">
        <v>94</v>
      </c>
      <c r="F1959" s="12">
        <v>239</v>
      </c>
      <c r="G1959" s="12">
        <v>31</v>
      </c>
      <c r="H1959" s="12">
        <v>54</v>
      </c>
      <c r="I1959" s="12">
        <v>8</v>
      </c>
      <c r="J1959" s="12">
        <v>1</v>
      </c>
      <c r="K1959" s="12">
        <v>2</v>
      </c>
      <c r="L1959" s="12">
        <v>13</v>
      </c>
      <c r="M1959" s="12">
        <v>15</v>
      </c>
      <c r="N1959" s="12">
        <v>5</v>
      </c>
      <c r="O1959" s="12">
        <v>25</v>
      </c>
      <c r="P1959" s="12">
        <v>74</v>
      </c>
    </row>
    <row r="1960" spans="1:16" x14ac:dyDescent="0.2">
      <c r="A1960" s="12" t="s">
        <v>1920</v>
      </c>
      <c r="B1960" s="12">
        <v>2014</v>
      </c>
      <c r="C1960" s="12" t="s">
        <v>164</v>
      </c>
      <c r="D1960" s="12" t="s">
        <v>157</v>
      </c>
      <c r="E1960" s="12">
        <v>82</v>
      </c>
      <c r="F1960" s="12">
        <v>240</v>
      </c>
      <c r="G1960" s="12">
        <v>31</v>
      </c>
      <c r="H1960" s="12">
        <v>62</v>
      </c>
      <c r="I1960" s="12">
        <v>7</v>
      </c>
      <c r="J1960" s="12">
        <v>1</v>
      </c>
      <c r="K1960" s="12">
        <v>0</v>
      </c>
      <c r="L1960" s="12">
        <v>17</v>
      </c>
      <c r="M1960" s="12">
        <v>1</v>
      </c>
      <c r="N1960" s="12">
        <v>0</v>
      </c>
      <c r="O1960" s="12">
        <v>22</v>
      </c>
      <c r="P1960" s="12">
        <v>49</v>
      </c>
    </row>
    <row r="1961" spans="1:16" x14ac:dyDescent="0.2">
      <c r="A1961" s="12" t="s">
        <v>1992</v>
      </c>
      <c r="B1961" s="12">
        <v>2014</v>
      </c>
      <c r="C1961" s="12" t="s">
        <v>172</v>
      </c>
      <c r="D1961" s="12" t="s">
        <v>161</v>
      </c>
      <c r="E1961" s="12">
        <v>102</v>
      </c>
      <c r="F1961" s="12">
        <v>240</v>
      </c>
      <c r="G1961" s="12">
        <v>31</v>
      </c>
      <c r="H1961" s="12">
        <v>56</v>
      </c>
      <c r="I1961" s="12">
        <v>11</v>
      </c>
      <c r="J1961" s="12">
        <v>2</v>
      </c>
      <c r="K1961" s="12">
        <v>9</v>
      </c>
      <c r="L1961" s="12">
        <v>27</v>
      </c>
      <c r="M1961" s="12">
        <v>6</v>
      </c>
      <c r="N1961" s="12">
        <v>1</v>
      </c>
      <c r="O1961" s="12">
        <v>14</v>
      </c>
      <c r="P1961" s="12">
        <v>75</v>
      </c>
    </row>
    <row r="1962" spans="1:16" x14ac:dyDescent="0.2">
      <c r="A1962" s="12" t="s">
        <v>2029</v>
      </c>
      <c r="B1962" s="12">
        <v>2014</v>
      </c>
      <c r="C1962" s="12" t="s">
        <v>181</v>
      </c>
      <c r="D1962" s="12" t="s">
        <v>157</v>
      </c>
      <c r="E1962" s="12">
        <v>79</v>
      </c>
      <c r="F1962" s="12">
        <v>242</v>
      </c>
      <c r="G1962" s="12">
        <v>28</v>
      </c>
      <c r="H1962" s="12">
        <v>62</v>
      </c>
      <c r="I1962" s="12">
        <v>12</v>
      </c>
      <c r="J1962" s="12">
        <v>1</v>
      </c>
      <c r="K1962" s="12">
        <v>11</v>
      </c>
      <c r="L1962" s="12">
        <v>37</v>
      </c>
      <c r="M1962" s="12">
        <v>0</v>
      </c>
      <c r="N1962" s="12">
        <v>0</v>
      </c>
      <c r="O1962" s="12">
        <v>10</v>
      </c>
      <c r="P1962" s="12">
        <v>61</v>
      </c>
    </row>
    <row r="1963" spans="1:16" x14ac:dyDescent="0.2">
      <c r="A1963" s="12" t="s">
        <v>1589</v>
      </c>
      <c r="B1963" s="12">
        <v>2014</v>
      </c>
      <c r="C1963" s="12" t="s">
        <v>165</v>
      </c>
      <c r="D1963" s="12" t="s">
        <v>157</v>
      </c>
      <c r="E1963" s="12">
        <v>83</v>
      </c>
      <c r="F1963" s="12">
        <v>242</v>
      </c>
      <c r="G1963" s="12">
        <v>27</v>
      </c>
      <c r="H1963" s="12">
        <v>73</v>
      </c>
      <c r="I1963" s="12">
        <v>11</v>
      </c>
      <c r="J1963" s="12">
        <v>1</v>
      </c>
      <c r="K1963" s="12">
        <v>7</v>
      </c>
      <c r="L1963" s="12">
        <v>30</v>
      </c>
      <c r="M1963" s="12">
        <v>2</v>
      </c>
      <c r="N1963" s="12">
        <v>0</v>
      </c>
      <c r="O1963" s="12">
        <v>10</v>
      </c>
      <c r="P1963" s="12">
        <v>51</v>
      </c>
    </row>
    <row r="1964" spans="1:16" x14ac:dyDescent="0.2">
      <c r="A1964" s="12" t="s">
        <v>2071</v>
      </c>
      <c r="B1964" s="12">
        <v>2014</v>
      </c>
      <c r="C1964" s="12" t="s">
        <v>182</v>
      </c>
      <c r="D1964" s="12" t="s">
        <v>157</v>
      </c>
      <c r="E1964" s="12">
        <v>85</v>
      </c>
      <c r="F1964" s="12">
        <v>244</v>
      </c>
      <c r="G1964" s="12">
        <v>33</v>
      </c>
      <c r="H1964" s="12">
        <v>59</v>
      </c>
      <c r="I1964" s="12">
        <v>9</v>
      </c>
      <c r="J1964" s="12">
        <v>1</v>
      </c>
      <c r="K1964" s="12">
        <v>4</v>
      </c>
      <c r="L1964" s="12">
        <v>23</v>
      </c>
      <c r="M1964" s="12">
        <v>3</v>
      </c>
      <c r="N1964" s="12">
        <v>2</v>
      </c>
      <c r="O1964" s="12">
        <v>22</v>
      </c>
      <c r="P1964" s="12">
        <v>67</v>
      </c>
    </row>
    <row r="1965" spans="1:16" x14ac:dyDescent="0.2">
      <c r="A1965" s="12" t="s">
        <v>2038</v>
      </c>
      <c r="B1965" s="12">
        <v>2014</v>
      </c>
      <c r="C1965" s="12" t="s">
        <v>165</v>
      </c>
      <c r="D1965" s="12" t="s">
        <v>157</v>
      </c>
      <c r="E1965" s="12">
        <v>82</v>
      </c>
      <c r="F1965" s="12">
        <v>246</v>
      </c>
      <c r="G1965" s="12">
        <v>22</v>
      </c>
      <c r="H1965" s="12">
        <v>51</v>
      </c>
      <c r="I1965" s="12">
        <v>9</v>
      </c>
      <c r="J1965" s="12">
        <v>0</v>
      </c>
      <c r="K1965" s="12">
        <v>9</v>
      </c>
      <c r="L1965" s="12">
        <v>28</v>
      </c>
      <c r="M1965" s="12">
        <v>0</v>
      </c>
      <c r="N1965" s="12">
        <v>1</v>
      </c>
      <c r="O1965" s="12">
        <v>17</v>
      </c>
      <c r="P1965" s="12">
        <v>69</v>
      </c>
    </row>
    <row r="1966" spans="1:16" x14ac:dyDescent="0.2">
      <c r="A1966" s="12" t="s">
        <v>1534</v>
      </c>
      <c r="B1966" s="12">
        <v>2014</v>
      </c>
      <c r="C1966" s="12" t="s">
        <v>179</v>
      </c>
      <c r="D1966" s="12" t="s">
        <v>161</v>
      </c>
      <c r="E1966" s="12">
        <v>83</v>
      </c>
      <c r="F1966" s="12">
        <v>247</v>
      </c>
      <c r="G1966" s="12">
        <v>22</v>
      </c>
      <c r="H1966" s="12">
        <v>58</v>
      </c>
      <c r="I1966" s="12">
        <v>12</v>
      </c>
      <c r="J1966" s="12">
        <v>0</v>
      </c>
      <c r="K1966" s="12">
        <v>2</v>
      </c>
      <c r="L1966" s="12">
        <v>22</v>
      </c>
      <c r="M1966" s="12">
        <v>2</v>
      </c>
      <c r="N1966" s="12">
        <v>1</v>
      </c>
      <c r="O1966" s="12">
        <v>18</v>
      </c>
      <c r="P1966" s="12">
        <v>50</v>
      </c>
    </row>
    <row r="1967" spans="1:16" x14ac:dyDescent="0.2">
      <c r="A1967" s="12" t="s">
        <v>1511</v>
      </c>
      <c r="B1967" s="12">
        <v>2014</v>
      </c>
      <c r="C1967" s="12" t="s">
        <v>172</v>
      </c>
      <c r="D1967" s="12" t="s">
        <v>161</v>
      </c>
      <c r="E1967" s="12">
        <v>89</v>
      </c>
      <c r="F1967" s="12">
        <v>248</v>
      </c>
      <c r="G1967" s="12">
        <v>25</v>
      </c>
      <c r="H1967" s="12">
        <v>60</v>
      </c>
      <c r="I1967" s="12">
        <v>10</v>
      </c>
      <c r="J1967" s="12">
        <v>3</v>
      </c>
      <c r="K1967" s="12">
        <v>1</v>
      </c>
      <c r="L1967" s="12">
        <v>16</v>
      </c>
      <c r="M1967" s="12">
        <v>8</v>
      </c>
      <c r="N1967" s="12">
        <v>1</v>
      </c>
      <c r="O1967" s="12">
        <v>18</v>
      </c>
      <c r="P1967" s="12">
        <v>51</v>
      </c>
    </row>
    <row r="1968" spans="1:16" x14ac:dyDescent="0.2">
      <c r="A1968" s="12" t="s">
        <v>1800</v>
      </c>
      <c r="B1968" s="12">
        <v>2014</v>
      </c>
      <c r="C1968" s="12" t="s">
        <v>159</v>
      </c>
      <c r="D1968" s="12" t="s">
        <v>157</v>
      </c>
      <c r="E1968" s="12">
        <v>80</v>
      </c>
      <c r="F1968" s="12">
        <v>248</v>
      </c>
      <c r="G1968" s="12">
        <v>28</v>
      </c>
      <c r="H1968" s="12">
        <v>50</v>
      </c>
      <c r="I1968" s="12">
        <v>13</v>
      </c>
      <c r="J1968" s="12">
        <v>0</v>
      </c>
      <c r="K1968" s="12">
        <v>7</v>
      </c>
      <c r="L1968" s="12">
        <v>30</v>
      </c>
      <c r="M1968" s="12">
        <v>0</v>
      </c>
      <c r="N1968" s="12">
        <v>1</v>
      </c>
      <c r="O1968" s="12">
        <v>24</v>
      </c>
      <c r="P1968" s="12">
        <v>66</v>
      </c>
    </row>
    <row r="1969" spans="1:16" x14ac:dyDescent="0.2">
      <c r="A1969" s="12" t="s">
        <v>1868</v>
      </c>
      <c r="B1969" s="12">
        <v>2014</v>
      </c>
      <c r="C1969" s="12" t="s">
        <v>175</v>
      </c>
      <c r="D1969" s="12" t="s">
        <v>157</v>
      </c>
      <c r="E1969" s="12">
        <v>87</v>
      </c>
      <c r="F1969" s="12">
        <v>250</v>
      </c>
      <c r="G1969" s="12">
        <v>27</v>
      </c>
      <c r="H1969" s="12">
        <v>64</v>
      </c>
      <c r="I1969" s="12">
        <v>11</v>
      </c>
      <c r="J1969" s="12">
        <v>0</v>
      </c>
      <c r="K1969" s="12">
        <v>7</v>
      </c>
      <c r="L1969" s="12">
        <v>28</v>
      </c>
      <c r="M1969" s="12">
        <v>0</v>
      </c>
      <c r="N1969" s="12">
        <v>3</v>
      </c>
      <c r="O1969" s="12">
        <v>17</v>
      </c>
      <c r="P1969" s="12">
        <v>64</v>
      </c>
    </row>
    <row r="1970" spans="1:16" x14ac:dyDescent="0.2">
      <c r="A1970" s="12" t="s">
        <v>1619</v>
      </c>
      <c r="B1970" s="12">
        <v>2014</v>
      </c>
      <c r="C1970" s="12" t="s">
        <v>172</v>
      </c>
      <c r="D1970" s="12" t="s">
        <v>161</v>
      </c>
      <c r="E1970" s="12">
        <v>95</v>
      </c>
      <c r="F1970" s="12">
        <v>251</v>
      </c>
      <c r="G1970" s="12">
        <v>24</v>
      </c>
      <c r="H1970" s="12">
        <v>59</v>
      </c>
      <c r="I1970" s="12">
        <v>13</v>
      </c>
      <c r="J1970" s="12">
        <v>4</v>
      </c>
      <c r="K1970" s="12">
        <v>1</v>
      </c>
      <c r="L1970" s="12">
        <v>15</v>
      </c>
      <c r="M1970" s="12">
        <v>4</v>
      </c>
      <c r="N1970" s="12">
        <v>3</v>
      </c>
      <c r="O1970" s="12">
        <v>19</v>
      </c>
      <c r="P1970" s="12">
        <v>56</v>
      </c>
    </row>
    <row r="1971" spans="1:16" x14ac:dyDescent="0.2">
      <c r="A1971" s="12" t="s">
        <v>1797</v>
      </c>
      <c r="B1971" s="12">
        <v>2014</v>
      </c>
      <c r="C1971" s="12" t="s">
        <v>182</v>
      </c>
      <c r="D1971" s="12" t="s">
        <v>157</v>
      </c>
      <c r="E1971" s="12">
        <v>94</v>
      </c>
      <c r="F1971" s="12">
        <v>251</v>
      </c>
      <c r="G1971" s="12">
        <v>30</v>
      </c>
      <c r="H1971" s="12">
        <v>57</v>
      </c>
      <c r="I1971" s="12">
        <v>6</v>
      </c>
      <c r="J1971" s="12">
        <v>0</v>
      </c>
      <c r="K1971" s="12">
        <v>2</v>
      </c>
      <c r="L1971" s="12">
        <v>12</v>
      </c>
      <c r="M1971" s="12">
        <v>12</v>
      </c>
      <c r="N1971" s="12">
        <v>2</v>
      </c>
      <c r="O1971" s="12">
        <v>18</v>
      </c>
      <c r="P1971" s="12">
        <v>60</v>
      </c>
    </row>
    <row r="1972" spans="1:16" x14ac:dyDescent="0.2">
      <c r="A1972" s="12" t="s">
        <v>2066</v>
      </c>
      <c r="B1972" s="12">
        <v>2014</v>
      </c>
      <c r="C1972" s="12" t="s">
        <v>171</v>
      </c>
      <c r="D1972" s="12" t="s">
        <v>157</v>
      </c>
      <c r="E1972" s="12">
        <v>75</v>
      </c>
      <c r="F1972" s="12">
        <v>252</v>
      </c>
      <c r="G1972" s="12">
        <v>26</v>
      </c>
      <c r="H1972" s="12">
        <v>64</v>
      </c>
      <c r="I1972" s="12">
        <v>14</v>
      </c>
      <c r="J1972" s="12">
        <v>0</v>
      </c>
      <c r="K1972" s="12">
        <v>6</v>
      </c>
      <c r="L1972" s="12">
        <v>31</v>
      </c>
      <c r="M1972" s="12">
        <v>0</v>
      </c>
      <c r="N1972" s="12">
        <v>0</v>
      </c>
      <c r="O1972" s="12">
        <v>30</v>
      </c>
      <c r="P1972" s="12">
        <v>34</v>
      </c>
    </row>
    <row r="1973" spans="1:16" x14ac:dyDescent="0.2">
      <c r="A1973" s="12" t="s">
        <v>1462</v>
      </c>
      <c r="B1973" s="12">
        <v>2014</v>
      </c>
      <c r="C1973" s="12" t="s">
        <v>166</v>
      </c>
      <c r="D1973" s="12" t="s">
        <v>161</v>
      </c>
      <c r="E1973" s="12">
        <v>121</v>
      </c>
      <c r="F1973" s="12">
        <v>252</v>
      </c>
      <c r="G1973" s="12">
        <v>36</v>
      </c>
      <c r="H1973" s="12">
        <v>69</v>
      </c>
      <c r="I1973" s="12">
        <v>19</v>
      </c>
      <c r="J1973" s="12">
        <v>1</v>
      </c>
      <c r="K1973" s="12">
        <v>8</v>
      </c>
      <c r="L1973" s="12">
        <v>29</v>
      </c>
      <c r="M1973" s="12">
        <v>3</v>
      </c>
      <c r="N1973" s="12">
        <v>4</v>
      </c>
      <c r="O1973" s="12">
        <v>25</v>
      </c>
      <c r="P1973" s="12">
        <v>73</v>
      </c>
    </row>
    <row r="1974" spans="1:16" x14ac:dyDescent="0.2">
      <c r="A1974" s="12" t="s">
        <v>1961</v>
      </c>
      <c r="B1974" s="12">
        <v>2014</v>
      </c>
      <c r="C1974" s="12" t="s">
        <v>184</v>
      </c>
      <c r="D1974" s="12" t="s">
        <v>157</v>
      </c>
      <c r="E1974" s="12">
        <v>86</v>
      </c>
      <c r="F1974" s="12">
        <v>253</v>
      </c>
      <c r="G1974" s="12">
        <v>20</v>
      </c>
      <c r="H1974" s="12">
        <v>46</v>
      </c>
      <c r="I1974" s="12">
        <v>6</v>
      </c>
      <c r="J1974" s="12">
        <v>1</v>
      </c>
      <c r="K1974" s="12">
        <v>9</v>
      </c>
      <c r="L1974" s="12">
        <v>36</v>
      </c>
      <c r="M1974" s="12">
        <v>1</v>
      </c>
      <c r="N1974" s="12">
        <v>0</v>
      </c>
      <c r="O1974" s="12">
        <v>21</v>
      </c>
      <c r="P1974" s="12">
        <v>69</v>
      </c>
    </row>
    <row r="1975" spans="1:16" x14ac:dyDescent="0.2">
      <c r="A1975" s="12" t="s">
        <v>1793</v>
      </c>
      <c r="B1975" s="12">
        <v>2014</v>
      </c>
      <c r="C1975" s="12" t="s">
        <v>158</v>
      </c>
      <c r="D1975" s="12" t="s">
        <v>157</v>
      </c>
      <c r="E1975" s="12">
        <v>89</v>
      </c>
      <c r="F1975" s="12">
        <v>254</v>
      </c>
      <c r="G1975" s="12">
        <v>22</v>
      </c>
      <c r="H1975" s="12">
        <v>62</v>
      </c>
      <c r="I1975" s="12">
        <v>6</v>
      </c>
      <c r="J1975" s="12">
        <v>1</v>
      </c>
      <c r="K1975" s="12">
        <v>6</v>
      </c>
      <c r="L1975" s="12">
        <v>19</v>
      </c>
      <c r="M1975" s="12">
        <v>5</v>
      </c>
      <c r="N1975" s="12">
        <v>1</v>
      </c>
      <c r="O1975" s="12">
        <v>13</v>
      </c>
      <c r="P1975" s="12">
        <v>44</v>
      </c>
    </row>
    <row r="1976" spans="1:16" x14ac:dyDescent="0.2">
      <c r="A1976" s="12" t="s">
        <v>1502</v>
      </c>
      <c r="B1976" s="12">
        <v>2014</v>
      </c>
      <c r="C1976" s="12" t="s">
        <v>173</v>
      </c>
      <c r="D1976" s="12" t="s">
        <v>161</v>
      </c>
      <c r="E1976" s="12">
        <v>88</v>
      </c>
      <c r="F1976" s="12">
        <v>254</v>
      </c>
      <c r="G1976" s="12">
        <v>31</v>
      </c>
      <c r="H1976" s="12">
        <v>52</v>
      </c>
      <c r="I1976" s="12">
        <v>12</v>
      </c>
      <c r="J1976" s="12">
        <v>0</v>
      </c>
      <c r="K1976" s="12">
        <v>8</v>
      </c>
      <c r="L1976" s="12">
        <v>28</v>
      </c>
      <c r="M1976" s="12">
        <v>7</v>
      </c>
      <c r="N1976" s="12">
        <v>3</v>
      </c>
      <c r="O1976" s="12">
        <v>25</v>
      </c>
      <c r="P1976" s="12">
        <v>54</v>
      </c>
    </row>
    <row r="1977" spans="1:16" x14ac:dyDescent="0.2">
      <c r="A1977" s="12" t="s">
        <v>1364</v>
      </c>
      <c r="B1977" s="12">
        <v>2014</v>
      </c>
      <c r="C1977" s="12" t="s">
        <v>168</v>
      </c>
      <c r="D1977" s="12" t="s">
        <v>157</v>
      </c>
      <c r="E1977" s="12">
        <v>72</v>
      </c>
      <c r="F1977" s="12">
        <v>256</v>
      </c>
      <c r="G1977" s="12">
        <v>19</v>
      </c>
      <c r="H1977" s="12">
        <v>65</v>
      </c>
      <c r="I1977" s="12">
        <v>10</v>
      </c>
      <c r="J1977" s="12">
        <v>1</v>
      </c>
      <c r="K1977" s="12">
        <v>4</v>
      </c>
      <c r="L1977" s="12">
        <v>31</v>
      </c>
      <c r="M1977" s="12">
        <v>0</v>
      </c>
      <c r="N1977" s="12">
        <v>0</v>
      </c>
      <c r="O1977" s="12">
        <v>9</v>
      </c>
      <c r="P1977" s="12">
        <v>40</v>
      </c>
    </row>
    <row r="1978" spans="1:16" x14ac:dyDescent="0.2">
      <c r="A1978" s="12" t="s">
        <v>1398</v>
      </c>
      <c r="B1978" s="12">
        <v>2014</v>
      </c>
      <c r="C1978" s="12" t="s">
        <v>166</v>
      </c>
      <c r="D1978" s="12" t="s">
        <v>161</v>
      </c>
      <c r="E1978" s="12">
        <v>121</v>
      </c>
      <c r="F1978" s="12">
        <v>258</v>
      </c>
      <c r="G1978" s="12">
        <v>24</v>
      </c>
      <c r="H1978" s="12">
        <v>60</v>
      </c>
      <c r="I1978" s="12">
        <v>14</v>
      </c>
      <c r="J1978" s="12">
        <v>0</v>
      </c>
      <c r="K1978" s="12">
        <v>4</v>
      </c>
      <c r="L1978" s="12">
        <v>35</v>
      </c>
      <c r="M1978" s="12">
        <v>2</v>
      </c>
      <c r="N1978" s="12">
        <v>0</v>
      </c>
      <c r="O1978" s="12">
        <v>36</v>
      </c>
      <c r="P1978" s="12">
        <v>60</v>
      </c>
    </row>
    <row r="1979" spans="1:16" x14ac:dyDescent="0.2">
      <c r="A1979" s="12" t="s">
        <v>1968</v>
      </c>
      <c r="B1979" s="12">
        <v>2014</v>
      </c>
      <c r="C1979" s="12" t="s">
        <v>173</v>
      </c>
      <c r="D1979" s="12" t="s">
        <v>161</v>
      </c>
      <c r="E1979" s="12">
        <v>78</v>
      </c>
      <c r="F1979" s="12">
        <v>259</v>
      </c>
      <c r="G1979" s="12">
        <v>28</v>
      </c>
      <c r="H1979" s="12">
        <v>65</v>
      </c>
      <c r="I1979" s="12">
        <v>13</v>
      </c>
      <c r="J1979" s="12">
        <v>1</v>
      </c>
      <c r="K1979" s="12">
        <v>6</v>
      </c>
      <c r="L1979" s="12">
        <v>29</v>
      </c>
      <c r="M1979" s="12">
        <v>1</v>
      </c>
      <c r="N1979" s="12">
        <v>0</v>
      </c>
      <c r="O1979" s="12">
        <v>12</v>
      </c>
      <c r="P1979" s="12">
        <v>31</v>
      </c>
    </row>
    <row r="1980" spans="1:16" x14ac:dyDescent="0.2">
      <c r="A1980" s="12" t="s">
        <v>1844</v>
      </c>
      <c r="B1980" s="12">
        <v>2014</v>
      </c>
      <c r="C1980" s="12" t="s">
        <v>167</v>
      </c>
      <c r="D1980" s="12" t="s">
        <v>157</v>
      </c>
      <c r="E1980" s="12">
        <v>97</v>
      </c>
      <c r="F1980" s="12">
        <v>259</v>
      </c>
      <c r="G1980" s="12">
        <v>37</v>
      </c>
      <c r="H1980" s="12">
        <v>69</v>
      </c>
      <c r="I1980" s="12">
        <v>15</v>
      </c>
      <c r="J1980" s="12">
        <v>1</v>
      </c>
      <c r="K1980" s="12">
        <v>3</v>
      </c>
      <c r="L1980" s="12">
        <v>26</v>
      </c>
      <c r="M1980" s="12">
        <v>6</v>
      </c>
      <c r="N1980" s="12">
        <v>1</v>
      </c>
      <c r="O1980" s="12">
        <v>16</v>
      </c>
      <c r="P1980" s="12">
        <v>52</v>
      </c>
    </row>
    <row r="1981" spans="1:16" x14ac:dyDescent="0.2">
      <c r="A1981" s="12" t="s">
        <v>1851</v>
      </c>
      <c r="B1981" s="12">
        <v>2014</v>
      </c>
      <c r="C1981" s="12" t="s">
        <v>164</v>
      </c>
      <c r="D1981" s="12" t="s">
        <v>157</v>
      </c>
      <c r="E1981" s="12">
        <v>70</v>
      </c>
      <c r="F1981" s="12">
        <v>259</v>
      </c>
      <c r="G1981" s="12">
        <v>27</v>
      </c>
      <c r="H1981" s="12">
        <v>64</v>
      </c>
      <c r="I1981" s="12">
        <v>9</v>
      </c>
      <c r="J1981" s="12">
        <v>0</v>
      </c>
      <c r="K1981" s="12">
        <v>12</v>
      </c>
      <c r="L1981" s="12">
        <v>38</v>
      </c>
      <c r="M1981" s="12">
        <v>0</v>
      </c>
      <c r="N1981" s="12">
        <v>0</v>
      </c>
      <c r="O1981" s="12">
        <v>16</v>
      </c>
      <c r="P1981" s="12">
        <v>49</v>
      </c>
    </row>
    <row r="1982" spans="1:16" x14ac:dyDescent="0.2">
      <c r="A1982" s="12" t="s">
        <v>1826</v>
      </c>
      <c r="B1982" s="12">
        <v>2014</v>
      </c>
      <c r="C1982" s="12" t="s">
        <v>181</v>
      </c>
      <c r="D1982" s="12" t="s">
        <v>157</v>
      </c>
      <c r="E1982" s="12">
        <v>106</v>
      </c>
      <c r="F1982" s="12">
        <v>260</v>
      </c>
      <c r="G1982" s="12">
        <v>37</v>
      </c>
      <c r="H1982" s="12">
        <v>65</v>
      </c>
      <c r="I1982" s="12">
        <v>10</v>
      </c>
      <c r="J1982" s="12">
        <v>1</v>
      </c>
      <c r="K1982" s="12">
        <v>5</v>
      </c>
      <c r="L1982" s="12">
        <v>21</v>
      </c>
      <c r="M1982" s="12">
        <v>4</v>
      </c>
      <c r="N1982" s="12">
        <v>0</v>
      </c>
      <c r="O1982" s="12">
        <v>26</v>
      </c>
      <c r="P1982" s="12">
        <v>74</v>
      </c>
    </row>
    <row r="1983" spans="1:16" x14ac:dyDescent="0.2">
      <c r="A1983" s="12" t="s">
        <v>1768</v>
      </c>
      <c r="B1983" s="12">
        <v>2014</v>
      </c>
      <c r="C1983" s="12" t="s">
        <v>178</v>
      </c>
      <c r="D1983" s="12" t="s">
        <v>157</v>
      </c>
      <c r="E1983" s="12">
        <v>120</v>
      </c>
      <c r="F1983" s="12">
        <v>260</v>
      </c>
      <c r="G1983" s="12">
        <v>33</v>
      </c>
      <c r="H1983" s="12">
        <v>70</v>
      </c>
      <c r="I1983" s="12">
        <v>4</v>
      </c>
      <c r="J1983" s="12">
        <v>4</v>
      </c>
      <c r="K1983" s="12">
        <v>1</v>
      </c>
      <c r="L1983" s="12">
        <v>24</v>
      </c>
      <c r="M1983" s="12">
        <v>36</v>
      </c>
      <c r="N1983" s="12">
        <v>7</v>
      </c>
      <c r="O1983" s="12">
        <v>22</v>
      </c>
      <c r="P1983" s="12">
        <v>52</v>
      </c>
    </row>
    <row r="1984" spans="1:16" x14ac:dyDescent="0.2">
      <c r="A1984" s="12" t="s">
        <v>114</v>
      </c>
      <c r="B1984" s="12">
        <v>2014</v>
      </c>
      <c r="C1984" s="12" t="s">
        <v>188</v>
      </c>
      <c r="D1984" s="12" t="s">
        <v>161</v>
      </c>
      <c r="E1984" s="12">
        <v>70</v>
      </c>
      <c r="F1984" s="12">
        <v>260</v>
      </c>
      <c r="G1984" s="12">
        <v>35</v>
      </c>
      <c r="H1984" s="12">
        <v>62</v>
      </c>
      <c r="I1984" s="12">
        <v>15</v>
      </c>
      <c r="J1984" s="12">
        <v>1</v>
      </c>
      <c r="K1984" s="12">
        <v>11</v>
      </c>
      <c r="L1984" s="12">
        <v>38</v>
      </c>
      <c r="M1984" s="12">
        <v>3</v>
      </c>
      <c r="N1984" s="12">
        <v>0</v>
      </c>
      <c r="O1984" s="12">
        <v>19</v>
      </c>
      <c r="P1984" s="12">
        <v>70</v>
      </c>
    </row>
    <row r="1985" spans="1:16" x14ac:dyDescent="0.2">
      <c r="A1985" s="12" t="s">
        <v>1684</v>
      </c>
      <c r="B1985" s="12">
        <v>2014</v>
      </c>
      <c r="C1985" s="12" t="s">
        <v>174</v>
      </c>
      <c r="D1985" s="12" t="s">
        <v>161</v>
      </c>
      <c r="E1985" s="12">
        <v>123</v>
      </c>
      <c r="F1985" s="12">
        <v>262</v>
      </c>
      <c r="G1985" s="12">
        <v>31</v>
      </c>
      <c r="H1985" s="12">
        <v>60</v>
      </c>
      <c r="I1985" s="12">
        <v>18</v>
      </c>
      <c r="J1985" s="12">
        <v>1</v>
      </c>
      <c r="K1985" s="12">
        <v>7</v>
      </c>
      <c r="L1985" s="12">
        <v>33</v>
      </c>
      <c r="M1985" s="12">
        <v>2</v>
      </c>
      <c r="N1985" s="12">
        <v>0</v>
      </c>
      <c r="O1985" s="12">
        <v>23</v>
      </c>
      <c r="P1985" s="12">
        <v>58</v>
      </c>
    </row>
    <row r="1986" spans="1:16" x14ac:dyDescent="0.2">
      <c r="A1986" s="12" t="s">
        <v>2011</v>
      </c>
      <c r="B1986" s="12">
        <v>2014</v>
      </c>
      <c r="C1986" s="12" t="s">
        <v>158</v>
      </c>
      <c r="D1986" s="12" t="s">
        <v>157</v>
      </c>
      <c r="E1986" s="12">
        <v>87</v>
      </c>
      <c r="F1986" s="12">
        <v>263</v>
      </c>
      <c r="G1986" s="12">
        <v>31</v>
      </c>
      <c r="H1986" s="12">
        <v>55</v>
      </c>
      <c r="I1986" s="12">
        <v>13</v>
      </c>
      <c r="J1986" s="12">
        <v>2</v>
      </c>
      <c r="K1986" s="12">
        <v>7</v>
      </c>
      <c r="L1986" s="12">
        <v>27</v>
      </c>
      <c r="M1986" s="12">
        <v>17</v>
      </c>
      <c r="N1986" s="12">
        <v>4</v>
      </c>
      <c r="O1986" s="12">
        <v>19</v>
      </c>
      <c r="P1986" s="12">
        <v>80</v>
      </c>
    </row>
    <row r="1987" spans="1:16" x14ac:dyDescent="0.2">
      <c r="A1987" s="12" t="s">
        <v>1753</v>
      </c>
      <c r="B1987" s="12">
        <v>2014</v>
      </c>
      <c r="C1987" s="12" t="s">
        <v>180</v>
      </c>
      <c r="D1987" s="12" t="s">
        <v>161</v>
      </c>
      <c r="E1987" s="12">
        <v>119</v>
      </c>
      <c r="F1987" s="12">
        <v>264</v>
      </c>
      <c r="G1987" s="12">
        <v>32</v>
      </c>
      <c r="H1987" s="12">
        <v>61</v>
      </c>
      <c r="I1987" s="12">
        <v>9</v>
      </c>
      <c r="J1987" s="12">
        <v>5</v>
      </c>
      <c r="K1987" s="12">
        <v>4</v>
      </c>
      <c r="L1987" s="12">
        <v>24</v>
      </c>
      <c r="M1987" s="12">
        <v>9</v>
      </c>
      <c r="N1987" s="12">
        <v>3</v>
      </c>
      <c r="O1987" s="12">
        <v>20</v>
      </c>
      <c r="P1987" s="12">
        <v>78</v>
      </c>
    </row>
    <row r="1988" spans="1:16" x14ac:dyDescent="0.2">
      <c r="A1988" s="12" t="s">
        <v>1935</v>
      </c>
      <c r="B1988" s="12">
        <v>2014</v>
      </c>
      <c r="C1988" s="12" t="s">
        <v>169</v>
      </c>
      <c r="D1988" s="12" t="s">
        <v>161</v>
      </c>
      <c r="E1988" s="12">
        <v>75</v>
      </c>
      <c r="F1988" s="12">
        <v>265</v>
      </c>
      <c r="G1988" s="12">
        <v>41</v>
      </c>
      <c r="H1988" s="12">
        <v>80</v>
      </c>
      <c r="I1988" s="12">
        <v>19</v>
      </c>
      <c r="J1988" s="12">
        <v>6</v>
      </c>
      <c r="K1988" s="12">
        <v>7</v>
      </c>
      <c r="L1988" s="12">
        <v>24</v>
      </c>
      <c r="M1988" s="12">
        <v>14</v>
      </c>
      <c r="N1988" s="12">
        <v>3</v>
      </c>
      <c r="O1988" s="12">
        <v>19</v>
      </c>
      <c r="P1988" s="12">
        <v>46</v>
      </c>
    </row>
    <row r="1989" spans="1:16" x14ac:dyDescent="0.2">
      <c r="A1989" s="12" t="s">
        <v>1745</v>
      </c>
      <c r="B1989" s="12">
        <v>2014</v>
      </c>
      <c r="C1989" s="12" t="s">
        <v>172</v>
      </c>
      <c r="D1989" s="12" t="s">
        <v>161</v>
      </c>
      <c r="E1989" s="12">
        <v>84</v>
      </c>
      <c r="F1989" s="12">
        <v>267</v>
      </c>
      <c r="G1989" s="12">
        <v>27</v>
      </c>
      <c r="H1989" s="12">
        <v>64</v>
      </c>
      <c r="I1989" s="12">
        <v>19</v>
      </c>
      <c r="J1989" s="12">
        <v>1</v>
      </c>
      <c r="K1989" s="12">
        <v>7</v>
      </c>
      <c r="L1989" s="12">
        <v>27</v>
      </c>
      <c r="M1989" s="12">
        <v>6</v>
      </c>
      <c r="N1989" s="12">
        <v>1</v>
      </c>
      <c r="O1989" s="12">
        <v>17</v>
      </c>
      <c r="P1989" s="12">
        <v>36</v>
      </c>
    </row>
    <row r="1990" spans="1:16" x14ac:dyDescent="0.2">
      <c r="A1990" s="12" t="s">
        <v>2045</v>
      </c>
      <c r="B1990" s="12">
        <v>2014</v>
      </c>
      <c r="C1990" s="12" t="s">
        <v>185</v>
      </c>
      <c r="D1990" s="12" t="s">
        <v>161</v>
      </c>
      <c r="E1990" s="12">
        <v>73</v>
      </c>
      <c r="F1990" s="12">
        <v>269</v>
      </c>
      <c r="G1990" s="12">
        <v>31</v>
      </c>
      <c r="H1990" s="12">
        <v>82</v>
      </c>
      <c r="I1990" s="12">
        <v>10</v>
      </c>
      <c r="J1990" s="12">
        <v>2</v>
      </c>
      <c r="K1990" s="12">
        <v>1</v>
      </c>
      <c r="L1990" s="12">
        <v>18</v>
      </c>
      <c r="M1990" s="12">
        <v>0</v>
      </c>
      <c r="N1990" s="12">
        <v>0</v>
      </c>
      <c r="O1990" s="12">
        <v>16</v>
      </c>
      <c r="P1990" s="12">
        <v>33</v>
      </c>
    </row>
    <row r="1991" spans="1:16" x14ac:dyDescent="0.2">
      <c r="A1991" s="12" t="s">
        <v>1946</v>
      </c>
      <c r="B1991" s="12">
        <v>2014</v>
      </c>
      <c r="C1991" s="12" t="s">
        <v>170</v>
      </c>
      <c r="D1991" s="12" t="s">
        <v>157</v>
      </c>
      <c r="E1991" s="12">
        <v>84</v>
      </c>
      <c r="F1991" s="12">
        <v>269</v>
      </c>
      <c r="G1991" s="12">
        <v>26</v>
      </c>
      <c r="H1991" s="12">
        <v>75</v>
      </c>
      <c r="I1991" s="12">
        <v>10</v>
      </c>
      <c r="J1991" s="12">
        <v>2</v>
      </c>
      <c r="K1991" s="12">
        <v>9</v>
      </c>
      <c r="L1991" s="12">
        <v>35</v>
      </c>
      <c r="M1991" s="12">
        <v>1</v>
      </c>
      <c r="N1991" s="12">
        <v>0</v>
      </c>
      <c r="O1991" s="12">
        <v>16</v>
      </c>
      <c r="P1991" s="12">
        <v>39</v>
      </c>
    </row>
    <row r="1992" spans="1:16" x14ac:dyDescent="0.2">
      <c r="A1992" s="12" t="s">
        <v>1910</v>
      </c>
      <c r="B1992" s="12">
        <v>2014</v>
      </c>
      <c r="C1992" s="12" t="s">
        <v>169</v>
      </c>
      <c r="D1992" s="12" t="s">
        <v>161</v>
      </c>
      <c r="E1992" s="12">
        <v>80</v>
      </c>
      <c r="F1992" s="12">
        <v>270</v>
      </c>
      <c r="G1992" s="12">
        <v>35</v>
      </c>
      <c r="H1992" s="12">
        <v>61</v>
      </c>
      <c r="I1992" s="12">
        <v>9</v>
      </c>
      <c r="J1992" s="12">
        <v>5</v>
      </c>
      <c r="K1992" s="12">
        <v>6</v>
      </c>
      <c r="L1992" s="12">
        <v>27</v>
      </c>
      <c r="M1992" s="12">
        <v>3</v>
      </c>
      <c r="N1992" s="12">
        <v>0</v>
      </c>
      <c r="O1992" s="12">
        <v>22</v>
      </c>
      <c r="P1992" s="12">
        <v>52</v>
      </c>
    </row>
    <row r="1993" spans="1:16" x14ac:dyDescent="0.2">
      <c r="A1993" s="12" t="s">
        <v>1773</v>
      </c>
      <c r="B1993" s="12">
        <v>2014</v>
      </c>
      <c r="C1993" s="12" t="s">
        <v>179</v>
      </c>
      <c r="D1993" s="12" t="s">
        <v>161</v>
      </c>
      <c r="E1993" s="12">
        <v>119</v>
      </c>
      <c r="F1993" s="12">
        <v>275</v>
      </c>
      <c r="G1993" s="12">
        <v>34</v>
      </c>
      <c r="H1993" s="12">
        <v>61</v>
      </c>
      <c r="I1993" s="12">
        <v>15</v>
      </c>
      <c r="J1993" s="12">
        <v>2</v>
      </c>
      <c r="K1993" s="12">
        <v>8</v>
      </c>
      <c r="L1993" s="12">
        <v>22</v>
      </c>
      <c r="M1993" s="12">
        <v>9</v>
      </c>
      <c r="N1993" s="12">
        <v>2</v>
      </c>
      <c r="O1993" s="12">
        <v>15</v>
      </c>
      <c r="P1993" s="12">
        <v>64</v>
      </c>
    </row>
    <row r="1994" spans="1:16" x14ac:dyDescent="0.2">
      <c r="A1994" s="12" t="s">
        <v>1594</v>
      </c>
      <c r="B1994" s="12">
        <v>2014</v>
      </c>
      <c r="C1994" s="12" t="s">
        <v>162</v>
      </c>
      <c r="D1994" s="12" t="s">
        <v>161</v>
      </c>
      <c r="E1994" s="12">
        <v>69</v>
      </c>
      <c r="F1994" s="12">
        <v>276</v>
      </c>
      <c r="G1994" s="12">
        <v>35</v>
      </c>
      <c r="H1994" s="12">
        <v>77</v>
      </c>
      <c r="I1994" s="12">
        <v>14</v>
      </c>
      <c r="J1994" s="12">
        <v>3</v>
      </c>
      <c r="K1994" s="12">
        <v>2</v>
      </c>
      <c r="L1994" s="12">
        <v>18</v>
      </c>
      <c r="M1994" s="12">
        <v>14</v>
      </c>
      <c r="N1994" s="12">
        <v>6</v>
      </c>
      <c r="O1994" s="12">
        <v>16</v>
      </c>
      <c r="P1994" s="12">
        <v>49</v>
      </c>
    </row>
    <row r="1995" spans="1:16" x14ac:dyDescent="0.2">
      <c r="A1995" s="12" t="s">
        <v>2053</v>
      </c>
      <c r="B1995" s="12">
        <v>2014</v>
      </c>
      <c r="C1995" s="12" t="s">
        <v>174</v>
      </c>
      <c r="D1995" s="12" t="s">
        <v>161</v>
      </c>
      <c r="E1995" s="12">
        <v>89</v>
      </c>
      <c r="F1995" s="12">
        <v>277</v>
      </c>
      <c r="G1995" s="12">
        <v>50</v>
      </c>
      <c r="H1995" s="12">
        <v>65</v>
      </c>
      <c r="I1995" s="12">
        <v>9</v>
      </c>
      <c r="J1995" s="12">
        <v>0</v>
      </c>
      <c r="K1995" s="12">
        <v>7</v>
      </c>
      <c r="L1995" s="12">
        <v>33</v>
      </c>
      <c r="M1995" s="12">
        <v>14</v>
      </c>
      <c r="N1995" s="12">
        <v>5</v>
      </c>
      <c r="O1995" s="12">
        <v>30</v>
      </c>
      <c r="P1995" s="12">
        <v>59</v>
      </c>
    </row>
    <row r="1996" spans="1:16" x14ac:dyDescent="0.2">
      <c r="A1996" s="12" t="s">
        <v>2017</v>
      </c>
      <c r="B1996" s="12">
        <v>2014</v>
      </c>
      <c r="C1996" s="12" t="s">
        <v>162</v>
      </c>
      <c r="D1996" s="12" t="s">
        <v>161</v>
      </c>
      <c r="E1996" s="12">
        <v>70</v>
      </c>
      <c r="F1996" s="12">
        <v>278</v>
      </c>
      <c r="G1996" s="12">
        <v>31</v>
      </c>
      <c r="H1996" s="12">
        <v>57</v>
      </c>
      <c r="I1996" s="12">
        <v>11</v>
      </c>
      <c r="J1996" s="12">
        <v>2</v>
      </c>
      <c r="K1996" s="12">
        <v>10</v>
      </c>
      <c r="L1996" s="12">
        <v>29</v>
      </c>
      <c r="M1996" s="12">
        <v>8</v>
      </c>
      <c r="N1996" s="12">
        <v>5</v>
      </c>
      <c r="O1996" s="12">
        <v>17</v>
      </c>
      <c r="P1996" s="12">
        <v>93</v>
      </c>
    </row>
    <row r="1997" spans="1:16" x14ac:dyDescent="0.2">
      <c r="A1997" s="12" t="s">
        <v>1612</v>
      </c>
      <c r="B1997" s="12">
        <v>2014</v>
      </c>
      <c r="C1997" s="12" t="s">
        <v>172</v>
      </c>
      <c r="D1997" s="12" t="s">
        <v>161</v>
      </c>
      <c r="E1997" s="12">
        <v>77</v>
      </c>
      <c r="F1997" s="12">
        <v>279</v>
      </c>
      <c r="G1997" s="12">
        <v>27</v>
      </c>
      <c r="H1997" s="12">
        <v>64</v>
      </c>
      <c r="I1997" s="12">
        <v>12</v>
      </c>
      <c r="J1997" s="12">
        <v>1</v>
      </c>
      <c r="K1997" s="12">
        <v>7</v>
      </c>
      <c r="L1997" s="12">
        <v>32</v>
      </c>
      <c r="M1997" s="12">
        <v>4</v>
      </c>
      <c r="N1997" s="12">
        <v>1</v>
      </c>
      <c r="O1997" s="12">
        <v>22</v>
      </c>
      <c r="P1997" s="12">
        <v>73</v>
      </c>
    </row>
    <row r="1998" spans="1:16" x14ac:dyDescent="0.2">
      <c r="A1998" s="12" t="s">
        <v>1383</v>
      </c>
      <c r="B1998" s="12">
        <v>2014</v>
      </c>
      <c r="C1998" s="12" t="s">
        <v>173</v>
      </c>
      <c r="D1998" s="12" t="s">
        <v>161</v>
      </c>
      <c r="E1998" s="12">
        <v>100</v>
      </c>
      <c r="F1998" s="12">
        <v>280</v>
      </c>
      <c r="G1998" s="12">
        <v>48</v>
      </c>
      <c r="H1998" s="12">
        <v>64</v>
      </c>
      <c r="I1998" s="12">
        <v>10</v>
      </c>
      <c r="J1998" s="12">
        <v>5</v>
      </c>
      <c r="K1998" s="12">
        <v>1</v>
      </c>
      <c r="L1998" s="12">
        <v>17</v>
      </c>
      <c r="M1998" s="12">
        <v>30</v>
      </c>
      <c r="N1998" s="12">
        <v>6</v>
      </c>
      <c r="O1998" s="12">
        <v>24</v>
      </c>
      <c r="P1998" s="12">
        <v>60</v>
      </c>
    </row>
    <row r="1999" spans="1:16" x14ac:dyDescent="0.2">
      <c r="A1999" s="12" t="s">
        <v>1902</v>
      </c>
      <c r="B1999" s="12">
        <v>2014</v>
      </c>
      <c r="C1999" s="12" t="s">
        <v>165</v>
      </c>
      <c r="D1999" s="12" t="s">
        <v>157</v>
      </c>
      <c r="E1999" s="12">
        <v>102</v>
      </c>
      <c r="F1999" s="12">
        <v>281</v>
      </c>
      <c r="G1999" s="12">
        <v>33</v>
      </c>
      <c r="H1999" s="12">
        <v>62</v>
      </c>
      <c r="I1999" s="12">
        <v>15</v>
      </c>
      <c r="J1999" s="12">
        <v>1</v>
      </c>
      <c r="K1999" s="12">
        <v>7</v>
      </c>
      <c r="L1999" s="12">
        <v>32</v>
      </c>
      <c r="M1999" s="12">
        <v>1</v>
      </c>
      <c r="N1999" s="12">
        <v>0</v>
      </c>
      <c r="O1999" s="12">
        <v>22</v>
      </c>
      <c r="P1999" s="12">
        <v>68</v>
      </c>
    </row>
    <row r="2000" spans="1:16" x14ac:dyDescent="0.2">
      <c r="A2000" s="12" t="s">
        <v>1653</v>
      </c>
      <c r="B2000" s="12">
        <v>2014</v>
      </c>
      <c r="C2000" s="12" t="s">
        <v>177</v>
      </c>
      <c r="D2000" s="12" t="s">
        <v>161</v>
      </c>
      <c r="E2000" s="12">
        <v>93</v>
      </c>
      <c r="F2000" s="12">
        <v>283</v>
      </c>
      <c r="G2000" s="12">
        <v>21</v>
      </c>
      <c r="H2000" s="12">
        <v>54</v>
      </c>
      <c r="I2000" s="12">
        <v>9</v>
      </c>
      <c r="J2000" s="12">
        <v>0</v>
      </c>
      <c r="K2000" s="12">
        <v>3</v>
      </c>
      <c r="L2000" s="12">
        <v>25</v>
      </c>
      <c r="M2000" s="12">
        <v>0</v>
      </c>
      <c r="N2000" s="12">
        <v>0</v>
      </c>
      <c r="O2000" s="12">
        <v>53</v>
      </c>
      <c r="P2000" s="12">
        <v>57</v>
      </c>
    </row>
    <row r="2001" spans="1:16" x14ac:dyDescent="0.2">
      <c r="A2001" s="12" t="s">
        <v>1907</v>
      </c>
      <c r="B2001" s="12">
        <v>2014</v>
      </c>
      <c r="C2001" s="12" t="s">
        <v>158</v>
      </c>
      <c r="D2001" s="12" t="s">
        <v>157</v>
      </c>
      <c r="E2001" s="12">
        <v>103</v>
      </c>
      <c r="F2001" s="12">
        <v>285</v>
      </c>
      <c r="G2001" s="12">
        <v>33</v>
      </c>
      <c r="H2001" s="12">
        <v>79</v>
      </c>
      <c r="I2001" s="12">
        <v>15</v>
      </c>
      <c r="J2001" s="12">
        <v>1</v>
      </c>
      <c r="K2001" s="12">
        <v>6</v>
      </c>
      <c r="L2001" s="12">
        <v>23</v>
      </c>
      <c r="M2001" s="12">
        <v>2</v>
      </c>
      <c r="N2001" s="12">
        <v>4</v>
      </c>
      <c r="O2001" s="12">
        <v>17</v>
      </c>
      <c r="P2001" s="12">
        <v>58</v>
      </c>
    </row>
    <row r="2002" spans="1:16" x14ac:dyDescent="0.2">
      <c r="A2002" s="12" t="s">
        <v>1711</v>
      </c>
      <c r="B2002" s="12">
        <v>2014</v>
      </c>
      <c r="C2002" s="12" t="s">
        <v>164</v>
      </c>
      <c r="D2002" s="12" t="s">
        <v>157</v>
      </c>
      <c r="E2002" s="12">
        <v>106</v>
      </c>
      <c r="F2002" s="12">
        <v>287</v>
      </c>
      <c r="G2002" s="12">
        <v>40</v>
      </c>
      <c r="H2002" s="12">
        <v>63</v>
      </c>
      <c r="I2002" s="12">
        <v>16</v>
      </c>
      <c r="J2002" s="12">
        <v>2</v>
      </c>
      <c r="K2002" s="12">
        <v>16</v>
      </c>
      <c r="L2002" s="12">
        <v>43</v>
      </c>
      <c r="M2002" s="12">
        <v>0</v>
      </c>
      <c r="N2002" s="12">
        <v>2</v>
      </c>
      <c r="O2002" s="12">
        <v>27</v>
      </c>
      <c r="P2002" s="12">
        <v>116</v>
      </c>
    </row>
    <row r="2003" spans="1:16" x14ac:dyDescent="0.2">
      <c r="A2003" s="12" t="s">
        <v>1742</v>
      </c>
      <c r="B2003" s="12">
        <v>2014</v>
      </c>
      <c r="C2003" s="12" t="s">
        <v>177</v>
      </c>
      <c r="D2003" s="12" t="s">
        <v>161</v>
      </c>
      <c r="E2003" s="12">
        <v>109</v>
      </c>
      <c r="F2003" s="12">
        <v>288</v>
      </c>
      <c r="G2003" s="12">
        <v>46</v>
      </c>
      <c r="H2003" s="12">
        <v>98</v>
      </c>
      <c r="I2003" s="12">
        <v>21</v>
      </c>
      <c r="J2003" s="12">
        <v>1</v>
      </c>
      <c r="K2003" s="12">
        <v>7</v>
      </c>
      <c r="L2003" s="12">
        <v>43</v>
      </c>
      <c r="M2003" s="12">
        <v>6</v>
      </c>
      <c r="N2003" s="12">
        <v>1</v>
      </c>
      <c r="O2003" s="12">
        <v>28</v>
      </c>
      <c r="P2003" s="12">
        <v>58</v>
      </c>
    </row>
    <row r="2004" spans="1:16" x14ac:dyDescent="0.2">
      <c r="A2004" s="12" t="s">
        <v>1565</v>
      </c>
      <c r="B2004" s="12">
        <v>2014</v>
      </c>
      <c r="C2004" s="12" t="s">
        <v>164</v>
      </c>
      <c r="D2004" s="12" t="s">
        <v>157</v>
      </c>
      <c r="E2004" s="12">
        <v>96</v>
      </c>
      <c r="F2004" s="12">
        <v>290</v>
      </c>
      <c r="G2004" s="12">
        <v>38</v>
      </c>
      <c r="H2004" s="12">
        <v>93</v>
      </c>
      <c r="I2004" s="12">
        <v>24</v>
      </c>
      <c r="J2004" s="12">
        <v>2</v>
      </c>
      <c r="K2004" s="12">
        <v>6</v>
      </c>
      <c r="L2004" s="12">
        <v>40</v>
      </c>
      <c r="M2004" s="12">
        <v>0</v>
      </c>
      <c r="N2004" s="12">
        <v>0</v>
      </c>
      <c r="O2004" s="12">
        <v>28</v>
      </c>
      <c r="P2004" s="12">
        <v>48</v>
      </c>
    </row>
    <row r="2005" spans="1:16" x14ac:dyDescent="0.2">
      <c r="A2005" s="12" t="s">
        <v>1801</v>
      </c>
      <c r="B2005" s="12">
        <v>2014</v>
      </c>
      <c r="C2005" s="12" t="s">
        <v>170</v>
      </c>
      <c r="D2005" s="12" t="s">
        <v>157</v>
      </c>
      <c r="E2005" s="12">
        <v>117</v>
      </c>
      <c r="F2005" s="12">
        <v>291</v>
      </c>
      <c r="G2005" s="12">
        <v>38</v>
      </c>
      <c r="H2005" s="12">
        <v>65</v>
      </c>
      <c r="I2005" s="12">
        <v>10</v>
      </c>
      <c r="J2005" s="12">
        <v>0</v>
      </c>
      <c r="K2005" s="12">
        <v>1</v>
      </c>
      <c r="L2005" s="12">
        <v>22</v>
      </c>
      <c r="M2005" s="12">
        <v>11</v>
      </c>
      <c r="N2005" s="12">
        <v>4</v>
      </c>
      <c r="O2005" s="12">
        <v>31</v>
      </c>
      <c r="P2005" s="12">
        <v>37</v>
      </c>
    </row>
    <row r="2006" spans="1:16" x14ac:dyDescent="0.2">
      <c r="A2006" s="12" t="s">
        <v>1892</v>
      </c>
      <c r="B2006" s="12">
        <v>2014</v>
      </c>
      <c r="C2006" s="12" t="s">
        <v>188</v>
      </c>
      <c r="D2006" s="12" t="s">
        <v>161</v>
      </c>
      <c r="E2006" s="12">
        <v>132</v>
      </c>
      <c r="F2006" s="12">
        <v>292</v>
      </c>
      <c r="G2006" s="12">
        <v>37</v>
      </c>
      <c r="H2006" s="12">
        <v>75</v>
      </c>
      <c r="I2006" s="12">
        <v>17</v>
      </c>
      <c r="J2006" s="12">
        <v>4</v>
      </c>
      <c r="K2006" s="12">
        <v>8</v>
      </c>
      <c r="L2006" s="12">
        <v>27</v>
      </c>
      <c r="M2006" s="12">
        <v>5</v>
      </c>
      <c r="N2006" s="12">
        <v>4</v>
      </c>
      <c r="O2006" s="12">
        <v>15</v>
      </c>
      <c r="P2006" s="12">
        <v>100</v>
      </c>
    </row>
    <row r="2007" spans="1:16" x14ac:dyDescent="0.2">
      <c r="A2007" s="12" t="s">
        <v>1491</v>
      </c>
      <c r="B2007" s="12">
        <v>2014</v>
      </c>
      <c r="C2007" s="12" t="s">
        <v>172</v>
      </c>
      <c r="D2007" s="12" t="s">
        <v>161</v>
      </c>
      <c r="E2007" s="12">
        <v>103</v>
      </c>
      <c r="F2007" s="12">
        <v>294</v>
      </c>
      <c r="G2007" s="12">
        <v>27</v>
      </c>
      <c r="H2007" s="12">
        <v>74</v>
      </c>
      <c r="I2007" s="12">
        <v>18</v>
      </c>
      <c r="J2007" s="12">
        <v>1</v>
      </c>
      <c r="K2007" s="12">
        <v>11</v>
      </c>
      <c r="L2007" s="12">
        <v>44</v>
      </c>
      <c r="M2007" s="12">
        <v>0</v>
      </c>
      <c r="N2007" s="12">
        <v>0</v>
      </c>
      <c r="O2007" s="12">
        <v>27</v>
      </c>
      <c r="P2007" s="12">
        <v>76</v>
      </c>
    </row>
    <row r="2008" spans="1:16" x14ac:dyDescent="0.2">
      <c r="A2008" s="12" t="s">
        <v>2070</v>
      </c>
      <c r="B2008" s="12">
        <v>2014</v>
      </c>
      <c r="C2008" s="12" t="s">
        <v>158</v>
      </c>
      <c r="D2008" s="12" t="s">
        <v>157</v>
      </c>
      <c r="E2008" s="12">
        <v>78</v>
      </c>
      <c r="F2008" s="12">
        <v>295</v>
      </c>
      <c r="G2008" s="12">
        <v>45</v>
      </c>
      <c r="H2008" s="12">
        <v>68</v>
      </c>
      <c r="I2008" s="12">
        <v>8</v>
      </c>
      <c r="J2008" s="12">
        <v>1</v>
      </c>
      <c r="K2008" s="12">
        <v>20</v>
      </c>
      <c r="L2008" s="12">
        <v>51</v>
      </c>
      <c r="M2008" s="12">
        <v>5</v>
      </c>
      <c r="N2008" s="12">
        <v>2</v>
      </c>
      <c r="O2008" s="12">
        <v>39</v>
      </c>
      <c r="P2008" s="12">
        <v>114</v>
      </c>
    </row>
    <row r="2009" spans="1:16" x14ac:dyDescent="0.2">
      <c r="A2009" s="12" t="s">
        <v>1837</v>
      </c>
      <c r="B2009" s="12">
        <v>2014</v>
      </c>
      <c r="C2009" s="12" t="s">
        <v>167</v>
      </c>
      <c r="D2009" s="12" t="s">
        <v>157</v>
      </c>
      <c r="E2009" s="12">
        <v>110</v>
      </c>
      <c r="F2009" s="12">
        <v>301</v>
      </c>
      <c r="G2009" s="12">
        <v>32</v>
      </c>
      <c r="H2009" s="12">
        <v>67</v>
      </c>
      <c r="I2009" s="12">
        <v>12</v>
      </c>
      <c r="J2009" s="12">
        <v>1</v>
      </c>
      <c r="K2009" s="12">
        <v>6</v>
      </c>
      <c r="L2009" s="12">
        <v>26</v>
      </c>
      <c r="M2009" s="12">
        <v>2</v>
      </c>
      <c r="N2009" s="12">
        <v>0</v>
      </c>
      <c r="O2009" s="12">
        <v>25</v>
      </c>
      <c r="P2009" s="12">
        <v>71</v>
      </c>
    </row>
    <row r="2010" spans="1:16" x14ac:dyDescent="0.2">
      <c r="A2010" s="12" t="s">
        <v>1821</v>
      </c>
      <c r="B2010" s="12">
        <v>2014</v>
      </c>
      <c r="C2010" s="12" t="s">
        <v>184</v>
      </c>
      <c r="D2010" s="12" t="s">
        <v>157</v>
      </c>
      <c r="E2010" s="12">
        <v>93</v>
      </c>
      <c r="F2010" s="12">
        <v>306</v>
      </c>
      <c r="G2010" s="12">
        <v>36</v>
      </c>
      <c r="H2010" s="12">
        <v>73</v>
      </c>
      <c r="I2010" s="12">
        <v>15</v>
      </c>
      <c r="J2010" s="12">
        <v>0</v>
      </c>
      <c r="K2010" s="12">
        <v>13</v>
      </c>
      <c r="L2010" s="12">
        <v>40</v>
      </c>
      <c r="M2010" s="12">
        <v>0</v>
      </c>
      <c r="N2010" s="12">
        <v>1</v>
      </c>
      <c r="O2010" s="12">
        <v>17</v>
      </c>
      <c r="P2010" s="12">
        <v>71</v>
      </c>
    </row>
    <row r="2011" spans="1:16" x14ac:dyDescent="0.2">
      <c r="A2011" s="12" t="s">
        <v>1556</v>
      </c>
      <c r="B2011" s="12">
        <v>2014</v>
      </c>
      <c r="C2011" s="12" t="s">
        <v>181</v>
      </c>
      <c r="D2011" s="12" t="s">
        <v>157</v>
      </c>
      <c r="E2011" s="12">
        <v>108</v>
      </c>
      <c r="F2011" s="12">
        <v>306</v>
      </c>
      <c r="G2011" s="12">
        <v>41</v>
      </c>
      <c r="H2011" s="12">
        <v>77</v>
      </c>
      <c r="I2011" s="12">
        <v>22</v>
      </c>
      <c r="J2011" s="12">
        <v>0</v>
      </c>
      <c r="K2011" s="12">
        <v>7</v>
      </c>
      <c r="L2011" s="12">
        <v>43</v>
      </c>
      <c r="M2011" s="12">
        <v>3</v>
      </c>
      <c r="N2011" s="12">
        <v>0</v>
      </c>
      <c r="O2011" s="12">
        <v>54</v>
      </c>
      <c r="P2011" s="12">
        <v>91</v>
      </c>
    </row>
    <row r="2012" spans="1:16" x14ac:dyDescent="0.2">
      <c r="A2012" s="12" t="s">
        <v>1664</v>
      </c>
      <c r="B2012" s="12">
        <v>2014</v>
      </c>
      <c r="C2012" s="12" t="s">
        <v>170</v>
      </c>
      <c r="D2012" s="12" t="s">
        <v>157</v>
      </c>
      <c r="E2012" s="12">
        <v>99</v>
      </c>
      <c r="F2012" s="12">
        <v>307</v>
      </c>
      <c r="G2012" s="12">
        <v>42</v>
      </c>
      <c r="H2012" s="12">
        <v>81</v>
      </c>
      <c r="I2012" s="12">
        <v>18</v>
      </c>
      <c r="J2012" s="12">
        <v>3</v>
      </c>
      <c r="K2012" s="12">
        <v>9</v>
      </c>
      <c r="L2012" s="12">
        <v>40</v>
      </c>
      <c r="M2012" s="12">
        <v>2</v>
      </c>
      <c r="N2012" s="12">
        <v>0</v>
      </c>
      <c r="O2012" s="12">
        <v>28</v>
      </c>
      <c r="P2012" s="12">
        <v>60</v>
      </c>
    </row>
    <row r="2013" spans="1:16" x14ac:dyDescent="0.2">
      <c r="A2013" s="12" t="s">
        <v>1988</v>
      </c>
      <c r="B2013" s="12">
        <v>2014</v>
      </c>
      <c r="C2013" s="12" t="s">
        <v>162</v>
      </c>
      <c r="D2013" s="12" t="s">
        <v>161</v>
      </c>
      <c r="E2013" s="12">
        <v>108</v>
      </c>
      <c r="F2013" s="12">
        <v>308</v>
      </c>
      <c r="G2013" s="12">
        <v>30</v>
      </c>
      <c r="H2013" s="12">
        <v>65</v>
      </c>
      <c r="I2013" s="12">
        <v>10</v>
      </c>
      <c r="J2013" s="12">
        <v>3</v>
      </c>
      <c r="K2013" s="12">
        <v>9</v>
      </c>
      <c r="L2013" s="12">
        <v>25</v>
      </c>
      <c r="M2013" s="12">
        <v>7</v>
      </c>
      <c r="N2013" s="12">
        <v>3</v>
      </c>
      <c r="O2013" s="12">
        <v>14</v>
      </c>
      <c r="P2013" s="12">
        <v>110</v>
      </c>
    </row>
    <row r="2014" spans="1:16" x14ac:dyDescent="0.2">
      <c r="A2014" s="12" t="s">
        <v>1939</v>
      </c>
      <c r="B2014" s="12">
        <v>2014</v>
      </c>
      <c r="C2014" s="12" t="s">
        <v>188</v>
      </c>
      <c r="D2014" s="12" t="s">
        <v>161</v>
      </c>
      <c r="E2014" s="12">
        <v>105</v>
      </c>
      <c r="F2014" s="12">
        <v>309</v>
      </c>
      <c r="G2014" s="12">
        <v>44</v>
      </c>
      <c r="H2014" s="12">
        <v>83</v>
      </c>
      <c r="I2014" s="12">
        <v>16</v>
      </c>
      <c r="J2014" s="12">
        <v>7</v>
      </c>
      <c r="K2014" s="12">
        <v>4</v>
      </c>
      <c r="L2014" s="12">
        <v>33</v>
      </c>
      <c r="M2014" s="12">
        <v>2</v>
      </c>
      <c r="N2014" s="12">
        <v>3</v>
      </c>
      <c r="O2014" s="12">
        <v>20</v>
      </c>
      <c r="P2014" s="12">
        <v>83</v>
      </c>
    </row>
    <row r="2015" spans="1:16" x14ac:dyDescent="0.2">
      <c r="A2015" s="12" t="s">
        <v>1997</v>
      </c>
      <c r="B2015" s="12">
        <v>2014</v>
      </c>
      <c r="C2015" s="12" t="s">
        <v>169</v>
      </c>
      <c r="D2015" s="12" t="s">
        <v>161</v>
      </c>
      <c r="E2015" s="12">
        <v>91</v>
      </c>
      <c r="F2015" s="12">
        <v>310</v>
      </c>
      <c r="G2015" s="12">
        <v>34</v>
      </c>
      <c r="H2015" s="12">
        <v>81</v>
      </c>
      <c r="I2015" s="12">
        <v>15</v>
      </c>
      <c r="J2015" s="12">
        <v>6</v>
      </c>
      <c r="K2015" s="12">
        <v>6</v>
      </c>
      <c r="L2015" s="12">
        <v>26</v>
      </c>
      <c r="M2015" s="12">
        <v>8</v>
      </c>
      <c r="N2015" s="12">
        <v>1</v>
      </c>
      <c r="O2015" s="12">
        <v>16</v>
      </c>
      <c r="P2015" s="12">
        <v>67</v>
      </c>
    </row>
    <row r="2016" spans="1:16" x14ac:dyDescent="0.2">
      <c r="A2016" s="12" t="s">
        <v>2064</v>
      </c>
      <c r="B2016" s="12">
        <v>2014</v>
      </c>
      <c r="C2016" s="12" t="s">
        <v>158</v>
      </c>
      <c r="D2016" s="12" t="s">
        <v>157</v>
      </c>
      <c r="E2016" s="12">
        <v>95</v>
      </c>
      <c r="F2016" s="12">
        <v>310</v>
      </c>
      <c r="G2016" s="12">
        <v>42</v>
      </c>
      <c r="H2016" s="12">
        <v>52</v>
      </c>
      <c r="I2016" s="12">
        <v>13</v>
      </c>
      <c r="J2016" s="12">
        <v>0</v>
      </c>
      <c r="K2016" s="12">
        <v>13</v>
      </c>
      <c r="L2016" s="12">
        <v>44</v>
      </c>
      <c r="M2016" s="12">
        <v>2</v>
      </c>
      <c r="N2016" s="12">
        <v>3</v>
      </c>
      <c r="O2016" s="12">
        <v>50</v>
      </c>
      <c r="P2016" s="12">
        <v>134</v>
      </c>
    </row>
    <row r="2017" spans="1:16" x14ac:dyDescent="0.2">
      <c r="A2017" s="12" t="s">
        <v>1943</v>
      </c>
      <c r="B2017" s="12">
        <v>2014</v>
      </c>
      <c r="C2017" s="12" t="s">
        <v>163</v>
      </c>
      <c r="D2017" s="12" t="s">
        <v>161</v>
      </c>
      <c r="E2017" s="12">
        <v>111</v>
      </c>
      <c r="F2017" s="12">
        <v>310</v>
      </c>
      <c r="G2017" s="12">
        <v>26</v>
      </c>
      <c r="H2017" s="12">
        <v>78</v>
      </c>
      <c r="I2017" s="12">
        <v>11</v>
      </c>
      <c r="J2017" s="12">
        <v>1</v>
      </c>
      <c r="K2017" s="12">
        <v>3</v>
      </c>
      <c r="L2017" s="12">
        <v>28</v>
      </c>
      <c r="M2017" s="12">
        <v>1</v>
      </c>
      <c r="N2017" s="12">
        <v>2</v>
      </c>
      <c r="O2017" s="12">
        <v>19</v>
      </c>
      <c r="P2017" s="12">
        <v>61</v>
      </c>
    </row>
    <row r="2018" spans="1:16" x14ac:dyDescent="0.2">
      <c r="A2018" s="12" t="s">
        <v>2037</v>
      </c>
      <c r="B2018" s="12">
        <v>2014</v>
      </c>
      <c r="C2018" s="12" t="s">
        <v>159</v>
      </c>
      <c r="D2018" s="12" t="s">
        <v>157</v>
      </c>
      <c r="E2018" s="12">
        <v>108</v>
      </c>
      <c r="F2018" s="12">
        <v>312</v>
      </c>
      <c r="G2018" s="12">
        <v>46</v>
      </c>
      <c r="H2018" s="12">
        <v>78</v>
      </c>
      <c r="I2018" s="12">
        <v>9</v>
      </c>
      <c r="J2018" s="12">
        <v>5</v>
      </c>
      <c r="K2018" s="12">
        <v>0</v>
      </c>
      <c r="L2018" s="12">
        <v>9</v>
      </c>
      <c r="M2018" s="12">
        <v>27</v>
      </c>
      <c r="N2018" s="12">
        <v>1</v>
      </c>
      <c r="O2018" s="12">
        <v>12</v>
      </c>
      <c r="P2018" s="12">
        <v>67</v>
      </c>
    </row>
    <row r="2019" spans="1:16" x14ac:dyDescent="0.2">
      <c r="A2019" s="12" t="s">
        <v>1630</v>
      </c>
      <c r="B2019" s="12">
        <v>2014</v>
      </c>
      <c r="C2019" s="12" t="s">
        <v>162</v>
      </c>
      <c r="D2019" s="12" t="s">
        <v>161</v>
      </c>
      <c r="E2019" s="12">
        <v>99</v>
      </c>
      <c r="F2019" s="12">
        <v>313</v>
      </c>
      <c r="G2019" s="12">
        <v>29</v>
      </c>
      <c r="H2019" s="12">
        <v>60</v>
      </c>
      <c r="I2019" s="12">
        <v>10</v>
      </c>
      <c r="J2019" s="12">
        <v>3</v>
      </c>
      <c r="K2019" s="12">
        <v>6</v>
      </c>
      <c r="L2019" s="12">
        <v>33</v>
      </c>
      <c r="M2019" s="12">
        <v>4</v>
      </c>
      <c r="N2019" s="12">
        <v>4</v>
      </c>
      <c r="O2019" s="12">
        <v>18</v>
      </c>
      <c r="P2019" s="12">
        <v>76</v>
      </c>
    </row>
    <row r="2020" spans="1:16" x14ac:dyDescent="0.2">
      <c r="A2020" s="12" t="s">
        <v>1586</v>
      </c>
      <c r="B2020" s="12">
        <v>2014</v>
      </c>
      <c r="C2020" s="12" t="s">
        <v>188</v>
      </c>
      <c r="D2020" s="12" t="s">
        <v>161</v>
      </c>
      <c r="E2020" s="12">
        <v>91</v>
      </c>
      <c r="F2020" s="12">
        <v>315</v>
      </c>
      <c r="G2020" s="12">
        <v>71</v>
      </c>
      <c r="H2020" s="12">
        <v>107</v>
      </c>
      <c r="I2020" s="12">
        <v>18</v>
      </c>
      <c r="J2020" s="12">
        <v>1</v>
      </c>
      <c r="K2020" s="12">
        <v>21</v>
      </c>
      <c r="L2020" s="12">
        <v>52</v>
      </c>
      <c r="M2020" s="12">
        <v>1</v>
      </c>
      <c r="N2020" s="12">
        <v>1</v>
      </c>
      <c r="O2020" s="12">
        <v>50</v>
      </c>
      <c r="P2020" s="12">
        <v>57</v>
      </c>
    </row>
    <row r="2021" spans="1:16" x14ac:dyDescent="0.2">
      <c r="A2021" s="12" t="s">
        <v>1404</v>
      </c>
      <c r="B2021" s="12">
        <v>2014</v>
      </c>
      <c r="C2021" s="12" t="s">
        <v>171</v>
      </c>
      <c r="D2021" s="12" t="s">
        <v>157</v>
      </c>
      <c r="E2021" s="12">
        <v>91</v>
      </c>
      <c r="F2021" s="12">
        <v>317</v>
      </c>
      <c r="G2021" s="12">
        <v>40</v>
      </c>
      <c r="H2021" s="12">
        <v>75</v>
      </c>
      <c r="I2021" s="12">
        <v>16</v>
      </c>
      <c r="J2021" s="12">
        <v>4</v>
      </c>
      <c r="K2021" s="12">
        <v>5</v>
      </c>
      <c r="L2021" s="12">
        <v>21</v>
      </c>
      <c r="M2021" s="12">
        <v>7</v>
      </c>
      <c r="N2021" s="12">
        <v>4</v>
      </c>
      <c r="O2021" s="12">
        <v>28</v>
      </c>
      <c r="P2021" s="12">
        <v>53</v>
      </c>
    </row>
    <row r="2022" spans="1:16" x14ac:dyDescent="0.2">
      <c r="A2022" s="12" t="s">
        <v>2040</v>
      </c>
      <c r="B2022" s="12">
        <v>2014</v>
      </c>
      <c r="C2022" s="12" t="s">
        <v>160</v>
      </c>
      <c r="D2022" s="12" t="s">
        <v>161</v>
      </c>
      <c r="E2022" s="12">
        <v>93</v>
      </c>
      <c r="F2022" s="12">
        <v>319</v>
      </c>
      <c r="G2022" s="12">
        <v>22</v>
      </c>
      <c r="H2022" s="12">
        <v>80</v>
      </c>
      <c r="I2022" s="12">
        <v>16</v>
      </c>
      <c r="J2022" s="12">
        <v>1</v>
      </c>
      <c r="K2022" s="12">
        <v>1</v>
      </c>
      <c r="L2022" s="12">
        <v>31</v>
      </c>
      <c r="M2022" s="12">
        <v>2</v>
      </c>
      <c r="N2022" s="12">
        <v>1</v>
      </c>
      <c r="O2022" s="12">
        <v>36</v>
      </c>
      <c r="P2022" s="12">
        <v>40</v>
      </c>
    </row>
    <row r="2023" spans="1:16" x14ac:dyDescent="0.2">
      <c r="A2023" s="12" t="s">
        <v>1686</v>
      </c>
      <c r="B2023" s="12">
        <v>2014</v>
      </c>
      <c r="C2023" s="12" t="s">
        <v>174</v>
      </c>
      <c r="D2023" s="12" t="s">
        <v>161</v>
      </c>
      <c r="E2023" s="12">
        <v>140</v>
      </c>
      <c r="F2023" s="12">
        <v>322</v>
      </c>
      <c r="G2023" s="12">
        <v>37</v>
      </c>
      <c r="H2023" s="12">
        <v>85</v>
      </c>
      <c r="I2023" s="12">
        <v>15</v>
      </c>
      <c r="J2023" s="12">
        <v>1</v>
      </c>
      <c r="K2023" s="12">
        <v>13</v>
      </c>
      <c r="L2023" s="12">
        <v>38</v>
      </c>
      <c r="M2023" s="12">
        <v>1</v>
      </c>
      <c r="N2023" s="12">
        <v>1</v>
      </c>
      <c r="O2023" s="12">
        <v>34</v>
      </c>
      <c r="P2023" s="12">
        <v>67</v>
      </c>
    </row>
    <row r="2024" spans="1:16" x14ac:dyDescent="0.2">
      <c r="A2024" s="12" t="s">
        <v>1995</v>
      </c>
      <c r="B2024" s="12">
        <v>2014</v>
      </c>
      <c r="C2024" s="12" t="s">
        <v>167</v>
      </c>
      <c r="D2024" s="12" t="s">
        <v>157</v>
      </c>
      <c r="E2024" s="12">
        <v>87</v>
      </c>
      <c r="F2024" s="12">
        <v>325</v>
      </c>
      <c r="G2024" s="12">
        <v>37</v>
      </c>
      <c r="H2024" s="12">
        <v>72</v>
      </c>
      <c r="I2024" s="12">
        <v>14</v>
      </c>
      <c r="J2024" s="12">
        <v>0</v>
      </c>
      <c r="K2024" s="12">
        <v>6</v>
      </c>
      <c r="L2024" s="12">
        <v>35</v>
      </c>
      <c r="M2024" s="12">
        <v>6</v>
      </c>
      <c r="N2024" s="12">
        <v>1</v>
      </c>
      <c r="O2024" s="12">
        <v>34</v>
      </c>
      <c r="P2024" s="12">
        <v>90</v>
      </c>
    </row>
    <row r="2025" spans="1:16" x14ac:dyDescent="0.2">
      <c r="A2025" s="12" t="s">
        <v>1923</v>
      </c>
      <c r="B2025" s="12">
        <v>2014</v>
      </c>
      <c r="C2025" s="12" t="s">
        <v>165</v>
      </c>
      <c r="D2025" s="12" t="s">
        <v>157</v>
      </c>
      <c r="E2025" s="12">
        <v>82</v>
      </c>
      <c r="F2025" s="12">
        <v>327</v>
      </c>
      <c r="G2025" s="12">
        <v>38</v>
      </c>
      <c r="H2025" s="12">
        <v>91</v>
      </c>
      <c r="I2025" s="12">
        <v>14</v>
      </c>
      <c r="J2025" s="12">
        <v>0</v>
      </c>
      <c r="K2025" s="12">
        <v>12</v>
      </c>
      <c r="L2025" s="12">
        <v>32</v>
      </c>
      <c r="M2025" s="12">
        <v>2</v>
      </c>
      <c r="N2025" s="12">
        <v>0</v>
      </c>
      <c r="O2025" s="12">
        <v>20</v>
      </c>
      <c r="P2025" s="12">
        <v>68</v>
      </c>
    </row>
    <row r="2026" spans="1:16" x14ac:dyDescent="0.2">
      <c r="A2026" s="12" t="s">
        <v>1806</v>
      </c>
      <c r="B2026" s="12">
        <v>2014</v>
      </c>
      <c r="C2026" s="12" t="s">
        <v>169</v>
      </c>
      <c r="D2026" s="12" t="s">
        <v>161</v>
      </c>
      <c r="E2026" s="12">
        <v>88</v>
      </c>
      <c r="F2026" s="12">
        <v>328</v>
      </c>
      <c r="G2026" s="12">
        <v>37</v>
      </c>
      <c r="H2026" s="12">
        <v>77</v>
      </c>
      <c r="I2026" s="12">
        <v>15</v>
      </c>
      <c r="J2026" s="12">
        <v>1</v>
      </c>
      <c r="K2026" s="12">
        <v>14</v>
      </c>
      <c r="L2026" s="12">
        <v>61</v>
      </c>
      <c r="M2026" s="12">
        <v>2</v>
      </c>
      <c r="N2026" s="12">
        <v>3</v>
      </c>
      <c r="O2026" s="12">
        <v>28</v>
      </c>
      <c r="P2026" s="12">
        <v>89</v>
      </c>
    </row>
    <row r="2027" spans="1:16" x14ac:dyDescent="0.2">
      <c r="A2027" s="12" t="s">
        <v>2049</v>
      </c>
      <c r="B2027" s="12">
        <v>2014</v>
      </c>
      <c r="C2027" s="12" t="s">
        <v>169</v>
      </c>
      <c r="D2027" s="12" t="s">
        <v>161</v>
      </c>
      <c r="E2027" s="12">
        <v>88</v>
      </c>
      <c r="F2027" s="12">
        <v>329</v>
      </c>
      <c r="G2027" s="12">
        <v>40</v>
      </c>
      <c r="H2027" s="12">
        <v>94</v>
      </c>
      <c r="I2027" s="12">
        <v>12</v>
      </c>
      <c r="J2027" s="12">
        <v>9</v>
      </c>
      <c r="K2027" s="12">
        <v>8</v>
      </c>
      <c r="L2027" s="12">
        <v>36</v>
      </c>
      <c r="M2027" s="12">
        <v>6</v>
      </c>
      <c r="N2027" s="12">
        <v>3</v>
      </c>
      <c r="O2027" s="12">
        <v>16</v>
      </c>
      <c r="P2027" s="12">
        <v>60</v>
      </c>
    </row>
    <row r="2028" spans="1:16" x14ac:dyDescent="0.2">
      <c r="A2028" s="12" t="s">
        <v>1985</v>
      </c>
      <c r="B2028" s="12">
        <v>2014</v>
      </c>
      <c r="C2028" s="12" t="s">
        <v>167</v>
      </c>
      <c r="D2028" s="12" t="s">
        <v>157</v>
      </c>
      <c r="E2028" s="12">
        <v>108</v>
      </c>
      <c r="F2028" s="12">
        <v>331</v>
      </c>
      <c r="G2028" s="12">
        <v>35</v>
      </c>
      <c r="H2028" s="12">
        <v>87</v>
      </c>
      <c r="I2028" s="12">
        <v>16</v>
      </c>
      <c r="J2028" s="12">
        <v>8</v>
      </c>
      <c r="K2028" s="12">
        <v>10</v>
      </c>
      <c r="L2028" s="12">
        <v>35</v>
      </c>
      <c r="M2028" s="12">
        <v>5</v>
      </c>
      <c r="N2028" s="12">
        <v>4</v>
      </c>
      <c r="O2028" s="12">
        <v>23</v>
      </c>
      <c r="P2028" s="12">
        <v>71</v>
      </c>
    </row>
    <row r="2029" spans="1:16" x14ac:dyDescent="0.2">
      <c r="A2029" s="12" t="s">
        <v>1769</v>
      </c>
      <c r="B2029" s="12">
        <v>2014</v>
      </c>
      <c r="C2029" s="12" t="s">
        <v>183</v>
      </c>
      <c r="D2029" s="12" t="s">
        <v>161</v>
      </c>
      <c r="E2029" s="12">
        <v>114</v>
      </c>
      <c r="F2029" s="12">
        <v>333</v>
      </c>
      <c r="G2029" s="12">
        <v>31</v>
      </c>
      <c r="H2029" s="12">
        <v>73</v>
      </c>
      <c r="I2029" s="12">
        <v>14</v>
      </c>
      <c r="J2029" s="12">
        <v>3</v>
      </c>
      <c r="K2029" s="12">
        <v>8</v>
      </c>
      <c r="L2029" s="12">
        <v>27</v>
      </c>
      <c r="M2029" s="12">
        <v>8</v>
      </c>
      <c r="N2029" s="12">
        <v>1</v>
      </c>
      <c r="O2029" s="12">
        <v>18</v>
      </c>
      <c r="P2029" s="12">
        <v>122</v>
      </c>
    </row>
    <row r="2030" spans="1:16" x14ac:dyDescent="0.2">
      <c r="A2030" s="12" t="s">
        <v>1764</v>
      </c>
      <c r="B2030" s="12">
        <v>2014</v>
      </c>
      <c r="C2030" s="12" t="s">
        <v>174</v>
      </c>
      <c r="D2030" s="12" t="s">
        <v>161</v>
      </c>
      <c r="E2030" s="12">
        <v>131</v>
      </c>
      <c r="F2030" s="12">
        <v>336</v>
      </c>
      <c r="G2030" s="12">
        <v>39</v>
      </c>
      <c r="H2030" s="12">
        <v>79</v>
      </c>
      <c r="I2030" s="12">
        <v>18</v>
      </c>
      <c r="J2030" s="12">
        <v>0</v>
      </c>
      <c r="K2030" s="12">
        <v>10</v>
      </c>
      <c r="L2030" s="12">
        <v>46</v>
      </c>
      <c r="M2030" s="12">
        <v>0</v>
      </c>
      <c r="N2030" s="12">
        <v>4</v>
      </c>
      <c r="O2030" s="12">
        <v>57</v>
      </c>
      <c r="P2030" s="12">
        <v>74</v>
      </c>
    </row>
    <row r="2031" spans="1:16" x14ac:dyDescent="0.2">
      <c r="A2031" s="12" t="s">
        <v>1786</v>
      </c>
      <c r="B2031" s="12">
        <v>2014</v>
      </c>
      <c r="C2031" s="12" t="s">
        <v>159</v>
      </c>
      <c r="D2031" s="12" t="s">
        <v>157</v>
      </c>
      <c r="E2031" s="12">
        <v>99</v>
      </c>
      <c r="F2031" s="12">
        <v>336</v>
      </c>
      <c r="G2031" s="12">
        <v>41</v>
      </c>
      <c r="H2031" s="12">
        <v>88</v>
      </c>
      <c r="I2031" s="12">
        <v>20</v>
      </c>
      <c r="J2031" s="12">
        <v>0</v>
      </c>
      <c r="K2031" s="12">
        <v>11</v>
      </c>
      <c r="L2031" s="12">
        <v>38</v>
      </c>
      <c r="M2031" s="12">
        <v>5</v>
      </c>
      <c r="N2031" s="12">
        <v>2</v>
      </c>
      <c r="O2031" s="12">
        <v>24</v>
      </c>
      <c r="P2031" s="12">
        <v>59</v>
      </c>
    </row>
    <row r="2032" spans="1:16" x14ac:dyDescent="0.2">
      <c r="A2032" s="12" t="s">
        <v>1610</v>
      </c>
      <c r="B2032" s="12">
        <v>2014</v>
      </c>
      <c r="C2032" s="12" t="s">
        <v>181</v>
      </c>
      <c r="D2032" s="12" t="s">
        <v>157</v>
      </c>
      <c r="E2032" s="12">
        <v>89</v>
      </c>
      <c r="F2032" s="12">
        <v>338</v>
      </c>
      <c r="G2032" s="12">
        <v>43</v>
      </c>
      <c r="H2032" s="12">
        <v>89</v>
      </c>
      <c r="I2032" s="12">
        <v>21</v>
      </c>
      <c r="J2032" s="12">
        <v>0</v>
      </c>
      <c r="K2032" s="12">
        <v>10</v>
      </c>
      <c r="L2032" s="12">
        <v>44</v>
      </c>
      <c r="M2032" s="12">
        <v>3</v>
      </c>
      <c r="N2032" s="12">
        <v>3</v>
      </c>
      <c r="O2032" s="12">
        <v>32</v>
      </c>
      <c r="P2032" s="12">
        <v>108</v>
      </c>
    </row>
    <row r="2033" spans="1:16" x14ac:dyDescent="0.2">
      <c r="A2033" s="12" t="s">
        <v>1623</v>
      </c>
      <c r="B2033" s="12">
        <v>2014</v>
      </c>
      <c r="C2033" s="12" t="s">
        <v>165</v>
      </c>
      <c r="D2033" s="12" t="s">
        <v>157</v>
      </c>
      <c r="E2033" s="12">
        <v>102</v>
      </c>
      <c r="F2033" s="12">
        <v>338</v>
      </c>
      <c r="G2033" s="12">
        <v>51</v>
      </c>
      <c r="H2033" s="12">
        <v>99</v>
      </c>
      <c r="I2033" s="12">
        <v>26</v>
      </c>
      <c r="J2033" s="12">
        <v>0</v>
      </c>
      <c r="K2033" s="12">
        <v>21</v>
      </c>
      <c r="L2033" s="12">
        <v>49</v>
      </c>
      <c r="M2033" s="12">
        <v>5</v>
      </c>
      <c r="N2033" s="12">
        <v>0</v>
      </c>
      <c r="O2033" s="12">
        <v>40</v>
      </c>
      <c r="P2033" s="12">
        <v>76</v>
      </c>
    </row>
    <row r="2034" spans="1:16" x14ac:dyDescent="0.2">
      <c r="A2034" s="12" t="s">
        <v>1553</v>
      </c>
      <c r="B2034" s="12">
        <v>2014</v>
      </c>
      <c r="C2034" s="12" t="s">
        <v>177</v>
      </c>
      <c r="D2034" s="12" t="s">
        <v>161</v>
      </c>
      <c r="E2034" s="12">
        <v>130</v>
      </c>
      <c r="F2034" s="12">
        <v>341</v>
      </c>
      <c r="G2034" s="12">
        <v>29</v>
      </c>
      <c r="H2034" s="12">
        <v>85</v>
      </c>
      <c r="I2034" s="12">
        <v>17</v>
      </c>
      <c r="J2034" s="12">
        <v>6</v>
      </c>
      <c r="K2034" s="12">
        <v>4</v>
      </c>
      <c r="L2034" s="12">
        <v>42</v>
      </c>
      <c r="M2034" s="12">
        <v>2</v>
      </c>
      <c r="N2034" s="12">
        <v>2</v>
      </c>
      <c r="O2034" s="12">
        <v>31</v>
      </c>
      <c r="P2034" s="12">
        <v>74</v>
      </c>
    </row>
    <row r="2035" spans="1:16" x14ac:dyDescent="0.2">
      <c r="A2035" s="12" t="s">
        <v>1794</v>
      </c>
      <c r="B2035" s="12">
        <v>2014</v>
      </c>
      <c r="C2035" s="12" t="s">
        <v>183</v>
      </c>
      <c r="D2035" s="12" t="s">
        <v>161</v>
      </c>
      <c r="E2035" s="12">
        <v>88</v>
      </c>
      <c r="F2035" s="12">
        <v>341</v>
      </c>
      <c r="G2035" s="12">
        <v>32</v>
      </c>
      <c r="H2035" s="12">
        <v>91</v>
      </c>
      <c r="I2035" s="12">
        <v>12</v>
      </c>
      <c r="J2035" s="12">
        <v>0</v>
      </c>
      <c r="K2035" s="12">
        <v>11</v>
      </c>
      <c r="L2035" s="12">
        <v>47</v>
      </c>
      <c r="M2035" s="12">
        <v>0</v>
      </c>
      <c r="N2035" s="12">
        <v>0</v>
      </c>
      <c r="O2035" s="12">
        <v>17</v>
      </c>
      <c r="P2035" s="12">
        <v>57</v>
      </c>
    </row>
    <row r="2036" spans="1:16" x14ac:dyDescent="0.2">
      <c r="A2036" s="12" t="s">
        <v>1415</v>
      </c>
      <c r="B2036" s="12">
        <v>2014</v>
      </c>
      <c r="C2036" s="12" t="s">
        <v>177</v>
      </c>
      <c r="D2036" s="12" t="s">
        <v>161</v>
      </c>
      <c r="E2036" s="12">
        <v>105</v>
      </c>
      <c r="F2036" s="12">
        <v>343</v>
      </c>
      <c r="G2036" s="12">
        <v>56</v>
      </c>
      <c r="H2036" s="12">
        <v>103</v>
      </c>
      <c r="I2036" s="12">
        <v>14</v>
      </c>
      <c r="J2036" s="12">
        <v>3</v>
      </c>
      <c r="K2036" s="12">
        <v>8</v>
      </c>
      <c r="L2036" s="12">
        <v>46</v>
      </c>
      <c r="M2036" s="12">
        <v>23</v>
      </c>
      <c r="N2036" s="12">
        <v>6</v>
      </c>
      <c r="O2036" s="12">
        <v>16</v>
      </c>
      <c r="P2036" s="12">
        <v>55</v>
      </c>
    </row>
    <row r="2037" spans="1:16" x14ac:dyDescent="0.2">
      <c r="A2037" s="12" t="s">
        <v>1638</v>
      </c>
      <c r="B2037" s="12">
        <v>2014</v>
      </c>
      <c r="C2037" s="12" t="s">
        <v>176</v>
      </c>
      <c r="D2037" s="12" t="s">
        <v>157</v>
      </c>
      <c r="E2037" s="12">
        <v>113</v>
      </c>
      <c r="F2037" s="12">
        <v>344</v>
      </c>
      <c r="G2037" s="12">
        <v>38</v>
      </c>
      <c r="H2037" s="12">
        <v>85</v>
      </c>
      <c r="I2037" s="12">
        <v>16</v>
      </c>
      <c r="J2037" s="12">
        <v>1</v>
      </c>
      <c r="K2037" s="12">
        <v>5</v>
      </c>
      <c r="L2037" s="12">
        <v>39</v>
      </c>
      <c r="M2037" s="12">
        <v>14</v>
      </c>
      <c r="N2037" s="12">
        <v>5</v>
      </c>
      <c r="O2037" s="12">
        <v>13</v>
      </c>
      <c r="P2037" s="12">
        <v>49</v>
      </c>
    </row>
    <row r="2038" spans="1:16" x14ac:dyDescent="0.2">
      <c r="A2038" s="12" t="s">
        <v>1732</v>
      </c>
      <c r="B2038" s="12">
        <v>2014</v>
      </c>
      <c r="C2038" s="12" t="s">
        <v>164</v>
      </c>
      <c r="D2038" s="12" t="s">
        <v>157</v>
      </c>
      <c r="E2038" s="12">
        <v>104</v>
      </c>
      <c r="F2038" s="12">
        <v>346</v>
      </c>
      <c r="G2038" s="12">
        <v>45</v>
      </c>
      <c r="H2038" s="12">
        <v>78</v>
      </c>
      <c r="I2038" s="12">
        <v>21</v>
      </c>
      <c r="J2038" s="12">
        <v>1</v>
      </c>
      <c r="K2038" s="12">
        <v>18</v>
      </c>
      <c r="L2038" s="12">
        <v>40</v>
      </c>
      <c r="M2038" s="12">
        <v>4</v>
      </c>
      <c r="N2038" s="12">
        <v>0</v>
      </c>
      <c r="O2038" s="12">
        <v>29</v>
      </c>
      <c r="P2038" s="12">
        <v>124</v>
      </c>
    </row>
    <row r="2039" spans="1:16" x14ac:dyDescent="0.2">
      <c r="A2039" s="12" t="s">
        <v>1529</v>
      </c>
      <c r="B2039" s="12">
        <v>2014</v>
      </c>
      <c r="C2039" s="12" t="s">
        <v>179</v>
      </c>
      <c r="D2039" s="12" t="s">
        <v>161</v>
      </c>
      <c r="E2039" s="12">
        <v>115</v>
      </c>
      <c r="F2039" s="12">
        <v>348</v>
      </c>
      <c r="G2039" s="12">
        <v>23</v>
      </c>
      <c r="H2039" s="12">
        <v>88</v>
      </c>
      <c r="I2039" s="12">
        <v>18</v>
      </c>
      <c r="J2039" s="12">
        <v>1</v>
      </c>
      <c r="K2039" s="12">
        <v>5</v>
      </c>
      <c r="L2039" s="12">
        <v>26</v>
      </c>
      <c r="M2039" s="12">
        <v>2</v>
      </c>
      <c r="N2039" s="12">
        <v>3</v>
      </c>
      <c r="O2039" s="12">
        <v>20</v>
      </c>
      <c r="P2039" s="12">
        <v>42</v>
      </c>
    </row>
    <row r="2040" spans="1:16" x14ac:dyDescent="0.2">
      <c r="A2040" s="12" t="s">
        <v>109</v>
      </c>
      <c r="B2040" s="12">
        <v>2014</v>
      </c>
      <c r="C2040" s="12" t="s">
        <v>183</v>
      </c>
      <c r="D2040" s="12" t="s">
        <v>161</v>
      </c>
      <c r="E2040" s="12">
        <v>100</v>
      </c>
      <c r="F2040" s="12">
        <v>352</v>
      </c>
      <c r="G2040" s="12">
        <v>41</v>
      </c>
      <c r="H2040" s="12">
        <v>96</v>
      </c>
      <c r="I2040" s="12">
        <v>10</v>
      </c>
      <c r="J2040" s="12">
        <v>2</v>
      </c>
      <c r="K2040" s="12">
        <v>13</v>
      </c>
      <c r="L2040" s="12">
        <v>32</v>
      </c>
      <c r="M2040" s="12">
        <v>2</v>
      </c>
      <c r="N2040" s="12">
        <v>2</v>
      </c>
      <c r="O2040" s="12">
        <v>38</v>
      </c>
      <c r="P2040" s="12">
        <v>104</v>
      </c>
    </row>
    <row r="2041" spans="1:16" x14ac:dyDescent="0.2">
      <c r="A2041" s="12" t="s">
        <v>1804</v>
      </c>
      <c r="B2041" s="12">
        <v>2014</v>
      </c>
      <c r="C2041" s="12" t="s">
        <v>173</v>
      </c>
      <c r="D2041" s="12" t="s">
        <v>161</v>
      </c>
      <c r="E2041" s="12">
        <v>119</v>
      </c>
      <c r="F2041" s="12">
        <v>355</v>
      </c>
      <c r="G2041" s="12">
        <v>30</v>
      </c>
      <c r="H2041" s="12">
        <v>84</v>
      </c>
      <c r="I2041" s="12">
        <v>11</v>
      </c>
      <c r="J2041" s="12">
        <v>0</v>
      </c>
      <c r="K2041" s="12">
        <v>5</v>
      </c>
      <c r="L2041" s="12">
        <v>34</v>
      </c>
      <c r="M2041" s="12">
        <v>1</v>
      </c>
      <c r="N2041" s="12">
        <v>2</v>
      </c>
      <c r="O2041" s="12">
        <v>50</v>
      </c>
      <c r="P2041" s="12">
        <v>73</v>
      </c>
    </row>
    <row r="2042" spans="1:16" x14ac:dyDescent="0.2">
      <c r="A2042" s="12" t="s">
        <v>1702</v>
      </c>
      <c r="B2042" s="12">
        <v>2014</v>
      </c>
      <c r="C2042" s="12" t="s">
        <v>172</v>
      </c>
      <c r="D2042" s="12" t="s">
        <v>161</v>
      </c>
      <c r="E2042" s="12">
        <v>90</v>
      </c>
      <c r="F2042" s="12">
        <v>357</v>
      </c>
      <c r="G2042" s="12">
        <v>36</v>
      </c>
      <c r="H2042" s="12">
        <v>83</v>
      </c>
      <c r="I2042" s="12">
        <v>13</v>
      </c>
      <c r="J2042" s="12">
        <v>1</v>
      </c>
      <c r="K2042" s="12">
        <v>3</v>
      </c>
      <c r="L2042" s="12">
        <v>20</v>
      </c>
      <c r="M2042" s="12">
        <v>18</v>
      </c>
      <c r="N2042" s="12">
        <v>8</v>
      </c>
      <c r="O2042" s="12">
        <v>20</v>
      </c>
      <c r="P2042" s="12">
        <v>86</v>
      </c>
    </row>
    <row r="2043" spans="1:16" x14ac:dyDescent="0.2">
      <c r="A2043" s="12" t="s">
        <v>1426</v>
      </c>
      <c r="B2043" s="12">
        <v>2014</v>
      </c>
      <c r="C2043" s="12" t="s">
        <v>179</v>
      </c>
      <c r="D2043" s="12" t="s">
        <v>161</v>
      </c>
      <c r="E2043" s="12">
        <v>112</v>
      </c>
      <c r="F2043" s="12">
        <v>357</v>
      </c>
      <c r="G2043" s="12">
        <v>28</v>
      </c>
      <c r="H2043" s="12">
        <v>87</v>
      </c>
      <c r="I2043" s="12">
        <v>20</v>
      </c>
      <c r="J2043" s="12">
        <v>0</v>
      </c>
      <c r="K2043" s="12">
        <v>9</v>
      </c>
      <c r="L2043" s="12">
        <v>45</v>
      </c>
      <c r="M2043" s="12">
        <v>0</v>
      </c>
      <c r="N2043" s="12">
        <v>2</v>
      </c>
      <c r="O2043" s="12">
        <v>31</v>
      </c>
      <c r="P2043" s="12">
        <v>94</v>
      </c>
    </row>
    <row r="2044" spans="1:16" x14ac:dyDescent="0.2">
      <c r="A2044" s="12" t="s">
        <v>1406</v>
      </c>
      <c r="B2044" s="12">
        <v>2014</v>
      </c>
      <c r="C2044" s="12" t="s">
        <v>171</v>
      </c>
      <c r="D2044" s="12" t="s">
        <v>157</v>
      </c>
      <c r="E2044" s="12">
        <v>143</v>
      </c>
      <c r="F2044" s="12">
        <v>359</v>
      </c>
      <c r="G2044" s="12">
        <v>42</v>
      </c>
      <c r="H2044" s="12">
        <v>102</v>
      </c>
      <c r="I2044" s="12">
        <v>13</v>
      </c>
      <c r="J2044" s="12">
        <v>2</v>
      </c>
      <c r="K2044" s="12">
        <v>1</v>
      </c>
      <c r="L2044" s="12">
        <v>22</v>
      </c>
      <c r="M2044" s="12">
        <v>15</v>
      </c>
      <c r="N2044" s="12">
        <v>3</v>
      </c>
      <c r="O2044" s="12">
        <v>21</v>
      </c>
      <c r="P2044" s="12">
        <v>68</v>
      </c>
    </row>
    <row r="2045" spans="1:16" x14ac:dyDescent="0.2">
      <c r="A2045" s="12" t="s">
        <v>1979</v>
      </c>
      <c r="B2045" s="12">
        <v>2014</v>
      </c>
      <c r="C2045" s="12" t="s">
        <v>158</v>
      </c>
      <c r="D2045" s="12" t="s">
        <v>157</v>
      </c>
      <c r="E2045" s="12">
        <v>103</v>
      </c>
      <c r="F2045" s="12">
        <v>360</v>
      </c>
      <c r="G2045" s="12">
        <v>42</v>
      </c>
      <c r="H2045" s="12">
        <v>84</v>
      </c>
      <c r="I2045" s="12">
        <v>14</v>
      </c>
      <c r="J2045" s="12">
        <v>2</v>
      </c>
      <c r="K2045" s="12">
        <v>6</v>
      </c>
      <c r="L2045" s="12">
        <v>37</v>
      </c>
      <c r="M2045" s="12">
        <v>9</v>
      </c>
      <c r="N2045" s="12">
        <v>3</v>
      </c>
      <c r="O2045" s="12">
        <v>55</v>
      </c>
      <c r="P2045" s="12">
        <v>105</v>
      </c>
    </row>
    <row r="2046" spans="1:16" x14ac:dyDescent="0.2">
      <c r="A2046" s="12" t="s">
        <v>1494</v>
      </c>
      <c r="B2046" s="12">
        <v>2014</v>
      </c>
      <c r="C2046" s="12" t="s">
        <v>176</v>
      </c>
      <c r="D2046" s="12" t="s">
        <v>157</v>
      </c>
      <c r="E2046" s="12">
        <v>97</v>
      </c>
      <c r="F2046" s="12">
        <v>360</v>
      </c>
      <c r="G2046" s="12">
        <v>33</v>
      </c>
      <c r="H2046" s="12">
        <v>75</v>
      </c>
      <c r="I2046" s="12">
        <v>20</v>
      </c>
      <c r="J2046" s="12">
        <v>0</v>
      </c>
      <c r="K2046" s="12">
        <v>8</v>
      </c>
      <c r="L2046" s="12">
        <v>42</v>
      </c>
      <c r="M2046" s="12">
        <v>0</v>
      </c>
      <c r="N2046" s="12">
        <v>0</v>
      </c>
      <c r="O2046" s="12">
        <v>36</v>
      </c>
      <c r="P2046" s="12">
        <v>111</v>
      </c>
    </row>
    <row r="2047" spans="1:16" x14ac:dyDescent="0.2">
      <c r="A2047" s="12" t="s">
        <v>1390</v>
      </c>
      <c r="B2047" s="12">
        <v>2014</v>
      </c>
      <c r="C2047" s="12" t="s">
        <v>156</v>
      </c>
      <c r="D2047" s="12" t="s">
        <v>157</v>
      </c>
      <c r="E2047" s="12">
        <v>106</v>
      </c>
      <c r="F2047" s="12">
        <v>363</v>
      </c>
      <c r="G2047" s="12">
        <v>43</v>
      </c>
      <c r="H2047" s="12">
        <v>80</v>
      </c>
      <c r="I2047" s="12">
        <v>17</v>
      </c>
      <c r="J2047" s="12">
        <v>0</v>
      </c>
      <c r="K2047" s="12">
        <v>20</v>
      </c>
      <c r="L2047" s="12">
        <v>54</v>
      </c>
      <c r="M2047" s="12">
        <v>1</v>
      </c>
      <c r="N2047" s="12">
        <v>1</v>
      </c>
      <c r="O2047" s="12">
        <v>65</v>
      </c>
      <c r="P2047" s="12">
        <v>132</v>
      </c>
    </row>
    <row r="2048" spans="1:16" x14ac:dyDescent="0.2">
      <c r="A2048" s="12" t="s">
        <v>1787</v>
      </c>
      <c r="B2048" s="12">
        <v>2014</v>
      </c>
      <c r="C2048" s="12" t="s">
        <v>168</v>
      </c>
      <c r="D2048" s="12" t="s">
        <v>157</v>
      </c>
      <c r="E2048" s="12">
        <v>113</v>
      </c>
      <c r="F2048" s="12">
        <v>363</v>
      </c>
      <c r="G2048" s="12">
        <v>41</v>
      </c>
      <c r="H2048" s="12">
        <v>98</v>
      </c>
      <c r="I2048" s="12">
        <v>21</v>
      </c>
      <c r="J2048" s="12">
        <v>0</v>
      </c>
      <c r="K2048" s="12">
        <v>4</v>
      </c>
      <c r="L2048" s="12">
        <v>37</v>
      </c>
      <c r="M2048" s="12">
        <v>4</v>
      </c>
      <c r="N2048" s="12">
        <v>2</v>
      </c>
      <c r="O2048" s="12">
        <v>33</v>
      </c>
      <c r="P2048" s="12">
        <v>81</v>
      </c>
    </row>
    <row r="2049" spans="1:16" x14ac:dyDescent="0.2">
      <c r="A2049" s="12" t="s">
        <v>1733</v>
      </c>
      <c r="B2049" s="12">
        <v>2014</v>
      </c>
      <c r="C2049" s="12" t="s">
        <v>170</v>
      </c>
      <c r="D2049" s="12" t="s">
        <v>157</v>
      </c>
      <c r="E2049" s="12">
        <v>109</v>
      </c>
      <c r="F2049" s="12">
        <v>363</v>
      </c>
      <c r="G2049" s="12">
        <v>53</v>
      </c>
      <c r="H2049" s="12">
        <v>96</v>
      </c>
      <c r="I2049" s="12">
        <v>16</v>
      </c>
      <c r="J2049" s="12">
        <v>7</v>
      </c>
      <c r="K2049" s="12">
        <v>12</v>
      </c>
      <c r="L2049" s="12">
        <v>54</v>
      </c>
      <c r="M2049" s="12">
        <v>1</v>
      </c>
      <c r="N2049" s="12">
        <v>1</v>
      </c>
      <c r="O2049" s="12">
        <v>28</v>
      </c>
      <c r="P2049" s="12">
        <v>63</v>
      </c>
    </row>
    <row r="2050" spans="1:16" x14ac:dyDescent="0.2">
      <c r="A2050" s="12" t="s">
        <v>1762</v>
      </c>
      <c r="B2050" s="12">
        <v>2014</v>
      </c>
      <c r="C2050" s="12" t="s">
        <v>180</v>
      </c>
      <c r="D2050" s="12" t="s">
        <v>161</v>
      </c>
      <c r="E2050" s="12">
        <v>97</v>
      </c>
      <c r="F2050" s="12">
        <v>367</v>
      </c>
      <c r="G2050" s="12">
        <v>34</v>
      </c>
      <c r="H2050" s="12">
        <v>87</v>
      </c>
      <c r="I2050" s="12">
        <v>17</v>
      </c>
      <c r="J2050" s="12">
        <v>1</v>
      </c>
      <c r="K2050" s="12">
        <v>7</v>
      </c>
      <c r="L2050" s="12">
        <v>44</v>
      </c>
      <c r="M2050" s="12">
        <v>1</v>
      </c>
      <c r="N2050" s="12">
        <v>1</v>
      </c>
      <c r="O2050" s="12">
        <v>26</v>
      </c>
      <c r="P2050" s="12">
        <v>77</v>
      </c>
    </row>
    <row r="2051" spans="1:16" x14ac:dyDescent="0.2">
      <c r="A2051" s="12" t="s">
        <v>1993</v>
      </c>
      <c r="B2051" s="12">
        <v>2014</v>
      </c>
      <c r="C2051" s="12" t="s">
        <v>159</v>
      </c>
      <c r="D2051" s="12" t="s">
        <v>157</v>
      </c>
      <c r="E2051" s="12">
        <v>123</v>
      </c>
      <c r="F2051" s="12">
        <v>367</v>
      </c>
      <c r="G2051" s="12">
        <v>47</v>
      </c>
      <c r="H2051" s="12">
        <v>81</v>
      </c>
      <c r="I2051" s="12">
        <v>15</v>
      </c>
      <c r="J2051" s="12">
        <v>4</v>
      </c>
      <c r="K2051" s="12">
        <v>10</v>
      </c>
      <c r="L2051" s="12">
        <v>36</v>
      </c>
      <c r="M2051" s="12">
        <v>4</v>
      </c>
      <c r="N2051" s="12">
        <v>2</v>
      </c>
      <c r="O2051" s="12">
        <v>34</v>
      </c>
      <c r="P2051" s="12">
        <v>95</v>
      </c>
    </row>
    <row r="2052" spans="1:16" x14ac:dyDescent="0.2">
      <c r="A2052" s="12" t="s">
        <v>1972</v>
      </c>
      <c r="B2052" s="12">
        <v>2014</v>
      </c>
      <c r="C2052" s="12" t="s">
        <v>160</v>
      </c>
      <c r="D2052" s="12" t="s">
        <v>161</v>
      </c>
      <c r="E2052" s="12">
        <v>108</v>
      </c>
      <c r="F2052" s="12">
        <v>369</v>
      </c>
      <c r="G2052" s="12">
        <v>41</v>
      </c>
      <c r="H2052" s="12">
        <v>97</v>
      </c>
      <c r="I2052" s="12">
        <v>17</v>
      </c>
      <c r="J2052" s="12">
        <v>1</v>
      </c>
      <c r="K2052" s="12">
        <v>22</v>
      </c>
      <c r="L2052" s="12">
        <v>52</v>
      </c>
      <c r="M2052" s="12">
        <v>0</v>
      </c>
      <c r="N2052" s="12">
        <v>0</v>
      </c>
      <c r="O2052" s="12">
        <v>22</v>
      </c>
      <c r="P2052" s="12">
        <v>97</v>
      </c>
    </row>
    <row r="2053" spans="1:16" x14ac:dyDescent="0.2">
      <c r="A2053" s="12" t="s">
        <v>1953</v>
      </c>
      <c r="B2053" s="12">
        <v>2014</v>
      </c>
      <c r="C2053" s="12" t="s">
        <v>175</v>
      </c>
      <c r="D2053" s="12" t="s">
        <v>157</v>
      </c>
      <c r="E2053" s="12">
        <v>103</v>
      </c>
      <c r="F2053" s="12">
        <v>372</v>
      </c>
      <c r="G2053" s="12">
        <v>46</v>
      </c>
      <c r="H2053" s="12">
        <v>86</v>
      </c>
      <c r="I2053" s="12">
        <v>16</v>
      </c>
      <c r="J2053" s="12">
        <v>3</v>
      </c>
      <c r="K2053" s="12">
        <v>20</v>
      </c>
      <c r="L2053" s="12">
        <v>57</v>
      </c>
      <c r="M2053" s="12">
        <v>1</v>
      </c>
      <c r="N2053" s="12">
        <v>2</v>
      </c>
      <c r="O2053" s="12">
        <v>31</v>
      </c>
      <c r="P2053" s="12">
        <v>127</v>
      </c>
    </row>
    <row r="2054" spans="1:16" x14ac:dyDescent="0.2">
      <c r="A2054" s="12" t="s">
        <v>1629</v>
      </c>
      <c r="B2054" s="12">
        <v>2014</v>
      </c>
      <c r="C2054" s="12" t="s">
        <v>163</v>
      </c>
      <c r="D2054" s="12" t="s">
        <v>161</v>
      </c>
      <c r="E2054" s="12">
        <v>114</v>
      </c>
      <c r="F2054" s="12">
        <v>373</v>
      </c>
      <c r="G2054" s="12">
        <v>43</v>
      </c>
      <c r="H2054" s="12">
        <v>82</v>
      </c>
      <c r="I2054" s="12">
        <v>20</v>
      </c>
      <c r="J2054" s="12">
        <v>0</v>
      </c>
      <c r="K2054" s="12">
        <v>11</v>
      </c>
      <c r="L2054" s="12">
        <v>44</v>
      </c>
      <c r="M2054" s="12">
        <v>0</v>
      </c>
      <c r="N2054" s="12">
        <v>1</v>
      </c>
      <c r="O2054" s="12">
        <v>55</v>
      </c>
      <c r="P2054" s="12">
        <v>143</v>
      </c>
    </row>
    <row r="2055" spans="1:16" x14ac:dyDescent="0.2">
      <c r="A2055" s="12" t="s">
        <v>1777</v>
      </c>
      <c r="B2055" s="12">
        <v>2014</v>
      </c>
      <c r="C2055" s="12" t="s">
        <v>182</v>
      </c>
      <c r="D2055" s="12" t="s">
        <v>157</v>
      </c>
      <c r="E2055" s="12">
        <v>100</v>
      </c>
      <c r="F2055" s="12">
        <v>374</v>
      </c>
      <c r="G2055" s="12">
        <v>52</v>
      </c>
      <c r="H2055" s="12">
        <v>102</v>
      </c>
      <c r="I2055" s="12">
        <v>25</v>
      </c>
      <c r="J2055" s="12">
        <v>5</v>
      </c>
      <c r="K2055" s="12">
        <v>4</v>
      </c>
      <c r="L2055" s="12">
        <v>33</v>
      </c>
      <c r="M2055" s="12">
        <v>9</v>
      </c>
      <c r="N2055" s="12">
        <v>4</v>
      </c>
      <c r="O2055" s="12">
        <v>35</v>
      </c>
      <c r="P2055" s="12">
        <v>85</v>
      </c>
    </row>
    <row r="2056" spans="1:16" x14ac:dyDescent="0.2">
      <c r="A2056" s="12" t="s">
        <v>1909</v>
      </c>
      <c r="B2056" s="12">
        <v>2014</v>
      </c>
      <c r="C2056" s="12" t="s">
        <v>172</v>
      </c>
      <c r="D2056" s="12" t="s">
        <v>161</v>
      </c>
      <c r="E2056" s="12">
        <v>128</v>
      </c>
      <c r="F2056" s="12">
        <v>377</v>
      </c>
      <c r="G2056" s="12">
        <v>47</v>
      </c>
      <c r="H2056" s="12">
        <v>85</v>
      </c>
      <c r="I2056" s="12">
        <v>19</v>
      </c>
      <c r="J2056" s="12">
        <v>1</v>
      </c>
      <c r="K2056" s="12">
        <v>15</v>
      </c>
      <c r="L2056" s="12">
        <v>49</v>
      </c>
      <c r="M2056" s="12">
        <v>3</v>
      </c>
      <c r="N2056" s="12">
        <v>0</v>
      </c>
      <c r="O2056" s="12">
        <v>58</v>
      </c>
      <c r="P2056" s="12">
        <v>115</v>
      </c>
    </row>
    <row r="2057" spans="1:16" x14ac:dyDescent="0.2">
      <c r="A2057" s="12" t="s">
        <v>1597</v>
      </c>
      <c r="B2057" s="12">
        <v>2014</v>
      </c>
      <c r="C2057" s="12" t="s">
        <v>176</v>
      </c>
      <c r="D2057" s="12" t="s">
        <v>157</v>
      </c>
      <c r="E2057" s="12">
        <v>97</v>
      </c>
      <c r="F2057" s="12">
        <v>378</v>
      </c>
      <c r="G2057" s="12">
        <v>54</v>
      </c>
      <c r="H2057" s="12">
        <v>93</v>
      </c>
      <c r="I2057" s="12">
        <v>22</v>
      </c>
      <c r="J2057" s="12">
        <v>2</v>
      </c>
      <c r="K2057" s="12">
        <v>9</v>
      </c>
      <c r="L2057" s="12">
        <v>40</v>
      </c>
      <c r="M2057" s="12">
        <v>7</v>
      </c>
      <c r="N2057" s="12">
        <v>2</v>
      </c>
      <c r="O2057" s="12">
        <v>27</v>
      </c>
      <c r="P2057" s="12">
        <v>79</v>
      </c>
    </row>
    <row r="2058" spans="1:16" x14ac:dyDescent="0.2">
      <c r="A2058" s="12" t="s">
        <v>1626</v>
      </c>
      <c r="B2058" s="12">
        <v>2014</v>
      </c>
      <c r="C2058" s="12" t="s">
        <v>166</v>
      </c>
      <c r="D2058" s="12" t="s">
        <v>161</v>
      </c>
      <c r="E2058" s="12">
        <v>130</v>
      </c>
      <c r="F2058" s="12">
        <v>378</v>
      </c>
      <c r="G2058" s="12">
        <v>47</v>
      </c>
      <c r="H2058" s="12">
        <v>74</v>
      </c>
      <c r="I2058" s="12">
        <v>9</v>
      </c>
      <c r="J2058" s="12">
        <v>0</v>
      </c>
      <c r="K2058" s="12">
        <v>22</v>
      </c>
      <c r="L2058" s="12">
        <v>45</v>
      </c>
      <c r="M2058" s="12">
        <v>5</v>
      </c>
      <c r="N2058" s="12">
        <v>1</v>
      </c>
      <c r="O2058" s="12">
        <v>47</v>
      </c>
      <c r="P2058" s="12">
        <v>122</v>
      </c>
    </row>
    <row r="2059" spans="1:16" x14ac:dyDescent="0.2">
      <c r="A2059" s="12" t="s">
        <v>1569</v>
      </c>
      <c r="B2059" s="12">
        <v>2014</v>
      </c>
      <c r="C2059" s="12" t="s">
        <v>174</v>
      </c>
      <c r="D2059" s="12" t="s">
        <v>161</v>
      </c>
      <c r="E2059" s="12">
        <v>111</v>
      </c>
      <c r="F2059" s="12">
        <v>379</v>
      </c>
      <c r="G2059" s="12">
        <v>45</v>
      </c>
      <c r="H2059" s="12">
        <v>110</v>
      </c>
      <c r="I2059" s="12">
        <v>20</v>
      </c>
      <c r="J2059" s="12">
        <v>0</v>
      </c>
      <c r="K2059" s="12">
        <v>11</v>
      </c>
      <c r="L2059" s="12">
        <v>67</v>
      </c>
      <c r="M2059" s="12">
        <v>4</v>
      </c>
      <c r="N2059" s="12">
        <v>4</v>
      </c>
      <c r="O2059" s="12">
        <v>59</v>
      </c>
      <c r="P2059" s="12">
        <v>78</v>
      </c>
    </row>
    <row r="2060" spans="1:16" x14ac:dyDescent="0.2">
      <c r="A2060" s="12" t="s">
        <v>1757</v>
      </c>
      <c r="B2060" s="12">
        <v>2014</v>
      </c>
      <c r="C2060" s="12" t="s">
        <v>162</v>
      </c>
      <c r="D2060" s="12" t="s">
        <v>161</v>
      </c>
      <c r="E2060" s="12">
        <v>110</v>
      </c>
      <c r="F2060" s="12">
        <v>380</v>
      </c>
      <c r="G2060" s="12">
        <v>28</v>
      </c>
      <c r="H2060" s="12">
        <v>90</v>
      </c>
      <c r="I2060" s="12">
        <v>19</v>
      </c>
      <c r="J2060" s="12">
        <v>0</v>
      </c>
      <c r="K2060" s="12">
        <v>13</v>
      </c>
      <c r="L2060" s="12">
        <v>46</v>
      </c>
      <c r="M2060" s="12">
        <v>0</v>
      </c>
      <c r="N2060" s="12">
        <v>0</v>
      </c>
      <c r="O2060" s="12">
        <v>26</v>
      </c>
      <c r="P2060" s="12">
        <v>102</v>
      </c>
    </row>
    <row r="2061" spans="1:16" x14ac:dyDescent="0.2">
      <c r="A2061" s="12" t="s">
        <v>1582</v>
      </c>
      <c r="B2061" s="12">
        <v>2014</v>
      </c>
      <c r="C2061" s="12" t="s">
        <v>186</v>
      </c>
      <c r="D2061" s="12" t="s">
        <v>161</v>
      </c>
      <c r="E2061" s="12">
        <v>110</v>
      </c>
      <c r="F2061" s="12">
        <v>381</v>
      </c>
      <c r="G2061" s="12">
        <v>43</v>
      </c>
      <c r="H2061" s="12">
        <v>96</v>
      </c>
      <c r="I2061" s="12">
        <v>25</v>
      </c>
      <c r="J2061" s="12">
        <v>1</v>
      </c>
      <c r="K2061" s="12">
        <v>6</v>
      </c>
      <c r="L2061" s="12">
        <v>31</v>
      </c>
      <c r="M2061" s="12">
        <v>4</v>
      </c>
      <c r="N2061" s="12">
        <v>2</v>
      </c>
      <c r="O2061" s="12">
        <v>46</v>
      </c>
      <c r="P2061" s="12">
        <v>60</v>
      </c>
    </row>
    <row r="2062" spans="1:16" x14ac:dyDescent="0.2">
      <c r="A2062" s="12" t="s">
        <v>1877</v>
      </c>
      <c r="B2062" s="12">
        <v>2014</v>
      </c>
      <c r="C2062" s="12" t="s">
        <v>188</v>
      </c>
      <c r="D2062" s="12" t="s">
        <v>161</v>
      </c>
      <c r="E2062" s="12">
        <v>106</v>
      </c>
      <c r="F2062" s="12">
        <v>382</v>
      </c>
      <c r="G2062" s="12">
        <v>46</v>
      </c>
      <c r="H2062" s="12">
        <v>102</v>
      </c>
      <c r="I2062" s="12">
        <v>25</v>
      </c>
      <c r="J2062" s="12">
        <v>0</v>
      </c>
      <c r="K2062" s="12">
        <v>13</v>
      </c>
      <c r="L2062" s="12">
        <v>54</v>
      </c>
      <c r="M2062" s="12">
        <v>1</v>
      </c>
      <c r="N2062" s="12">
        <v>0</v>
      </c>
      <c r="O2062" s="12">
        <v>23</v>
      </c>
      <c r="P2062" s="12">
        <v>70</v>
      </c>
    </row>
    <row r="2063" spans="1:16" x14ac:dyDescent="0.2">
      <c r="A2063" s="12" t="s">
        <v>1576</v>
      </c>
      <c r="B2063" s="12">
        <v>2014</v>
      </c>
      <c r="C2063" s="12" t="s">
        <v>185</v>
      </c>
      <c r="D2063" s="12" t="s">
        <v>161</v>
      </c>
      <c r="E2063" s="12">
        <v>96</v>
      </c>
      <c r="F2063" s="12">
        <v>383</v>
      </c>
      <c r="G2063" s="12">
        <v>56</v>
      </c>
      <c r="H2063" s="12">
        <v>115</v>
      </c>
      <c r="I2063" s="12">
        <v>21</v>
      </c>
      <c r="J2063" s="12">
        <v>2</v>
      </c>
      <c r="K2063" s="12">
        <v>3</v>
      </c>
      <c r="L2063" s="12">
        <v>27</v>
      </c>
      <c r="M2063" s="12">
        <v>16</v>
      </c>
      <c r="N2063" s="12">
        <v>6</v>
      </c>
      <c r="O2063" s="12">
        <v>25</v>
      </c>
      <c r="P2063" s="12">
        <v>53</v>
      </c>
    </row>
    <row r="2064" spans="1:16" x14ac:dyDescent="0.2">
      <c r="A2064" s="12" t="s">
        <v>1958</v>
      </c>
      <c r="B2064" s="12">
        <v>2014</v>
      </c>
      <c r="C2064" s="12" t="s">
        <v>168</v>
      </c>
      <c r="D2064" s="12" t="s">
        <v>157</v>
      </c>
      <c r="E2064" s="12">
        <v>127</v>
      </c>
      <c r="F2064" s="12">
        <v>384</v>
      </c>
      <c r="G2064" s="12">
        <v>45</v>
      </c>
      <c r="H2064" s="12">
        <v>76</v>
      </c>
      <c r="I2064" s="12">
        <v>19</v>
      </c>
      <c r="J2064" s="12">
        <v>2</v>
      </c>
      <c r="K2064" s="12">
        <v>1</v>
      </c>
      <c r="L2064" s="12">
        <v>30</v>
      </c>
      <c r="M2064" s="12">
        <v>8</v>
      </c>
      <c r="N2064" s="12">
        <v>0</v>
      </c>
      <c r="O2064" s="12">
        <v>31</v>
      </c>
      <c r="P2064" s="12">
        <v>121</v>
      </c>
    </row>
    <row r="2065" spans="1:16" x14ac:dyDescent="0.2">
      <c r="A2065" s="12" t="s">
        <v>1861</v>
      </c>
      <c r="B2065" s="12">
        <v>2014</v>
      </c>
      <c r="C2065" s="12" t="s">
        <v>179</v>
      </c>
      <c r="D2065" s="12" t="s">
        <v>161</v>
      </c>
      <c r="E2065" s="12">
        <v>114</v>
      </c>
      <c r="F2065" s="12">
        <v>384</v>
      </c>
      <c r="G2065" s="12">
        <v>54</v>
      </c>
      <c r="H2065" s="12">
        <v>105</v>
      </c>
      <c r="I2065" s="12">
        <v>25</v>
      </c>
      <c r="J2065" s="12">
        <v>0</v>
      </c>
      <c r="K2065" s="12">
        <v>25</v>
      </c>
      <c r="L2065" s="12">
        <v>80</v>
      </c>
      <c r="M2065" s="12">
        <v>1</v>
      </c>
      <c r="N2065" s="12">
        <v>3</v>
      </c>
      <c r="O2065" s="12">
        <v>41</v>
      </c>
      <c r="P2065" s="12">
        <v>103</v>
      </c>
    </row>
    <row r="2066" spans="1:16" x14ac:dyDescent="0.2">
      <c r="A2066" s="12" t="s">
        <v>1704</v>
      </c>
      <c r="B2066" s="12">
        <v>2014</v>
      </c>
      <c r="C2066" s="12" t="s">
        <v>162</v>
      </c>
      <c r="D2066" s="12" t="s">
        <v>161</v>
      </c>
      <c r="E2066" s="12">
        <v>125</v>
      </c>
      <c r="F2066" s="12">
        <v>385</v>
      </c>
      <c r="G2066" s="12">
        <v>50</v>
      </c>
      <c r="H2066" s="12">
        <v>109</v>
      </c>
      <c r="I2066" s="12">
        <v>28</v>
      </c>
      <c r="J2066" s="12">
        <v>5</v>
      </c>
      <c r="K2066" s="12">
        <v>9</v>
      </c>
      <c r="L2066" s="12">
        <v>41</v>
      </c>
      <c r="M2066" s="12">
        <v>7</v>
      </c>
      <c r="N2066" s="12">
        <v>4</v>
      </c>
      <c r="O2066" s="12">
        <v>39</v>
      </c>
      <c r="P2066" s="12">
        <v>81</v>
      </c>
    </row>
    <row r="2067" spans="1:16" x14ac:dyDescent="0.2">
      <c r="A2067" s="12" t="s">
        <v>1963</v>
      </c>
      <c r="B2067" s="12">
        <v>2014</v>
      </c>
      <c r="C2067" s="12" t="s">
        <v>173</v>
      </c>
      <c r="D2067" s="12" t="s">
        <v>161</v>
      </c>
      <c r="E2067" s="12">
        <v>108</v>
      </c>
      <c r="F2067" s="12">
        <v>385</v>
      </c>
      <c r="G2067" s="12">
        <v>48</v>
      </c>
      <c r="H2067" s="12">
        <v>93</v>
      </c>
      <c r="I2067" s="12">
        <v>22</v>
      </c>
      <c r="J2067" s="12">
        <v>3</v>
      </c>
      <c r="K2067" s="12">
        <v>13</v>
      </c>
      <c r="L2067" s="12">
        <v>41</v>
      </c>
      <c r="M2067" s="12">
        <v>1</v>
      </c>
      <c r="N2067" s="12">
        <v>0</v>
      </c>
      <c r="O2067" s="12">
        <v>32</v>
      </c>
      <c r="P2067" s="12">
        <v>64</v>
      </c>
    </row>
    <row r="2068" spans="1:16" x14ac:dyDescent="0.2">
      <c r="A2068" s="12" t="s">
        <v>1930</v>
      </c>
      <c r="B2068" s="12">
        <v>2014</v>
      </c>
      <c r="C2068" s="12" t="s">
        <v>170</v>
      </c>
      <c r="D2068" s="12" t="s">
        <v>157</v>
      </c>
      <c r="E2068" s="12">
        <v>127</v>
      </c>
      <c r="F2068" s="12">
        <v>385</v>
      </c>
      <c r="G2068" s="12">
        <v>46</v>
      </c>
      <c r="H2068" s="12">
        <v>104</v>
      </c>
      <c r="I2068" s="12">
        <v>19</v>
      </c>
      <c r="J2068" s="12">
        <v>1</v>
      </c>
      <c r="K2068" s="12">
        <v>10</v>
      </c>
      <c r="L2068" s="12">
        <v>55</v>
      </c>
      <c r="M2068" s="12">
        <v>2</v>
      </c>
      <c r="N2068" s="12">
        <v>2</v>
      </c>
      <c r="O2068" s="12">
        <v>54</v>
      </c>
      <c r="P2068" s="12">
        <v>86</v>
      </c>
    </row>
    <row r="2069" spans="1:16" x14ac:dyDescent="0.2">
      <c r="A2069" s="12" t="s">
        <v>2044</v>
      </c>
      <c r="B2069" s="12">
        <v>2014</v>
      </c>
      <c r="C2069" s="12" t="s">
        <v>184</v>
      </c>
      <c r="D2069" s="12" t="s">
        <v>157</v>
      </c>
      <c r="E2069" s="12">
        <v>114</v>
      </c>
      <c r="F2069" s="12">
        <v>386</v>
      </c>
      <c r="G2069" s="12">
        <v>39</v>
      </c>
      <c r="H2069" s="12">
        <v>100</v>
      </c>
      <c r="I2069" s="12">
        <v>14</v>
      </c>
      <c r="J2069" s="12">
        <v>7</v>
      </c>
      <c r="K2069" s="12">
        <v>9</v>
      </c>
      <c r="L2069" s="12">
        <v>48</v>
      </c>
      <c r="M2069" s="12">
        <v>4</v>
      </c>
      <c r="N2069" s="12">
        <v>7</v>
      </c>
      <c r="O2069" s="12">
        <v>17</v>
      </c>
      <c r="P2069" s="12">
        <v>71</v>
      </c>
    </row>
    <row r="2070" spans="1:16" x14ac:dyDescent="0.2">
      <c r="A2070" s="12" t="s">
        <v>1408</v>
      </c>
      <c r="B2070" s="12">
        <v>2014</v>
      </c>
      <c r="C2070" s="12" t="s">
        <v>177</v>
      </c>
      <c r="D2070" s="12" t="s">
        <v>161</v>
      </c>
      <c r="E2070" s="12">
        <v>103</v>
      </c>
      <c r="F2070" s="12">
        <v>386</v>
      </c>
      <c r="G2070" s="12">
        <v>36</v>
      </c>
      <c r="H2070" s="12">
        <v>120</v>
      </c>
      <c r="I2070" s="12">
        <v>23</v>
      </c>
      <c r="J2070" s="12">
        <v>0</v>
      </c>
      <c r="K2070" s="12">
        <v>9</v>
      </c>
      <c r="L2070" s="12">
        <v>54</v>
      </c>
      <c r="M2070" s="12">
        <v>0</v>
      </c>
      <c r="N2070" s="12">
        <v>1</v>
      </c>
      <c r="O2070" s="12">
        <v>15</v>
      </c>
      <c r="P2070" s="12">
        <v>77</v>
      </c>
    </row>
    <row r="2071" spans="1:16" x14ac:dyDescent="0.2">
      <c r="A2071" s="12" t="s">
        <v>1739</v>
      </c>
      <c r="B2071" s="12">
        <v>2014</v>
      </c>
      <c r="C2071" s="12" t="s">
        <v>188</v>
      </c>
      <c r="D2071" s="12" t="s">
        <v>161</v>
      </c>
      <c r="E2071" s="12">
        <v>132</v>
      </c>
      <c r="F2071" s="12">
        <v>388</v>
      </c>
      <c r="G2071" s="12">
        <v>67</v>
      </c>
      <c r="H2071" s="12">
        <v>112</v>
      </c>
      <c r="I2071" s="12">
        <v>22</v>
      </c>
      <c r="J2071" s="12">
        <v>4</v>
      </c>
      <c r="K2071" s="12">
        <v>15</v>
      </c>
      <c r="L2071" s="12">
        <v>43</v>
      </c>
      <c r="M2071" s="12">
        <v>20</v>
      </c>
      <c r="N2071" s="12">
        <v>3</v>
      </c>
      <c r="O2071" s="12">
        <v>30</v>
      </c>
      <c r="P2071" s="12">
        <v>136</v>
      </c>
    </row>
    <row r="2072" spans="1:16" x14ac:dyDescent="0.2">
      <c r="A2072" s="12" t="s">
        <v>1697</v>
      </c>
      <c r="B2072" s="12">
        <v>2014</v>
      </c>
      <c r="C2072" s="12" t="s">
        <v>182</v>
      </c>
      <c r="D2072" s="12" t="s">
        <v>157</v>
      </c>
      <c r="E2072" s="12">
        <v>124</v>
      </c>
      <c r="F2072" s="12">
        <v>390</v>
      </c>
      <c r="G2072" s="12">
        <v>44</v>
      </c>
      <c r="H2072" s="12">
        <v>85</v>
      </c>
      <c r="I2072" s="12">
        <v>22</v>
      </c>
      <c r="J2072" s="12">
        <v>0</v>
      </c>
      <c r="K2072" s="12">
        <v>11</v>
      </c>
      <c r="L2072" s="12">
        <v>47</v>
      </c>
      <c r="M2072" s="12">
        <v>0</v>
      </c>
      <c r="N2072" s="12">
        <v>3</v>
      </c>
      <c r="O2072" s="12">
        <v>61</v>
      </c>
      <c r="P2072" s="12">
        <v>151</v>
      </c>
    </row>
    <row r="2073" spans="1:16" x14ac:dyDescent="0.2">
      <c r="A2073" s="12" t="s">
        <v>1698</v>
      </c>
      <c r="B2073" s="12">
        <v>2014</v>
      </c>
      <c r="C2073" s="12" t="s">
        <v>156</v>
      </c>
      <c r="D2073" s="12" t="s">
        <v>157</v>
      </c>
      <c r="E2073" s="12">
        <v>101</v>
      </c>
      <c r="F2073" s="12">
        <v>390</v>
      </c>
      <c r="G2073" s="12">
        <v>43</v>
      </c>
      <c r="H2073" s="12">
        <v>86</v>
      </c>
      <c r="I2073" s="12">
        <v>24</v>
      </c>
      <c r="J2073" s="12">
        <v>0</v>
      </c>
      <c r="K2073" s="12">
        <v>7</v>
      </c>
      <c r="L2073" s="12">
        <v>36</v>
      </c>
      <c r="M2073" s="12">
        <v>3</v>
      </c>
      <c r="N2073" s="12">
        <v>0</v>
      </c>
      <c r="O2073" s="12">
        <v>19</v>
      </c>
      <c r="P2073" s="12">
        <v>70</v>
      </c>
    </row>
    <row r="2074" spans="1:16" x14ac:dyDescent="0.2">
      <c r="A2074" s="12" t="s">
        <v>1641</v>
      </c>
      <c r="B2074" s="12">
        <v>2014</v>
      </c>
      <c r="C2074" s="12" t="s">
        <v>185</v>
      </c>
      <c r="D2074" s="12" t="s">
        <v>161</v>
      </c>
      <c r="E2074" s="12">
        <v>146</v>
      </c>
      <c r="F2074" s="12">
        <v>393</v>
      </c>
      <c r="G2074" s="12">
        <v>51</v>
      </c>
      <c r="H2074" s="12">
        <v>102</v>
      </c>
      <c r="I2074" s="12">
        <v>18</v>
      </c>
      <c r="J2074" s="12">
        <v>6</v>
      </c>
      <c r="K2074" s="12">
        <v>5</v>
      </c>
      <c r="L2074" s="12">
        <v>38</v>
      </c>
      <c r="M2074" s="12">
        <v>16</v>
      </c>
      <c r="N2074" s="12">
        <v>5</v>
      </c>
      <c r="O2074" s="12">
        <v>41</v>
      </c>
      <c r="P2074" s="12">
        <v>77</v>
      </c>
    </row>
    <row r="2075" spans="1:16" x14ac:dyDescent="0.2">
      <c r="A2075" s="12" t="s">
        <v>1599</v>
      </c>
      <c r="B2075" s="12">
        <v>2014</v>
      </c>
      <c r="C2075" s="12" t="s">
        <v>156</v>
      </c>
      <c r="D2075" s="12" t="s">
        <v>157</v>
      </c>
      <c r="E2075" s="12">
        <v>122</v>
      </c>
      <c r="F2075" s="12">
        <v>395</v>
      </c>
      <c r="G2075" s="12">
        <v>45</v>
      </c>
      <c r="H2075" s="12">
        <v>96</v>
      </c>
      <c r="I2075" s="12">
        <v>19</v>
      </c>
      <c r="J2075" s="12">
        <v>5</v>
      </c>
      <c r="K2075" s="12">
        <v>5</v>
      </c>
      <c r="L2075" s="12">
        <v>31</v>
      </c>
      <c r="M2075" s="12">
        <v>15</v>
      </c>
      <c r="N2075" s="12">
        <v>7</v>
      </c>
      <c r="O2075" s="12">
        <v>33</v>
      </c>
      <c r="P2075" s="12">
        <v>100</v>
      </c>
    </row>
    <row r="2076" spans="1:16" x14ac:dyDescent="0.2">
      <c r="A2076" s="12" t="s">
        <v>1954</v>
      </c>
      <c r="B2076" s="12">
        <v>2014</v>
      </c>
      <c r="C2076" s="12" t="s">
        <v>186</v>
      </c>
      <c r="D2076" s="12" t="s">
        <v>161</v>
      </c>
      <c r="E2076" s="12">
        <v>121</v>
      </c>
      <c r="F2076" s="12">
        <v>397</v>
      </c>
      <c r="G2076" s="12">
        <v>43</v>
      </c>
      <c r="H2076" s="12">
        <v>100</v>
      </c>
      <c r="I2076" s="12">
        <v>25</v>
      </c>
      <c r="J2076" s="12">
        <v>0</v>
      </c>
      <c r="K2076" s="12">
        <v>10</v>
      </c>
      <c r="L2076" s="12">
        <v>46</v>
      </c>
      <c r="M2076" s="12">
        <v>0</v>
      </c>
      <c r="N2076" s="12">
        <v>1</v>
      </c>
      <c r="O2076" s="12">
        <v>33</v>
      </c>
      <c r="P2076" s="12">
        <v>102</v>
      </c>
    </row>
    <row r="2077" spans="1:16" x14ac:dyDescent="0.2">
      <c r="A2077" s="12" t="s">
        <v>1746</v>
      </c>
      <c r="B2077" s="12">
        <v>2014</v>
      </c>
      <c r="C2077" s="12" t="s">
        <v>174</v>
      </c>
      <c r="D2077" s="12" t="s">
        <v>161</v>
      </c>
      <c r="E2077" s="12">
        <v>122</v>
      </c>
      <c r="F2077" s="12">
        <v>398</v>
      </c>
      <c r="G2077" s="12">
        <v>46</v>
      </c>
      <c r="H2077" s="12">
        <v>92</v>
      </c>
      <c r="I2077" s="12">
        <v>13</v>
      </c>
      <c r="J2077" s="12">
        <v>1</v>
      </c>
      <c r="K2077" s="12">
        <v>18</v>
      </c>
      <c r="L2077" s="12">
        <v>56</v>
      </c>
      <c r="M2077" s="12">
        <v>8</v>
      </c>
      <c r="N2077" s="12">
        <v>3</v>
      </c>
      <c r="O2077" s="12">
        <v>45</v>
      </c>
      <c r="P2077" s="12">
        <v>113</v>
      </c>
    </row>
    <row r="2078" spans="1:16" x14ac:dyDescent="0.2">
      <c r="A2078" s="12" t="s">
        <v>1897</v>
      </c>
      <c r="B2078" s="12">
        <v>2014</v>
      </c>
      <c r="C2078" s="12" t="s">
        <v>170</v>
      </c>
      <c r="D2078" s="12" t="s">
        <v>157</v>
      </c>
      <c r="E2078" s="12">
        <v>101</v>
      </c>
      <c r="F2078" s="12">
        <v>399</v>
      </c>
      <c r="G2078" s="12">
        <v>62</v>
      </c>
      <c r="H2078" s="12">
        <v>102</v>
      </c>
      <c r="I2078" s="12">
        <v>26</v>
      </c>
      <c r="J2078" s="12">
        <v>3</v>
      </c>
      <c r="K2078" s="12">
        <v>17</v>
      </c>
      <c r="L2078" s="12">
        <v>67</v>
      </c>
      <c r="M2078" s="12">
        <v>3</v>
      </c>
      <c r="N2078" s="12">
        <v>2</v>
      </c>
      <c r="O2078" s="12">
        <v>28</v>
      </c>
      <c r="P2078" s="12">
        <v>80</v>
      </c>
    </row>
    <row r="2079" spans="1:16" x14ac:dyDescent="0.2">
      <c r="A2079" s="12" t="s">
        <v>1980</v>
      </c>
      <c r="B2079" s="12">
        <v>2014</v>
      </c>
      <c r="C2079" s="12" t="s">
        <v>172</v>
      </c>
      <c r="D2079" s="12" t="s">
        <v>161</v>
      </c>
      <c r="E2079" s="12">
        <v>111</v>
      </c>
      <c r="F2079" s="12">
        <v>400</v>
      </c>
      <c r="G2079" s="12">
        <v>37</v>
      </c>
      <c r="H2079" s="12">
        <v>84</v>
      </c>
      <c r="I2079" s="12">
        <v>17</v>
      </c>
      <c r="J2079" s="12">
        <v>1</v>
      </c>
      <c r="K2079" s="12">
        <v>10</v>
      </c>
      <c r="L2079" s="12">
        <v>51</v>
      </c>
      <c r="M2079" s="12">
        <v>3</v>
      </c>
      <c r="N2079" s="12">
        <v>2</v>
      </c>
      <c r="O2079" s="12">
        <v>36</v>
      </c>
      <c r="P2079" s="12">
        <v>100</v>
      </c>
    </row>
    <row r="2080" spans="1:16" x14ac:dyDescent="0.2">
      <c r="A2080" s="12" t="s">
        <v>2012</v>
      </c>
      <c r="B2080" s="12">
        <v>2014</v>
      </c>
      <c r="C2080" s="12" t="s">
        <v>180</v>
      </c>
      <c r="D2080" s="12" t="s">
        <v>161</v>
      </c>
      <c r="E2080" s="12">
        <v>113</v>
      </c>
      <c r="F2080" s="12">
        <v>402</v>
      </c>
      <c r="G2080" s="12">
        <v>52</v>
      </c>
      <c r="H2080" s="12">
        <v>100</v>
      </c>
      <c r="I2080" s="12">
        <v>14</v>
      </c>
      <c r="J2080" s="12">
        <v>3</v>
      </c>
      <c r="K2080" s="12">
        <v>12</v>
      </c>
      <c r="L2080" s="12">
        <v>42</v>
      </c>
      <c r="M2080" s="12">
        <v>20</v>
      </c>
      <c r="N2080" s="12">
        <v>4</v>
      </c>
      <c r="O2080" s="12">
        <v>21</v>
      </c>
      <c r="P2080" s="12">
        <v>71</v>
      </c>
    </row>
    <row r="2081" spans="1:16" x14ac:dyDescent="0.2">
      <c r="A2081" s="12" t="s">
        <v>1301</v>
      </c>
      <c r="B2081" s="12">
        <v>2014</v>
      </c>
      <c r="C2081" s="12" t="s">
        <v>171</v>
      </c>
      <c r="D2081" s="12" t="s">
        <v>157</v>
      </c>
      <c r="E2081" s="12">
        <v>109</v>
      </c>
      <c r="F2081" s="12">
        <v>403</v>
      </c>
      <c r="G2081" s="12">
        <v>46</v>
      </c>
      <c r="H2081" s="12">
        <v>94</v>
      </c>
      <c r="I2081" s="12">
        <v>23</v>
      </c>
      <c r="J2081" s="12">
        <v>0</v>
      </c>
      <c r="K2081" s="12">
        <v>15</v>
      </c>
      <c r="L2081" s="12">
        <v>49</v>
      </c>
      <c r="M2081" s="12">
        <v>3</v>
      </c>
      <c r="N2081" s="12">
        <v>1</v>
      </c>
      <c r="O2081" s="12">
        <v>37</v>
      </c>
      <c r="P2081" s="12">
        <v>80</v>
      </c>
    </row>
    <row r="2082" spans="1:16" x14ac:dyDescent="0.2">
      <c r="A2082" s="12" t="s">
        <v>1579</v>
      </c>
      <c r="B2082" s="12">
        <v>2014</v>
      </c>
      <c r="C2082" s="12" t="s">
        <v>169</v>
      </c>
      <c r="D2082" s="12" t="s">
        <v>161</v>
      </c>
      <c r="E2082" s="12">
        <v>106</v>
      </c>
      <c r="F2082" s="12">
        <v>403</v>
      </c>
      <c r="G2082" s="12">
        <v>44</v>
      </c>
      <c r="H2082" s="12">
        <v>109</v>
      </c>
      <c r="I2082" s="12">
        <v>17</v>
      </c>
      <c r="J2082" s="12">
        <v>4</v>
      </c>
      <c r="K2082" s="12">
        <v>5</v>
      </c>
      <c r="L2082" s="12">
        <v>42</v>
      </c>
      <c r="M2082" s="12">
        <v>2</v>
      </c>
      <c r="N2082" s="12">
        <v>1</v>
      </c>
      <c r="O2082" s="12">
        <v>23</v>
      </c>
      <c r="P2082" s="12">
        <v>57</v>
      </c>
    </row>
    <row r="2083" spans="1:16" x14ac:dyDescent="0.2">
      <c r="A2083" s="12" t="s">
        <v>1549</v>
      </c>
      <c r="B2083" s="12">
        <v>2014</v>
      </c>
      <c r="C2083" s="12" t="s">
        <v>170</v>
      </c>
      <c r="D2083" s="12" t="s">
        <v>157</v>
      </c>
      <c r="E2083" s="12">
        <v>127</v>
      </c>
      <c r="F2083" s="12">
        <v>404</v>
      </c>
      <c r="G2083" s="12">
        <v>37</v>
      </c>
      <c r="H2083" s="12">
        <v>90</v>
      </c>
      <c r="I2083" s="12">
        <v>15</v>
      </c>
      <c r="J2083" s="12">
        <v>0</v>
      </c>
      <c r="K2083" s="12">
        <v>4</v>
      </c>
      <c r="L2083" s="12">
        <v>39</v>
      </c>
      <c r="M2083" s="12">
        <v>0</v>
      </c>
      <c r="N2083" s="12">
        <v>1</v>
      </c>
      <c r="O2083" s="12">
        <v>40</v>
      </c>
      <c r="P2083" s="12">
        <v>50</v>
      </c>
    </row>
    <row r="2084" spans="1:16" x14ac:dyDescent="0.2">
      <c r="A2084" s="12" t="s">
        <v>1486</v>
      </c>
      <c r="B2084" s="12">
        <v>2014</v>
      </c>
      <c r="C2084" s="12" t="s">
        <v>180</v>
      </c>
      <c r="D2084" s="12" t="s">
        <v>161</v>
      </c>
      <c r="E2084" s="12">
        <v>110</v>
      </c>
      <c r="F2084" s="12">
        <v>404</v>
      </c>
      <c r="G2084" s="12">
        <v>40</v>
      </c>
      <c r="H2084" s="12">
        <v>114</v>
      </c>
      <c r="I2084" s="12">
        <v>21</v>
      </c>
      <c r="J2084" s="12">
        <v>0</v>
      </c>
      <c r="K2084" s="12">
        <v>7</v>
      </c>
      <c r="L2084" s="12">
        <v>38</v>
      </c>
      <c r="M2084" s="12">
        <v>1</v>
      </c>
      <c r="N2084" s="12">
        <v>1</v>
      </c>
      <c r="O2084" s="12">
        <v>28</v>
      </c>
      <c r="P2084" s="12">
        <v>55</v>
      </c>
    </row>
    <row r="2085" spans="1:16" x14ac:dyDescent="0.2">
      <c r="A2085" s="12" t="s">
        <v>2061</v>
      </c>
      <c r="B2085" s="12">
        <v>2014</v>
      </c>
      <c r="C2085" s="12" t="s">
        <v>175</v>
      </c>
      <c r="D2085" s="12" t="s">
        <v>157</v>
      </c>
      <c r="E2085" s="12">
        <v>101</v>
      </c>
      <c r="F2085" s="12">
        <v>405</v>
      </c>
      <c r="G2085" s="12">
        <v>70</v>
      </c>
      <c r="H2085" s="12">
        <v>129</v>
      </c>
      <c r="I2085" s="12">
        <v>27</v>
      </c>
      <c r="J2085" s="12">
        <v>7</v>
      </c>
      <c r="K2085" s="12">
        <v>7</v>
      </c>
      <c r="L2085" s="12">
        <v>40</v>
      </c>
      <c r="M2085" s="12">
        <v>20</v>
      </c>
      <c r="N2085" s="12">
        <v>4</v>
      </c>
      <c r="O2085" s="12">
        <v>19</v>
      </c>
      <c r="P2085" s="12">
        <v>98</v>
      </c>
    </row>
    <row r="2086" spans="1:16" x14ac:dyDescent="0.2">
      <c r="A2086" s="12" t="s">
        <v>1840</v>
      </c>
      <c r="B2086" s="12">
        <v>2014</v>
      </c>
      <c r="C2086" s="12" t="s">
        <v>169</v>
      </c>
      <c r="D2086" s="12" t="s">
        <v>161</v>
      </c>
      <c r="E2086" s="12">
        <v>109</v>
      </c>
      <c r="F2086" s="12">
        <v>406</v>
      </c>
      <c r="G2086" s="12">
        <v>75</v>
      </c>
      <c r="H2086" s="12">
        <v>122</v>
      </c>
      <c r="I2086" s="12">
        <v>39</v>
      </c>
      <c r="J2086" s="12">
        <v>1</v>
      </c>
      <c r="K2086" s="12">
        <v>19</v>
      </c>
      <c r="L2086" s="12">
        <v>69</v>
      </c>
      <c r="M2086" s="12">
        <v>9</v>
      </c>
      <c r="N2086" s="12">
        <v>3</v>
      </c>
      <c r="O2086" s="12">
        <v>64</v>
      </c>
      <c r="P2086" s="12">
        <v>110</v>
      </c>
    </row>
    <row r="2087" spans="1:16" x14ac:dyDescent="0.2">
      <c r="A2087" s="12" t="s">
        <v>1727</v>
      </c>
      <c r="B2087" s="12">
        <v>2014</v>
      </c>
      <c r="C2087" s="12" t="s">
        <v>169</v>
      </c>
      <c r="D2087" s="12" t="s">
        <v>161</v>
      </c>
      <c r="E2087" s="12">
        <v>104</v>
      </c>
      <c r="F2087" s="12">
        <v>406</v>
      </c>
      <c r="G2087" s="12">
        <v>51</v>
      </c>
      <c r="H2087" s="12">
        <v>105</v>
      </c>
      <c r="I2087" s="12">
        <v>18</v>
      </c>
      <c r="J2087" s="12">
        <v>3</v>
      </c>
      <c r="K2087" s="12">
        <v>6</v>
      </c>
      <c r="L2087" s="12">
        <v>30</v>
      </c>
      <c r="M2087" s="12">
        <v>5</v>
      </c>
      <c r="N2087" s="12">
        <v>5</v>
      </c>
      <c r="O2087" s="12">
        <v>24</v>
      </c>
      <c r="P2087" s="12">
        <v>72</v>
      </c>
    </row>
    <row r="2088" spans="1:16" x14ac:dyDescent="0.2">
      <c r="A2088" s="12" t="s">
        <v>1693</v>
      </c>
      <c r="B2088" s="12">
        <v>2014</v>
      </c>
      <c r="C2088" s="12" t="s">
        <v>172</v>
      </c>
      <c r="D2088" s="12" t="s">
        <v>161</v>
      </c>
      <c r="E2088" s="12">
        <v>146</v>
      </c>
      <c r="F2088" s="12">
        <v>406</v>
      </c>
      <c r="G2088" s="12">
        <v>47</v>
      </c>
      <c r="H2088" s="12">
        <v>91</v>
      </c>
      <c r="I2088" s="12">
        <v>13</v>
      </c>
      <c r="J2088" s="12">
        <v>2</v>
      </c>
      <c r="K2088" s="12">
        <v>8</v>
      </c>
      <c r="L2088" s="12">
        <v>33</v>
      </c>
      <c r="M2088" s="12">
        <v>11</v>
      </c>
      <c r="N2088" s="12">
        <v>6</v>
      </c>
      <c r="O2088" s="12">
        <v>33</v>
      </c>
      <c r="P2088" s="12">
        <v>107</v>
      </c>
    </row>
    <row r="2089" spans="1:16" x14ac:dyDescent="0.2">
      <c r="A2089" s="12" t="s">
        <v>1710</v>
      </c>
      <c r="B2089" s="12">
        <v>2014</v>
      </c>
      <c r="C2089" s="12" t="s">
        <v>156</v>
      </c>
      <c r="D2089" s="12" t="s">
        <v>157</v>
      </c>
      <c r="E2089" s="12">
        <v>127</v>
      </c>
      <c r="F2089" s="12">
        <v>407</v>
      </c>
      <c r="G2089" s="12">
        <v>42</v>
      </c>
      <c r="H2089" s="12">
        <v>98</v>
      </c>
      <c r="I2089" s="12">
        <v>16</v>
      </c>
      <c r="J2089" s="12">
        <v>1</v>
      </c>
      <c r="K2089" s="12">
        <v>15</v>
      </c>
      <c r="L2089" s="12">
        <v>50</v>
      </c>
      <c r="M2089" s="12">
        <v>0</v>
      </c>
      <c r="N2089" s="12">
        <v>1</v>
      </c>
      <c r="O2089" s="12">
        <v>25</v>
      </c>
      <c r="P2089" s="12">
        <v>159</v>
      </c>
    </row>
    <row r="2090" spans="1:16" x14ac:dyDescent="0.2">
      <c r="A2090" s="12" t="s">
        <v>1778</v>
      </c>
      <c r="B2090" s="12">
        <v>2014</v>
      </c>
      <c r="C2090" s="12" t="s">
        <v>180</v>
      </c>
      <c r="D2090" s="12" t="s">
        <v>161</v>
      </c>
      <c r="E2090" s="12">
        <v>140</v>
      </c>
      <c r="F2090" s="12">
        <v>413</v>
      </c>
      <c r="G2090" s="12">
        <v>52</v>
      </c>
      <c r="H2090" s="12">
        <v>125</v>
      </c>
      <c r="I2090" s="12">
        <v>16</v>
      </c>
      <c r="J2090" s="12">
        <v>3</v>
      </c>
      <c r="K2090" s="12">
        <v>3</v>
      </c>
      <c r="L2090" s="12">
        <v>46</v>
      </c>
      <c r="M2090" s="12">
        <v>6</v>
      </c>
      <c r="N2090" s="12">
        <v>3</v>
      </c>
      <c r="O2090" s="12">
        <v>28</v>
      </c>
      <c r="P2090" s="12">
        <v>78</v>
      </c>
    </row>
    <row r="2091" spans="1:16" x14ac:dyDescent="0.2">
      <c r="A2091" s="12" t="s">
        <v>1575</v>
      </c>
      <c r="B2091" s="12">
        <v>2014</v>
      </c>
      <c r="C2091" s="12" t="s">
        <v>168</v>
      </c>
      <c r="D2091" s="12" t="s">
        <v>157</v>
      </c>
      <c r="E2091" s="12">
        <v>119</v>
      </c>
      <c r="F2091" s="12">
        <v>415</v>
      </c>
      <c r="G2091" s="12">
        <v>49</v>
      </c>
      <c r="H2091" s="12">
        <v>103</v>
      </c>
      <c r="I2091" s="12">
        <v>20</v>
      </c>
      <c r="J2091" s="12">
        <v>0</v>
      </c>
      <c r="K2091" s="12">
        <v>17</v>
      </c>
      <c r="L2091" s="12">
        <v>55</v>
      </c>
      <c r="M2091" s="12">
        <v>3</v>
      </c>
      <c r="N2091" s="12">
        <v>2</v>
      </c>
      <c r="O2091" s="12">
        <v>78</v>
      </c>
      <c r="P2091" s="12">
        <v>133</v>
      </c>
    </row>
    <row r="2092" spans="1:16" x14ac:dyDescent="0.2">
      <c r="A2092" s="12" t="s">
        <v>1987</v>
      </c>
      <c r="B2092" s="12">
        <v>2014</v>
      </c>
      <c r="C2092" s="12" t="s">
        <v>173</v>
      </c>
      <c r="D2092" s="12" t="s">
        <v>161</v>
      </c>
      <c r="E2092" s="12">
        <v>116</v>
      </c>
      <c r="F2092" s="12">
        <v>416</v>
      </c>
      <c r="G2092" s="12">
        <v>46</v>
      </c>
      <c r="H2092" s="12">
        <v>117</v>
      </c>
      <c r="I2092" s="12">
        <v>24</v>
      </c>
      <c r="J2092" s="12">
        <v>3</v>
      </c>
      <c r="K2092" s="12">
        <v>4</v>
      </c>
      <c r="L2092" s="12">
        <v>47</v>
      </c>
      <c r="M2092" s="12">
        <v>13</v>
      </c>
      <c r="N2092" s="12">
        <v>4</v>
      </c>
      <c r="O2092" s="12">
        <v>20</v>
      </c>
      <c r="P2092" s="12">
        <v>87</v>
      </c>
    </row>
    <row r="2093" spans="1:16" x14ac:dyDescent="0.2">
      <c r="A2093" s="12" t="s">
        <v>1574</v>
      </c>
      <c r="B2093" s="12">
        <v>2014</v>
      </c>
      <c r="C2093" s="12" t="s">
        <v>176</v>
      </c>
      <c r="D2093" s="12" t="s">
        <v>157</v>
      </c>
      <c r="E2093" s="12">
        <v>129</v>
      </c>
      <c r="F2093" s="12">
        <v>416</v>
      </c>
      <c r="G2093" s="12">
        <v>40</v>
      </c>
      <c r="H2093" s="12">
        <v>109</v>
      </c>
      <c r="I2093" s="12">
        <v>25</v>
      </c>
      <c r="J2093" s="12">
        <v>1</v>
      </c>
      <c r="K2093" s="12">
        <v>8</v>
      </c>
      <c r="L2093" s="12">
        <v>58</v>
      </c>
      <c r="M2093" s="12">
        <v>2</v>
      </c>
      <c r="N2093" s="12">
        <v>3</v>
      </c>
      <c r="O2093" s="12">
        <v>36</v>
      </c>
      <c r="P2093" s="12">
        <v>61</v>
      </c>
    </row>
    <row r="2094" spans="1:16" x14ac:dyDescent="0.2">
      <c r="A2094" s="12" t="s">
        <v>2036</v>
      </c>
      <c r="B2094" s="12">
        <v>2014</v>
      </c>
      <c r="C2094" s="12" t="s">
        <v>169</v>
      </c>
      <c r="D2094" s="12" t="s">
        <v>161</v>
      </c>
      <c r="E2094" s="12">
        <v>118</v>
      </c>
      <c r="F2094" s="12">
        <v>418</v>
      </c>
      <c r="G2094" s="12">
        <v>54</v>
      </c>
      <c r="H2094" s="12">
        <v>116</v>
      </c>
      <c r="I2094" s="12">
        <v>18</v>
      </c>
      <c r="J2094" s="12">
        <v>2</v>
      </c>
      <c r="K2094" s="12">
        <v>4</v>
      </c>
      <c r="L2094" s="12">
        <v>27</v>
      </c>
      <c r="M2094" s="12">
        <v>19</v>
      </c>
      <c r="N2094" s="12">
        <v>3</v>
      </c>
      <c r="O2094" s="12">
        <v>25</v>
      </c>
      <c r="P2094" s="12">
        <v>53</v>
      </c>
    </row>
    <row r="2095" spans="1:16" x14ac:dyDescent="0.2">
      <c r="A2095" s="12" t="s">
        <v>1666</v>
      </c>
      <c r="B2095" s="12">
        <v>2014</v>
      </c>
      <c r="C2095" s="12" t="s">
        <v>167</v>
      </c>
      <c r="D2095" s="12" t="s">
        <v>157</v>
      </c>
      <c r="E2095" s="12">
        <v>140</v>
      </c>
      <c r="F2095" s="12">
        <v>418</v>
      </c>
      <c r="G2095" s="12">
        <v>51</v>
      </c>
      <c r="H2095" s="12">
        <v>106</v>
      </c>
      <c r="I2095" s="12">
        <v>23</v>
      </c>
      <c r="J2095" s="12">
        <v>2</v>
      </c>
      <c r="K2095" s="12">
        <v>9</v>
      </c>
      <c r="L2095" s="12">
        <v>52</v>
      </c>
      <c r="M2095" s="12">
        <v>2</v>
      </c>
      <c r="N2095" s="12">
        <v>5</v>
      </c>
      <c r="O2095" s="12">
        <v>62</v>
      </c>
      <c r="P2095" s="12">
        <v>111</v>
      </c>
    </row>
    <row r="2096" spans="1:16" x14ac:dyDescent="0.2">
      <c r="A2096" s="12" t="s">
        <v>1815</v>
      </c>
      <c r="B2096" s="12">
        <v>2014</v>
      </c>
      <c r="C2096" s="12" t="s">
        <v>172</v>
      </c>
      <c r="D2096" s="12" t="s">
        <v>161</v>
      </c>
      <c r="E2096" s="12">
        <v>148</v>
      </c>
      <c r="F2096" s="12">
        <v>423</v>
      </c>
      <c r="G2096" s="12">
        <v>39</v>
      </c>
      <c r="H2096" s="12">
        <v>101</v>
      </c>
      <c r="I2096" s="12">
        <v>13</v>
      </c>
      <c r="J2096" s="12">
        <v>2</v>
      </c>
      <c r="K2096" s="12">
        <v>5</v>
      </c>
      <c r="L2096" s="12">
        <v>40</v>
      </c>
      <c r="M2096" s="12">
        <v>12</v>
      </c>
      <c r="N2096" s="12">
        <v>1</v>
      </c>
      <c r="O2096" s="12">
        <v>29</v>
      </c>
      <c r="P2096" s="12">
        <v>69</v>
      </c>
    </row>
    <row r="2097" spans="1:16" x14ac:dyDescent="0.2">
      <c r="A2097" s="12" t="s">
        <v>108</v>
      </c>
      <c r="B2097" s="12">
        <v>2014</v>
      </c>
      <c r="C2097" s="12" t="s">
        <v>188</v>
      </c>
      <c r="D2097" s="12" t="s">
        <v>161</v>
      </c>
      <c r="E2097" s="12">
        <v>111</v>
      </c>
      <c r="F2097" s="12">
        <v>432</v>
      </c>
      <c r="G2097" s="12">
        <v>58</v>
      </c>
      <c r="H2097" s="12">
        <v>124</v>
      </c>
      <c r="I2097" s="12">
        <v>34</v>
      </c>
      <c r="J2097" s="12">
        <v>2</v>
      </c>
      <c r="K2097" s="12">
        <v>18</v>
      </c>
      <c r="L2097" s="12">
        <v>61</v>
      </c>
      <c r="M2097" s="12">
        <v>2</v>
      </c>
      <c r="N2097" s="12">
        <v>1</v>
      </c>
      <c r="O2097" s="12">
        <v>25</v>
      </c>
      <c r="P2097" s="12">
        <v>58</v>
      </c>
    </row>
    <row r="2098" spans="1:16" x14ac:dyDescent="0.2">
      <c r="A2098" s="12" t="s">
        <v>1834</v>
      </c>
      <c r="B2098" s="12">
        <v>2014</v>
      </c>
      <c r="C2098" s="12" t="s">
        <v>175</v>
      </c>
      <c r="D2098" s="12" t="s">
        <v>157</v>
      </c>
      <c r="E2098" s="12">
        <v>133</v>
      </c>
      <c r="F2098" s="12">
        <v>433</v>
      </c>
      <c r="G2098" s="12">
        <v>52</v>
      </c>
      <c r="H2098" s="12">
        <v>119</v>
      </c>
      <c r="I2098" s="12">
        <v>35</v>
      </c>
      <c r="J2098" s="12">
        <v>2</v>
      </c>
      <c r="K2098" s="12">
        <v>6</v>
      </c>
      <c r="L2098" s="12">
        <v>37</v>
      </c>
      <c r="M2098" s="12">
        <v>1</v>
      </c>
      <c r="N2098" s="12">
        <v>1</v>
      </c>
      <c r="O2098" s="12">
        <v>24</v>
      </c>
      <c r="P2098" s="12">
        <v>93</v>
      </c>
    </row>
    <row r="2099" spans="1:16" x14ac:dyDescent="0.2">
      <c r="A2099" s="12" t="s">
        <v>1656</v>
      </c>
      <c r="B2099" s="12">
        <v>2014</v>
      </c>
      <c r="C2099" s="12" t="s">
        <v>158</v>
      </c>
      <c r="D2099" s="12" t="s">
        <v>157</v>
      </c>
      <c r="E2099" s="12">
        <v>116</v>
      </c>
      <c r="F2099" s="12">
        <v>434</v>
      </c>
      <c r="G2099" s="12">
        <v>61</v>
      </c>
      <c r="H2099" s="12">
        <v>120</v>
      </c>
      <c r="I2099" s="12">
        <v>21</v>
      </c>
      <c r="J2099" s="12">
        <v>4</v>
      </c>
      <c r="K2099" s="12">
        <v>8</v>
      </c>
      <c r="L2099" s="12">
        <v>35</v>
      </c>
      <c r="M2099" s="12">
        <v>11</v>
      </c>
      <c r="N2099" s="12">
        <v>4</v>
      </c>
      <c r="O2099" s="12">
        <v>66</v>
      </c>
      <c r="P2099" s="12">
        <v>108</v>
      </c>
    </row>
    <row r="2100" spans="1:16" x14ac:dyDescent="0.2">
      <c r="A2100" s="12" t="s">
        <v>1966</v>
      </c>
      <c r="B2100" s="12">
        <v>2014</v>
      </c>
      <c r="C2100" s="12" t="s">
        <v>188</v>
      </c>
      <c r="D2100" s="12" t="s">
        <v>161</v>
      </c>
      <c r="E2100" s="12">
        <v>131</v>
      </c>
      <c r="F2100" s="12">
        <v>436</v>
      </c>
      <c r="G2100" s="12">
        <v>74</v>
      </c>
      <c r="H2100" s="12">
        <v>136</v>
      </c>
      <c r="I2100" s="12">
        <v>27</v>
      </c>
      <c r="J2100" s="12">
        <v>6</v>
      </c>
      <c r="K2100" s="12">
        <v>24</v>
      </c>
      <c r="L2100" s="12">
        <v>76</v>
      </c>
      <c r="M2100" s="12">
        <v>8</v>
      </c>
      <c r="N2100" s="12">
        <v>7</v>
      </c>
      <c r="O2100" s="12">
        <v>37</v>
      </c>
      <c r="P2100" s="12">
        <v>101</v>
      </c>
    </row>
    <row r="2101" spans="1:16" x14ac:dyDescent="0.2">
      <c r="A2101" s="12" t="s">
        <v>1527</v>
      </c>
      <c r="B2101" s="12">
        <v>2014</v>
      </c>
      <c r="C2101" s="12" t="s">
        <v>185</v>
      </c>
      <c r="D2101" s="12" t="s">
        <v>161</v>
      </c>
      <c r="E2101" s="12">
        <v>131</v>
      </c>
      <c r="F2101" s="12">
        <v>438</v>
      </c>
      <c r="G2101" s="12">
        <v>48</v>
      </c>
      <c r="H2101" s="12">
        <v>122</v>
      </c>
      <c r="I2101" s="12">
        <v>32</v>
      </c>
      <c r="J2101" s="12">
        <v>3</v>
      </c>
      <c r="K2101" s="12">
        <v>16</v>
      </c>
      <c r="L2101" s="12">
        <v>61</v>
      </c>
      <c r="M2101" s="12">
        <v>0</v>
      </c>
      <c r="N2101" s="12">
        <v>0</v>
      </c>
      <c r="O2101" s="12">
        <v>31</v>
      </c>
      <c r="P2101" s="12">
        <v>121</v>
      </c>
    </row>
    <row r="2102" spans="1:16" x14ac:dyDescent="0.2">
      <c r="A2102" s="12" t="s">
        <v>2014</v>
      </c>
      <c r="B2102" s="12">
        <v>2014</v>
      </c>
      <c r="C2102" s="12" t="s">
        <v>159</v>
      </c>
      <c r="D2102" s="12" t="s">
        <v>157</v>
      </c>
      <c r="E2102" s="12">
        <v>131</v>
      </c>
      <c r="F2102" s="12">
        <v>438</v>
      </c>
      <c r="G2102" s="12">
        <v>51</v>
      </c>
      <c r="H2102" s="12">
        <v>87</v>
      </c>
      <c r="I2102" s="12">
        <v>20</v>
      </c>
      <c r="J2102" s="12">
        <v>2</v>
      </c>
      <c r="K2102" s="12">
        <v>22</v>
      </c>
      <c r="L2102" s="12">
        <v>60</v>
      </c>
      <c r="M2102" s="12">
        <v>0</v>
      </c>
      <c r="N2102" s="12">
        <v>3</v>
      </c>
      <c r="O2102" s="12">
        <v>17</v>
      </c>
      <c r="P2102" s="12">
        <v>158</v>
      </c>
    </row>
    <row r="2103" spans="1:16" x14ac:dyDescent="0.2">
      <c r="A2103" s="12" t="s">
        <v>1973</v>
      </c>
      <c r="B2103" s="12">
        <v>2014</v>
      </c>
      <c r="C2103" s="12" t="s">
        <v>166</v>
      </c>
      <c r="D2103" s="12" t="s">
        <v>161</v>
      </c>
      <c r="E2103" s="12">
        <v>137</v>
      </c>
      <c r="F2103" s="12">
        <v>440</v>
      </c>
      <c r="G2103" s="12">
        <v>55</v>
      </c>
      <c r="H2103" s="12">
        <v>127</v>
      </c>
      <c r="I2103" s="12">
        <v>31</v>
      </c>
      <c r="J2103" s="12">
        <v>3</v>
      </c>
      <c r="K2103" s="12">
        <v>9</v>
      </c>
      <c r="L2103" s="12">
        <v>54</v>
      </c>
      <c r="M2103" s="12">
        <v>6</v>
      </c>
      <c r="N2103" s="12">
        <v>3</v>
      </c>
      <c r="O2103" s="12">
        <v>22</v>
      </c>
      <c r="P2103" s="12">
        <v>67</v>
      </c>
    </row>
    <row r="2104" spans="1:16" x14ac:dyDescent="0.2">
      <c r="A2104" s="12" t="s">
        <v>1459</v>
      </c>
      <c r="B2104" s="12">
        <v>2014</v>
      </c>
      <c r="C2104" s="12" t="s">
        <v>171</v>
      </c>
      <c r="D2104" s="12" t="s">
        <v>157</v>
      </c>
      <c r="E2104" s="12">
        <v>123</v>
      </c>
      <c r="F2104" s="12">
        <v>440</v>
      </c>
      <c r="G2104" s="12">
        <v>56</v>
      </c>
      <c r="H2104" s="12">
        <v>95</v>
      </c>
      <c r="I2104" s="12">
        <v>14</v>
      </c>
      <c r="J2104" s="12">
        <v>0</v>
      </c>
      <c r="K2104" s="12">
        <v>22</v>
      </c>
      <c r="L2104" s="12">
        <v>62</v>
      </c>
      <c r="M2104" s="12">
        <v>1</v>
      </c>
      <c r="N2104" s="12">
        <v>1</v>
      </c>
      <c r="O2104" s="12">
        <v>58</v>
      </c>
      <c r="P2104" s="12">
        <v>109</v>
      </c>
    </row>
    <row r="2105" spans="1:16" x14ac:dyDescent="0.2">
      <c r="A2105" s="12" t="s">
        <v>1857</v>
      </c>
      <c r="B2105" s="12">
        <v>2014</v>
      </c>
      <c r="C2105" s="12" t="s">
        <v>182</v>
      </c>
      <c r="D2105" s="12" t="s">
        <v>157</v>
      </c>
      <c r="E2105" s="12">
        <v>123</v>
      </c>
      <c r="F2105" s="12">
        <v>441</v>
      </c>
      <c r="G2105" s="12">
        <v>57</v>
      </c>
      <c r="H2105" s="12">
        <v>139</v>
      </c>
      <c r="I2105" s="12">
        <v>30</v>
      </c>
      <c r="J2105" s="12">
        <v>3</v>
      </c>
      <c r="K2105" s="12">
        <v>23</v>
      </c>
      <c r="L2105" s="12">
        <v>76</v>
      </c>
      <c r="M2105" s="12">
        <v>6</v>
      </c>
      <c r="N2105" s="12">
        <v>3</v>
      </c>
      <c r="O2105" s="12">
        <v>30</v>
      </c>
      <c r="P2105" s="12">
        <v>126</v>
      </c>
    </row>
    <row r="2106" spans="1:16" x14ac:dyDescent="0.2">
      <c r="A2106" s="12" t="s">
        <v>1631</v>
      </c>
      <c r="B2106" s="12">
        <v>2014</v>
      </c>
      <c r="C2106" s="12" t="s">
        <v>172</v>
      </c>
      <c r="D2106" s="12" t="s">
        <v>161</v>
      </c>
      <c r="E2106" s="12">
        <v>136</v>
      </c>
      <c r="F2106" s="12">
        <v>443</v>
      </c>
      <c r="G2106" s="12">
        <v>55</v>
      </c>
      <c r="H2106" s="12">
        <v>118</v>
      </c>
      <c r="I2106" s="12">
        <v>31</v>
      </c>
      <c r="J2106" s="12">
        <v>5</v>
      </c>
      <c r="K2106" s="12">
        <v>12</v>
      </c>
      <c r="L2106" s="12">
        <v>48</v>
      </c>
      <c r="M2106" s="12">
        <v>1</v>
      </c>
      <c r="N2106" s="12">
        <v>1</v>
      </c>
      <c r="O2106" s="12">
        <v>69</v>
      </c>
      <c r="P2106" s="12">
        <v>87</v>
      </c>
    </row>
    <row r="2107" spans="1:16" x14ac:dyDescent="0.2">
      <c r="A2107" s="12" t="s">
        <v>1546</v>
      </c>
      <c r="B2107" s="12">
        <v>2014</v>
      </c>
      <c r="C2107" s="12" t="s">
        <v>176</v>
      </c>
      <c r="D2107" s="12" t="s">
        <v>157</v>
      </c>
      <c r="E2107" s="12">
        <v>106</v>
      </c>
      <c r="F2107" s="12">
        <v>444</v>
      </c>
      <c r="G2107" s="12">
        <v>57</v>
      </c>
      <c r="H2107" s="12">
        <v>114</v>
      </c>
      <c r="I2107" s="12">
        <v>17</v>
      </c>
      <c r="J2107" s="12">
        <v>10</v>
      </c>
      <c r="K2107" s="12">
        <v>3</v>
      </c>
      <c r="L2107" s="12">
        <v>28</v>
      </c>
      <c r="M2107" s="12">
        <v>10</v>
      </c>
      <c r="N2107" s="12">
        <v>6</v>
      </c>
      <c r="O2107" s="12">
        <v>35</v>
      </c>
      <c r="P2107" s="12">
        <v>114</v>
      </c>
    </row>
    <row r="2108" spans="1:16" x14ac:dyDescent="0.2">
      <c r="A2108" s="12" t="s">
        <v>1917</v>
      </c>
      <c r="B2108" s="12">
        <v>2014</v>
      </c>
      <c r="C2108" s="12" t="s">
        <v>168</v>
      </c>
      <c r="D2108" s="12" t="s">
        <v>157</v>
      </c>
      <c r="E2108" s="12">
        <v>106</v>
      </c>
      <c r="F2108" s="12">
        <v>449</v>
      </c>
      <c r="G2108" s="12">
        <v>68</v>
      </c>
      <c r="H2108" s="12">
        <v>126</v>
      </c>
      <c r="I2108" s="12">
        <v>23</v>
      </c>
      <c r="J2108" s="12">
        <v>5</v>
      </c>
      <c r="K2108" s="12">
        <v>4</v>
      </c>
      <c r="L2108" s="12">
        <v>29</v>
      </c>
      <c r="M2108" s="12">
        <v>12</v>
      </c>
      <c r="N2108" s="12">
        <v>2</v>
      </c>
      <c r="O2108" s="12">
        <v>33</v>
      </c>
      <c r="P2108" s="12">
        <v>98</v>
      </c>
    </row>
    <row r="2109" spans="1:16" x14ac:dyDescent="0.2">
      <c r="A2109" s="12" t="s">
        <v>1531</v>
      </c>
      <c r="B2109" s="12">
        <v>2014</v>
      </c>
      <c r="C2109" s="12" t="s">
        <v>177</v>
      </c>
      <c r="D2109" s="12" t="s">
        <v>161</v>
      </c>
      <c r="E2109" s="12">
        <v>128</v>
      </c>
      <c r="F2109" s="12">
        <v>449</v>
      </c>
      <c r="G2109" s="12">
        <v>64</v>
      </c>
      <c r="H2109" s="12">
        <v>127</v>
      </c>
      <c r="I2109" s="12">
        <v>35</v>
      </c>
      <c r="J2109" s="12">
        <v>0</v>
      </c>
      <c r="K2109" s="12">
        <v>13</v>
      </c>
      <c r="L2109" s="12">
        <v>71</v>
      </c>
      <c r="M2109" s="12">
        <v>14</v>
      </c>
      <c r="N2109" s="12">
        <v>5</v>
      </c>
      <c r="O2109" s="12">
        <v>56</v>
      </c>
      <c r="P2109" s="12">
        <v>84</v>
      </c>
    </row>
    <row r="2110" spans="1:16" x14ac:dyDescent="0.2">
      <c r="A2110" s="12" t="s">
        <v>106</v>
      </c>
      <c r="B2110" s="12">
        <v>2014</v>
      </c>
      <c r="C2110" s="12" t="s">
        <v>165</v>
      </c>
      <c r="D2110" s="12" t="s">
        <v>157</v>
      </c>
      <c r="E2110" s="12">
        <v>127</v>
      </c>
      <c r="F2110" s="12">
        <v>450</v>
      </c>
      <c r="G2110" s="12">
        <v>65</v>
      </c>
      <c r="H2110" s="12">
        <v>88</v>
      </c>
      <c r="I2110" s="12">
        <v>16</v>
      </c>
      <c r="J2110" s="12">
        <v>0</v>
      </c>
      <c r="K2110" s="12">
        <v>26</v>
      </c>
      <c r="L2110" s="12">
        <v>72</v>
      </c>
      <c r="M2110" s="12">
        <v>2</v>
      </c>
      <c r="N2110" s="12">
        <v>1</v>
      </c>
      <c r="O2110" s="12">
        <v>60</v>
      </c>
      <c r="P2110" s="12">
        <v>173</v>
      </c>
    </row>
    <row r="2111" spans="1:16" x14ac:dyDescent="0.2">
      <c r="A2111" s="12" t="s">
        <v>1633</v>
      </c>
      <c r="B2111" s="12">
        <v>2014</v>
      </c>
      <c r="C2111" s="12" t="s">
        <v>175</v>
      </c>
      <c r="D2111" s="12" t="s">
        <v>157</v>
      </c>
      <c r="E2111" s="12">
        <v>131</v>
      </c>
      <c r="F2111" s="12">
        <v>452</v>
      </c>
      <c r="G2111" s="12">
        <v>37</v>
      </c>
      <c r="H2111" s="12">
        <v>130</v>
      </c>
      <c r="I2111" s="12">
        <v>34</v>
      </c>
      <c r="J2111" s="12">
        <v>0</v>
      </c>
      <c r="K2111" s="12">
        <v>3</v>
      </c>
      <c r="L2111" s="12">
        <v>61</v>
      </c>
      <c r="M2111" s="12">
        <v>0</v>
      </c>
      <c r="N2111" s="12">
        <v>1</v>
      </c>
      <c r="O2111" s="12">
        <v>34</v>
      </c>
      <c r="P2111" s="12">
        <v>46</v>
      </c>
    </row>
    <row r="2112" spans="1:16" x14ac:dyDescent="0.2">
      <c r="A2112" s="12" t="s">
        <v>1510</v>
      </c>
      <c r="B2112" s="12">
        <v>2014</v>
      </c>
      <c r="C2112" s="12" t="s">
        <v>184</v>
      </c>
      <c r="D2112" s="12" t="s">
        <v>157</v>
      </c>
      <c r="E2112" s="12">
        <v>123</v>
      </c>
      <c r="F2112" s="12">
        <v>455</v>
      </c>
      <c r="G2112" s="12">
        <v>58</v>
      </c>
      <c r="H2112" s="12">
        <v>110</v>
      </c>
      <c r="I2112" s="12">
        <v>19</v>
      </c>
      <c r="J2112" s="12">
        <v>1</v>
      </c>
      <c r="K2112" s="12">
        <v>13</v>
      </c>
      <c r="L2112" s="12">
        <v>40</v>
      </c>
      <c r="M2112" s="12">
        <v>3</v>
      </c>
      <c r="N2112" s="12">
        <v>4</v>
      </c>
      <c r="O2112" s="12">
        <v>58</v>
      </c>
      <c r="P2112" s="12">
        <v>131</v>
      </c>
    </row>
    <row r="2113" spans="1:16" x14ac:dyDescent="0.2">
      <c r="A2113" s="12" t="s">
        <v>1484</v>
      </c>
      <c r="B2113" s="12">
        <v>2014</v>
      </c>
      <c r="C2113" s="12" t="s">
        <v>175</v>
      </c>
      <c r="D2113" s="12" t="s">
        <v>157</v>
      </c>
      <c r="E2113" s="12">
        <v>120</v>
      </c>
      <c r="F2113" s="12">
        <v>455</v>
      </c>
      <c r="G2113" s="12">
        <v>60</v>
      </c>
      <c r="H2113" s="12">
        <v>126</v>
      </c>
      <c r="I2113" s="12">
        <v>27</v>
      </c>
      <c r="J2113" s="12">
        <v>2</v>
      </c>
      <c r="K2113" s="12">
        <v>4</v>
      </c>
      <c r="L2113" s="12">
        <v>55</v>
      </c>
      <c r="M2113" s="12">
        <v>3</v>
      </c>
      <c r="N2113" s="12">
        <v>0</v>
      </c>
      <c r="O2113" s="12">
        <v>60</v>
      </c>
      <c r="P2113" s="12">
        <v>96</v>
      </c>
    </row>
    <row r="2114" spans="1:16" x14ac:dyDescent="0.2">
      <c r="A2114" s="12" t="s">
        <v>2008</v>
      </c>
      <c r="B2114" s="12">
        <v>2014</v>
      </c>
      <c r="C2114" s="12" t="s">
        <v>165</v>
      </c>
      <c r="D2114" s="12" t="s">
        <v>157</v>
      </c>
      <c r="E2114" s="12">
        <v>137</v>
      </c>
      <c r="F2114" s="12">
        <v>455</v>
      </c>
      <c r="G2114" s="12">
        <v>48</v>
      </c>
      <c r="H2114" s="12">
        <v>95</v>
      </c>
      <c r="I2114" s="12">
        <v>18</v>
      </c>
      <c r="J2114" s="12">
        <v>0</v>
      </c>
      <c r="K2114" s="12">
        <v>16</v>
      </c>
      <c r="L2114" s="12">
        <v>45</v>
      </c>
      <c r="M2114" s="12">
        <v>2</v>
      </c>
      <c r="N2114" s="12">
        <v>0</v>
      </c>
      <c r="O2114" s="12">
        <v>13</v>
      </c>
      <c r="P2114" s="12">
        <v>122</v>
      </c>
    </row>
    <row r="2115" spans="1:16" x14ac:dyDescent="0.2">
      <c r="A2115" s="12" t="s">
        <v>1863</v>
      </c>
      <c r="B2115" s="12">
        <v>2014</v>
      </c>
      <c r="C2115" s="12" t="s">
        <v>178</v>
      </c>
      <c r="D2115" s="12" t="s">
        <v>157</v>
      </c>
      <c r="E2115" s="12">
        <v>140</v>
      </c>
      <c r="F2115" s="12">
        <v>457</v>
      </c>
      <c r="G2115" s="12">
        <v>45</v>
      </c>
      <c r="H2115" s="12">
        <v>97</v>
      </c>
      <c r="I2115" s="12">
        <v>21</v>
      </c>
      <c r="J2115" s="12">
        <v>1</v>
      </c>
      <c r="K2115" s="12">
        <v>15</v>
      </c>
      <c r="L2115" s="12">
        <v>54</v>
      </c>
      <c r="M2115" s="12">
        <v>1</v>
      </c>
      <c r="N2115" s="12">
        <v>0</v>
      </c>
      <c r="O2115" s="12">
        <v>35</v>
      </c>
      <c r="P2115" s="12">
        <v>74</v>
      </c>
    </row>
    <row r="2116" spans="1:16" x14ac:dyDescent="0.2">
      <c r="A2116" s="12" t="s">
        <v>1551</v>
      </c>
      <c r="B2116" s="12">
        <v>2014</v>
      </c>
      <c r="C2116" s="12" t="s">
        <v>182</v>
      </c>
      <c r="D2116" s="12" t="s">
        <v>157</v>
      </c>
      <c r="E2116" s="12">
        <v>134</v>
      </c>
      <c r="F2116" s="12">
        <v>461</v>
      </c>
      <c r="G2116" s="12">
        <v>64</v>
      </c>
      <c r="H2116" s="12">
        <v>130</v>
      </c>
      <c r="I2116" s="12">
        <v>27</v>
      </c>
      <c r="J2116" s="12">
        <v>2</v>
      </c>
      <c r="K2116" s="12">
        <v>8</v>
      </c>
      <c r="L2116" s="12">
        <v>51</v>
      </c>
      <c r="M2116" s="12">
        <v>36</v>
      </c>
      <c r="N2116" s="12">
        <v>11</v>
      </c>
      <c r="O2116" s="12">
        <v>22</v>
      </c>
      <c r="P2116" s="12">
        <v>75</v>
      </c>
    </row>
    <row r="2117" spans="1:16" x14ac:dyDescent="0.2">
      <c r="A2117" s="12" t="s">
        <v>1712</v>
      </c>
      <c r="B2117" s="12">
        <v>2014</v>
      </c>
      <c r="C2117" s="12" t="s">
        <v>181</v>
      </c>
      <c r="D2117" s="12" t="s">
        <v>157</v>
      </c>
      <c r="E2117" s="12">
        <v>134</v>
      </c>
      <c r="F2117" s="12">
        <v>462</v>
      </c>
      <c r="G2117" s="12">
        <v>53</v>
      </c>
      <c r="H2117" s="12">
        <v>120</v>
      </c>
      <c r="I2117" s="12">
        <v>25</v>
      </c>
      <c r="J2117" s="12">
        <v>1</v>
      </c>
      <c r="K2117" s="12">
        <v>10</v>
      </c>
      <c r="L2117" s="12">
        <v>55</v>
      </c>
      <c r="M2117" s="12">
        <v>1</v>
      </c>
      <c r="N2117" s="12">
        <v>3</v>
      </c>
      <c r="O2117" s="12">
        <v>38</v>
      </c>
      <c r="P2117" s="12">
        <v>124</v>
      </c>
    </row>
    <row r="2118" spans="1:16" x14ac:dyDescent="0.2">
      <c r="A2118" s="12" t="s">
        <v>1430</v>
      </c>
      <c r="B2118" s="12">
        <v>2014</v>
      </c>
      <c r="C2118" s="12" t="s">
        <v>179</v>
      </c>
      <c r="D2118" s="12" t="s">
        <v>161</v>
      </c>
      <c r="E2118" s="12">
        <v>121</v>
      </c>
      <c r="F2118" s="12">
        <v>462</v>
      </c>
      <c r="G2118" s="12">
        <v>44</v>
      </c>
      <c r="H2118" s="12">
        <v>123</v>
      </c>
      <c r="I2118" s="12">
        <v>25</v>
      </c>
      <c r="J2118" s="12">
        <v>0</v>
      </c>
      <c r="K2118" s="12">
        <v>8</v>
      </c>
      <c r="L2118" s="12">
        <v>51</v>
      </c>
      <c r="M2118" s="12">
        <v>2</v>
      </c>
      <c r="N2118" s="12">
        <v>3</v>
      </c>
      <c r="O2118" s="12">
        <v>23</v>
      </c>
      <c r="P2118" s="12">
        <v>74</v>
      </c>
    </row>
    <row r="2119" spans="1:16" x14ac:dyDescent="0.2">
      <c r="A2119" s="12" t="s">
        <v>1416</v>
      </c>
      <c r="B2119" s="12">
        <v>2014</v>
      </c>
      <c r="C2119" s="12" t="s">
        <v>170</v>
      </c>
      <c r="D2119" s="12" t="s">
        <v>157</v>
      </c>
      <c r="E2119" s="12">
        <v>126</v>
      </c>
      <c r="F2119" s="12">
        <v>463</v>
      </c>
      <c r="G2119" s="12">
        <v>68</v>
      </c>
      <c r="H2119" s="12">
        <v>114</v>
      </c>
      <c r="I2119" s="12">
        <v>21</v>
      </c>
      <c r="J2119" s="12">
        <v>3</v>
      </c>
      <c r="K2119" s="12">
        <v>9</v>
      </c>
      <c r="L2119" s="12">
        <v>47</v>
      </c>
      <c r="M2119" s="12">
        <v>19</v>
      </c>
      <c r="N2119" s="12">
        <v>5</v>
      </c>
      <c r="O2119" s="12">
        <v>66</v>
      </c>
      <c r="P2119" s="12">
        <v>66</v>
      </c>
    </row>
    <row r="2120" spans="1:16" x14ac:dyDescent="0.2">
      <c r="A2120" s="12" t="s">
        <v>1660</v>
      </c>
      <c r="B2120" s="12">
        <v>2014</v>
      </c>
      <c r="C2120" s="12" t="s">
        <v>156</v>
      </c>
      <c r="D2120" s="12" t="s">
        <v>157</v>
      </c>
      <c r="E2120" s="12">
        <v>130</v>
      </c>
      <c r="F2120" s="12">
        <v>464</v>
      </c>
      <c r="G2120" s="12">
        <v>50</v>
      </c>
      <c r="H2120" s="12">
        <v>131</v>
      </c>
      <c r="I2120" s="12">
        <v>31</v>
      </c>
      <c r="J2120" s="12">
        <v>5</v>
      </c>
      <c r="K2120" s="12">
        <v>7</v>
      </c>
      <c r="L2120" s="12">
        <v>57</v>
      </c>
      <c r="M2120" s="12">
        <v>0</v>
      </c>
      <c r="N2120" s="12">
        <v>4</v>
      </c>
      <c r="O2120" s="12">
        <v>36</v>
      </c>
      <c r="P2120" s="12">
        <v>78</v>
      </c>
    </row>
    <row r="2121" spans="1:16" x14ac:dyDescent="0.2">
      <c r="A2121" s="12" t="s">
        <v>1758</v>
      </c>
      <c r="B2121" s="12">
        <v>2014</v>
      </c>
      <c r="C2121" s="12" t="s">
        <v>158</v>
      </c>
      <c r="D2121" s="12" t="s">
        <v>157</v>
      </c>
      <c r="E2121" s="12">
        <v>126</v>
      </c>
      <c r="F2121" s="12">
        <v>465</v>
      </c>
      <c r="G2121" s="12">
        <v>43</v>
      </c>
      <c r="H2121" s="12">
        <v>103</v>
      </c>
      <c r="I2121" s="12">
        <v>21</v>
      </c>
      <c r="J2121" s="12">
        <v>2</v>
      </c>
      <c r="K2121" s="12">
        <v>14</v>
      </c>
      <c r="L2121" s="12">
        <v>56</v>
      </c>
      <c r="M2121" s="12">
        <v>1</v>
      </c>
      <c r="N2121" s="12">
        <v>0</v>
      </c>
      <c r="O2121" s="12">
        <v>34</v>
      </c>
      <c r="P2121" s="12">
        <v>151</v>
      </c>
    </row>
    <row r="2122" spans="1:16" x14ac:dyDescent="0.2">
      <c r="A2122" s="12" t="s">
        <v>1756</v>
      </c>
      <c r="B2122" s="12">
        <v>2014</v>
      </c>
      <c r="C2122" s="12" t="s">
        <v>178</v>
      </c>
      <c r="D2122" s="12" t="s">
        <v>157</v>
      </c>
      <c r="E2122" s="12">
        <v>133</v>
      </c>
      <c r="F2122" s="12">
        <v>471</v>
      </c>
      <c r="G2122" s="12">
        <v>55</v>
      </c>
      <c r="H2122" s="12">
        <v>142</v>
      </c>
      <c r="I2122" s="12">
        <v>29</v>
      </c>
      <c r="J2122" s="12">
        <v>4</v>
      </c>
      <c r="K2122" s="12">
        <v>5</v>
      </c>
      <c r="L2122" s="12">
        <v>53</v>
      </c>
      <c r="M2122" s="12">
        <v>28</v>
      </c>
      <c r="N2122" s="12">
        <v>5</v>
      </c>
      <c r="O2122" s="12">
        <v>24</v>
      </c>
      <c r="P2122" s="12">
        <v>108</v>
      </c>
    </row>
    <row r="2123" spans="1:16" x14ac:dyDescent="0.2">
      <c r="A2123" s="12" t="s">
        <v>1754</v>
      </c>
      <c r="B2123" s="12">
        <v>2014</v>
      </c>
      <c r="C2123" s="12" t="s">
        <v>186</v>
      </c>
      <c r="D2123" s="12" t="s">
        <v>161</v>
      </c>
      <c r="E2123" s="12">
        <v>144</v>
      </c>
      <c r="F2123" s="12">
        <v>473</v>
      </c>
      <c r="G2123" s="12">
        <v>47</v>
      </c>
      <c r="H2123" s="12">
        <v>111</v>
      </c>
      <c r="I2123" s="12">
        <v>22</v>
      </c>
      <c r="J2123" s="12">
        <v>1</v>
      </c>
      <c r="K2123" s="12">
        <v>10</v>
      </c>
      <c r="L2123" s="12">
        <v>63</v>
      </c>
      <c r="M2123" s="12">
        <v>7</v>
      </c>
      <c r="N2123" s="12">
        <v>1</v>
      </c>
      <c r="O2123" s="12">
        <v>34</v>
      </c>
      <c r="P2123" s="12">
        <v>91</v>
      </c>
    </row>
    <row r="2124" spans="1:16" x14ac:dyDescent="0.2">
      <c r="A2124" s="12" t="s">
        <v>1602</v>
      </c>
      <c r="B2124" s="12">
        <v>2014</v>
      </c>
      <c r="C2124" s="12" t="s">
        <v>167</v>
      </c>
      <c r="D2124" s="12" t="s">
        <v>157</v>
      </c>
      <c r="E2124" s="12">
        <v>137</v>
      </c>
      <c r="F2124" s="12">
        <v>476</v>
      </c>
      <c r="G2124" s="12">
        <v>33</v>
      </c>
      <c r="H2124" s="12">
        <v>123</v>
      </c>
      <c r="I2124" s="12">
        <v>18</v>
      </c>
      <c r="J2124" s="12">
        <v>0</v>
      </c>
      <c r="K2124" s="12">
        <v>7</v>
      </c>
      <c r="L2124" s="12">
        <v>39</v>
      </c>
      <c r="M2124" s="12">
        <v>1</v>
      </c>
      <c r="N2124" s="12">
        <v>1</v>
      </c>
      <c r="O2124" s="12">
        <v>43</v>
      </c>
      <c r="P2124" s="12">
        <v>60</v>
      </c>
    </row>
    <row r="2125" spans="1:16" x14ac:dyDescent="0.2">
      <c r="A2125" s="12" t="s">
        <v>115</v>
      </c>
      <c r="B2125" s="12">
        <v>2014</v>
      </c>
      <c r="C2125" s="12" t="s">
        <v>164</v>
      </c>
      <c r="D2125" s="12" t="s">
        <v>157</v>
      </c>
      <c r="E2125" s="12">
        <v>128</v>
      </c>
      <c r="F2125" s="12">
        <v>477</v>
      </c>
      <c r="G2125" s="12">
        <v>75</v>
      </c>
      <c r="H2125" s="12">
        <v>128</v>
      </c>
      <c r="I2125" s="12">
        <v>27</v>
      </c>
      <c r="J2125" s="12">
        <v>2</v>
      </c>
      <c r="K2125" s="12">
        <v>34</v>
      </c>
      <c r="L2125" s="12">
        <v>98</v>
      </c>
      <c r="M2125" s="12">
        <v>2</v>
      </c>
      <c r="N2125" s="12">
        <v>0</v>
      </c>
      <c r="O2125" s="12">
        <v>62</v>
      </c>
      <c r="P2125" s="12">
        <v>82</v>
      </c>
    </row>
    <row r="2126" spans="1:16" x14ac:dyDescent="0.2">
      <c r="A2126" s="12" t="s">
        <v>1822</v>
      </c>
      <c r="B2126" s="12">
        <v>2014</v>
      </c>
      <c r="C2126" s="12" t="s">
        <v>176</v>
      </c>
      <c r="D2126" s="12" t="s">
        <v>157</v>
      </c>
      <c r="E2126" s="12">
        <v>142</v>
      </c>
      <c r="F2126" s="12">
        <v>478</v>
      </c>
      <c r="G2126" s="12">
        <v>62</v>
      </c>
      <c r="H2126" s="12">
        <v>134</v>
      </c>
      <c r="I2126" s="12">
        <v>29</v>
      </c>
      <c r="J2126" s="12">
        <v>1</v>
      </c>
      <c r="K2126" s="12">
        <v>13</v>
      </c>
      <c r="L2126" s="12">
        <v>59</v>
      </c>
      <c r="M2126" s="12">
        <v>3</v>
      </c>
      <c r="N2126" s="12">
        <v>1</v>
      </c>
      <c r="O2126" s="12">
        <v>39</v>
      </c>
      <c r="P2126" s="12">
        <v>99</v>
      </c>
    </row>
    <row r="2127" spans="1:16" x14ac:dyDescent="0.2">
      <c r="A2127" s="12" t="s">
        <v>1692</v>
      </c>
      <c r="B2127" s="12">
        <v>2014</v>
      </c>
      <c r="C2127" s="12" t="s">
        <v>162</v>
      </c>
      <c r="D2127" s="12" t="s">
        <v>161</v>
      </c>
      <c r="E2127" s="12">
        <v>149</v>
      </c>
      <c r="F2127" s="12">
        <v>478</v>
      </c>
      <c r="G2127" s="12">
        <v>68</v>
      </c>
      <c r="H2127" s="12">
        <v>119</v>
      </c>
      <c r="I2127" s="12">
        <v>33</v>
      </c>
      <c r="J2127" s="12">
        <v>4</v>
      </c>
      <c r="K2127" s="12">
        <v>16</v>
      </c>
      <c r="L2127" s="12">
        <v>51</v>
      </c>
      <c r="M2127" s="12">
        <v>1</v>
      </c>
      <c r="N2127" s="12">
        <v>2</v>
      </c>
      <c r="O2127" s="12">
        <v>65</v>
      </c>
      <c r="P2127" s="12">
        <v>113</v>
      </c>
    </row>
    <row r="2128" spans="1:16" x14ac:dyDescent="0.2">
      <c r="A2128" s="12" t="s">
        <v>1779</v>
      </c>
      <c r="B2128" s="12">
        <v>2014</v>
      </c>
      <c r="C2128" s="12" t="s">
        <v>167</v>
      </c>
      <c r="D2128" s="12" t="s">
        <v>157</v>
      </c>
      <c r="E2128" s="12">
        <v>123</v>
      </c>
      <c r="F2128" s="12">
        <v>479</v>
      </c>
      <c r="G2128" s="12">
        <v>64</v>
      </c>
      <c r="H2128" s="12">
        <v>117</v>
      </c>
      <c r="I2128" s="12">
        <v>30</v>
      </c>
      <c r="J2128" s="12">
        <v>2</v>
      </c>
      <c r="K2128" s="12">
        <v>10</v>
      </c>
      <c r="L2128" s="12">
        <v>36</v>
      </c>
      <c r="M2128" s="12">
        <v>15</v>
      </c>
      <c r="N2128" s="12">
        <v>6</v>
      </c>
      <c r="O2128" s="12">
        <v>47</v>
      </c>
      <c r="P2128" s="12">
        <v>108</v>
      </c>
    </row>
    <row r="2129" spans="1:16" x14ac:dyDescent="0.2">
      <c r="A2129" s="12" t="s">
        <v>1488</v>
      </c>
      <c r="B2129" s="12">
        <v>2014</v>
      </c>
      <c r="C2129" s="12" t="s">
        <v>164</v>
      </c>
      <c r="D2129" s="12" t="s">
        <v>157</v>
      </c>
      <c r="E2129" s="12">
        <v>139</v>
      </c>
      <c r="F2129" s="12">
        <v>481</v>
      </c>
      <c r="G2129" s="12">
        <v>40</v>
      </c>
      <c r="H2129" s="12">
        <v>132</v>
      </c>
      <c r="I2129" s="12">
        <v>22</v>
      </c>
      <c r="J2129" s="12">
        <v>0</v>
      </c>
      <c r="K2129" s="12">
        <v>12</v>
      </c>
      <c r="L2129" s="12">
        <v>69</v>
      </c>
      <c r="M2129" s="12">
        <v>3</v>
      </c>
      <c r="N2129" s="12">
        <v>0</v>
      </c>
      <c r="O2129" s="12">
        <v>32</v>
      </c>
      <c r="P2129" s="12">
        <v>76</v>
      </c>
    </row>
    <row r="2130" spans="1:16" x14ac:dyDescent="0.2">
      <c r="A2130" s="12" t="s">
        <v>1905</v>
      </c>
      <c r="B2130" s="12">
        <v>2014</v>
      </c>
      <c r="C2130" s="12" t="s">
        <v>176</v>
      </c>
      <c r="D2130" s="12" t="s">
        <v>157</v>
      </c>
      <c r="E2130" s="12">
        <v>135</v>
      </c>
      <c r="F2130" s="12">
        <v>485</v>
      </c>
      <c r="G2130" s="12">
        <v>61</v>
      </c>
      <c r="H2130" s="12">
        <v>135</v>
      </c>
      <c r="I2130" s="12">
        <v>25</v>
      </c>
      <c r="J2130" s="12">
        <v>3</v>
      </c>
      <c r="K2130" s="12">
        <v>21</v>
      </c>
      <c r="L2130" s="12">
        <v>74</v>
      </c>
      <c r="M2130" s="12">
        <v>0</v>
      </c>
      <c r="N2130" s="12">
        <v>0</v>
      </c>
      <c r="O2130" s="12">
        <v>24</v>
      </c>
      <c r="P2130" s="12">
        <v>120</v>
      </c>
    </row>
    <row r="2131" spans="1:16" x14ac:dyDescent="0.2">
      <c r="A2131" s="12" t="s">
        <v>1322</v>
      </c>
      <c r="B2131" s="12">
        <v>2014</v>
      </c>
      <c r="C2131" s="12" t="s">
        <v>156</v>
      </c>
      <c r="D2131" s="12" t="s">
        <v>157</v>
      </c>
      <c r="E2131" s="12">
        <v>123</v>
      </c>
      <c r="F2131" s="12">
        <v>486</v>
      </c>
      <c r="G2131" s="12">
        <v>76</v>
      </c>
      <c r="H2131" s="12">
        <v>146</v>
      </c>
      <c r="I2131" s="12">
        <v>26</v>
      </c>
      <c r="J2131" s="12">
        <v>10</v>
      </c>
      <c r="K2131" s="12">
        <v>1</v>
      </c>
      <c r="L2131" s="12">
        <v>35</v>
      </c>
      <c r="M2131" s="12">
        <v>15</v>
      </c>
      <c r="N2131" s="12">
        <v>9</v>
      </c>
      <c r="O2131" s="12">
        <v>43</v>
      </c>
      <c r="P2131" s="12">
        <v>83</v>
      </c>
    </row>
    <row r="2132" spans="1:16" x14ac:dyDescent="0.2">
      <c r="A2132" s="12" t="s">
        <v>1571</v>
      </c>
      <c r="B2132" s="12">
        <v>2014</v>
      </c>
      <c r="C2132" s="12" t="s">
        <v>169</v>
      </c>
      <c r="D2132" s="12" t="s">
        <v>161</v>
      </c>
      <c r="E2132" s="12">
        <v>136</v>
      </c>
      <c r="F2132" s="12">
        <v>489</v>
      </c>
      <c r="G2132" s="12">
        <v>40</v>
      </c>
      <c r="H2132" s="12">
        <v>119</v>
      </c>
      <c r="I2132" s="12">
        <v>23</v>
      </c>
      <c r="J2132" s="12">
        <v>0</v>
      </c>
      <c r="K2132" s="12">
        <v>13</v>
      </c>
      <c r="L2132" s="12">
        <v>72</v>
      </c>
      <c r="M2132" s="12">
        <v>0</v>
      </c>
      <c r="N2132" s="12">
        <v>4</v>
      </c>
      <c r="O2132" s="12">
        <v>56</v>
      </c>
      <c r="P2132" s="12">
        <v>97</v>
      </c>
    </row>
    <row r="2133" spans="1:16" x14ac:dyDescent="0.2">
      <c r="A2133" s="12" t="s">
        <v>1891</v>
      </c>
      <c r="B2133" s="12">
        <v>2014</v>
      </c>
      <c r="C2133" s="12" t="s">
        <v>178</v>
      </c>
      <c r="D2133" s="12" t="s">
        <v>157</v>
      </c>
      <c r="E2133" s="12">
        <v>132</v>
      </c>
      <c r="F2133" s="12">
        <v>491</v>
      </c>
      <c r="G2133" s="12">
        <v>63</v>
      </c>
      <c r="H2133" s="12">
        <v>140</v>
      </c>
      <c r="I2133" s="12">
        <v>22</v>
      </c>
      <c r="J2133" s="12">
        <v>6</v>
      </c>
      <c r="K2133" s="12">
        <v>1</v>
      </c>
      <c r="L2133" s="12">
        <v>43</v>
      </c>
      <c r="M2133" s="12">
        <v>17</v>
      </c>
      <c r="N2133" s="12">
        <v>8</v>
      </c>
      <c r="O2133" s="12">
        <v>43</v>
      </c>
      <c r="P2133" s="12">
        <v>49</v>
      </c>
    </row>
    <row r="2134" spans="1:16" x14ac:dyDescent="0.2">
      <c r="A2134" s="12" t="s">
        <v>1828</v>
      </c>
      <c r="B2134" s="12">
        <v>2014</v>
      </c>
      <c r="C2134" s="12" t="s">
        <v>185</v>
      </c>
      <c r="D2134" s="12" t="s">
        <v>161</v>
      </c>
      <c r="E2134" s="12">
        <v>153</v>
      </c>
      <c r="F2134" s="12">
        <v>491</v>
      </c>
      <c r="G2134" s="12">
        <v>54</v>
      </c>
      <c r="H2134" s="12">
        <v>121</v>
      </c>
      <c r="I2134" s="12">
        <v>20</v>
      </c>
      <c r="J2134" s="12">
        <v>10</v>
      </c>
      <c r="K2134" s="12">
        <v>10</v>
      </c>
      <c r="L2134" s="12">
        <v>69</v>
      </c>
      <c r="M2134" s="12">
        <v>5</v>
      </c>
      <c r="N2134" s="12">
        <v>3</v>
      </c>
      <c r="O2134" s="12">
        <v>59</v>
      </c>
      <c r="P2134" s="12">
        <v>129</v>
      </c>
    </row>
    <row r="2135" spans="1:16" x14ac:dyDescent="0.2">
      <c r="A2135" s="12" t="s">
        <v>1490</v>
      </c>
      <c r="B2135" s="12">
        <v>2014</v>
      </c>
      <c r="C2135" s="12" t="s">
        <v>184</v>
      </c>
      <c r="D2135" s="12" t="s">
        <v>157</v>
      </c>
      <c r="E2135" s="12">
        <v>131</v>
      </c>
      <c r="F2135" s="12">
        <v>492</v>
      </c>
      <c r="G2135" s="12">
        <v>54</v>
      </c>
      <c r="H2135" s="12">
        <v>138</v>
      </c>
      <c r="I2135" s="12">
        <v>30</v>
      </c>
      <c r="J2135" s="12">
        <v>8</v>
      </c>
      <c r="K2135" s="12">
        <v>4</v>
      </c>
      <c r="L2135" s="12">
        <v>54</v>
      </c>
      <c r="M2135" s="12">
        <v>17</v>
      </c>
      <c r="N2135" s="12">
        <v>9</v>
      </c>
      <c r="O2135" s="12">
        <v>23</v>
      </c>
      <c r="P2135" s="12">
        <v>93</v>
      </c>
    </row>
    <row r="2136" spans="1:16" x14ac:dyDescent="0.2">
      <c r="A2136" s="12" t="s">
        <v>1644</v>
      </c>
      <c r="B2136" s="12">
        <v>2014</v>
      </c>
      <c r="C2136" s="12" t="s">
        <v>179</v>
      </c>
      <c r="D2136" s="12" t="s">
        <v>161</v>
      </c>
      <c r="E2136" s="12">
        <v>137</v>
      </c>
      <c r="F2136" s="12">
        <v>493</v>
      </c>
      <c r="G2136" s="12">
        <v>71</v>
      </c>
      <c r="H2136" s="12">
        <v>107</v>
      </c>
      <c r="I2136" s="12">
        <v>21</v>
      </c>
      <c r="J2136" s="12">
        <v>1</v>
      </c>
      <c r="K2136" s="12">
        <v>18</v>
      </c>
      <c r="L2136" s="12">
        <v>66</v>
      </c>
      <c r="M2136" s="12">
        <v>12</v>
      </c>
      <c r="N2136" s="12">
        <v>3</v>
      </c>
      <c r="O2136" s="12">
        <v>44</v>
      </c>
      <c r="P2136" s="12">
        <v>149</v>
      </c>
    </row>
    <row r="2137" spans="1:16" x14ac:dyDescent="0.2">
      <c r="A2137" s="12" t="s">
        <v>1896</v>
      </c>
      <c r="B2137" s="12">
        <v>2014</v>
      </c>
      <c r="C2137" s="12" t="s">
        <v>181</v>
      </c>
      <c r="D2137" s="12" t="s">
        <v>157</v>
      </c>
      <c r="E2137" s="12">
        <v>127</v>
      </c>
      <c r="F2137" s="12">
        <v>493</v>
      </c>
      <c r="G2137" s="12">
        <v>90</v>
      </c>
      <c r="H2137" s="12">
        <v>134</v>
      </c>
      <c r="I2137" s="12">
        <v>31</v>
      </c>
      <c r="J2137" s="12">
        <v>3</v>
      </c>
      <c r="K2137" s="12">
        <v>17</v>
      </c>
      <c r="L2137" s="12">
        <v>58</v>
      </c>
      <c r="M2137" s="12">
        <v>5</v>
      </c>
      <c r="N2137" s="12">
        <v>3</v>
      </c>
      <c r="O2137" s="12">
        <v>38</v>
      </c>
      <c r="P2137" s="12">
        <v>104</v>
      </c>
    </row>
    <row r="2138" spans="1:16" x14ac:dyDescent="0.2">
      <c r="A2138" s="12" t="s">
        <v>1482</v>
      </c>
      <c r="B2138" s="12">
        <v>2014</v>
      </c>
      <c r="C2138" s="12" t="s">
        <v>183</v>
      </c>
      <c r="D2138" s="12" t="s">
        <v>161</v>
      </c>
      <c r="E2138" s="12">
        <v>140</v>
      </c>
      <c r="F2138" s="12">
        <v>494</v>
      </c>
      <c r="G2138" s="12">
        <v>73</v>
      </c>
      <c r="H2138" s="12">
        <v>128</v>
      </c>
      <c r="I2138" s="12">
        <v>19</v>
      </c>
      <c r="J2138" s="12">
        <v>0</v>
      </c>
      <c r="K2138" s="12">
        <v>26</v>
      </c>
      <c r="L2138" s="12">
        <v>92</v>
      </c>
      <c r="M2138" s="12">
        <v>3</v>
      </c>
      <c r="N2138" s="12">
        <v>0</v>
      </c>
      <c r="O2138" s="12">
        <v>82</v>
      </c>
      <c r="P2138" s="12">
        <v>108</v>
      </c>
    </row>
    <row r="2139" spans="1:16" x14ac:dyDescent="0.2">
      <c r="A2139" s="12" t="s">
        <v>1852</v>
      </c>
      <c r="B2139" s="12">
        <v>2014</v>
      </c>
      <c r="C2139" s="12" t="s">
        <v>188</v>
      </c>
      <c r="D2139" s="12" t="s">
        <v>161</v>
      </c>
      <c r="E2139" s="12">
        <v>149</v>
      </c>
      <c r="F2139" s="12">
        <v>494</v>
      </c>
      <c r="G2139" s="12">
        <v>59</v>
      </c>
      <c r="H2139" s="12">
        <v>132</v>
      </c>
      <c r="I2139" s="12">
        <v>15</v>
      </c>
      <c r="J2139" s="12">
        <v>5</v>
      </c>
      <c r="K2139" s="12">
        <v>5</v>
      </c>
      <c r="L2139" s="12">
        <v>42</v>
      </c>
      <c r="M2139" s="12">
        <v>10</v>
      </c>
      <c r="N2139" s="12">
        <v>10</v>
      </c>
      <c r="O2139" s="12">
        <v>33</v>
      </c>
      <c r="P2139" s="12">
        <v>97</v>
      </c>
    </row>
    <row r="2140" spans="1:16" x14ac:dyDescent="0.2">
      <c r="A2140" s="12" t="s">
        <v>1367</v>
      </c>
      <c r="B2140" s="12">
        <v>2014</v>
      </c>
      <c r="C2140" s="12" t="s">
        <v>166</v>
      </c>
      <c r="D2140" s="12" t="s">
        <v>161</v>
      </c>
      <c r="E2140" s="12">
        <v>133</v>
      </c>
      <c r="F2140" s="12">
        <v>494</v>
      </c>
      <c r="G2140" s="12">
        <v>47</v>
      </c>
      <c r="H2140" s="12">
        <v>141</v>
      </c>
      <c r="I2140" s="12">
        <v>23</v>
      </c>
      <c r="J2140" s="12">
        <v>1</v>
      </c>
      <c r="K2140" s="12">
        <v>15</v>
      </c>
      <c r="L2140" s="12">
        <v>66</v>
      </c>
      <c r="M2140" s="12">
        <v>3</v>
      </c>
      <c r="N2140" s="12">
        <v>0</v>
      </c>
      <c r="O2140" s="12">
        <v>21</v>
      </c>
      <c r="P2140" s="12">
        <v>75</v>
      </c>
    </row>
    <row r="2141" spans="1:16" x14ac:dyDescent="0.2">
      <c r="A2141" s="12" t="s">
        <v>1924</v>
      </c>
      <c r="B2141" s="12">
        <v>2014</v>
      </c>
      <c r="C2141" s="12" t="s">
        <v>174</v>
      </c>
      <c r="D2141" s="12" t="s">
        <v>161</v>
      </c>
      <c r="E2141" s="12">
        <v>135</v>
      </c>
      <c r="F2141" s="12">
        <v>495</v>
      </c>
      <c r="G2141" s="12">
        <v>73</v>
      </c>
      <c r="H2141" s="12">
        <v>144</v>
      </c>
      <c r="I2141" s="12">
        <v>29</v>
      </c>
      <c r="J2141" s="12">
        <v>6</v>
      </c>
      <c r="K2141" s="12">
        <v>13</v>
      </c>
      <c r="L2141" s="12">
        <v>56</v>
      </c>
      <c r="M2141" s="12">
        <v>30</v>
      </c>
      <c r="N2141" s="12">
        <v>11</v>
      </c>
      <c r="O2141" s="12">
        <v>33</v>
      </c>
      <c r="P2141" s="12">
        <v>131</v>
      </c>
    </row>
    <row r="2142" spans="1:16" x14ac:dyDescent="0.2">
      <c r="A2142" s="12" t="s">
        <v>1525</v>
      </c>
      <c r="B2142" s="12">
        <v>2014</v>
      </c>
      <c r="C2142" s="12" t="s">
        <v>171</v>
      </c>
      <c r="D2142" s="12" t="s">
        <v>157</v>
      </c>
      <c r="E2142" s="12">
        <v>140</v>
      </c>
      <c r="F2142" s="12">
        <v>495</v>
      </c>
      <c r="G2142" s="12">
        <v>57</v>
      </c>
      <c r="H2142" s="12">
        <v>115</v>
      </c>
      <c r="I2142" s="12">
        <v>15</v>
      </c>
      <c r="J2142" s="12">
        <v>1</v>
      </c>
      <c r="K2142" s="12">
        <v>23</v>
      </c>
      <c r="L2142" s="12">
        <v>75</v>
      </c>
      <c r="M2142" s="12">
        <v>0</v>
      </c>
      <c r="N2142" s="12">
        <v>0</v>
      </c>
      <c r="O2142" s="12">
        <v>32</v>
      </c>
      <c r="P2142" s="12">
        <v>77</v>
      </c>
    </row>
    <row r="2143" spans="1:16" x14ac:dyDescent="0.2">
      <c r="A2143" s="12" t="s">
        <v>1615</v>
      </c>
      <c r="B2143" s="12">
        <v>2014</v>
      </c>
      <c r="C2143" s="12" t="s">
        <v>163</v>
      </c>
      <c r="D2143" s="12" t="s">
        <v>161</v>
      </c>
      <c r="E2143" s="12">
        <v>146</v>
      </c>
      <c r="F2143" s="12">
        <v>496</v>
      </c>
      <c r="G2143" s="12">
        <v>59</v>
      </c>
      <c r="H2143" s="12">
        <v>122</v>
      </c>
      <c r="I2143" s="12">
        <v>33</v>
      </c>
      <c r="J2143" s="12">
        <v>2</v>
      </c>
      <c r="K2143" s="12">
        <v>15</v>
      </c>
      <c r="L2143" s="12">
        <v>53</v>
      </c>
      <c r="M2143" s="12">
        <v>0</v>
      </c>
      <c r="N2143" s="12">
        <v>1</v>
      </c>
      <c r="O2143" s="12">
        <v>46</v>
      </c>
      <c r="P2143" s="12">
        <v>116</v>
      </c>
    </row>
    <row r="2144" spans="1:16" x14ac:dyDescent="0.2">
      <c r="A2144" s="12" t="s">
        <v>1848</v>
      </c>
      <c r="B2144" s="12">
        <v>2014</v>
      </c>
      <c r="C2144" s="12" t="s">
        <v>176</v>
      </c>
      <c r="D2144" s="12" t="s">
        <v>157</v>
      </c>
      <c r="E2144" s="12">
        <v>129</v>
      </c>
      <c r="F2144" s="12">
        <v>500</v>
      </c>
      <c r="G2144" s="12">
        <v>61</v>
      </c>
      <c r="H2144" s="12">
        <v>120</v>
      </c>
      <c r="I2144" s="12">
        <v>25</v>
      </c>
      <c r="J2144" s="12">
        <v>1</v>
      </c>
      <c r="K2144" s="12">
        <v>6</v>
      </c>
      <c r="L2144" s="12">
        <v>41</v>
      </c>
      <c r="M2144" s="12">
        <v>22</v>
      </c>
      <c r="N2144" s="12">
        <v>3</v>
      </c>
      <c r="O2144" s="12">
        <v>50</v>
      </c>
      <c r="P2144" s="12">
        <v>100</v>
      </c>
    </row>
    <row r="2145" spans="1:16" x14ac:dyDescent="0.2">
      <c r="A2145" s="12" t="s">
        <v>1621</v>
      </c>
      <c r="B2145" s="12">
        <v>2014</v>
      </c>
      <c r="C2145" s="12" t="s">
        <v>170</v>
      </c>
      <c r="D2145" s="12" t="s">
        <v>157</v>
      </c>
      <c r="E2145" s="12">
        <v>147</v>
      </c>
      <c r="F2145" s="12">
        <v>500</v>
      </c>
      <c r="G2145" s="12">
        <v>70</v>
      </c>
      <c r="H2145" s="12">
        <v>117</v>
      </c>
      <c r="I2145" s="12">
        <v>23</v>
      </c>
      <c r="J2145" s="12">
        <v>2</v>
      </c>
      <c r="K2145" s="12">
        <v>25</v>
      </c>
      <c r="L2145" s="12">
        <v>81</v>
      </c>
      <c r="M2145" s="12">
        <v>1</v>
      </c>
      <c r="N2145" s="12">
        <v>0</v>
      </c>
      <c r="O2145" s="12">
        <v>67</v>
      </c>
      <c r="P2145" s="12">
        <v>153</v>
      </c>
    </row>
    <row r="2146" spans="1:16" x14ac:dyDescent="0.2">
      <c r="A2146" s="12" t="s">
        <v>1964</v>
      </c>
      <c r="B2146" s="12">
        <v>2014</v>
      </c>
      <c r="C2146" s="12" t="s">
        <v>166</v>
      </c>
      <c r="D2146" s="12" t="s">
        <v>161</v>
      </c>
      <c r="E2146" s="12">
        <v>144</v>
      </c>
      <c r="F2146" s="12">
        <v>501</v>
      </c>
      <c r="G2146" s="12">
        <v>70</v>
      </c>
      <c r="H2146" s="12">
        <v>122</v>
      </c>
      <c r="I2146" s="12">
        <v>37</v>
      </c>
      <c r="J2146" s="12">
        <v>2</v>
      </c>
      <c r="K2146" s="12">
        <v>22</v>
      </c>
      <c r="L2146" s="12">
        <v>69</v>
      </c>
      <c r="M2146" s="12">
        <v>4</v>
      </c>
      <c r="N2146" s="12">
        <v>1</v>
      </c>
      <c r="O2146" s="12">
        <v>32</v>
      </c>
      <c r="P2146" s="12">
        <v>122</v>
      </c>
    </row>
    <row r="2147" spans="1:16" x14ac:dyDescent="0.2">
      <c r="A2147" s="12" t="s">
        <v>1519</v>
      </c>
      <c r="B2147" s="12">
        <v>2014</v>
      </c>
      <c r="C2147" s="12" t="s">
        <v>169</v>
      </c>
      <c r="D2147" s="12" t="s">
        <v>161</v>
      </c>
      <c r="E2147" s="12">
        <v>133</v>
      </c>
      <c r="F2147" s="12">
        <v>501</v>
      </c>
      <c r="G2147" s="12">
        <v>52</v>
      </c>
      <c r="H2147" s="12">
        <v>122</v>
      </c>
      <c r="I2147" s="12">
        <v>26</v>
      </c>
      <c r="J2147" s="12">
        <v>3</v>
      </c>
      <c r="K2147" s="12">
        <v>10</v>
      </c>
      <c r="L2147" s="12">
        <v>60</v>
      </c>
      <c r="M2147" s="12">
        <v>4</v>
      </c>
      <c r="N2147" s="12">
        <v>3</v>
      </c>
      <c r="O2147" s="12">
        <v>28</v>
      </c>
      <c r="P2147" s="12">
        <v>92</v>
      </c>
    </row>
    <row r="2148" spans="1:16" x14ac:dyDescent="0.2">
      <c r="A2148" s="12" t="s">
        <v>1813</v>
      </c>
      <c r="B2148" s="12">
        <v>2014</v>
      </c>
      <c r="C2148" s="12" t="s">
        <v>159</v>
      </c>
      <c r="D2148" s="12" t="s">
        <v>157</v>
      </c>
      <c r="E2148" s="12">
        <v>143</v>
      </c>
      <c r="F2148" s="12">
        <v>502</v>
      </c>
      <c r="G2148" s="12">
        <v>64</v>
      </c>
      <c r="H2148" s="12">
        <v>123</v>
      </c>
      <c r="I2148" s="12">
        <v>27</v>
      </c>
      <c r="J2148" s="12">
        <v>4</v>
      </c>
      <c r="K2148" s="12">
        <v>14</v>
      </c>
      <c r="L2148" s="12">
        <v>65</v>
      </c>
      <c r="M2148" s="12">
        <v>8</v>
      </c>
      <c r="N2148" s="12">
        <v>4</v>
      </c>
      <c r="O2148" s="12">
        <v>32</v>
      </c>
      <c r="P2148" s="12">
        <v>90</v>
      </c>
    </row>
    <row r="2149" spans="1:16" x14ac:dyDescent="0.2">
      <c r="A2149" s="12" t="s">
        <v>1672</v>
      </c>
      <c r="B2149" s="12">
        <v>2014</v>
      </c>
      <c r="C2149" s="12" t="s">
        <v>170</v>
      </c>
      <c r="D2149" s="12" t="s">
        <v>157</v>
      </c>
      <c r="E2149" s="12">
        <v>136</v>
      </c>
      <c r="F2149" s="12">
        <v>502</v>
      </c>
      <c r="G2149" s="12">
        <v>59</v>
      </c>
      <c r="H2149" s="12">
        <v>125</v>
      </c>
      <c r="I2149" s="12">
        <v>29</v>
      </c>
      <c r="J2149" s="12">
        <v>3</v>
      </c>
      <c r="K2149" s="12">
        <v>6</v>
      </c>
      <c r="L2149" s="12">
        <v>50</v>
      </c>
      <c r="M2149" s="12">
        <v>0</v>
      </c>
      <c r="N2149" s="12">
        <v>0</v>
      </c>
      <c r="O2149" s="12">
        <v>51</v>
      </c>
      <c r="P2149" s="12">
        <v>79</v>
      </c>
    </row>
    <row r="2150" spans="1:16" x14ac:dyDescent="0.2">
      <c r="A2150" s="12" t="s">
        <v>1453</v>
      </c>
      <c r="B2150" s="12">
        <v>2014</v>
      </c>
      <c r="C2150" s="12" t="s">
        <v>188</v>
      </c>
      <c r="D2150" s="12" t="s">
        <v>161</v>
      </c>
      <c r="E2150" s="12">
        <v>135</v>
      </c>
      <c r="F2150" s="12">
        <v>502</v>
      </c>
      <c r="G2150" s="12">
        <v>62</v>
      </c>
      <c r="H2150" s="12">
        <v>160</v>
      </c>
      <c r="I2150" s="12">
        <v>32</v>
      </c>
      <c r="J2150" s="12">
        <v>3</v>
      </c>
      <c r="K2150" s="12">
        <v>17</v>
      </c>
      <c r="L2150" s="12">
        <v>82</v>
      </c>
      <c r="M2150" s="12">
        <v>0</v>
      </c>
      <c r="N2150" s="12">
        <v>3</v>
      </c>
      <c r="O2150" s="12">
        <v>34</v>
      </c>
      <c r="P2150" s="12">
        <v>60</v>
      </c>
    </row>
    <row r="2151" spans="1:16" x14ac:dyDescent="0.2">
      <c r="A2151" s="12" t="s">
        <v>1846</v>
      </c>
      <c r="B2151" s="12">
        <v>2014</v>
      </c>
      <c r="C2151" s="12" t="s">
        <v>178</v>
      </c>
      <c r="D2151" s="12" t="s">
        <v>157</v>
      </c>
      <c r="E2151" s="12">
        <v>131</v>
      </c>
      <c r="F2151" s="12">
        <v>503</v>
      </c>
      <c r="G2151" s="12">
        <v>54</v>
      </c>
      <c r="H2151" s="12">
        <v>136</v>
      </c>
      <c r="I2151" s="12">
        <v>35</v>
      </c>
      <c r="J2151" s="12">
        <v>1</v>
      </c>
      <c r="K2151" s="12">
        <v>9</v>
      </c>
      <c r="L2151" s="12">
        <v>58</v>
      </c>
      <c r="M2151" s="12">
        <v>4</v>
      </c>
      <c r="N2151" s="12">
        <v>2</v>
      </c>
      <c r="O2151" s="12">
        <v>35</v>
      </c>
      <c r="P2151" s="12">
        <v>93</v>
      </c>
    </row>
    <row r="2152" spans="1:16" x14ac:dyDescent="0.2">
      <c r="A2152" s="12" t="s">
        <v>1827</v>
      </c>
      <c r="B2152" s="12">
        <v>2014</v>
      </c>
      <c r="C2152" s="12" t="s">
        <v>179</v>
      </c>
      <c r="D2152" s="12" t="s">
        <v>161</v>
      </c>
      <c r="E2152" s="12">
        <v>147</v>
      </c>
      <c r="F2152" s="12">
        <v>506</v>
      </c>
      <c r="G2152" s="12">
        <v>48</v>
      </c>
      <c r="H2152" s="12">
        <v>112</v>
      </c>
      <c r="I2152" s="12">
        <v>18</v>
      </c>
      <c r="J2152" s="12">
        <v>5</v>
      </c>
      <c r="K2152" s="12">
        <v>4</v>
      </c>
      <c r="L2152" s="12">
        <v>38</v>
      </c>
      <c r="M2152" s="12">
        <v>7</v>
      </c>
      <c r="N2152" s="12">
        <v>0</v>
      </c>
      <c r="O2152" s="12">
        <v>25</v>
      </c>
      <c r="P2152" s="12">
        <v>79</v>
      </c>
    </row>
    <row r="2153" spans="1:16" x14ac:dyDescent="0.2">
      <c r="A2153" s="12" t="s">
        <v>1925</v>
      </c>
      <c r="B2153" s="12">
        <v>2014</v>
      </c>
      <c r="C2153" s="12" t="s">
        <v>174</v>
      </c>
      <c r="D2153" s="12" t="s">
        <v>161</v>
      </c>
      <c r="E2153" s="12">
        <v>149</v>
      </c>
      <c r="F2153" s="12">
        <v>506</v>
      </c>
      <c r="G2153" s="12">
        <v>56</v>
      </c>
      <c r="H2153" s="12">
        <v>129</v>
      </c>
      <c r="I2153" s="12">
        <v>27</v>
      </c>
      <c r="J2153" s="12">
        <v>2</v>
      </c>
      <c r="K2153" s="12">
        <v>12</v>
      </c>
      <c r="L2153" s="12">
        <v>55</v>
      </c>
      <c r="M2153" s="12">
        <v>4</v>
      </c>
      <c r="N2153" s="12">
        <v>1</v>
      </c>
      <c r="O2153" s="12">
        <v>35</v>
      </c>
      <c r="P2153" s="12">
        <v>89</v>
      </c>
    </row>
    <row r="2154" spans="1:16" x14ac:dyDescent="0.2">
      <c r="A2154" s="12" t="s">
        <v>1646</v>
      </c>
      <c r="B2154" s="12">
        <v>2014</v>
      </c>
      <c r="C2154" s="12" t="s">
        <v>158</v>
      </c>
      <c r="D2154" s="12" t="s">
        <v>157</v>
      </c>
      <c r="E2154" s="12">
        <v>145</v>
      </c>
      <c r="F2154" s="12">
        <v>507</v>
      </c>
      <c r="G2154" s="12">
        <v>68</v>
      </c>
      <c r="H2154" s="12">
        <v>115</v>
      </c>
      <c r="I2154" s="12">
        <v>21</v>
      </c>
      <c r="J2154" s="12">
        <v>1</v>
      </c>
      <c r="K2154" s="12">
        <v>37</v>
      </c>
      <c r="L2154" s="12">
        <v>88</v>
      </c>
      <c r="M2154" s="12">
        <v>5</v>
      </c>
      <c r="N2154" s="12">
        <v>2</v>
      </c>
      <c r="O2154" s="12">
        <v>56</v>
      </c>
      <c r="P2154" s="12">
        <v>182</v>
      </c>
    </row>
    <row r="2155" spans="1:16" x14ac:dyDescent="0.2">
      <c r="A2155" s="12" t="s">
        <v>1743</v>
      </c>
      <c r="B2155" s="12">
        <v>2014</v>
      </c>
      <c r="C2155" s="12" t="s">
        <v>174</v>
      </c>
      <c r="D2155" s="12" t="s">
        <v>161</v>
      </c>
      <c r="E2155" s="12">
        <v>137</v>
      </c>
      <c r="F2155" s="12">
        <v>512</v>
      </c>
      <c r="G2155" s="12">
        <v>74</v>
      </c>
      <c r="H2155" s="12">
        <v>139</v>
      </c>
      <c r="I2155" s="12">
        <v>25</v>
      </c>
      <c r="J2155" s="12">
        <v>3</v>
      </c>
      <c r="K2155" s="12">
        <v>23</v>
      </c>
      <c r="L2155" s="12">
        <v>76</v>
      </c>
      <c r="M2155" s="12">
        <v>2</v>
      </c>
      <c r="N2155" s="12">
        <v>2</v>
      </c>
      <c r="O2155" s="12">
        <v>45</v>
      </c>
      <c r="P2155" s="12">
        <v>88</v>
      </c>
    </row>
    <row r="2156" spans="1:16" x14ac:dyDescent="0.2">
      <c r="A2156" s="12" t="s">
        <v>1940</v>
      </c>
      <c r="B2156" s="12">
        <v>2014</v>
      </c>
      <c r="C2156" s="12" t="s">
        <v>166</v>
      </c>
      <c r="D2156" s="12" t="s">
        <v>161</v>
      </c>
      <c r="E2156" s="12">
        <v>146</v>
      </c>
      <c r="F2156" s="12">
        <v>513</v>
      </c>
      <c r="G2156" s="12">
        <v>61</v>
      </c>
      <c r="H2156" s="12">
        <v>126</v>
      </c>
      <c r="I2156" s="12">
        <v>14</v>
      </c>
      <c r="J2156" s="12">
        <v>6</v>
      </c>
      <c r="K2156" s="12">
        <v>5</v>
      </c>
      <c r="L2156" s="12">
        <v>31</v>
      </c>
      <c r="M2156" s="12">
        <v>20</v>
      </c>
      <c r="N2156" s="12">
        <v>9</v>
      </c>
      <c r="O2156" s="12">
        <v>28</v>
      </c>
      <c r="P2156" s="12">
        <v>70</v>
      </c>
    </row>
    <row r="2157" spans="1:16" x14ac:dyDescent="0.2">
      <c r="A2157" s="12" t="s">
        <v>1767</v>
      </c>
      <c r="B2157" s="12">
        <v>2014</v>
      </c>
      <c r="C2157" s="12" t="s">
        <v>173</v>
      </c>
      <c r="D2157" s="12" t="s">
        <v>161</v>
      </c>
      <c r="E2157" s="12">
        <v>153</v>
      </c>
      <c r="F2157" s="12">
        <v>514</v>
      </c>
      <c r="G2157" s="12">
        <v>74</v>
      </c>
      <c r="H2157" s="12">
        <v>130</v>
      </c>
      <c r="I2157" s="12">
        <v>27</v>
      </c>
      <c r="J2157" s="12">
        <v>0</v>
      </c>
      <c r="K2157" s="12">
        <v>30</v>
      </c>
      <c r="L2157" s="12">
        <v>92</v>
      </c>
      <c r="M2157" s="12">
        <v>3</v>
      </c>
      <c r="N2157" s="12">
        <v>2</v>
      </c>
      <c r="O2157" s="12">
        <v>69</v>
      </c>
      <c r="P2157" s="12">
        <v>135</v>
      </c>
    </row>
    <row r="2158" spans="1:16" x14ac:dyDescent="0.2">
      <c r="A2158" s="12" t="s">
        <v>1360</v>
      </c>
      <c r="B2158" s="12">
        <v>2014</v>
      </c>
      <c r="C2158" s="12" t="s">
        <v>168</v>
      </c>
      <c r="D2158" s="12" t="s">
        <v>157</v>
      </c>
      <c r="E2158" s="12">
        <v>142</v>
      </c>
      <c r="F2158" s="12">
        <v>518</v>
      </c>
      <c r="G2158" s="12">
        <v>59</v>
      </c>
      <c r="H2158" s="12">
        <v>136</v>
      </c>
      <c r="I2158" s="12">
        <v>27</v>
      </c>
      <c r="J2158" s="12">
        <v>0</v>
      </c>
      <c r="K2158" s="12">
        <v>35</v>
      </c>
      <c r="L2158" s="12">
        <v>104</v>
      </c>
      <c r="M2158" s="12">
        <v>0</v>
      </c>
      <c r="N2158" s="12">
        <v>0</v>
      </c>
      <c r="O2158" s="12">
        <v>75</v>
      </c>
      <c r="P2158" s="12">
        <v>95</v>
      </c>
    </row>
    <row r="2159" spans="1:16" x14ac:dyDescent="0.2">
      <c r="A2159" s="12" t="s">
        <v>1497</v>
      </c>
      <c r="B2159" s="12">
        <v>2014</v>
      </c>
      <c r="C2159" s="12" t="s">
        <v>160</v>
      </c>
      <c r="D2159" s="12" t="s">
        <v>161</v>
      </c>
      <c r="E2159" s="12">
        <v>141</v>
      </c>
      <c r="F2159" s="12">
        <v>519</v>
      </c>
      <c r="G2159" s="12">
        <v>67</v>
      </c>
      <c r="H2159" s="12">
        <v>108</v>
      </c>
      <c r="I2159" s="12">
        <v>19</v>
      </c>
      <c r="J2159" s="12">
        <v>5</v>
      </c>
      <c r="K2159" s="12">
        <v>12</v>
      </c>
      <c r="L2159" s="12">
        <v>35</v>
      </c>
      <c r="M2159" s="12">
        <v>20</v>
      </c>
      <c r="N2159" s="12">
        <v>7</v>
      </c>
      <c r="O2159" s="12">
        <v>57</v>
      </c>
      <c r="P2159" s="12">
        <v>173</v>
      </c>
    </row>
    <row r="2160" spans="1:16" x14ac:dyDescent="0.2">
      <c r="A2160" s="12" t="s">
        <v>1845</v>
      </c>
      <c r="B2160" s="12">
        <v>2014</v>
      </c>
      <c r="C2160" s="12" t="s">
        <v>174</v>
      </c>
      <c r="D2160" s="12" t="s">
        <v>161</v>
      </c>
      <c r="E2160" s="12">
        <v>143</v>
      </c>
      <c r="F2160" s="12">
        <v>520</v>
      </c>
      <c r="G2160" s="12">
        <v>77</v>
      </c>
      <c r="H2160" s="12">
        <v>164</v>
      </c>
      <c r="I2160" s="12">
        <v>38</v>
      </c>
      <c r="J2160" s="12">
        <v>7</v>
      </c>
      <c r="K2160" s="12">
        <v>13</v>
      </c>
      <c r="L2160" s="12">
        <v>52</v>
      </c>
      <c r="M2160" s="12">
        <v>18</v>
      </c>
      <c r="N2160" s="12">
        <v>7</v>
      </c>
      <c r="O2160" s="12">
        <v>22</v>
      </c>
      <c r="P2160" s="12">
        <v>81</v>
      </c>
    </row>
    <row r="2161" spans="1:16" x14ac:dyDescent="0.2">
      <c r="A2161" s="12" t="s">
        <v>1792</v>
      </c>
      <c r="B2161" s="12">
        <v>2014</v>
      </c>
      <c r="C2161" s="12" t="s">
        <v>175</v>
      </c>
      <c r="D2161" s="12" t="s">
        <v>157</v>
      </c>
      <c r="E2161" s="12">
        <v>136</v>
      </c>
      <c r="F2161" s="12">
        <v>520</v>
      </c>
      <c r="G2161" s="12">
        <v>69</v>
      </c>
      <c r="H2161" s="12">
        <v>134</v>
      </c>
      <c r="I2161" s="12">
        <v>40</v>
      </c>
      <c r="J2161" s="12">
        <v>2</v>
      </c>
      <c r="K2161" s="12">
        <v>14</v>
      </c>
      <c r="L2161" s="12">
        <v>80</v>
      </c>
      <c r="M2161" s="12">
        <v>2</v>
      </c>
      <c r="N2161" s="12">
        <v>1</v>
      </c>
      <c r="O2161" s="12">
        <v>53</v>
      </c>
      <c r="P2161" s="12">
        <v>109</v>
      </c>
    </row>
    <row r="2162" spans="1:16" x14ac:dyDescent="0.2">
      <c r="A2162" s="12" t="s">
        <v>1809</v>
      </c>
      <c r="B2162" s="12">
        <v>2014</v>
      </c>
      <c r="C2162" s="12" t="s">
        <v>156</v>
      </c>
      <c r="D2162" s="12" t="s">
        <v>157</v>
      </c>
      <c r="E2162" s="12">
        <v>145</v>
      </c>
      <c r="F2162" s="12">
        <v>523</v>
      </c>
      <c r="G2162" s="12">
        <v>65</v>
      </c>
      <c r="H2162" s="12">
        <v>121</v>
      </c>
      <c r="I2162" s="12">
        <v>22</v>
      </c>
      <c r="J2162" s="12">
        <v>3</v>
      </c>
      <c r="K2162" s="12">
        <v>21</v>
      </c>
      <c r="L2162" s="12">
        <v>58</v>
      </c>
      <c r="M2162" s="12">
        <v>0</v>
      </c>
      <c r="N2162" s="12">
        <v>1</v>
      </c>
      <c r="O2162" s="12">
        <v>32</v>
      </c>
      <c r="P2162" s="12">
        <v>122</v>
      </c>
    </row>
    <row r="2163" spans="1:16" x14ac:dyDescent="0.2">
      <c r="A2163" s="12" t="s">
        <v>1874</v>
      </c>
      <c r="B2163" s="12">
        <v>2014</v>
      </c>
      <c r="C2163" s="12" t="s">
        <v>162</v>
      </c>
      <c r="D2163" s="12" t="s">
        <v>161</v>
      </c>
      <c r="E2163" s="12">
        <v>140</v>
      </c>
      <c r="F2163" s="12">
        <v>524</v>
      </c>
      <c r="G2163" s="12">
        <v>89</v>
      </c>
      <c r="H2163" s="12">
        <v>150</v>
      </c>
      <c r="I2163" s="12">
        <v>28</v>
      </c>
      <c r="J2163" s="12">
        <v>1</v>
      </c>
      <c r="K2163" s="12">
        <v>32</v>
      </c>
      <c r="L2163" s="12">
        <v>78</v>
      </c>
      <c r="M2163" s="12">
        <v>5</v>
      </c>
      <c r="N2163" s="12">
        <v>4</v>
      </c>
      <c r="O2163" s="12">
        <v>73</v>
      </c>
      <c r="P2163" s="12">
        <v>116</v>
      </c>
    </row>
    <row r="2164" spans="1:16" x14ac:dyDescent="0.2">
      <c r="A2164" s="12" t="s">
        <v>1890</v>
      </c>
      <c r="B2164" s="12">
        <v>2014</v>
      </c>
      <c r="C2164" s="12" t="s">
        <v>180</v>
      </c>
      <c r="D2164" s="12" t="s">
        <v>161</v>
      </c>
      <c r="E2164" s="12">
        <v>142</v>
      </c>
      <c r="F2164" s="12">
        <v>527</v>
      </c>
      <c r="G2164" s="12">
        <v>55</v>
      </c>
      <c r="H2164" s="12">
        <v>152</v>
      </c>
      <c r="I2164" s="12">
        <v>34</v>
      </c>
      <c r="J2164" s="12">
        <v>5</v>
      </c>
      <c r="K2164" s="12">
        <v>15</v>
      </c>
      <c r="L2164" s="12">
        <v>68</v>
      </c>
      <c r="M2164" s="12">
        <v>3</v>
      </c>
      <c r="N2164" s="12">
        <v>2</v>
      </c>
      <c r="O2164" s="12">
        <v>26</v>
      </c>
      <c r="P2164" s="12">
        <v>114</v>
      </c>
    </row>
    <row r="2165" spans="1:16" x14ac:dyDescent="0.2">
      <c r="A2165" s="12" t="s">
        <v>1759</v>
      </c>
      <c r="B2165" s="12">
        <v>2014</v>
      </c>
      <c r="C2165" s="12" t="s">
        <v>162</v>
      </c>
      <c r="D2165" s="12" t="s">
        <v>161</v>
      </c>
      <c r="E2165" s="12">
        <v>134</v>
      </c>
      <c r="F2165" s="12">
        <v>528</v>
      </c>
      <c r="G2165" s="12">
        <v>58</v>
      </c>
      <c r="H2165" s="12">
        <v>154</v>
      </c>
      <c r="I2165" s="12">
        <v>33</v>
      </c>
      <c r="J2165" s="12">
        <v>1</v>
      </c>
      <c r="K2165" s="12">
        <v>14</v>
      </c>
      <c r="L2165" s="12">
        <v>65</v>
      </c>
      <c r="M2165" s="12">
        <v>4</v>
      </c>
      <c r="N2165" s="12">
        <v>4</v>
      </c>
      <c r="O2165" s="12">
        <v>35</v>
      </c>
      <c r="P2165" s="12">
        <v>100</v>
      </c>
    </row>
    <row r="2166" spans="1:16" x14ac:dyDescent="0.2">
      <c r="A2166" s="12" t="s">
        <v>1423</v>
      </c>
      <c r="B2166" s="12">
        <v>2014</v>
      </c>
      <c r="C2166" s="12" t="s">
        <v>178</v>
      </c>
      <c r="D2166" s="12" t="s">
        <v>157</v>
      </c>
      <c r="E2166" s="12">
        <v>135</v>
      </c>
      <c r="F2166" s="12">
        <v>528</v>
      </c>
      <c r="G2166" s="12">
        <v>50</v>
      </c>
      <c r="H2166" s="12">
        <v>133</v>
      </c>
      <c r="I2166" s="12">
        <v>21</v>
      </c>
      <c r="J2166" s="12">
        <v>3</v>
      </c>
      <c r="K2166" s="12">
        <v>6</v>
      </c>
      <c r="L2166" s="12">
        <v>66</v>
      </c>
      <c r="M2166" s="12">
        <v>9</v>
      </c>
      <c r="N2166" s="12">
        <v>3</v>
      </c>
      <c r="O2166" s="12">
        <v>33</v>
      </c>
      <c r="P2166" s="12">
        <v>68</v>
      </c>
    </row>
    <row r="2167" spans="1:16" x14ac:dyDescent="0.2">
      <c r="A2167" s="12" t="s">
        <v>1517</v>
      </c>
      <c r="B2167" s="12">
        <v>2014</v>
      </c>
      <c r="C2167" s="12" t="s">
        <v>165</v>
      </c>
      <c r="D2167" s="12" t="s">
        <v>157</v>
      </c>
      <c r="E2167" s="12">
        <v>141</v>
      </c>
      <c r="F2167" s="12">
        <v>529</v>
      </c>
      <c r="G2167" s="12">
        <v>56</v>
      </c>
      <c r="H2167" s="12">
        <v>142</v>
      </c>
      <c r="I2167" s="12">
        <v>28</v>
      </c>
      <c r="J2167" s="12">
        <v>0</v>
      </c>
      <c r="K2167" s="12">
        <v>9</v>
      </c>
      <c r="L2167" s="12">
        <v>52</v>
      </c>
      <c r="M2167" s="12">
        <v>0</v>
      </c>
      <c r="N2167" s="12">
        <v>0</v>
      </c>
      <c r="O2167" s="12">
        <v>29</v>
      </c>
      <c r="P2167" s="12">
        <v>104</v>
      </c>
    </row>
    <row r="2168" spans="1:16" x14ac:dyDescent="0.2">
      <c r="A2168" s="12" t="s">
        <v>1547</v>
      </c>
      <c r="B2168" s="12">
        <v>2014</v>
      </c>
      <c r="C2168" s="12" t="s">
        <v>166</v>
      </c>
      <c r="D2168" s="12" t="s">
        <v>161</v>
      </c>
      <c r="E2168" s="12">
        <v>135</v>
      </c>
      <c r="F2168" s="12">
        <v>530</v>
      </c>
      <c r="G2168" s="12">
        <v>68</v>
      </c>
      <c r="H2168" s="12">
        <v>141</v>
      </c>
      <c r="I2168" s="12">
        <v>30</v>
      </c>
      <c r="J2168" s="12">
        <v>6</v>
      </c>
      <c r="K2168" s="12">
        <v>19</v>
      </c>
      <c r="L2168" s="12">
        <v>81</v>
      </c>
      <c r="M2168" s="12">
        <v>11</v>
      </c>
      <c r="N2168" s="12">
        <v>5</v>
      </c>
      <c r="O2168" s="12">
        <v>41</v>
      </c>
      <c r="P2168" s="12">
        <v>113</v>
      </c>
    </row>
    <row r="2169" spans="1:16" x14ac:dyDescent="0.2">
      <c r="A2169" s="12" t="s">
        <v>1960</v>
      </c>
      <c r="B2169" s="12">
        <v>2014</v>
      </c>
      <c r="C2169" s="12" t="s">
        <v>182</v>
      </c>
      <c r="D2169" s="12" t="s">
        <v>157</v>
      </c>
      <c r="E2169" s="12">
        <v>148</v>
      </c>
      <c r="F2169" s="12">
        <v>533</v>
      </c>
      <c r="G2169" s="12">
        <v>50</v>
      </c>
      <c r="H2169" s="12">
        <v>138</v>
      </c>
      <c r="I2169" s="12">
        <v>31</v>
      </c>
      <c r="J2169" s="12">
        <v>4</v>
      </c>
      <c r="K2169" s="12">
        <v>11</v>
      </c>
      <c r="L2169" s="12">
        <v>66</v>
      </c>
      <c r="M2169" s="12">
        <v>2</v>
      </c>
      <c r="N2169" s="12">
        <v>2</v>
      </c>
      <c r="O2169" s="12">
        <v>36</v>
      </c>
      <c r="P2169" s="12">
        <v>140</v>
      </c>
    </row>
    <row r="2170" spans="1:16" x14ac:dyDescent="0.2">
      <c r="A2170" s="12" t="s">
        <v>1858</v>
      </c>
      <c r="B2170" s="12">
        <v>2014</v>
      </c>
      <c r="C2170" s="12" t="s">
        <v>184</v>
      </c>
      <c r="D2170" s="12" t="s">
        <v>157</v>
      </c>
      <c r="E2170" s="12">
        <v>155</v>
      </c>
      <c r="F2170" s="12">
        <v>533</v>
      </c>
      <c r="G2170" s="12">
        <v>68</v>
      </c>
      <c r="H2170" s="12">
        <v>146</v>
      </c>
      <c r="I2170" s="12">
        <v>13</v>
      </c>
      <c r="J2170" s="12">
        <v>7</v>
      </c>
      <c r="K2170" s="12">
        <v>7</v>
      </c>
      <c r="L2170" s="12">
        <v>40</v>
      </c>
      <c r="M2170" s="12">
        <v>31</v>
      </c>
      <c r="N2170" s="12">
        <v>12</v>
      </c>
      <c r="O2170" s="12">
        <v>39</v>
      </c>
      <c r="P2170" s="12">
        <v>114</v>
      </c>
    </row>
    <row r="2171" spans="1:16" x14ac:dyDescent="0.2">
      <c r="A2171" s="12" t="s">
        <v>1438</v>
      </c>
      <c r="B2171" s="12">
        <v>2014</v>
      </c>
      <c r="C2171" s="12" t="s">
        <v>183</v>
      </c>
      <c r="D2171" s="12" t="s">
        <v>161</v>
      </c>
      <c r="E2171" s="12">
        <v>147</v>
      </c>
      <c r="F2171" s="12">
        <v>534</v>
      </c>
      <c r="G2171" s="12">
        <v>85</v>
      </c>
      <c r="H2171" s="12">
        <v>156</v>
      </c>
      <c r="I2171" s="12">
        <v>37</v>
      </c>
      <c r="J2171" s="12">
        <v>1</v>
      </c>
      <c r="K2171" s="12">
        <v>16</v>
      </c>
      <c r="L2171" s="12">
        <v>82</v>
      </c>
      <c r="M2171" s="12">
        <v>9</v>
      </c>
      <c r="N2171" s="12">
        <v>1</v>
      </c>
      <c r="O2171" s="12">
        <v>83</v>
      </c>
      <c r="P2171" s="12">
        <v>113</v>
      </c>
    </row>
    <row r="2172" spans="1:16" x14ac:dyDescent="0.2">
      <c r="A2172" s="12" t="s">
        <v>1500</v>
      </c>
      <c r="B2172" s="12">
        <v>2014</v>
      </c>
      <c r="C2172" s="12" t="s">
        <v>173</v>
      </c>
      <c r="D2172" s="12" t="s">
        <v>161</v>
      </c>
      <c r="E2172" s="12">
        <v>134</v>
      </c>
      <c r="F2172" s="12">
        <v>535</v>
      </c>
      <c r="G2172" s="12">
        <v>54</v>
      </c>
      <c r="H2172" s="12">
        <v>144</v>
      </c>
      <c r="I2172" s="12">
        <v>30</v>
      </c>
      <c r="J2172" s="12">
        <v>1</v>
      </c>
      <c r="K2172" s="12">
        <v>8</v>
      </c>
      <c r="L2172" s="12">
        <v>63</v>
      </c>
      <c r="M2172" s="12">
        <v>8</v>
      </c>
      <c r="N2172" s="12">
        <v>5</v>
      </c>
      <c r="O2172" s="12">
        <v>42</v>
      </c>
      <c r="P2172" s="12">
        <v>113</v>
      </c>
    </row>
    <row r="2173" spans="1:16" x14ac:dyDescent="0.2">
      <c r="A2173" s="12" t="s">
        <v>1911</v>
      </c>
      <c r="B2173" s="12">
        <v>2014</v>
      </c>
      <c r="C2173" s="12" t="s">
        <v>163</v>
      </c>
      <c r="D2173" s="12" t="s">
        <v>161</v>
      </c>
      <c r="E2173" s="12">
        <v>146</v>
      </c>
      <c r="F2173" s="12">
        <v>536</v>
      </c>
      <c r="G2173" s="12">
        <v>53</v>
      </c>
      <c r="H2173" s="12">
        <v>148</v>
      </c>
      <c r="I2173" s="12">
        <v>20</v>
      </c>
      <c r="J2173" s="12">
        <v>10</v>
      </c>
      <c r="K2173" s="12">
        <v>1</v>
      </c>
      <c r="L2173" s="12">
        <v>34</v>
      </c>
      <c r="M2173" s="12">
        <v>7</v>
      </c>
      <c r="N2173" s="12">
        <v>5</v>
      </c>
      <c r="O2173" s="12">
        <v>26</v>
      </c>
      <c r="P2173" s="12">
        <v>86</v>
      </c>
    </row>
    <row r="2174" spans="1:16" x14ac:dyDescent="0.2">
      <c r="A2174" s="12" t="s">
        <v>1957</v>
      </c>
      <c r="B2174" s="12">
        <v>2014</v>
      </c>
      <c r="C2174" s="12" t="s">
        <v>168</v>
      </c>
      <c r="D2174" s="12" t="s">
        <v>157</v>
      </c>
      <c r="E2174" s="12">
        <v>144</v>
      </c>
      <c r="F2174" s="12">
        <v>538</v>
      </c>
      <c r="G2174" s="12">
        <v>60</v>
      </c>
      <c r="H2174" s="12">
        <v>129</v>
      </c>
      <c r="I2174" s="12">
        <v>28</v>
      </c>
      <c r="J2174" s="12">
        <v>1</v>
      </c>
      <c r="K2174" s="12">
        <v>12</v>
      </c>
      <c r="L2174" s="12">
        <v>46</v>
      </c>
      <c r="M2174" s="12">
        <v>2</v>
      </c>
      <c r="N2174" s="12">
        <v>3</v>
      </c>
      <c r="O2174" s="12">
        <v>39</v>
      </c>
      <c r="P2174" s="12">
        <v>138</v>
      </c>
    </row>
    <row r="2175" spans="1:16" x14ac:dyDescent="0.2">
      <c r="A2175" s="12" t="s">
        <v>1373</v>
      </c>
      <c r="B2175" s="12">
        <v>2014</v>
      </c>
      <c r="C2175" s="12" t="s">
        <v>186</v>
      </c>
      <c r="D2175" s="12" t="s">
        <v>161</v>
      </c>
      <c r="E2175" s="12">
        <v>138</v>
      </c>
      <c r="F2175" s="12">
        <v>538</v>
      </c>
      <c r="G2175" s="12">
        <v>78</v>
      </c>
      <c r="H2175" s="12">
        <v>131</v>
      </c>
      <c r="I2175" s="12">
        <v>22</v>
      </c>
      <c r="J2175" s="12">
        <v>4</v>
      </c>
      <c r="K2175" s="12">
        <v>17</v>
      </c>
      <c r="L2175" s="12">
        <v>55</v>
      </c>
      <c r="M2175" s="12">
        <v>28</v>
      </c>
      <c r="N2175" s="12">
        <v>6</v>
      </c>
      <c r="O2175" s="12">
        <v>64</v>
      </c>
      <c r="P2175" s="12">
        <v>100</v>
      </c>
    </row>
    <row r="2176" spans="1:16" x14ac:dyDescent="0.2">
      <c r="A2176" s="12" t="s">
        <v>1802</v>
      </c>
      <c r="B2176" s="12">
        <v>2014</v>
      </c>
      <c r="C2176" s="12" t="s">
        <v>163</v>
      </c>
      <c r="D2176" s="12" t="s">
        <v>161</v>
      </c>
      <c r="E2176" s="12">
        <v>145</v>
      </c>
      <c r="F2176" s="12">
        <v>539</v>
      </c>
      <c r="G2176" s="12">
        <v>89</v>
      </c>
      <c r="H2176" s="12">
        <v>155</v>
      </c>
      <c r="I2176" s="12">
        <v>31</v>
      </c>
      <c r="J2176" s="12">
        <v>1</v>
      </c>
      <c r="K2176" s="12">
        <v>37</v>
      </c>
      <c r="L2176" s="12">
        <v>105</v>
      </c>
      <c r="M2176" s="12">
        <v>13</v>
      </c>
      <c r="N2176" s="12">
        <v>1</v>
      </c>
      <c r="O2176" s="12">
        <v>94</v>
      </c>
      <c r="P2176" s="12">
        <v>170</v>
      </c>
    </row>
    <row r="2177" spans="1:16" x14ac:dyDescent="0.2">
      <c r="A2177" s="12" t="s">
        <v>1942</v>
      </c>
      <c r="B2177" s="12">
        <v>2014</v>
      </c>
      <c r="C2177" s="12" t="s">
        <v>160</v>
      </c>
      <c r="D2177" s="12" t="s">
        <v>161</v>
      </c>
      <c r="E2177" s="12">
        <v>146</v>
      </c>
      <c r="F2177" s="12">
        <v>540</v>
      </c>
      <c r="G2177" s="12">
        <v>44</v>
      </c>
      <c r="H2177" s="12">
        <v>132</v>
      </c>
      <c r="I2177" s="12">
        <v>18</v>
      </c>
      <c r="J2177" s="12">
        <v>4</v>
      </c>
      <c r="K2177" s="12">
        <v>7</v>
      </c>
      <c r="L2177" s="12">
        <v>46</v>
      </c>
      <c r="M2177" s="12">
        <v>4</v>
      </c>
      <c r="N2177" s="12">
        <v>5</v>
      </c>
      <c r="O2177" s="12">
        <v>32</v>
      </c>
      <c r="P2177" s="12">
        <v>60</v>
      </c>
    </row>
    <row r="2178" spans="1:16" x14ac:dyDescent="0.2">
      <c r="A2178" s="12" t="s">
        <v>1560</v>
      </c>
      <c r="B2178" s="12">
        <v>2014</v>
      </c>
      <c r="C2178" s="12" t="s">
        <v>177</v>
      </c>
      <c r="D2178" s="12" t="s">
        <v>161</v>
      </c>
      <c r="E2178" s="12">
        <v>150</v>
      </c>
      <c r="F2178" s="12">
        <v>541</v>
      </c>
      <c r="G2178" s="12">
        <v>77</v>
      </c>
      <c r="H2178" s="12">
        <v>155</v>
      </c>
      <c r="I2178" s="12">
        <v>38</v>
      </c>
      <c r="J2178" s="12">
        <v>3</v>
      </c>
      <c r="K2178" s="12">
        <v>25</v>
      </c>
      <c r="L2178" s="12">
        <v>89</v>
      </c>
      <c r="M2178" s="12">
        <v>8</v>
      </c>
      <c r="N2178" s="12">
        <v>5</v>
      </c>
      <c r="O2178" s="12">
        <v>52</v>
      </c>
      <c r="P2178" s="12">
        <v>145</v>
      </c>
    </row>
    <row r="2179" spans="1:16" x14ac:dyDescent="0.2">
      <c r="A2179" s="12" t="s">
        <v>1798</v>
      </c>
      <c r="B2179" s="12">
        <v>2014</v>
      </c>
      <c r="C2179" s="12" t="s">
        <v>176</v>
      </c>
      <c r="D2179" s="12" t="s">
        <v>157</v>
      </c>
      <c r="E2179" s="12">
        <v>152</v>
      </c>
      <c r="F2179" s="12">
        <v>541</v>
      </c>
      <c r="G2179" s="12">
        <v>68</v>
      </c>
      <c r="H2179" s="12">
        <v>125</v>
      </c>
      <c r="I2179" s="12">
        <v>25</v>
      </c>
      <c r="J2179" s="12">
        <v>0</v>
      </c>
      <c r="K2179" s="12">
        <v>27</v>
      </c>
      <c r="L2179" s="12">
        <v>85</v>
      </c>
      <c r="M2179" s="12">
        <v>5</v>
      </c>
      <c r="N2179" s="12">
        <v>2</v>
      </c>
      <c r="O2179" s="12">
        <v>113</v>
      </c>
      <c r="P2179" s="12">
        <v>124</v>
      </c>
    </row>
    <row r="2180" spans="1:16" x14ac:dyDescent="0.2">
      <c r="A2180" s="12" t="s">
        <v>1730</v>
      </c>
      <c r="B2180" s="12">
        <v>2014</v>
      </c>
      <c r="C2180" s="12" t="s">
        <v>185</v>
      </c>
      <c r="D2180" s="12" t="s">
        <v>161</v>
      </c>
      <c r="E2180" s="12">
        <v>147</v>
      </c>
      <c r="F2180" s="12">
        <v>547</v>
      </c>
      <c r="G2180" s="12">
        <v>72</v>
      </c>
      <c r="H2180" s="12">
        <v>170</v>
      </c>
      <c r="I2180" s="12">
        <v>28</v>
      </c>
      <c r="J2180" s="12">
        <v>2</v>
      </c>
      <c r="K2180" s="12">
        <v>22</v>
      </c>
      <c r="L2180" s="12">
        <v>89</v>
      </c>
      <c r="M2180" s="12">
        <v>0</v>
      </c>
      <c r="N2180" s="12">
        <v>1</v>
      </c>
      <c r="O2180" s="12">
        <v>47</v>
      </c>
      <c r="P2180" s="12">
        <v>69</v>
      </c>
    </row>
    <row r="2181" spans="1:16" x14ac:dyDescent="0.2">
      <c r="A2181" s="12" t="s">
        <v>1725</v>
      </c>
      <c r="B2181" s="12">
        <v>2014</v>
      </c>
      <c r="C2181" s="12" t="s">
        <v>174</v>
      </c>
      <c r="D2181" s="12" t="s">
        <v>161</v>
      </c>
      <c r="E2181" s="12">
        <v>146</v>
      </c>
      <c r="F2181" s="12">
        <v>548</v>
      </c>
      <c r="G2181" s="12">
        <v>89</v>
      </c>
      <c r="H2181" s="12">
        <v>172</v>
      </c>
      <c r="I2181" s="12">
        <v>38</v>
      </c>
      <c r="J2181" s="12">
        <v>6</v>
      </c>
      <c r="K2181" s="12">
        <v>25</v>
      </c>
      <c r="L2181" s="12">
        <v>83</v>
      </c>
      <c r="M2181" s="12">
        <v>18</v>
      </c>
      <c r="N2181" s="12">
        <v>3</v>
      </c>
      <c r="O2181" s="12">
        <v>84</v>
      </c>
      <c r="P2181" s="12">
        <v>115</v>
      </c>
    </row>
    <row r="2182" spans="1:16" x14ac:dyDescent="0.2">
      <c r="A2182" s="12" t="s">
        <v>1300</v>
      </c>
      <c r="B2182" s="12">
        <v>2014</v>
      </c>
      <c r="C2182" s="12" t="s">
        <v>184</v>
      </c>
      <c r="D2182" s="12" t="s">
        <v>157</v>
      </c>
      <c r="E2182" s="12">
        <v>148</v>
      </c>
      <c r="F2182" s="12">
        <v>549</v>
      </c>
      <c r="G2182" s="12">
        <v>79</v>
      </c>
      <c r="H2182" s="12">
        <v>178</v>
      </c>
      <c r="I2182" s="12">
        <v>33</v>
      </c>
      <c r="J2182" s="12">
        <v>1</v>
      </c>
      <c r="K2182" s="12">
        <v>19</v>
      </c>
      <c r="L2182" s="12">
        <v>77</v>
      </c>
      <c r="M2182" s="12">
        <v>1</v>
      </c>
      <c r="N2182" s="12">
        <v>1</v>
      </c>
      <c r="O2182" s="12">
        <v>57</v>
      </c>
      <c r="P2182" s="12">
        <v>74</v>
      </c>
    </row>
    <row r="2183" spans="1:16" x14ac:dyDescent="0.2">
      <c r="A2183" s="12" t="s">
        <v>1596</v>
      </c>
      <c r="B2183" s="12">
        <v>2014</v>
      </c>
      <c r="C2183" s="12" t="s">
        <v>178</v>
      </c>
      <c r="D2183" s="12" t="s">
        <v>157</v>
      </c>
      <c r="E2183" s="12">
        <v>151</v>
      </c>
      <c r="F2183" s="12">
        <v>549</v>
      </c>
      <c r="G2183" s="12">
        <v>57</v>
      </c>
      <c r="H2183" s="12">
        <v>149</v>
      </c>
      <c r="I2183" s="12">
        <v>32</v>
      </c>
      <c r="J2183" s="12">
        <v>0</v>
      </c>
      <c r="K2183" s="12">
        <v>9</v>
      </c>
      <c r="L2183" s="12">
        <v>66</v>
      </c>
      <c r="M2183" s="12">
        <v>0</v>
      </c>
      <c r="N2183" s="12">
        <v>0</v>
      </c>
      <c r="O2183" s="12">
        <v>41</v>
      </c>
      <c r="P2183" s="12">
        <v>96</v>
      </c>
    </row>
    <row r="2184" spans="1:16" x14ac:dyDescent="0.2">
      <c r="A2184" s="12" t="s">
        <v>1341</v>
      </c>
      <c r="B2184" s="12">
        <v>2014</v>
      </c>
      <c r="C2184" s="12" t="s">
        <v>182</v>
      </c>
      <c r="D2184" s="12" t="s">
        <v>157</v>
      </c>
      <c r="E2184" s="12">
        <v>142</v>
      </c>
      <c r="F2184" s="12">
        <v>549</v>
      </c>
      <c r="G2184" s="12">
        <v>71</v>
      </c>
      <c r="H2184" s="12">
        <v>157</v>
      </c>
      <c r="I2184" s="12">
        <v>33</v>
      </c>
      <c r="J2184" s="12">
        <v>2</v>
      </c>
      <c r="K2184" s="12">
        <v>17</v>
      </c>
      <c r="L2184" s="12">
        <v>83</v>
      </c>
      <c r="M2184" s="12">
        <v>4</v>
      </c>
      <c r="N2184" s="12">
        <v>3</v>
      </c>
      <c r="O2184" s="12">
        <v>23</v>
      </c>
      <c r="P2184" s="12">
        <v>89</v>
      </c>
    </row>
    <row r="2185" spans="1:16" x14ac:dyDescent="0.2">
      <c r="A2185" s="12" t="s">
        <v>1577</v>
      </c>
      <c r="B2185" s="12">
        <v>2014</v>
      </c>
      <c r="C2185" s="12" t="s">
        <v>168</v>
      </c>
      <c r="D2185" s="12" t="s">
        <v>157</v>
      </c>
      <c r="E2185" s="12">
        <v>135</v>
      </c>
      <c r="F2185" s="12">
        <v>551</v>
      </c>
      <c r="G2185" s="12">
        <v>72</v>
      </c>
      <c r="H2185" s="12">
        <v>153</v>
      </c>
      <c r="I2185" s="12">
        <v>33</v>
      </c>
      <c r="J2185" s="12">
        <v>0</v>
      </c>
      <c r="K2185" s="12">
        <v>7</v>
      </c>
      <c r="L2185" s="12">
        <v>53</v>
      </c>
      <c r="M2185" s="12">
        <v>6</v>
      </c>
      <c r="N2185" s="12">
        <v>6</v>
      </c>
      <c r="O2185" s="12">
        <v>51</v>
      </c>
      <c r="P2185" s="12">
        <v>75</v>
      </c>
    </row>
    <row r="2186" spans="1:16" x14ac:dyDescent="0.2">
      <c r="A2186" s="12" t="s">
        <v>112</v>
      </c>
      <c r="B2186" s="12">
        <v>2014</v>
      </c>
      <c r="C2186" s="12" t="s">
        <v>164</v>
      </c>
      <c r="D2186" s="12" t="s">
        <v>157</v>
      </c>
      <c r="E2186" s="12">
        <v>155</v>
      </c>
      <c r="F2186" s="12">
        <v>553</v>
      </c>
      <c r="G2186" s="12">
        <v>101</v>
      </c>
      <c r="H2186" s="12">
        <v>158</v>
      </c>
      <c r="I2186" s="12">
        <v>27</v>
      </c>
      <c r="J2186" s="12">
        <v>0</v>
      </c>
      <c r="K2186" s="12">
        <v>35</v>
      </c>
      <c r="L2186" s="12">
        <v>103</v>
      </c>
      <c r="M2186" s="12">
        <v>6</v>
      </c>
      <c r="N2186" s="12">
        <v>2</v>
      </c>
      <c r="O2186" s="12">
        <v>104</v>
      </c>
      <c r="P2186" s="12">
        <v>96</v>
      </c>
    </row>
    <row r="2187" spans="1:16" x14ac:dyDescent="0.2">
      <c r="A2187" s="12" t="s">
        <v>1658</v>
      </c>
      <c r="B2187" s="12">
        <v>2014</v>
      </c>
      <c r="C2187" s="12" t="s">
        <v>171</v>
      </c>
      <c r="D2187" s="12" t="s">
        <v>157</v>
      </c>
      <c r="E2187" s="12">
        <v>148</v>
      </c>
      <c r="F2187" s="12">
        <v>555</v>
      </c>
      <c r="G2187" s="12">
        <v>87</v>
      </c>
      <c r="H2187" s="12">
        <v>142</v>
      </c>
      <c r="I2187" s="12">
        <v>25</v>
      </c>
      <c r="J2187" s="12">
        <v>8</v>
      </c>
      <c r="K2187" s="12">
        <v>17</v>
      </c>
      <c r="L2187" s="12">
        <v>58</v>
      </c>
      <c r="M2187" s="12">
        <v>21</v>
      </c>
      <c r="N2187" s="12">
        <v>5</v>
      </c>
      <c r="O2187" s="12">
        <v>56</v>
      </c>
      <c r="P2187" s="12">
        <v>134</v>
      </c>
    </row>
    <row r="2188" spans="1:16" x14ac:dyDescent="0.2">
      <c r="A2188" s="12" t="s">
        <v>2015</v>
      </c>
      <c r="B2188" s="12">
        <v>2014</v>
      </c>
      <c r="C2188" s="12" t="s">
        <v>156</v>
      </c>
      <c r="D2188" s="12" t="s">
        <v>157</v>
      </c>
      <c r="E2188" s="12">
        <v>145</v>
      </c>
      <c r="F2188" s="12">
        <v>556</v>
      </c>
      <c r="G2188" s="12">
        <v>80</v>
      </c>
      <c r="H2188" s="12">
        <v>176</v>
      </c>
      <c r="I2188" s="12">
        <v>35</v>
      </c>
      <c r="J2188" s="12">
        <v>2</v>
      </c>
      <c r="K2188" s="12">
        <v>36</v>
      </c>
      <c r="L2188" s="12">
        <v>107</v>
      </c>
      <c r="M2188" s="12">
        <v>3</v>
      </c>
      <c r="N2188" s="12">
        <v>1</v>
      </c>
      <c r="O2188" s="12">
        <v>51</v>
      </c>
      <c r="P2188" s="12">
        <v>131</v>
      </c>
    </row>
    <row r="2189" spans="1:16" x14ac:dyDescent="0.2">
      <c r="A2189" s="12" t="s">
        <v>2003</v>
      </c>
      <c r="B2189" s="12">
        <v>2014</v>
      </c>
      <c r="C2189" s="12" t="s">
        <v>177</v>
      </c>
      <c r="D2189" s="12" t="s">
        <v>161</v>
      </c>
      <c r="E2189" s="12">
        <v>148</v>
      </c>
      <c r="F2189" s="12">
        <v>558</v>
      </c>
      <c r="G2189" s="12">
        <v>92</v>
      </c>
      <c r="H2189" s="12">
        <v>165</v>
      </c>
      <c r="I2189" s="12">
        <v>37</v>
      </c>
      <c r="J2189" s="12">
        <v>9</v>
      </c>
      <c r="K2189" s="12">
        <v>16</v>
      </c>
      <c r="L2189" s="12">
        <v>69</v>
      </c>
      <c r="M2189" s="12">
        <v>11</v>
      </c>
      <c r="N2189" s="12">
        <v>7</v>
      </c>
      <c r="O2189" s="12">
        <v>67</v>
      </c>
      <c r="P2189" s="12">
        <v>124</v>
      </c>
    </row>
    <row r="2190" spans="1:16" x14ac:dyDescent="0.2">
      <c r="A2190" s="12" t="s">
        <v>1455</v>
      </c>
      <c r="B2190" s="12">
        <v>2014</v>
      </c>
      <c r="C2190" s="12" t="s">
        <v>180</v>
      </c>
      <c r="D2190" s="12" t="s">
        <v>161</v>
      </c>
      <c r="E2190" s="12">
        <v>157</v>
      </c>
      <c r="F2190" s="12">
        <v>560</v>
      </c>
      <c r="G2190" s="12">
        <v>61</v>
      </c>
      <c r="H2190" s="12">
        <v>147</v>
      </c>
      <c r="I2190" s="12">
        <v>38</v>
      </c>
      <c r="J2190" s="12">
        <v>0</v>
      </c>
      <c r="K2190" s="12">
        <v>21</v>
      </c>
      <c r="L2190" s="12">
        <v>75</v>
      </c>
      <c r="M2190" s="12">
        <v>3</v>
      </c>
      <c r="N2190" s="12">
        <v>2</v>
      </c>
      <c r="O2190" s="12">
        <v>58</v>
      </c>
      <c r="P2190" s="12">
        <v>112</v>
      </c>
    </row>
    <row r="2191" spans="1:16" x14ac:dyDescent="0.2">
      <c r="A2191" s="12" t="s">
        <v>1427</v>
      </c>
      <c r="B2191" s="12">
        <v>2014</v>
      </c>
      <c r="C2191" s="12" t="s">
        <v>182</v>
      </c>
      <c r="D2191" s="12" t="s">
        <v>157</v>
      </c>
      <c r="E2191" s="12">
        <v>151</v>
      </c>
      <c r="F2191" s="12">
        <v>561</v>
      </c>
      <c r="G2191" s="12">
        <v>87</v>
      </c>
      <c r="H2191" s="12">
        <v>188</v>
      </c>
      <c r="I2191" s="12">
        <v>33</v>
      </c>
      <c r="J2191" s="12">
        <v>0</v>
      </c>
      <c r="K2191" s="12">
        <v>32</v>
      </c>
      <c r="L2191" s="12">
        <v>103</v>
      </c>
      <c r="M2191" s="12">
        <v>3</v>
      </c>
      <c r="N2191" s="12">
        <v>2</v>
      </c>
      <c r="O2191" s="12">
        <v>70</v>
      </c>
      <c r="P2191" s="12">
        <v>42</v>
      </c>
    </row>
    <row r="2192" spans="1:16" x14ac:dyDescent="0.2">
      <c r="A2192" s="12" t="s">
        <v>1609</v>
      </c>
      <c r="B2192" s="12">
        <v>2014</v>
      </c>
      <c r="C2192" s="12" t="s">
        <v>178</v>
      </c>
      <c r="D2192" s="12" t="s">
        <v>157</v>
      </c>
      <c r="E2192" s="12">
        <v>156</v>
      </c>
      <c r="F2192" s="12">
        <v>563</v>
      </c>
      <c r="G2192" s="12">
        <v>87</v>
      </c>
      <c r="H2192" s="12">
        <v>150</v>
      </c>
      <c r="I2192" s="12">
        <v>34</v>
      </c>
      <c r="J2192" s="12">
        <v>1</v>
      </c>
      <c r="K2192" s="12">
        <v>19</v>
      </c>
      <c r="L2192" s="12">
        <v>74</v>
      </c>
      <c r="M2192" s="12">
        <v>12</v>
      </c>
      <c r="N2192" s="12">
        <v>3</v>
      </c>
      <c r="O2192" s="12">
        <v>65</v>
      </c>
      <c r="P2192" s="12">
        <v>126</v>
      </c>
    </row>
    <row r="2193" spans="1:16" x14ac:dyDescent="0.2">
      <c r="A2193" s="12" t="s">
        <v>1982</v>
      </c>
      <c r="B2193" s="12">
        <v>2014</v>
      </c>
      <c r="C2193" s="12" t="s">
        <v>179</v>
      </c>
      <c r="D2193" s="12" t="s">
        <v>161</v>
      </c>
      <c r="E2193" s="12">
        <v>152</v>
      </c>
      <c r="F2193" s="12">
        <v>563</v>
      </c>
      <c r="G2193" s="12">
        <v>72</v>
      </c>
      <c r="H2193" s="12">
        <v>141</v>
      </c>
      <c r="I2193" s="12">
        <v>25</v>
      </c>
      <c r="J2193" s="12">
        <v>8</v>
      </c>
      <c r="K2193" s="12">
        <v>6</v>
      </c>
      <c r="L2193" s="12">
        <v>48</v>
      </c>
      <c r="M2193" s="12">
        <v>56</v>
      </c>
      <c r="N2193" s="12">
        <v>23</v>
      </c>
      <c r="O2193" s="12">
        <v>34</v>
      </c>
      <c r="P2193" s="12">
        <v>117</v>
      </c>
    </row>
    <row r="2194" spans="1:16" x14ac:dyDescent="0.2">
      <c r="A2194" s="12" t="s">
        <v>1833</v>
      </c>
      <c r="B2194" s="12">
        <v>2014</v>
      </c>
      <c r="C2194" s="12" t="s">
        <v>158</v>
      </c>
      <c r="D2194" s="12" t="s">
        <v>157</v>
      </c>
      <c r="E2194" s="12">
        <v>157</v>
      </c>
      <c r="F2194" s="12">
        <v>564</v>
      </c>
      <c r="G2194" s="12">
        <v>51</v>
      </c>
      <c r="H2194" s="12">
        <v>121</v>
      </c>
      <c r="I2194" s="12">
        <v>17</v>
      </c>
      <c r="J2194" s="12">
        <v>0</v>
      </c>
      <c r="K2194" s="12">
        <v>16</v>
      </c>
      <c r="L2194" s="12">
        <v>57</v>
      </c>
      <c r="M2194" s="12">
        <v>0</v>
      </c>
      <c r="N2194" s="12">
        <v>1</v>
      </c>
      <c r="O2194" s="12">
        <v>29</v>
      </c>
      <c r="P2194" s="12">
        <v>125</v>
      </c>
    </row>
    <row r="2195" spans="1:16" x14ac:dyDescent="0.2">
      <c r="A2195" s="12" t="s">
        <v>1470</v>
      </c>
      <c r="B2195" s="12">
        <v>2014</v>
      </c>
      <c r="C2195" s="12" t="s">
        <v>173</v>
      </c>
      <c r="D2195" s="12" t="s">
        <v>161</v>
      </c>
      <c r="E2195" s="12">
        <v>155</v>
      </c>
      <c r="F2195" s="12">
        <v>564</v>
      </c>
      <c r="G2195" s="12">
        <v>73</v>
      </c>
      <c r="H2195" s="12">
        <v>128</v>
      </c>
      <c r="I2195" s="12">
        <v>27</v>
      </c>
      <c r="J2195" s="12">
        <v>2</v>
      </c>
      <c r="K2195" s="12">
        <v>20</v>
      </c>
      <c r="L2195" s="12">
        <v>66</v>
      </c>
      <c r="M2195" s="12">
        <v>8</v>
      </c>
      <c r="N2195" s="12">
        <v>2</v>
      </c>
      <c r="O2195" s="12">
        <v>79</v>
      </c>
      <c r="P2195" s="12">
        <v>141</v>
      </c>
    </row>
    <row r="2196" spans="1:16" x14ac:dyDescent="0.2">
      <c r="A2196" s="12" t="s">
        <v>1998</v>
      </c>
      <c r="B2196" s="12">
        <v>2014</v>
      </c>
      <c r="C2196" s="12" t="s">
        <v>163</v>
      </c>
      <c r="D2196" s="12" t="s">
        <v>161</v>
      </c>
      <c r="E2196" s="12">
        <v>153</v>
      </c>
      <c r="F2196" s="12">
        <v>565</v>
      </c>
      <c r="G2196" s="12">
        <v>72</v>
      </c>
      <c r="H2196" s="12">
        <v>152</v>
      </c>
      <c r="I2196" s="12">
        <v>26</v>
      </c>
      <c r="J2196" s="12">
        <v>5</v>
      </c>
      <c r="K2196" s="12">
        <v>23</v>
      </c>
      <c r="L2196" s="12">
        <v>85</v>
      </c>
      <c r="M2196" s="12">
        <v>3</v>
      </c>
      <c r="N2196" s="12">
        <v>1</v>
      </c>
      <c r="O2196" s="12">
        <v>41</v>
      </c>
      <c r="P2196" s="12">
        <v>164</v>
      </c>
    </row>
    <row r="2197" spans="1:16" x14ac:dyDescent="0.2">
      <c r="A2197" s="12" t="s">
        <v>1635</v>
      </c>
      <c r="B2197" s="12">
        <v>2014</v>
      </c>
      <c r="C2197" s="12" t="s">
        <v>160</v>
      </c>
      <c r="D2197" s="12" t="s">
        <v>161</v>
      </c>
      <c r="E2197" s="12">
        <v>154</v>
      </c>
      <c r="F2197" s="12">
        <v>566</v>
      </c>
      <c r="G2197" s="12">
        <v>77</v>
      </c>
      <c r="H2197" s="12">
        <v>153</v>
      </c>
      <c r="I2197" s="12">
        <v>34</v>
      </c>
      <c r="J2197" s="12">
        <v>2</v>
      </c>
      <c r="K2197" s="12">
        <v>29</v>
      </c>
      <c r="L2197" s="12">
        <v>102</v>
      </c>
      <c r="M2197" s="12">
        <v>8</v>
      </c>
      <c r="N2197" s="12">
        <v>4</v>
      </c>
      <c r="O2197" s="12">
        <v>60</v>
      </c>
      <c r="P2197" s="12">
        <v>171</v>
      </c>
    </row>
    <row r="2198" spans="1:16" x14ac:dyDescent="0.2">
      <c r="A2198" s="12" t="s">
        <v>1507</v>
      </c>
      <c r="B2198" s="12">
        <v>2014</v>
      </c>
      <c r="C2198" s="12" t="s">
        <v>164</v>
      </c>
      <c r="D2198" s="12" t="s">
        <v>157</v>
      </c>
      <c r="E2198" s="12">
        <v>139</v>
      </c>
      <c r="F2198" s="12">
        <v>568</v>
      </c>
      <c r="G2198" s="12">
        <v>81</v>
      </c>
      <c r="H2198" s="12">
        <v>171</v>
      </c>
      <c r="I2198" s="12">
        <v>35</v>
      </c>
      <c r="J2198" s="12">
        <v>3</v>
      </c>
      <c r="K2198" s="12">
        <v>16</v>
      </c>
      <c r="L2198" s="12">
        <v>73</v>
      </c>
      <c r="M2198" s="12">
        <v>6</v>
      </c>
      <c r="N2198" s="12">
        <v>2</v>
      </c>
      <c r="O2198" s="12">
        <v>43</v>
      </c>
      <c r="P2198" s="12">
        <v>67</v>
      </c>
    </row>
    <row r="2199" spans="1:16" x14ac:dyDescent="0.2">
      <c r="A2199" s="12" t="s">
        <v>1477</v>
      </c>
      <c r="B2199" s="12">
        <v>2014</v>
      </c>
      <c r="C2199" s="12" t="s">
        <v>186</v>
      </c>
      <c r="D2199" s="12" t="s">
        <v>161</v>
      </c>
      <c r="E2199" s="12">
        <v>153</v>
      </c>
      <c r="F2199" s="12">
        <v>569</v>
      </c>
      <c r="G2199" s="12">
        <v>65</v>
      </c>
      <c r="H2199" s="12">
        <v>127</v>
      </c>
      <c r="I2199" s="12">
        <v>18</v>
      </c>
      <c r="J2199" s="12">
        <v>1</v>
      </c>
      <c r="K2199" s="12">
        <v>23</v>
      </c>
      <c r="L2199" s="12">
        <v>95</v>
      </c>
      <c r="M2199" s="12">
        <v>0</v>
      </c>
      <c r="N2199" s="12">
        <v>0</v>
      </c>
      <c r="O2199" s="12">
        <v>67</v>
      </c>
      <c r="P2199" s="12">
        <v>190</v>
      </c>
    </row>
    <row r="2200" spans="1:16" x14ac:dyDescent="0.2">
      <c r="A2200" s="12" t="s">
        <v>1591</v>
      </c>
      <c r="B2200" s="12">
        <v>2014</v>
      </c>
      <c r="C2200" s="12" t="s">
        <v>167</v>
      </c>
      <c r="D2200" s="12" t="s">
        <v>157</v>
      </c>
      <c r="E2200" s="12">
        <v>146</v>
      </c>
      <c r="F2200" s="12">
        <v>570</v>
      </c>
      <c r="G2200" s="12">
        <v>83</v>
      </c>
      <c r="H2200" s="12">
        <v>155</v>
      </c>
      <c r="I2200" s="12">
        <v>34</v>
      </c>
      <c r="J2200" s="12">
        <v>3</v>
      </c>
      <c r="K2200" s="12">
        <v>10</v>
      </c>
      <c r="L2200" s="12">
        <v>52</v>
      </c>
      <c r="M2200" s="12">
        <v>10</v>
      </c>
      <c r="N2200" s="12">
        <v>5</v>
      </c>
      <c r="O2200" s="12">
        <v>75</v>
      </c>
      <c r="P2200" s="12">
        <v>84</v>
      </c>
    </row>
    <row r="2201" spans="1:16" x14ac:dyDescent="0.2">
      <c r="A2201" s="12" t="s">
        <v>1774</v>
      </c>
      <c r="B2201" s="12">
        <v>2014</v>
      </c>
      <c r="C2201" s="12" t="s">
        <v>160</v>
      </c>
      <c r="D2201" s="12" t="s">
        <v>161</v>
      </c>
      <c r="E2201" s="12">
        <v>149</v>
      </c>
      <c r="F2201" s="12">
        <v>573</v>
      </c>
      <c r="G2201" s="12">
        <v>74</v>
      </c>
      <c r="H2201" s="12">
        <v>155</v>
      </c>
      <c r="I2201" s="12">
        <v>26</v>
      </c>
      <c r="J2201" s="12">
        <v>3</v>
      </c>
      <c r="K2201" s="12">
        <v>11</v>
      </c>
      <c r="L2201" s="12">
        <v>58</v>
      </c>
      <c r="M2201" s="12">
        <v>20</v>
      </c>
      <c r="N2201" s="12">
        <v>4</v>
      </c>
      <c r="O2201" s="12">
        <v>67</v>
      </c>
      <c r="P2201" s="12">
        <v>98</v>
      </c>
    </row>
    <row r="2202" spans="1:16" x14ac:dyDescent="0.2">
      <c r="A2202" s="12" t="s">
        <v>1607</v>
      </c>
      <c r="B2202" s="12">
        <v>2014</v>
      </c>
      <c r="C2202" s="12" t="s">
        <v>166</v>
      </c>
      <c r="D2202" s="12" t="s">
        <v>161</v>
      </c>
      <c r="E2202" s="12">
        <v>148</v>
      </c>
      <c r="F2202" s="12">
        <v>574</v>
      </c>
      <c r="G2202" s="12">
        <v>95</v>
      </c>
      <c r="H2202" s="12">
        <v>163</v>
      </c>
      <c r="I2202" s="12">
        <v>34</v>
      </c>
      <c r="J2202" s="12">
        <v>4</v>
      </c>
      <c r="K2202" s="12">
        <v>23</v>
      </c>
      <c r="L2202" s="12">
        <v>73</v>
      </c>
      <c r="M2202" s="12">
        <v>34</v>
      </c>
      <c r="N2202" s="12">
        <v>12</v>
      </c>
      <c r="O2202" s="12">
        <v>47</v>
      </c>
      <c r="P2202" s="12">
        <v>141</v>
      </c>
    </row>
    <row r="2203" spans="1:16" x14ac:dyDescent="0.2">
      <c r="A2203" s="12" t="s">
        <v>1476</v>
      </c>
      <c r="B2203" s="12">
        <v>2014</v>
      </c>
      <c r="C2203" s="12" t="s">
        <v>180</v>
      </c>
      <c r="D2203" s="12" t="s">
        <v>161</v>
      </c>
      <c r="E2203" s="12">
        <v>156</v>
      </c>
      <c r="F2203" s="12">
        <v>574</v>
      </c>
      <c r="G2203" s="12">
        <v>83</v>
      </c>
      <c r="H2203" s="12">
        <v>156</v>
      </c>
      <c r="I2203" s="12">
        <v>37</v>
      </c>
      <c r="J2203" s="12">
        <v>0</v>
      </c>
      <c r="K2203" s="12">
        <v>20</v>
      </c>
      <c r="L2203" s="12">
        <v>90</v>
      </c>
      <c r="M2203" s="12">
        <v>4</v>
      </c>
      <c r="N2203" s="12">
        <v>1</v>
      </c>
      <c r="O2203" s="12">
        <v>74</v>
      </c>
      <c r="P2203" s="12">
        <v>100</v>
      </c>
    </row>
    <row r="2204" spans="1:16" x14ac:dyDescent="0.2">
      <c r="A2204" s="12" t="s">
        <v>1601</v>
      </c>
      <c r="B2204" s="12">
        <v>2014</v>
      </c>
      <c r="C2204" s="12" t="s">
        <v>171</v>
      </c>
      <c r="D2204" s="12" t="s">
        <v>157</v>
      </c>
      <c r="E2204" s="12">
        <v>149</v>
      </c>
      <c r="F2204" s="12">
        <v>575</v>
      </c>
      <c r="G2204" s="12">
        <v>71</v>
      </c>
      <c r="H2204" s="12">
        <v>156</v>
      </c>
      <c r="I2204" s="12">
        <v>27</v>
      </c>
      <c r="J2204" s="12">
        <v>5</v>
      </c>
      <c r="K2204" s="12">
        <v>16</v>
      </c>
      <c r="L2204" s="12">
        <v>70</v>
      </c>
      <c r="M2204" s="12">
        <v>39</v>
      </c>
      <c r="N2204" s="12">
        <v>5</v>
      </c>
      <c r="O2204" s="12">
        <v>49</v>
      </c>
      <c r="P2204" s="12">
        <v>93</v>
      </c>
    </row>
    <row r="2205" spans="1:16" x14ac:dyDescent="0.2">
      <c r="A2205" s="12" t="s">
        <v>1871</v>
      </c>
      <c r="B2205" s="12">
        <v>2014</v>
      </c>
      <c r="C2205" s="12" t="s">
        <v>178</v>
      </c>
      <c r="D2205" s="12" t="s">
        <v>157</v>
      </c>
      <c r="E2205" s="12">
        <v>150</v>
      </c>
      <c r="F2205" s="12">
        <v>578</v>
      </c>
      <c r="G2205" s="12">
        <v>57</v>
      </c>
      <c r="H2205" s="12">
        <v>150</v>
      </c>
      <c r="I2205" s="12">
        <v>28</v>
      </c>
      <c r="J2205" s="12">
        <v>2</v>
      </c>
      <c r="K2205" s="12">
        <v>17</v>
      </c>
      <c r="L2205" s="12">
        <v>70</v>
      </c>
      <c r="M2205" s="12">
        <v>1</v>
      </c>
      <c r="N2205" s="12">
        <v>0</v>
      </c>
      <c r="O2205" s="12">
        <v>22</v>
      </c>
      <c r="P2205" s="12">
        <v>85</v>
      </c>
    </row>
    <row r="2206" spans="1:16" x14ac:dyDescent="0.2">
      <c r="A2206" s="12" t="s">
        <v>1654</v>
      </c>
      <c r="B2206" s="12">
        <v>2014</v>
      </c>
      <c r="C2206" s="12" t="s">
        <v>178</v>
      </c>
      <c r="D2206" s="12" t="s">
        <v>157</v>
      </c>
      <c r="E2206" s="12">
        <v>162</v>
      </c>
      <c r="F2206" s="12">
        <v>579</v>
      </c>
      <c r="G2206" s="12">
        <v>74</v>
      </c>
      <c r="H2206" s="12">
        <v>165</v>
      </c>
      <c r="I2206" s="12">
        <v>34</v>
      </c>
      <c r="J2206" s="12">
        <v>5</v>
      </c>
      <c r="K2206" s="12">
        <v>3</v>
      </c>
      <c r="L2206" s="12">
        <v>50</v>
      </c>
      <c r="M2206" s="12">
        <v>31</v>
      </c>
      <c r="N2206" s="12">
        <v>6</v>
      </c>
      <c r="O2206" s="12">
        <v>23</v>
      </c>
      <c r="P2206" s="12">
        <v>83</v>
      </c>
    </row>
    <row r="2207" spans="1:16" x14ac:dyDescent="0.2">
      <c r="A2207" s="12" t="s">
        <v>1343</v>
      </c>
      <c r="B2207" s="12">
        <v>2014</v>
      </c>
      <c r="C2207" s="12" t="s">
        <v>171</v>
      </c>
      <c r="D2207" s="12" t="s">
        <v>157</v>
      </c>
      <c r="E2207" s="12">
        <v>145</v>
      </c>
      <c r="F2207" s="12">
        <v>581</v>
      </c>
      <c r="G2207" s="12">
        <v>47</v>
      </c>
      <c r="H2207" s="12">
        <v>149</v>
      </c>
      <c r="I2207" s="12">
        <v>19</v>
      </c>
      <c r="J2207" s="12">
        <v>1</v>
      </c>
      <c r="K2207" s="12">
        <v>4</v>
      </c>
      <c r="L2207" s="12">
        <v>50</v>
      </c>
      <c r="M2207" s="12">
        <v>10</v>
      </c>
      <c r="N2207" s="12">
        <v>2</v>
      </c>
      <c r="O2207" s="12">
        <v>35</v>
      </c>
      <c r="P2207" s="12">
        <v>87</v>
      </c>
    </row>
    <row r="2208" spans="1:16" x14ac:dyDescent="0.2">
      <c r="A2208" s="12" t="s">
        <v>1718</v>
      </c>
      <c r="B2208" s="12">
        <v>2014</v>
      </c>
      <c r="C2208" s="12" t="s">
        <v>160</v>
      </c>
      <c r="D2208" s="12" t="s">
        <v>161</v>
      </c>
      <c r="E2208" s="12">
        <v>153</v>
      </c>
      <c r="F2208" s="12">
        <v>582</v>
      </c>
      <c r="G2208" s="12">
        <v>43</v>
      </c>
      <c r="H2208" s="12">
        <v>153</v>
      </c>
      <c r="I2208" s="12">
        <v>27</v>
      </c>
      <c r="J2208" s="12">
        <v>0</v>
      </c>
      <c r="K2208" s="12">
        <v>10</v>
      </c>
      <c r="L2208" s="12">
        <v>58</v>
      </c>
      <c r="M2208" s="12">
        <v>6</v>
      </c>
      <c r="N2208" s="12">
        <v>0</v>
      </c>
      <c r="O2208" s="12">
        <v>23</v>
      </c>
      <c r="P2208" s="12">
        <v>159</v>
      </c>
    </row>
    <row r="2209" spans="1:16" x14ac:dyDescent="0.2">
      <c r="A2209" s="12" t="s">
        <v>2013</v>
      </c>
      <c r="B2209" s="12">
        <v>2014</v>
      </c>
      <c r="C2209" s="12" t="s">
        <v>163</v>
      </c>
      <c r="D2209" s="12" t="s">
        <v>161</v>
      </c>
      <c r="E2209" s="12">
        <v>144</v>
      </c>
      <c r="F2209" s="12">
        <v>582</v>
      </c>
      <c r="G2209" s="12">
        <v>94</v>
      </c>
      <c r="H2209" s="12">
        <v>165</v>
      </c>
      <c r="I2209" s="12">
        <v>30</v>
      </c>
      <c r="J2209" s="12">
        <v>6</v>
      </c>
      <c r="K2209" s="12">
        <v>9</v>
      </c>
      <c r="L2209" s="12">
        <v>54</v>
      </c>
      <c r="M2209" s="12">
        <v>21</v>
      </c>
      <c r="N2209" s="12">
        <v>7</v>
      </c>
      <c r="O2209" s="12">
        <v>70</v>
      </c>
      <c r="P2209" s="12">
        <v>137</v>
      </c>
    </row>
    <row r="2210" spans="1:16" x14ac:dyDescent="0.2">
      <c r="A2210" s="12" t="s">
        <v>1782</v>
      </c>
      <c r="B2210" s="12">
        <v>2014</v>
      </c>
      <c r="C2210" s="12" t="s">
        <v>166</v>
      </c>
      <c r="D2210" s="12" t="s">
        <v>161</v>
      </c>
      <c r="E2210" s="12">
        <v>153</v>
      </c>
      <c r="F2210" s="12">
        <v>585</v>
      </c>
      <c r="G2210" s="12">
        <v>73</v>
      </c>
      <c r="H2210" s="12">
        <v>176</v>
      </c>
      <c r="I2210" s="12">
        <v>53</v>
      </c>
      <c r="J2210" s="12">
        <v>2</v>
      </c>
      <c r="K2210" s="12">
        <v>13</v>
      </c>
      <c r="L2210" s="12">
        <v>69</v>
      </c>
      <c r="M2210" s="12">
        <v>4</v>
      </c>
      <c r="N2210" s="12">
        <v>4</v>
      </c>
      <c r="O2210" s="12">
        <v>66</v>
      </c>
      <c r="P2210" s="12">
        <v>71</v>
      </c>
    </row>
    <row r="2211" spans="1:16" x14ac:dyDescent="0.2">
      <c r="A2211" s="12" t="s">
        <v>1685</v>
      </c>
      <c r="B2211" s="12">
        <v>2014</v>
      </c>
      <c r="C2211" s="12" t="s">
        <v>185</v>
      </c>
      <c r="D2211" s="12" t="s">
        <v>161</v>
      </c>
      <c r="E2211" s="12">
        <v>157</v>
      </c>
      <c r="F2211" s="12">
        <v>588</v>
      </c>
      <c r="G2211" s="12">
        <v>68</v>
      </c>
      <c r="H2211" s="12">
        <v>164</v>
      </c>
      <c r="I2211" s="12">
        <v>26</v>
      </c>
      <c r="J2211" s="12">
        <v>3</v>
      </c>
      <c r="K2211" s="12">
        <v>16</v>
      </c>
      <c r="L2211" s="12">
        <v>73</v>
      </c>
      <c r="M2211" s="12">
        <v>0</v>
      </c>
      <c r="N2211" s="12">
        <v>0</v>
      </c>
      <c r="O2211" s="12">
        <v>39</v>
      </c>
      <c r="P2211" s="12">
        <v>85</v>
      </c>
    </row>
    <row r="2212" spans="1:16" x14ac:dyDescent="0.2">
      <c r="A2212" s="12" t="s">
        <v>1545</v>
      </c>
      <c r="B2212" s="12">
        <v>2014</v>
      </c>
      <c r="C2212" s="12" t="s">
        <v>181</v>
      </c>
      <c r="D2212" s="12" t="s">
        <v>157</v>
      </c>
      <c r="E2212" s="12">
        <v>156</v>
      </c>
      <c r="F2212" s="12">
        <v>589</v>
      </c>
      <c r="G2212" s="12">
        <v>77</v>
      </c>
      <c r="H2212" s="12">
        <v>164</v>
      </c>
      <c r="I2212" s="12">
        <v>30</v>
      </c>
      <c r="J2212" s="12">
        <v>4</v>
      </c>
      <c r="K2212" s="12">
        <v>7</v>
      </c>
      <c r="L2212" s="12">
        <v>68</v>
      </c>
      <c r="M2212" s="12">
        <v>16</v>
      </c>
      <c r="N2212" s="12">
        <v>9</v>
      </c>
      <c r="O2212" s="12">
        <v>36</v>
      </c>
      <c r="P2212" s="12">
        <v>62</v>
      </c>
    </row>
    <row r="2213" spans="1:16" x14ac:dyDescent="0.2">
      <c r="A2213" s="12" t="s">
        <v>1460</v>
      </c>
      <c r="B2213" s="12">
        <v>2014</v>
      </c>
      <c r="C2213" s="12" t="s">
        <v>186</v>
      </c>
      <c r="D2213" s="12" t="s">
        <v>161</v>
      </c>
      <c r="E2213" s="12">
        <v>155</v>
      </c>
      <c r="F2213" s="12">
        <v>589</v>
      </c>
      <c r="G2213" s="12">
        <v>74</v>
      </c>
      <c r="H2213" s="12">
        <v>159</v>
      </c>
      <c r="I2213" s="12">
        <v>36</v>
      </c>
      <c r="J2213" s="12">
        <v>6</v>
      </c>
      <c r="K2213" s="12">
        <v>11</v>
      </c>
      <c r="L2213" s="12">
        <v>78</v>
      </c>
      <c r="M2213" s="12">
        <v>10</v>
      </c>
      <c r="N2213" s="12">
        <v>1</v>
      </c>
      <c r="O2213" s="12">
        <v>53</v>
      </c>
      <c r="P2213" s="12">
        <v>85</v>
      </c>
    </row>
    <row r="2214" spans="1:16" x14ac:dyDescent="0.2">
      <c r="A2214" s="12" t="s">
        <v>1883</v>
      </c>
      <c r="B2214" s="12">
        <v>2014</v>
      </c>
      <c r="C2214" s="12" t="s">
        <v>159</v>
      </c>
      <c r="D2214" s="12" t="s">
        <v>157</v>
      </c>
      <c r="E2214" s="12">
        <v>159</v>
      </c>
      <c r="F2214" s="12">
        <v>590</v>
      </c>
      <c r="G2214" s="12">
        <v>71</v>
      </c>
      <c r="H2214" s="12">
        <v>158</v>
      </c>
      <c r="I2214" s="12">
        <v>27</v>
      </c>
      <c r="J2214" s="12">
        <v>4</v>
      </c>
      <c r="K2214" s="12">
        <v>25</v>
      </c>
      <c r="L2214" s="12">
        <v>96</v>
      </c>
      <c r="M2214" s="12">
        <v>7</v>
      </c>
      <c r="N2214" s="12">
        <v>5</v>
      </c>
      <c r="O2214" s="12">
        <v>52</v>
      </c>
      <c r="P2214" s="12">
        <v>118</v>
      </c>
    </row>
    <row r="2215" spans="1:16" x14ac:dyDescent="0.2">
      <c r="A2215" s="12" t="s">
        <v>1413</v>
      </c>
      <c r="B2215" s="12">
        <v>2014</v>
      </c>
      <c r="C2215" s="12" t="s">
        <v>186</v>
      </c>
      <c r="D2215" s="12" t="s">
        <v>161</v>
      </c>
      <c r="E2215" s="12">
        <v>154</v>
      </c>
      <c r="F2215" s="12">
        <v>591</v>
      </c>
      <c r="G2215" s="12">
        <v>71</v>
      </c>
      <c r="H2215" s="12">
        <v>156</v>
      </c>
      <c r="I2215" s="12">
        <v>28</v>
      </c>
      <c r="J2215" s="12">
        <v>2</v>
      </c>
      <c r="K2215" s="12">
        <v>25</v>
      </c>
      <c r="L2215" s="12">
        <v>85</v>
      </c>
      <c r="M2215" s="12">
        <v>3</v>
      </c>
      <c r="N2215" s="12">
        <v>2</v>
      </c>
      <c r="O2215" s="12">
        <v>35</v>
      </c>
      <c r="P2215" s="12">
        <v>185</v>
      </c>
    </row>
    <row r="2216" spans="1:16" x14ac:dyDescent="0.2">
      <c r="A2216" s="12" t="s">
        <v>1469</v>
      </c>
      <c r="B2216" s="12">
        <v>2014</v>
      </c>
      <c r="C2216" s="12" t="s">
        <v>177</v>
      </c>
      <c r="D2216" s="12" t="s">
        <v>161</v>
      </c>
      <c r="E2216" s="12">
        <v>159</v>
      </c>
      <c r="F2216" s="12">
        <v>591</v>
      </c>
      <c r="G2216" s="12">
        <v>83</v>
      </c>
      <c r="H2216" s="12">
        <v>163</v>
      </c>
      <c r="I2216" s="12">
        <v>41</v>
      </c>
      <c r="J2216" s="12">
        <v>0</v>
      </c>
      <c r="K2216" s="12">
        <v>27</v>
      </c>
      <c r="L2216" s="12">
        <v>116</v>
      </c>
      <c r="M2216" s="12">
        <v>1</v>
      </c>
      <c r="N2216" s="12">
        <v>1</v>
      </c>
      <c r="O2216" s="12">
        <v>56</v>
      </c>
      <c r="P2216" s="12">
        <v>112</v>
      </c>
    </row>
    <row r="2217" spans="1:16" x14ac:dyDescent="0.2">
      <c r="A2217" s="12" t="s">
        <v>1817</v>
      </c>
      <c r="B2217" s="12">
        <v>2014</v>
      </c>
      <c r="C2217" s="12" t="s">
        <v>188</v>
      </c>
      <c r="D2217" s="12" t="s">
        <v>161</v>
      </c>
      <c r="E2217" s="12">
        <v>154</v>
      </c>
      <c r="F2217" s="12">
        <v>593</v>
      </c>
      <c r="G2217" s="12">
        <v>82</v>
      </c>
      <c r="H2217" s="12">
        <v>171</v>
      </c>
      <c r="I2217" s="12">
        <v>27</v>
      </c>
      <c r="J2217" s="12">
        <v>3</v>
      </c>
      <c r="K2217" s="12">
        <v>19</v>
      </c>
      <c r="L2217" s="12">
        <v>72</v>
      </c>
      <c r="M2217" s="12">
        <v>28</v>
      </c>
      <c r="N2217" s="12">
        <v>10</v>
      </c>
      <c r="O2217" s="12">
        <v>31</v>
      </c>
      <c r="P2217" s="12">
        <v>96</v>
      </c>
    </row>
    <row r="2218" spans="1:16" x14ac:dyDescent="0.2">
      <c r="A2218" s="12" t="s">
        <v>1708</v>
      </c>
      <c r="B2218" s="12">
        <v>2014</v>
      </c>
      <c r="C2218" s="12" t="s">
        <v>183</v>
      </c>
      <c r="D2218" s="12" t="s">
        <v>161</v>
      </c>
      <c r="E2218" s="12">
        <v>154</v>
      </c>
      <c r="F2218" s="12">
        <v>593</v>
      </c>
      <c r="G2218" s="12">
        <v>73</v>
      </c>
      <c r="H2218" s="12">
        <v>151</v>
      </c>
      <c r="I2218" s="12">
        <v>26</v>
      </c>
      <c r="J2218" s="12">
        <v>3</v>
      </c>
      <c r="K2218" s="12">
        <v>24</v>
      </c>
      <c r="L2218" s="12">
        <v>91</v>
      </c>
      <c r="M2218" s="12">
        <v>24</v>
      </c>
      <c r="N2218" s="12">
        <v>5</v>
      </c>
      <c r="O2218" s="12">
        <v>46</v>
      </c>
      <c r="P2218" s="12">
        <v>183</v>
      </c>
    </row>
    <row r="2219" spans="1:16" x14ac:dyDescent="0.2">
      <c r="A2219" s="12" t="s">
        <v>1508</v>
      </c>
      <c r="B2219" s="12">
        <v>2014</v>
      </c>
      <c r="C2219" s="12" t="s">
        <v>159</v>
      </c>
      <c r="D2219" s="12" t="s">
        <v>157</v>
      </c>
      <c r="E2219" s="12">
        <v>157</v>
      </c>
      <c r="F2219" s="12">
        <v>595</v>
      </c>
      <c r="G2219" s="12">
        <v>77</v>
      </c>
      <c r="H2219" s="12">
        <v>187</v>
      </c>
      <c r="I2219" s="12">
        <v>37</v>
      </c>
      <c r="J2219" s="12">
        <v>2</v>
      </c>
      <c r="K2219" s="12">
        <v>14</v>
      </c>
      <c r="L2219" s="12">
        <v>82</v>
      </c>
      <c r="M2219" s="12">
        <v>10</v>
      </c>
      <c r="N2219" s="12">
        <v>3</v>
      </c>
      <c r="O2219" s="12">
        <v>61</v>
      </c>
      <c r="P2219" s="12">
        <v>68</v>
      </c>
    </row>
    <row r="2220" spans="1:16" x14ac:dyDescent="0.2">
      <c r="A2220" s="12" t="s">
        <v>1819</v>
      </c>
      <c r="B2220" s="12">
        <v>2014</v>
      </c>
      <c r="C2220" s="12" t="s">
        <v>180</v>
      </c>
      <c r="D2220" s="12" t="s">
        <v>161</v>
      </c>
      <c r="E2220" s="12">
        <v>158</v>
      </c>
      <c r="F2220" s="12">
        <v>595</v>
      </c>
      <c r="G2220" s="12">
        <v>99</v>
      </c>
      <c r="H2220" s="12">
        <v>162</v>
      </c>
      <c r="I2220" s="12">
        <v>33</v>
      </c>
      <c r="J2220" s="12">
        <v>2</v>
      </c>
      <c r="K2220" s="12">
        <v>8</v>
      </c>
      <c r="L2220" s="12">
        <v>59</v>
      </c>
      <c r="M2220" s="12">
        <v>5</v>
      </c>
      <c r="N2220" s="12">
        <v>3</v>
      </c>
      <c r="O2220" s="12">
        <v>95</v>
      </c>
      <c r="P2220" s="12">
        <v>111</v>
      </c>
    </row>
    <row r="2221" spans="1:16" x14ac:dyDescent="0.2">
      <c r="A2221" s="12" t="s">
        <v>1677</v>
      </c>
      <c r="B2221" s="12">
        <v>2014</v>
      </c>
      <c r="C2221" s="12" t="s">
        <v>173</v>
      </c>
      <c r="D2221" s="12" t="s">
        <v>161</v>
      </c>
      <c r="E2221" s="12">
        <v>143</v>
      </c>
      <c r="F2221" s="12">
        <v>596</v>
      </c>
      <c r="G2221" s="12">
        <v>79</v>
      </c>
      <c r="H2221" s="12">
        <v>172</v>
      </c>
      <c r="I2221" s="12">
        <v>37</v>
      </c>
      <c r="J2221" s="12">
        <v>2</v>
      </c>
      <c r="K2221" s="12">
        <v>9</v>
      </c>
      <c r="L2221" s="12">
        <v>57</v>
      </c>
      <c r="M2221" s="12">
        <v>13</v>
      </c>
      <c r="N2221" s="12">
        <v>5</v>
      </c>
      <c r="O2221" s="12">
        <v>39</v>
      </c>
      <c r="P2221" s="12">
        <v>86</v>
      </c>
    </row>
    <row r="2222" spans="1:16" x14ac:dyDescent="0.2">
      <c r="A2222" s="12" t="s">
        <v>1838</v>
      </c>
      <c r="B2222" s="12">
        <v>2014</v>
      </c>
      <c r="C2222" s="12" t="s">
        <v>179</v>
      </c>
      <c r="D2222" s="12" t="s">
        <v>161</v>
      </c>
      <c r="E2222" s="12">
        <v>157</v>
      </c>
      <c r="F2222" s="12">
        <v>597</v>
      </c>
      <c r="G2222" s="12">
        <v>88</v>
      </c>
      <c r="H2222" s="12">
        <v>163</v>
      </c>
      <c r="I2222" s="12">
        <v>22</v>
      </c>
      <c r="J2222" s="12">
        <v>1</v>
      </c>
      <c r="K2222" s="12">
        <v>29</v>
      </c>
      <c r="L2222" s="12">
        <v>80</v>
      </c>
      <c r="M2222" s="12">
        <v>20</v>
      </c>
      <c r="N2222" s="12">
        <v>8</v>
      </c>
      <c r="O2222" s="12">
        <v>52</v>
      </c>
      <c r="P2222" s="12">
        <v>139</v>
      </c>
    </row>
    <row r="2223" spans="1:16" x14ac:dyDescent="0.2">
      <c r="A2223" s="12" t="s">
        <v>1900</v>
      </c>
      <c r="B2223" s="12">
        <v>2014</v>
      </c>
      <c r="C2223" s="12" t="s">
        <v>175</v>
      </c>
      <c r="D2223" s="12" t="s">
        <v>157</v>
      </c>
      <c r="E2223" s="12">
        <v>156</v>
      </c>
      <c r="F2223" s="12">
        <v>598</v>
      </c>
      <c r="G2223" s="12">
        <v>112</v>
      </c>
      <c r="H2223" s="12">
        <v>145</v>
      </c>
      <c r="I2223" s="12">
        <v>33</v>
      </c>
      <c r="J2223" s="12">
        <v>1</v>
      </c>
      <c r="K2223" s="12">
        <v>23</v>
      </c>
      <c r="L2223" s="12">
        <v>71</v>
      </c>
      <c r="M2223" s="12">
        <v>21</v>
      </c>
      <c r="N2223" s="12">
        <v>7</v>
      </c>
      <c r="O2223" s="12">
        <v>89</v>
      </c>
      <c r="P2223" s="12">
        <v>129</v>
      </c>
    </row>
    <row r="2224" spans="1:16" x14ac:dyDescent="0.2">
      <c r="A2224" s="12" t="s">
        <v>1566</v>
      </c>
      <c r="B2224" s="12">
        <v>2014</v>
      </c>
      <c r="C2224" s="12" t="s">
        <v>167</v>
      </c>
      <c r="D2224" s="12" t="s">
        <v>157</v>
      </c>
      <c r="E2224" s="12">
        <v>155</v>
      </c>
      <c r="F2224" s="12">
        <v>600</v>
      </c>
      <c r="G2224" s="12">
        <v>59</v>
      </c>
      <c r="H2224" s="12">
        <v>174</v>
      </c>
      <c r="I2224" s="12">
        <v>27</v>
      </c>
      <c r="J2224" s="12">
        <v>0</v>
      </c>
      <c r="K2224" s="12">
        <v>9</v>
      </c>
      <c r="L2224" s="12">
        <v>69</v>
      </c>
      <c r="M2224" s="12">
        <v>4</v>
      </c>
      <c r="N2224" s="12">
        <v>0</v>
      </c>
      <c r="O2224" s="12">
        <v>41</v>
      </c>
      <c r="P2224" s="12">
        <v>80</v>
      </c>
    </row>
    <row r="2225" spans="1:16" x14ac:dyDescent="0.2">
      <c r="A2225" s="12" t="s">
        <v>1795</v>
      </c>
      <c r="B2225" s="12">
        <v>2014</v>
      </c>
      <c r="C2225" s="12" t="s">
        <v>186</v>
      </c>
      <c r="D2225" s="12" t="s">
        <v>161</v>
      </c>
      <c r="E2225" s="12">
        <v>151</v>
      </c>
      <c r="F2225" s="12">
        <v>601</v>
      </c>
      <c r="G2225" s="12">
        <v>71</v>
      </c>
      <c r="H2225" s="12">
        <v>184</v>
      </c>
      <c r="I2225" s="12">
        <v>13</v>
      </c>
      <c r="J2225" s="12">
        <v>7</v>
      </c>
      <c r="K2225" s="12">
        <v>2</v>
      </c>
      <c r="L2225" s="12">
        <v>28</v>
      </c>
      <c r="M2225" s="12">
        <v>49</v>
      </c>
      <c r="N2225" s="12">
        <v>8</v>
      </c>
      <c r="O2225" s="12">
        <v>13</v>
      </c>
      <c r="P2225" s="12">
        <v>49</v>
      </c>
    </row>
    <row r="2226" spans="1:16" x14ac:dyDescent="0.2">
      <c r="A2226" s="12" t="s">
        <v>111</v>
      </c>
      <c r="B2226" s="12">
        <v>2014</v>
      </c>
      <c r="C2226" s="12" t="s">
        <v>181</v>
      </c>
      <c r="D2226" s="12" t="s">
        <v>157</v>
      </c>
      <c r="E2226" s="12">
        <v>157</v>
      </c>
      <c r="F2226" s="12">
        <v>602</v>
      </c>
      <c r="G2226" s="12">
        <v>115</v>
      </c>
      <c r="H2226" s="12">
        <v>173</v>
      </c>
      <c r="I2226" s="12">
        <v>39</v>
      </c>
      <c r="J2226" s="12">
        <v>9</v>
      </c>
      <c r="K2226" s="12">
        <v>36</v>
      </c>
      <c r="L2226" s="12">
        <v>111</v>
      </c>
      <c r="M2226" s="12">
        <v>16</v>
      </c>
      <c r="N2226" s="12">
        <v>2</v>
      </c>
      <c r="O2226" s="12">
        <v>83</v>
      </c>
      <c r="P2226" s="12">
        <v>184</v>
      </c>
    </row>
    <row r="2227" spans="1:16" x14ac:dyDescent="0.2">
      <c r="A2227" s="12" t="s">
        <v>1771</v>
      </c>
      <c r="B2227" s="12">
        <v>2014</v>
      </c>
      <c r="C2227" s="12" t="s">
        <v>160</v>
      </c>
      <c r="D2227" s="12" t="s">
        <v>161</v>
      </c>
      <c r="E2227" s="12">
        <v>162</v>
      </c>
      <c r="F2227" s="12">
        <v>607</v>
      </c>
      <c r="G2227" s="12">
        <v>93</v>
      </c>
      <c r="H2227" s="12">
        <v>175</v>
      </c>
      <c r="I2227" s="12">
        <v>43</v>
      </c>
      <c r="J2227" s="12">
        <v>4</v>
      </c>
      <c r="K2227" s="12">
        <v>18</v>
      </c>
      <c r="L2227" s="12">
        <v>78</v>
      </c>
      <c r="M2227" s="12">
        <v>3</v>
      </c>
      <c r="N2227" s="12">
        <v>4</v>
      </c>
      <c r="O2227" s="12">
        <v>90</v>
      </c>
      <c r="P2227" s="12">
        <v>145</v>
      </c>
    </row>
    <row r="2228" spans="1:16" x14ac:dyDescent="0.2">
      <c r="A2228" s="12" t="s">
        <v>110</v>
      </c>
      <c r="B2228" s="12">
        <v>2014</v>
      </c>
      <c r="C2228" s="12" t="s">
        <v>170</v>
      </c>
      <c r="D2228" s="12" t="s">
        <v>157</v>
      </c>
      <c r="E2228" s="12">
        <v>158</v>
      </c>
      <c r="F2228" s="12">
        <v>608</v>
      </c>
      <c r="G2228" s="12">
        <v>93</v>
      </c>
      <c r="H2228" s="12">
        <v>155</v>
      </c>
      <c r="I2228" s="12">
        <v>31</v>
      </c>
      <c r="J2228" s="12">
        <v>2</v>
      </c>
      <c r="K2228" s="12">
        <v>29</v>
      </c>
      <c r="L2228" s="12">
        <v>98</v>
      </c>
      <c r="M2228" s="12">
        <v>8</v>
      </c>
      <c r="N2228" s="12">
        <v>0</v>
      </c>
      <c r="O2228" s="12">
        <v>76</v>
      </c>
      <c r="P2228" s="12">
        <v>130</v>
      </c>
    </row>
    <row r="2229" spans="1:16" x14ac:dyDescent="0.2">
      <c r="A2229" s="12" t="s">
        <v>1842</v>
      </c>
      <c r="B2229" s="12">
        <v>2014</v>
      </c>
      <c r="C2229" s="12" t="s">
        <v>177</v>
      </c>
      <c r="D2229" s="12" t="s">
        <v>161</v>
      </c>
      <c r="E2229" s="12">
        <v>148</v>
      </c>
      <c r="F2229" s="12">
        <v>609</v>
      </c>
      <c r="G2229" s="12">
        <v>92</v>
      </c>
      <c r="H2229" s="12">
        <v>176</v>
      </c>
      <c r="I2229" s="12">
        <v>24</v>
      </c>
      <c r="J2229" s="12">
        <v>12</v>
      </c>
      <c r="K2229" s="12">
        <v>2</v>
      </c>
      <c r="L2229" s="12">
        <v>34</v>
      </c>
      <c r="M2229" s="12">
        <v>64</v>
      </c>
      <c r="N2229" s="12">
        <v>19</v>
      </c>
      <c r="O2229" s="12">
        <v>31</v>
      </c>
      <c r="P2229" s="12">
        <v>107</v>
      </c>
    </row>
    <row r="2230" spans="1:16" x14ac:dyDescent="0.2">
      <c r="A2230" s="12" t="s">
        <v>1457</v>
      </c>
      <c r="B2230" s="12">
        <v>2014</v>
      </c>
      <c r="C2230" s="12" t="s">
        <v>164</v>
      </c>
      <c r="D2230" s="12" t="s">
        <v>157</v>
      </c>
      <c r="E2230" s="12">
        <v>143</v>
      </c>
      <c r="F2230" s="12">
        <v>610</v>
      </c>
      <c r="G2230" s="12">
        <v>94</v>
      </c>
      <c r="H2230" s="12">
        <v>175</v>
      </c>
      <c r="I2230" s="12">
        <v>33</v>
      </c>
      <c r="J2230" s="12">
        <v>4</v>
      </c>
      <c r="K2230" s="12">
        <v>9</v>
      </c>
      <c r="L2230" s="12">
        <v>51</v>
      </c>
      <c r="M2230" s="12">
        <v>30</v>
      </c>
      <c r="N2230" s="12">
        <v>2</v>
      </c>
      <c r="O2230" s="12">
        <v>38</v>
      </c>
      <c r="P2230" s="12">
        <v>73</v>
      </c>
    </row>
    <row r="2231" spans="1:16" x14ac:dyDescent="0.2">
      <c r="A2231" s="12" t="s">
        <v>1687</v>
      </c>
      <c r="B2231" s="12">
        <v>2014</v>
      </c>
      <c r="C2231" s="12" t="s">
        <v>183</v>
      </c>
      <c r="D2231" s="12" t="s">
        <v>161</v>
      </c>
      <c r="E2231" s="12">
        <v>147</v>
      </c>
      <c r="F2231" s="12">
        <v>610</v>
      </c>
      <c r="G2231" s="12">
        <v>94</v>
      </c>
      <c r="H2231" s="12">
        <v>184</v>
      </c>
      <c r="I2231" s="12">
        <v>39</v>
      </c>
      <c r="J2231" s="12">
        <v>8</v>
      </c>
      <c r="K2231" s="12">
        <v>5</v>
      </c>
      <c r="L2231" s="12">
        <v>37</v>
      </c>
      <c r="M2231" s="12">
        <v>31</v>
      </c>
      <c r="N2231" s="12">
        <v>7</v>
      </c>
      <c r="O2231" s="12">
        <v>50</v>
      </c>
      <c r="P2231" s="12">
        <v>65</v>
      </c>
    </row>
    <row r="2232" spans="1:16" x14ac:dyDescent="0.2">
      <c r="A2232" s="12" t="s">
        <v>1701</v>
      </c>
      <c r="B2232" s="12">
        <v>2014</v>
      </c>
      <c r="C2232" s="12" t="s">
        <v>176</v>
      </c>
      <c r="D2232" s="12" t="s">
        <v>157</v>
      </c>
      <c r="E2232" s="12">
        <v>156</v>
      </c>
      <c r="F2232" s="12">
        <v>611</v>
      </c>
      <c r="G2232" s="12">
        <v>94</v>
      </c>
      <c r="H2232" s="12">
        <v>200</v>
      </c>
      <c r="I2232" s="12">
        <v>45</v>
      </c>
      <c r="J2232" s="12">
        <v>2</v>
      </c>
      <c r="K2232" s="12">
        <v>20</v>
      </c>
      <c r="L2232" s="12">
        <v>97</v>
      </c>
      <c r="M2232" s="12">
        <v>23</v>
      </c>
      <c r="N2232" s="12">
        <v>1</v>
      </c>
      <c r="O2232" s="12">
        <v>52</v>
      </c>
      <c r="P2232" s="12">
        <v>56</v>
      </c>
    </row>
    <row r="2233" spans="1:16" x14ac:dyDescent="0.2">
      <c r="A2233" s="12" t="s">
        <v>1443</v>
      </c>
      <c r="B2233" s="12">
        <v>2014</v>
      </c>
      <c r="C2233" s="12" t="s">
        <v>182</v>
      </c>
      <c r="D2233" s="12" t="s">
        <v>157</v>
      </c>
      <c r="E2233" s="12">
        <v>159</v>
      </c>
      <c r="F2233" s="12">
        <v>611</v>
      </c>
      <c r="G2233" s="12">
        <v>101</v>
      </c>
      <c r="H2233" s="12">
        <v>191</v>
      </c>
      <c r="I2233" s="12">
        <v>52</v>
      </c>
      <c r="J2233" s="12">
        <v>1</v>
      </c>
      <c r="K2233" s="12">
        <v>25</v>
      </c>
      <c r="L2233" s="12">
        <v>109</v>
      </c>
      <c r="M2233" s="12">
        <v>1</v>
      </c>
      <c r="N2233" s="12">
        <v>1</v>
      </c>
      <c r="O2233" s="12">
        <v>60</v>
      </c>
      <c r="P2233" s="12">
        <v>117</v>
      </c>
    </row>
    <row r="2234" spans="1:16" x14ac:dyDescent="0.2">
      <c r="A2234" s="12" t="s">
        <v>107</v>
      </c>
      <c r="B2234" s="12">
        <v>2014</v>
      </c>
      <c r="C2234" s="12" t="s">
        <v>165</v>
      </c>
      <c r="D2234" s="12" t="s">
        <v>157</v>
      </c>
      <c r="E2234" s="12">
        <v>159</v>
      </c>
      <c r="F2234" s="12">
        <v>613</v>
      </c>
      <c r="G2234" s="12">
        <v>87</v>
      </c>
      <c r="H2234" s="12">
        <v>166</v>
      </c>
      <c r="I2234" s="12">
        <v>32</v>
      </c>
      <c r="J2234" s="12">
        <v>2</v>
      </c>
      <c r="K2234" s="12">
        <v>40</v>
      </c>
      <c r="L2234" s="12">
        <v>108</v>
      </c>
      <c r="M2234" s="12">
        <v>4</v>
      </c>
      <c r="N2234" s="12">
        <v>5</v>
      </c>
      <c r="O2234" s="12">
        <v>55</v>
      </c>
      <c r="P2234" s="12">
        <v>140</v>
      </c>
    </row>
    <row r="2235" spans="1:16" x14ac:dyDescent="0.2">
      <c r="A2235" s="12" t="s">
        <v>2005</v>
      </c>
      <c r="B2235" s="12">
        <v>2014</v>
      </c>
      <c r="C2235" s="12" t="s">
        <v>183</v>
      </c>
      <c r="D2235" s="12" t="s">
        <v>161</v>
      </c>
      <c r="E2235" s="12">
        <v>153</v>
      </c>
      <c r="F2235" s="12">
        <v>613</v>
      </c>
      <c r="G2235" s="12">
        <v>111</v>
      </c>
      <c r="H2235" s="12">
        <v>176</v>
      </c>
      <c r="I2235" s="12">
        <v>39</v>
      </c>
      <c r="J2235" s="12">
        <v>6</v>
      </c>
      <c r="K2235" s="12">
        <v>21</v>
      </c>
      <c r="L2235" s="12">
        <v>83</v>
      </c>
      <c r="M2235" s="12">
        <v>17</v>
      </c>
      <c r="N2235" s="12">
        <v>3</v>
      </c>
      <c r="O2235" s="12">
        <v>58</v>
      </c>
      <c r="P2235" s="12">
        <v>104</v>
      </c>
    </row>
    <row r="2236" spans="1:16" x14ac:dyDescent="0.2">
      <c r="A2236" s="12" t="s">
        <v>1675</v>
      </c>
      <c r="B2236" s="12">
        <v>2014</v>
      </c>
      <c r="C2236" s="12" t="s">
        <v>163</v>
      </c>
      <c r="D2236" s="12" t="s">
        <v>161</v>
      </c>
      <c r="E2236" s="12">
        <v>160</v>
      </c>
      <c r="F2236" s="12">
        <v>616</v>
      </c>
      <c r="G2236" s="12">
        <v>56</v>
      </c>
      <c r="H2236" s="12">
        <v>177</v>
      </c>
      <c r="I2236" s="12">
        <v>29</v>
      </c>
      <c r="J2236" s="12">
        <v>1</v>
      </c>
      <c r="K2236" s="12">
        <v>4</v>
      </c>
      <c r="L2236" s="12">
        <v>76</v>
      </c>
      <c r="M2236" s="12">
        <v>4</v>
      </c>
      <c r="N2236" s="12">
        <v>2</v>
      </c>
      <c r="O2236" s="12">
        <v>67</v>
      </c>
      <c r="P2236" s="12">
        <v>102</v>
      </c>
    </row>
    <row r="2237" spans="1:16" x14ac:dyDescent="0.2">
      <c r="A2237" s="12" t="s">
        <v>1561</v>
      </c>
      <c r="B2237" s="12">
        <v>2014</v>
      </c>
      <c r="C2237" s="12" t="s">
        <v>181</v>
      </c>
      <c r="D2237" s="12" t="s">
        <v>157</v>
      </c>
      <c r="E2237" s="12">
        <v>157</v>
      </c>
      <c r="F2237" s="12">
        <v>617</v>
      </c>
      <c r="G2237" s="12">
        <v>85</v>
      </c>
      <c r="H2237" s="12">
        <v>181</v>
      </c>
      <c r="I2237" s="12">
        <v>33</v>
      </c>
      <c r="J2237" s="12">
        <v>5</v>
      </c>
      <c r="K2237" s="12">
        <v>7</v>
      </c>
      <c r="L2237" s="12">
        <v>75</v>
      </c>
      <c r="M2237" s="12">
        <v>14</v>
      </c>
      <c r="N2237" s="12">
        <v>5</v>
      </c>
      <c r="O2237" s="12">
        <v>48</v>
      </c>
      <c r="P2237" s="12">
        <v>110</v>
      </c>
    </row>
    <row r="2238" spans="1:16" x14ac:dyDescent="0.2">
      <c r="A2238" s="12" t="s">
        <v>1696</v>
      </c>
      <c r="B2238" s="12">
        <v>2014</v>
      </c>
      <c r="C2238" s="12" t="s">
        <v>184</v>
      </c>
      <c r="D2238" s="12" t="s">
        <v>157</v>
      </c>
      <c r="E2238" s="12">
        <v>157</v>
      </c>
      <c r="F2238" s="12">
        <v>619</v>
      </c>
      <c r="G2238" s="12">
        <v>72</v>
      </c>
      <c r="H2238" s="12">
        <v>163</v>
      </c>
      <c r="I2238" s="12">
        <v>35</v>
      </c>
      <c r="J2238" s="12">
        <v>1</v>
      </c>
      <c r="K2238" s="12">
        <v>2</v>
      </c>
      <c r="L2238" s="12">
        <v>41</v>
      </c>
      <c r="M2238" s="12">
        <v>27</v>
      </c>
      <c r="N2238" s="12">
        <v>15</v>
      </c>
      <c r="O2238" s="12">
        <v>46</v>
      </c>
      <c r="P2238" s="12">
        <v>96</v>
      </c>
    </row>
    <row r="2239" spans="1:16" x14ac:dyDescent="0.2">
      <c r="A2239" s="12" t="s">
        <v>1681</v>
      </c>
      <c r="B2239" s="12">
        <v>2014</v>
      </c>
      <c r="C2239" s="12" t="s">
        <v>156</v>
      </c>
      <c r="D2239" s="12" t="s">
        <v>157</v>
      </c>
      <c r="E2239" s="12">
        <v>158</v>
      </c>
      <c r="F2239" s="12">
        <v>622</v>
      </c>
      <c r="G2239" s="12">
        <v>82</v>
      </c>
      <c r="H2239" s="12">
        <v>170</v>
      </c>
      <c r="I2239" s="12">
        <v>35</v>
      </c>
      <c r="J2239" s="12">
        <v>2</v>
      </c>
      <c r="K2239" s="12">
        <v>15</v>
      </c>
      <c r="L2239" s="12">
        <v>74</v>
      </c>
      <c r="M2239" s="12">
        <v>21</v>
      </c>
      <c r="N2239" s="12">
        <v>4</v>
      </c>
      <c r="O2239" s="12">
        <v>24</v>
      </c>
      <c r="P2239" s="12">
        <v>81</v>
      </c>
    </row>
    <row r="2240" spans="1:16" x14ac:dyDescent="0.2">
      <c r="A2240" s="12" t="s">
        <v>1671</v>
      </c>
      <c r="B2240" s="12">
        <v>2014</v>
      </c>
      <c r="C2240" s="12" t="s">
        <v>167</v>
      </c>
      <c r="D2240" s="12" t="s">
        <v>157</v>
      </c>
      <c r="E2240" s="12">
        <v>162</v>
      </c>
      <c r="F2240" s="12">
        <v>624</v>
      </c>
      <c r="G2240" s="12">
        <v>83</v>
      </c>
      <c r="H2240" s="12">
        <v>158</v>
      </c>
      <c r="I2240" s="12">
        <v>26</v>
      </c>
      <c r="J2240" s="12">
        <v>1</v>
      </c>
      <c r="K2240" s="12">
        <v>22</v>
      </c>
      <c r="L2240" s="12">
        <v>91</v>
      </c>
      <c r="M2240" s="12">
        <v>5</v>
      </c>
      <c r="N2240" s="12">
        <v>0</v>
      </c>
      <c r="O2240" s="12">
        <v>57</v>
      </c>
      <c r="P2240" s="12">
        <v>133</v>
      </c>
    </row>
    <row r="2241" spans="1:16" x14ac:dyDescent="0.2">
      <c r="A2241" s="12" t="s">
        <v>113</v>
      </c>
      <c r="B2241" s="12">
        <v>2014</v>
      </c>
      <c r="C2241" s="12" t="s">
        <v>181</v>
      </c>
      <c r="D2241" s="12" t="s">
        <v>157</v>
      </c>
      <c r="E2241" s="12">
        <v>159</v>
      </c>
      <c r="F2241" s="12">
        <v>633</v>
      </c>
      <c r="G2241" s="12">
        <v>89</v>
      </c>
      <c r="H2241" s="12">
        <v>172</v>
      </c>
      <c r="I2241" s="12">
        <v>37</v>
      </c>
      <c r="J2241" s="12">
        <v>1</v>
      </c>
      <c r="K2241" s="12">
        <v>28</v>
      </c>
      <c r="L2241" s="12">
        <v>105</v>
      </c>
      <c r="M2241" s="12">
        <v>5</v>
      </c>
      <c r="N2241" s="12">
        <v>1</v>
      </c>
      <c r="O2241" s="12">
        <v>48</v>
      </c>
      <c r="P2241" s="12">
        <v>71</v>
      </c>
    </row>
    <row r="2242" spans="1:16" x14ac:dyDescent="0.2">
      <c r="A2242" s="12" t="s">
        <v>1568</v>
      </c>
      <c r="B2242" s="12">
        <v>2014</v>
      </c>
      <c r="C2242" s="12" t="s">
        <v>165</v>
      </c>
      <c r="D2242" s="12" t="s">
        <v>157</v>
      </c>
      <c r="E2242" s="12">
        <v>155</v>
      </c>
      <c r="F2242" s="12">
        <v>642</v>
      </c>
      <c r="G2242" s="12">
        <v>81</v>
      </c>
      <c r="H2242" s="12">
        <v>177</v>
      </c>
      <c r="I2242" s="12">
        <v>27</v>
      </c>
      <c r="J2242" s="12">
        <v>1</v>
      </c>
      <c r="K2242" s="12">
        <v>14</v>
      </c>
      <c r="L2242" s="12">
        <v>50</v>
      </c>
      <c r="M2242" s="12">
        <v>4</v>
      </c>
      <c r="N2242" s="12">
        <v>2</v>
      </c>
      <c r="O2242" s="12">
        <v>62</v>
      </c>
      <c r="P2242" s="12">
        <v>84</v>
      </c>
    </row>
    <row r="2243" spans="1:16" x14ac:dyDescent="0.2">
      <c r="A2243" s="12" t="s">
        <v>1559</v>
      </c>
      <c r="B2243" s="12">
        <v>2014</v>
      </c>
      <c r="C2243" s="12" t="s">
        <v>165</v>
      </c>
      <c r="D2243" s="12" t="s">
        <v>157</v>
      </c>
      <c r="E2243" s="12">
        <v>159</v>
      </c>
      <c r="F2243" s="12">
        <v>644</v>
      </c>
      <c r="G2243" s="12">
        <v>88</v>
      </c>
      <c r="H2243" s="12">
        <v>181</v>
      </c>
      <c r="I2243" s="12">
        <v>30</v>
      </c>
      <c r="J2243" s="12">
        <v>2</v>
      </c>
      <c r="K2243" s="12">
        <v>29</v>
      </c>
      <c r="L2243" s="12">
        <v>96</v>
      </c>
      <c r="M2243" s="12">
        <v>7</v>
      </c>
      <c r="N2243" s="12">
        <v>1</v>
      </c>
      <c r="O2243" s="12">
        <v>19</v>
      </c>
      <c r="P2243" s="12">
        <v>133</v>
      </c>
    </row>
    <row r="2244" spans="1:16" x14ac:dyDescent="0.2">
      <c r="A2244" s="12" t="s">
        <v>1624</v>
      </c>
      <c r="B2244" s="12">
        <v>2014</v>
      </c>
      <c r="C2244" s="12" t="s">
        <v>185</v>
      </c>
      <c r="D2244" s="12" t="s">
        <v>161</v>
      </c>
      <c r="E2244" s="12">
        <v>162</v>
      </c>
      <c r="F2244" s="12">
        <v>650</v>
      </c>
      <c r="G2244" s="12">
        <v>106</v>
      </c>
      <c r="H2244" s="12">
        <v>180</v>
      </c>
      <c r="I2244" s="12">
        <v>29</v>
      </c>
      <c r="J2244" s="12">
        <v>10</v>
      </c>
      <c r="K2244" s="12">
        <v>20</v>
      </c>
      <c r="L2244" s="12">
        <v>74</v>
      </c>
      <c r="M2244" s="12">
        <v>13</v>
      </c>
      <c r="N2244" s="12">
        <v>6</v>
      </c>
      <c r="O2244" s="12">
        <v>52</v>
      </c>
      <c r="P2244" s="12">
        <v>130</v>
      </c>
    </row>
    <row r="2245" spans="1:16" x14ac:dyDescent="0.2">
      <c r="A2245" s="12" t="s">
        <v>1814</v>
      </c>
      <c r="B2245" s="12">
        <v>2014</v>
      </c>
      <c r="C2245" s="12" t="s">
        <v>158</v>
      </c>
      <c r="D2245" s="12" t="s">
        <v>157</v>
      </c>
      <c r="E2245" s="12">
        <v>158</v>
      </c>
      <c r="F2245" s="12">
        <v>660</v>
      </c>
      <c r="G2245" s="12">
        <v>85</v>
      </c>
      <c r="H2245" s="12">
        <v>225</v>
      </c>
      <c r="I2245" s="12">
        <v>47</v>
      </c>
      <c r="J2245" s="12">
        <v>3</v>
      </c>
      <c r="K2245" s="12">
        <v>7</v>
      </c>
      <c r="L2245" s="12">
        <v>59</v>
      </c>
      <c r="M2245" s="12">
        <v>56</v>
      </c>
      <c r="N2245" s="12">
        <v>9</v>
      </c>
      <c r="O2245" s="12">
        <v>36</v>
      </c>
      <c r="P2245" s="12">
        <v>53</v>
      </c>
    </row>
    <row r="2246" spans="1:16" x14ac:dyDescent="0.2">
      <c r="A2246" s="12" t="s">
        <v>1562</v>
      </c>
      <c r="B2246" s="12">
        <v>2014</v>
      </c>
      <c r="C2246" s="12" t="s">
        <v>182</v>
      </c>
      <c r="D2246" s="12" t="s">
        <v>157</v>
      </c>
      <c r="E2246" s="12">
        <v>161</v>
      </c>
      <c r="F2246" s="12">
        <v>684</v>
      </c>
      <c r="G2246" s="12">
        <v>100</v>
      </c>
      <c r="H2246" s="12">
        <v>188</v>
      </c>
      <c r="I2246" s="12">
        <v>40</v>
      </c>
      <c r="J2246" s="12">
        <v>4</v>
      </c>
      <c r="K2246" s="12">
        <v>17</v>
      </c>
      <c r="L2246" s="12">
        <v>92</v>
      </c>
      <c r="M2246" s="12">
        <v>15</v>
      </c>
      <c r="N2246" s="12">
        <v>4</v>
      </c>
      <c r="O2246" s="12">
        <v>29</v>
      </c>
      <c r="P2246" s="12">
        <v>79</v>
      </c>
    </row>
    <row r="2247" spans="1:16" x14ac:dyDescent="0.2">
      <c r="A2247" s="12" t="s">
        <v>2089</v>
      </c>
      <c r="B2247" s="12">
        <v>2015</v>
      </c>
      <c r="C2247" s="12" t="s">
        <v>156</v>
      </c>
      <c r="D2247" s="12" t="s">
        <v>157</v>
      </c>
      <c r="E2247" s="12">
        <v>36</v>
      </c>
      <c r="F2247" s="12">
        <v>100</v>
      </c>
      <c r="G2247" s="12">
        <v>10</v>
      </c>
      <c r="H2247" s="12">
        <v>23</v>
      </c>
      <c r="I2247" s="12">
        <v>4</v>
      </c>
      <c r="J2247" s="12">
        <v>0</v>
      </c>
      <c r="K2247" s="12">
        <v>0</v>
      </c>
      <c r="L2247" s="12">
        <v>4</v>
      </c>
      <c r="M2247" s="12">
        <v>3</v>
      </c>
      <c r="N2247" s="12">
        <v>2</v>
      </c>
      <c r="O2247" s="12">
        <v>9</v>
      </c>
      <c r="P2247" s="12">
        <v>30</v>
      </c>
    </row>
    <row r="2248" spans="1:16" x14ac:dyDescent="0.2">
      <c r="A2248" s="12" t="s">
        <v>2025</v>
      </c>
      <c r="B2248" s="12">
        <v>2015</v>
      </c>
      <c r="C2248" s="12" t="s">
        <v>167</v>
      </c>
      <c r="D2248" s="12" t="s">
        <v>157</v>
      </c>
      <c r="E2248" s="12">
        <v>38</v>
      </c>
      <c r="F2248" s="12">
        <v>101</v>
      </c>
      <c r="G2248" s="12">
        <v>13</v>
      </c>
      <c r="H2248" s="12">
        <v>24</v>
      </c>
      <c r="I2248" s="12">
        <v>6</v>
      </c>
      <c r="J2248" s="12">
        <v>0</v>
      </c>
      <c r="K2248" s="12">
        <v>10</v>
      </c>
      <c r="L2248" s="12">
        <v>18</v>
      </c>
      <c r="M2248" s="12">
        <v>0</v>
      </c>
      <c r="N2248" s="12">
        <v>0</v>
      </c>
      <c r="O2248" s="12">
        <v>8</v>
      </c>
      <c r="P2248" s="12">
        <v>34</v>
      </c>
    </row>
    <row r="2249" spans="1:16" x14ac:dyDescent="0.2">
      <c r="A2249" s="12" t="s">
        <v>1823</v>
      </c>
      <c r="B2249" s="12">
        <v>2015</v>
      </c>
      <c r="C2249" s="12" t="s">
        <v>165</v>
      </c>
      <c r="D2249" s="12" t="s">
        <v>157</v>
      </c>
      <c r="E2249" s="12">
        <v>30</v>
      </c>
      <c r="F2249" s="12">
        <v>101</v>
      </c>
      <c r="G2249" s="12">
        <v>11</v>
      </c>
      <c r="H2249" s="12">
        <v>29</v>
      </c>
      <c r="I2249" s="12">
        <v>4</v>
      </c>
      <c r="J2249" s="12">
        <v>2</v>
      </c>
      <c r="K2249" s="12">
        <v>2</v>
      </c>
      <c r="L2249" s="12">
        <v>15</v>
      </c>
      <c r="M2249" s="12">
        <v>0</v>
      </c>
      <c r="N2249" s="12">
        <v>0</v>
      </c>
      <c r="O2249" s="12">
        <v>4</v>
      </c>
      <c r="P2249" s="12">
        <v>13</v>
      </c>
    </row>
    <row r="2250" spans="1:16" x14ac:dyDescent="0.2">
      <c r="A2250" s="12" t="s">
        <v>1969</v>
      </c>
      <c r="B2250" s="12">
        <v>2015</v>
      </c>
      <c r="C2250" s="12" t="s">
        <v>167</v>
      </c>
      <c r="D2250" s="12" t="s">
        <v>157</v>
      </c>
      <c r="E2250" s="12">
        <v>44</v>
      </c>
      <c r="F2250" s="12">
        <v>101</v>
      </c>
      <c r="G2250" s="12">
        <v>11</v>
      </c>
      <c r="H2250" s="12">
        <v>16</v>
      </c>
      <c r="I2250" s="12">
        <v>4</v>
      </c>
      <c r="J2250" s="12">
        <v>1</v>
      </c>
      <c r="K2250" s="12">
        <v>3</v>
      </c>
      <c r="L2250" s="12">
        <v>7</v>
      </c>
      <c r="M2250" s="12">
        <v>1</v>
      </c>
      <c r="N2250" s="12">
        <v>0</v>
      </c>
      <c r="O2250" s="12">
        <v>7</v>
      </c>
      <c r="P2250" s="12">
        <v>37</v>
      </c>
    </row>
    <row r="2251" spans="1:16" x14ac:dyDescent="0.2">
      <c r="A2251" s="12" t="s">
        <v>1494</v>
      </c>
      <c r="B2251" s="12">
        <v>2015</v>
      </c>
      <c r="C2251" s="12" t="s">
        <v>176</v>
      </c>
      <c r="D2251" s="12" t="s">
        <v>157</v>
      </c>
      <c r="E2251" s="12">
        <v>30</v>
      </c>
      <c r="F2251" s="12">
        <v>101</v>
      </c>
      <c r="G2251" s="12">
        <v>6</v>
      </c>
      <c r="H2251" s="12">
        <v>20</v>
      </c>
      <c r="I2251" s="12">
        <v>4</v>
      </c>
      <c r="J2251" s="12">
        <v>0</v>
      </c>
      <c r="K2251" s="12">
        <v>2</v>
      </c>
      <c r="L2251" s="12">
        <v>8</v>
      </c>
      <c r="M2251" s="12">
        <v>0</v>
      </c>
      <c r="N2251" s="12">
        <v>0</v>
      </c>
      <c r="O2251" s="12">
        <v>8</v>
      </c>
      <c r="P2251" s="12">
        <v>24</v>
      </c>
    </row>
    <row r="2252" spans="1:16" x14ac:dyDescent="0.2">
      <c r="A2252" s="12" t="s">
        <v>2094</v>
      </c>
      <c r="B2252" s="12">
        <v>2015</v>
      </c>
      <c r="C2252" s="12" t="s">
        <v>170</v>
      </c>
      <c r="D2252" s="12" t="s">
        <v>157</v>
      </c>
      <c r="E2252" s="12">
        <v>45</v>
      </c>
      <c r="F2252" s="12">
        <v>102</v>
      </c>
      <c r="G2252" s="12">
        <v>14</v>
      </c>
      <c r="H2252" s="12">
        <v>21</v>
      </c>
      <c r="I2252" s="12">
        <v>8</v>
      </c>
      <c r="J2252" s="12">
        <v>1</v>
      </c>
      <c r="K2252" s="12">
        <v>3</v>
      </c>
      <c r="L2252" s="12">
        <v>9</v>
      </c>
      <c r="M2252" s="12">
        <v>0</v>
      </c>
      <c r="N2252" s="12">
        <v>0</v>
      </c>
      <c r="O2252" s="12">
        <v>9</v>
      </c>
      <c r="P2252" s="12">
        <v>31</v>
      </c>
    </row>
    <row r="2253" spans="1:16" x14ac:dyDescent="0.2">
      <c r="A2253" s="12" t="s">
        <v>1739</v>
      </c>
      <c r="B2253" s="12">
        <v>2015</v>
      </c>
      <c r="C2253" s="12" t="s">
        <v>188</v>
      </c>
      <c r="D2253" s="12" t="s">
        <v>161</v>
      </c>
      <c r="E2253" s="12">
        <v>51</v>
      </c>
      <c r="F2253" s="12">
        <v>102</v>
      </c>
      <c r="G2253" s="12">
        <v>14</v>
      </c>
      <c r="H2253" s="12">
        <v>22</v>
      </c>
      <c r="I2253" s="12">
        <v>3</v>
      </c>
      <c r="J2253" s="12">
        <v>2</v>
      </c>
      <c r="K2253" s="12">
        <v>5</v>
      </c>
      <c r="L2253" s="12">
        <v>10</v>
      </c>
      <c r="M2253" s="12">
        <v>2</v>
      </c>
      <c r="N2253" s="12">
        <v>1</v>
      </c>
      <c r="O2253" s="12">
        <v>9</v>
      </c>
      <c r="P2253" s="12">
        <v>50</v>
      </c>
    </row>
    <row r="2254" spans="1:16" x14ac:dyDescent="0.2">
      <c r="A2254" s="12" t="s">
        <v>1599</v>
      </c>
      <c r="B2254" s="12">
        <v>2015</v>
      </c>
      <c r="C2254" s="12" t="s">
        <v>165</v>
      </c>
      <c r="D2254" s="12" t="s">
        <v>157</v>
      </c>
      <c r="E2254" s="12">
        <v>30</v>
      </c>
      <c r="F2254" s="12">
        <v>103</v>
      </c>
      <c r="G2254" s="12">
        <v>16</v>
      </c>
      <c r="H2254" s="12">
        <v>22</v>
      </c>
      <c r="I2254" s="12">
        <v>4</v>
      </c>
      <c r="J2254" s="12">
        <v>1</v>
      </c>
      <c r="K2254" s="12">
        <v>3</v>
      </c>
      <c r="L2254" s="12">
        <v>7</v>
      </c>
      <c r="M2254" s="12">
        <v>2</v>
      </c>
      <c r="N2254" s="12">
        <v>2</v>
      </c>
      <c r="O2254" s="12">
        <v>7</v>
      </c>
      <c r="P2254" s="12">
        <v>34</v>
      </c>
    </row>
    <row r="2255" spans="1:16" x14ac:dyDescent="0.2">
      <c r="A2255" s="12" t="s">
        <v>1914</v>
      </c>
      <c r="B2255" s="12">
        <v>2015</v>
      </c>
      <c r="C2255" s="12" t="s">
        <v>175</v>
      </c>
      <c r="D2255" s="12" t="s">
        <v>157</v>
      </c>
      <c r="E2255" s="12">
        <v>45</v>
      </c>
      <c r="F2255" s="12">
        <v>103</v>
      </c>
      <c r="G2255" s="12">
        <v>13</v>
      </c>
      <c r="H2255" s="12">
        <v>15</v>
      </c>
      <c r="I2255" s="12">
        <v>5</v>
      </c>
      <c r="J2255" s="12">
        <v>1</v>
      </c>
      <c r="K2255" s="12">
        <v>2</v>
      </c>
      <c r="L2255" s="12">
        <v>10</v>
      </c>
      <c r="M2255" s="12">
        <v>0</v>
      </c>
      <c r="N2255" s="12">
        <v>0</v>
      </c>
      <c r="O2255" s="12">
        <v>7</v>
      </c>
      <c r="P2255" s="12">
        <v>37</v>
      </c>
    </row>
    <row r="2256" spans="1:16" x14ac:dyDescent="0.2">
      <c r="A2256" s="12" t="s">
        <v>2092</v>
      </c>
      <c r="B2256" s="12">
        <v>2015</v>
      </c>
      <c r="C2256" s="12" t="s">
        <v>167</v>
      </c>
      <c r="D2256" s="12" t="s">
        <v>157</v>
      </c>
      <c r="E2256" s="12">
        <v>41</v>
      </c>
      <c r="F2256" s="12">
        <v>105</v>
      </c>
      <c r="G2256" s="12">
        <v>22</v>
      </c>
      <c r="H2256" s="12">
        <v>31</v>
      </c>
      <c r="I2256" s="12">
        <v>5</v>
      </c>
      <c r="J2256" s="12">
        <v>1</v>
      </c>
      <c r="K2256" s="12">
        <v>9</v>
      </c>
      <c r="L2256" s="12">
        <v>19</v>
      </c>
      <c r="M2256" s="12">
        <v>4</v>
      </c>
      <c r="N2256" s="12">
        <v>3</v>
      </c>
      <c r="O2256" s="12">
        <v>6</v>
      </c>
      <c r="P2256" s="12">
        <v>31</v>
      </c>
    </row>
    <row r="2257" spans="1:16" x14ac:dyDescent="0.2">
      <c r="A2257" s="12" t="s">
        <v>2046</v>
      </c>
      <c r="B2257" s="12">
        <v>2015</v>
      </c>
      <c r="C2257" s="12" t="s">
        <v>188</v>
      </c>
      <c r="D2257" s="12" t="s">
        <v>161</v>
      </c>
      <c r="E2257" s="12">
        <v>46</v>
      </c>
      <c r="F2257" s="12">
        <v>106</v>
      </c>
      <c r="G2257" s="12">
        <v>10</v>
      </c>
      <c r="H2257" s="12">
        <v>19</v>
      </c>
      <c r="I2257" s="12">
        <v>3</v>
      </c>
      <c r="J2257" s="12">
        <v>1</v>
      </c>
      <c r="K2257" s="12">
        <v>3</v>
      </c>
      <c r="L2257" s="12">
        <v>11</v>
      </c>
      <c r="M2257" s="12">
        <v>1</v>
      </c>
      <c r="N2257" s="12">
        <v>0</v>
      </c>
      <c r="O2257" s="12">
        <v>6</v>
      </c>
      <c r="P2257" s="12">
        <v>37</v>
      </c>
    </row>
    <row r="2258" spans="1:16" x14ac:dyDescent="0.2">
      <c r="A2258" s="12" t="s">
        <v>2065</v>
      </c>
      <c r="B2258" s="12">
        <v>2015</v>
      </c>
      <c r="C2258" s="12" t="s">
        <v>170</v>
      </c>
      <c r="D2258" s="12" t="s">
        <v>157</v>
      </c>
      <c r="E2258" s="12">
        <v>41</v>
      </c>
      <c r="F2258" s="12">
        <v>106</v>
      </c>
      <c r="G2258" s="12">
        <v>12</v>
      </c>
      <c r="H2258" s="12">
        <v>24</v>
      </c>
      <c r="I2258" s="12">
        <v>6</v>
      </c>
      <c r="J2258" s="12">
        <v>2</v>
      </c>
      <c r="K2258" s="12">
        <v>5</v>
      </c>
      <c r="L2258" s="12">
        <v>20</v>
      </c>
      <c r="M2258" s="12">
        <v>0</v>
      </c>
      <c r="N2258" s="12">
        <v>1</v>
      </c>
      <c r="O2258" s="12">
        <v>8</v>
      </c>
      <c r="P2258" s="12">
        <v>19</v>
      </c>
    </row>
    <row r="2259" spans="1:16" x14ac:dyDescent="0.2">
      <c r="A2259" s="12" t="s">
        <v>1549</v>
      </c>
      <c r="B2259" s="12">
        <v>2015</v>
      </c>
      <c r="C2259" s="12" t="s">
        <v>160</v>
      </c>
      <c r="D2259" s="12" t="s">
        <v>161</v>
      </c>
      <c r="E2259" s="12">
        <v>37</v>
      </c>
      <c r="F2259" s="12">
        <v>107</v>
      </c>
      <c r="G2259" s="12">
        <v>12</v>
      </c>
      <c r="H2259" s="12">
        <v>22</v>
      </c>
      <c r="I2259" s="12">
        <v>2</v>
      </c>
      <c r="J2259" s="12">
        <v>0</v>
      </c>
      <c r="K2259" s="12">
        <v>1</v>
      </c>
      <c r="L2259" s="12">
        <v>8</v>
      </c>
      <c r="M2259" s="12">
        <v>0</v>
      </c>
      <c r="N2259" s="12">
        <v>0</v>
      </c>
      <c r="O2259" s="12">
        <v>14</v>
      </c>
      <c r="P2259" s="12">
        <v>10</v>
      </c>
    </row>
    <row r="2260" spans="1:16" x14ac:dyDescent="0.2">
      <c r="A2260" s="12" t="s">
        <v>2028</v>
      </c>
      <c r="B2260" s="12">
        <v>2015</v>
      </c>
      <c r="C2260" s="12" t="s">
        <v>178</v>
      </c>
      <c r="D2260" s="12" t="s">
        <v>157</v>
      </c>
      <c r="E2260" s="12">
        <v>43</v>
      </c>
      <c r="F2260" s="12">
        <v>107</v>
      </c>
      <c r="G2260" s="12">
        <v>8</v>
      </c>
      <c r="H2260" s="12">
        <v>31</v>
      </c>
      <c r="I2260" s="12">
        <v>5</v>
      </c>
      <c r="J2260" s="12">
        <v>0</v>
      </c>
      <c r="K2260" s="12">
        <v>0</v>
      </c>
      <c r="L2260" s="12">
        <v>6</v>
      </c>
      <c r="M2260" s="12">
        <v>3</v>
      </c>
      <c r="N2260" s="12">
        <v>2</v>
      </c>
      <c r="O2260" s="12">
        <v>11</v>
      </c>
      <c r="P2260" s="12">
        <v>17</v>
      </c>
    </row>
    <row r="2261" spans="1:16" x14ac:dyDescent="0.2">
      <c r="A2261" s="12" t="s">
        <v>1706</v>
      </c>
      <c r="B2261" s="12">
        <v>2015</v>
      </c>
      <c r="C2261" s="12" t="s">
        <v>184</v>
      </c>
      <c r="D2261" s="12" t="s">
        <v>157</v>
      </c>
      <c r="E2261" s="12">
        <v>33</v>
      </c>
      <c r="F2261" s="12">
        <v>107</v>
      </c>
      <c r="G2261" s="12">
        <v>10</v>
      </c>
      <c r="H2261" s="12">
        <v>19</v>
      </c>
      <c r="I2261" s="12">
        <v>4</v>
      </c>
      <c r="J2261" s="12">
        <v>0</v>
      </c>
      <c r="K2261" s="12">
        <v>3</v>
      </c>
      <c r="L2261" s="12">
        <v>15</v>
      </c>
      <c r="M2261" s="12">
        <v>0</v>
      </c>
      <c r="N2261" s="12">
        <v>0</v>
      </c>
      <c r="O2261" s="12">
        <v>6</v>
      </c>
      <c r="P2261" s="12">
        <v>40</v>
      </c>
    </row>
    <row r="2262" spans="1:16" x14ac:dyDescent="0.2">
      <c r="A2262" s="12" t="s">
        <v>2085</v>
      </c>
      <c r="B2262" s="12">
        <v>2015</v>
      </c>
      <c r="C2262" s="12" t="s">
        <v>184</v>
      </c>
      <c r="D2262" s="12" t="s">
        <v>157</v>
      </c>
      <c r="E2262" s="12">
        <v>36</v>
      </c>
      <c r="F2262" s="12">
        <v>108</v>
      </c>
      <c r="G2262" s="12">
        <v>16</v>
      </c>
      <c r="H2262" s="12">
        <v>22</v>
      </c>
      <c r="I2262" s="12">
        <v>3</v>
      </c>
      <c r="J2262" s="12">
        <v>1</v>
      </c>
      <c r="K2262" s="12">
        <v>6</v>
      </c>
      <c r="L2262" s="12">
        <v>14</v>
      </c>
      <c r="M2262" s="12">
        <v>3</v>
      </c>
      <c r="N2262" s="12">
        <v>0</v>
      </c>
      <c r="O2262" s="12">
        <v>15</v>
      </c>
      <c r="P2262" s="12">
        <v>57</v>
      </c>
    </row>
    <row r="2263" spans="1:16" x14ac:dyDescent="0.2">
      <c r="A2263" s="12" t="s">
        <v>1723</v>
      </c>
      <c r="B2263" s="12">
        <v>2015</v>
      </c>
      <c r="C2263" s="12" t="s">
        <v>173</v>
      </c>
      <c r="D2263" s="12" t="s">
        <v>161</v>
      </c>
      <c r="E2263" s="12">
        <v>59</v>
      </c>
      <c r="F2263" s="12">
        <v>110</v>
      </c>
      <c r="G2263" s="12">
        <v>8</v>
      </c>
      <c r="H2263" s="12">
        <v>18</v>
      </c>
      <c r="I2263" s="12">
        <v>6</v>
      </c>
      <c r="J2263" s="12">
        <v>1</v>
      </c>
      <c r="K2263" s="12">
        <v>3</v>
      </c>
      <c r="L2263" s="12">
        <v>9</v>
      </c>
      <c r="M2263" s="12">
        <v>1</v>
      </c>
      <c r="N2263" s="12">
        <v>0</v>
      </c>
      <c r="O2263" s="12">
        <v>9</v>
      </c>
      <c r="P2263" s="12">
        <v>33</v>
      </c>
    </row>
    <row r="2264" spans="1:16" x14ac:dyDescent="0.2">
      <c r="A2264" s="12" t="s">
        <v>1675</v>
      </c>
      <c r="B2264" s="12">
        <v>2015</v>
      </c>
      <c r="C2264" s="12" t="s">
        <v>163</v>
      </c>
      <c r="D2264" s="12" t="s">
        <v>161</v>
      </c>
      <c r="E2264" s="12">
        <v>60</v>
      </c>
      <c r="F2264" s="12">
        <v>110</v>
      </c>
      <c r="G2264" s="12">
        <v>7</v>
      </c>
      <c r="H2264" s="12">
        <v>20</v>
      </c>
      <c r="I2264" s="12">
        <v>7</v>
      </c>
      <c r="J2264" s="12">
        <v>0</v>
      </c>
      <c r="K2264" s="12">
        <v>0</v>
      </c>
      <c r="L2264" s="12">
        <v>9</v>
      </c>
      <c r="M2264" s="12">
        <v>1</v>
      </c>
      <c r="N2264" s="12">
        <v>0</v>
      </c>
      <c r="O2264" s="12">
        <v>10</v>
      </c>
      <c r="P2264" s="12">
        <v>22</v>
      </c>
    </row>
    <row r="2265" spans="1:16" x14ac:dyDescent="0.2">
      <c r="A2265" s="12" t="s">
        <v>1862</v>
      </c>
      <c r="B2265" s="12">
        <v>2015</v>
      </c>
      <c r="C2265" s="12" t="s">
        <v>159</v>
      </c>
      <c r="D2265" s="12" t="s">
        <v>157</v>
      </c>
      <c r="E2265" s="12">
        <v>38</v>
      </c>
      <c r="F2265" s="12">
        <v>112</v>
      </c>
      <c r="G2265" s="12">
        <v>11</v>
      </c>
      <c r="H2265" s="12">
        <v>25</v>
      </c>
      <c r="I2265" s="12">
        <v>6</v>
      </c>
      <c r="J2265" s="12">
        <v>0</v>
      </c>
      <c r="K2265" s="12">
        <v>5</v>
      </c>
      <c r="L2265" s="12">
        <v>19</v>
      </c>
      <c r="M2265" s="12">
        <v>0</v>
      </c>
      <c r="N2265" s="12">
        <v>0</v>
      </c>
      <c r="O2265" s="12">
        <v>4</v>
      </c>
      <c r="P2265" s="12">
        <v>32</v>
      </c>
    </row>
    <row r="2266" spans="1:16" x14ac:dyDescent="0.2">
      <c r="A2266" s="12" t="s">
        <v>1950</v>
      </c>
      <c r="B2266" s="12">
        <v>2015</v>
      </c>
      <c r="C2266" s="12" t="s">
        <v>185</v>
      </c>
      <c r="D2266" s="12" t="s">
        <v>161</v>
      </c>
      <c r="E2266" s="12">
        <v>52</v>
      </c>
      <c r="F2266" s="12">
        <v>113</v>
      </c>
      <c r="G2266" s="12">
        <v>11</v>
      </c>
      <c r="H2266" s="12">
        <v>21</v>
      </c>
      <c r="I2266" s="12">
        <v>7</v>
      </c>
      <c r="J2266" s="12">
        <v>1</v>
      </c>
      <c r="K2266" s="12">
        <v>0</v>
      </c>
      <c r="L2266" s="12">
        <v>11</v>
      </c>
      <c r="M2266" s="12">
        <v>3</v>
      </c>
      <c r="N2266" s="12">
        <v>2</v>
      </c>
      <c r="O2266" s="12">
        <v>15</v>
      </c>
      <c r="P2266" s="12">
        <v>20</v>
      </c>
    </row>
    <row r="2267" spans="1:16" x14ac:dyDescent="0.2">
      <c r="A2267" s="12" t="s">
        <v>1921</v>
      </c>
      <c r="B2267" s="12">
        <v>2015</v>
      </c>
      <c r="C2267" s="12" t="s">
        <v>168</v>
      </c>
      <c r="D2267" s="12" t="s">
        <v>157</v>
      </c>
      <c r="E2267" s="12">
        <v>41</v>
      </c>
      <c r="F2267" s="12">
        <v>114</v>
      </c>
      <c r="G2267" s="12">
        <v>8</v>
      </c>
      <c r="H2267" s="12">
        <v>21</v>
      </c>
      <c r="I2267" s="12">
        <v>2</v>
      </c>
      <c r="J2267" s="12">
        <v>0</v>
      </c>
      <c r="K2267" s="12">
        <v>0</v>
      </c>
      <c r="L2267" s="12">
        <v>3</v>
      </c>
      <c r="M2267" s="12">
        <v>0</v>
      </c>
      <c r="N2267" s="12">
        <v>1</v>
      </c>
      <c r="O2267" s="12">
        <v>7</v>
      </c>
      <c r="P2267" s="12">
        <v>28</v>
      </c>
    </row>
    <row r="2268" spans="1:16" x14ac:dyDescent="0.2">
      <c r="A2268" s="12" t="s">
        <v>1683</v>
      </c>
      <c r="B2268" s="12">
        <v>2015</v>
      </c>
      <c r="C2268" s="12" t="s">
        <v>184</v>
      </c>
      <c r="D2268" s="12" t="s">
        <v>157</v>
      </c>
      <c r="E2268" s="12">
        <v>55</v>
      </c>
      <c r="F2268" s="12">
        <v>114</v>
      </c>
      <c r="G2268" s="12">
        <v>14</v>
      </c>
      <c r="H2268" s="12">
        <v>26</v>
      </c>
      <c r="I2268" s="12">
        <v>4</v>
      </c>
      <c r="J2268" s="12">
        <v>0</v>
      </c>
      <c r="K2268" s="12">
        <v>3</v>
      </c>
      <c r="L2268" s="12">
        <v>7</v>
      </c>
      <c r="M2268" s="12">
        <v>4</v>
      </c>
      <c r="N2268" s="12">
        <v>4</v>
      </c>
      <c r="O2268" s="12">
        <v>10</v>
      </c>
      <c r="P2268" s="12">
        <v>30</v>
      </c>
    </row>
    <row r="2269" spans="1:16" x14ac:dyDescent="0.2">
      <c r="A2269" s="12" t="s">
        <v>2011</v>
      </c>
      <c r="B2269" s="12">
        <v>2015</v>
      </c>
      <c r="C2269" s="12" t="s">
        <v>158</v>
      </c>
      <c r="D2269" s="12" t="s">
        <v>157</v>
      </c>
      <c r="E2269" s="12">
        <v>53</v>
      </c>
      <c r="F2269" s="12">
        <v>116</v>
      </c>
      <c r="G2269" s="12">
        <v>18</v>
      </c>
      <c r="H2269" s="12">
        <v>33</v>
      </c>
      <c r="I2269" s="12">
        <v>7</v>
      </c>
      <c r="J2269" s="12">
        <v>1</v>
      </c>
      <c r="K2269" s="12">
        <v>2</v>
      </c>
      <c r="L2269" s="12">
        <v>11</v>
      </c>
      <c r="M2269" s="12">
        <v>7</v>
      </c>
      <c r="N2269" s="12">
        <v>2</v>
      </c>
      <c r="O2269" s="12">
        <v>10</v>
      </c>
      <c r="P2269" s="12">
        <v>29</v>
      </c>
    </row>
    <row r="2270" spans="1:16" x14ac:dyDescent="0.2">
      <c r="A2270" s="12" t="s">
        <v>1494</v>
      </c>
      <c r="B2270" s="12">
        <v>2015</v>
      </c>
      <c r="C2270" s="12" t="s">
        <v>160</v>
      </c>
      <c r="D2270" s="12" t="s">
        <v>161</v>
      </c>
      <c r="E2270" s="12">
        <v>46</v>
      </c>
      <c r="F2270" s="12">
        <v>118</v>
      </c>
      <c r="G2270" s="12">
        <v>8</v>
      </c>
      <c r="H2270" s="12">
        <v>23</v>
      </c>
      <c r="I2270" s="12">
        <v>5</v>
      </c>
      <c r="J2270" s="12">
        <v>0</v>
      </c>
      <c r="K2270" s="12">
        <v>4</v>
      </c>
      <c r="L2270" s="12">
        <v>17</v>
      </c>
      <c r="M2270" s="12">
        <v>0</v>
      </c>
      <c r="N2270" s="12">
        <v>0</v>
      </c>
      <c r="O2270" s="12">
        <v>27</v>
      </c>
      <c r="P2270" s="12">
        <v>30</v>
      </c>
    </row>
    <row r="2271" spans="1:16" x14ac:dyDescent="0.2">
      <c r="A2271" s="12" t="s">
        <v>1933</v>
      </c>
      <c r="B2271" s="12">
        <v>2015</v>
      </c>
      <c r="C2271" s="12" t="s">
        <v>160</v>
      </c>
      <c r="D2271" s="12" t="s">
        <v>161</v>
      </c>
      <c r="E2271" s="12">
        <v>47</v>
      </c>
      <c r="F2271" s="12">
        <v>119</v>
      </c>
      <c r="G2271" s="12">
        <v>10</v>
      </c>
      <c r="H2271" s="12">
        <v>32</v>
      </c>
      <c r="I2271" s="12">
        <v>4</v>
      </c>
      <c r="J2271" s="12">
        <v>0</v>
      </c>
      <c r="K2271" s="12">
        <v>0</v>
      </c>
      <c r="L2271" s="12">
        <v>5</v>
      </c>
      <c r="M2271" s="12">
        <v>3</v>
      </c>
      <c r="N2271" s="12">
        <v>1</v>
      </c>
      <c r="O2271" s="12">
        <v>7</v>
      </c>
      <c r="P2271" s="12">
        <v>23</v>
      </c>
    </row>
    <row r="2272" spans="1:16" x14ac:dyDescent="0.2">
      <c r="A2272" s="12" t="s">
        <v>1587</v>
      </c>
      <c r="B2272" s="12">
        <v>2015</v>
      </c>
      <c r="C2272" s="12" t="s">
        <v>183</v>
      </c>
      <c r="D2272" s="12" t="s">
        <v>161</v>
      </c>
      <c r="E2272" s="12">
        <v>67</v>
      </c>
      <c r="F2272" s="12">
        <v>120</v>
      </c>
      <c r="G2272" s="12">
        <v>12</v>
      </c>
      <c r="H2272" s="12">
        <v>22</v>
      </c>
      <c r="I2272" s="12">
        <v>4</v>
      </c>
      <c r="J2272" s="12">
        <v>2</v>
      </c>
      <c r="K2272" s="12">
        <v>2</v>
      </c>
      <c r="L2272" s="12">
        <v>16</v>
      </c>
      <c r="M2272" s="12">
        <v>0</v>
      </c>
      <c r="N2272" s="12">
        <v>1</v>
      </c>
      <c r="O2272" s="12">
        <v>19</v>
      </c>
      <c r="P2272" s="12">
        <v>40</v>
      </c>
    </row>
    <row r="2273" spans="1:16" x14ac:dyDescent="0.2">
      <c r="A2273" s="12" t="s">
        <v>2062</v>
      </c>
      <c r="B2273" s="12">
        <v>2015</v>
      </c>
      <c r="C2273" s="12" t="s">
        <v>166</v>
      </c>
      <c r="D2273" s="12" t="s">
        <v>161</v>
      </c>
      <c r="E2273" s="12">
        <v>38</v>
      </c>
      <c r="F2273" s="12">
        <v>121</v>
      </c>
      <c r="G2273" s="12">
        <v>14</v>
      </c>
      <c r="H2273" s="12">
        <v>28</v>
      </c>
      <c r="I2273" s="12">
        <v>5</v>
      </c>
      <c r="J2273" s="12">
        <v>0</v>
      </c>
      <c r="K2273" s="12">
        <v>6</v>
      </c>
      <c r="L2273" s="12">
        <v>18</v>
      </c>
      <c r="M2273" s="12">
        <v>2</v>
      </c>
      <c r="N2273" s="12">
        <v>0</v>
      </c>
      <c r="O2273" s="12">
        <v>18</v>
      </c>
      <c r="P2273" s="12">
        <v>46</v>
      </c>
    </row>
    <row r="2274" spans="1:16" x14ac:dyDescent="0.2">
      <c r="A2274" s="12" t="s">
        <v>1882</v>
      </c>
      <c r="B2274" s="12">
        <v>2015</v>
      </c>
      <c r="C2274" s="12" t="s">
        <v>166</v>
      </c>
      <c r="D2274" s="12" t="s">
        <v>161</v>
      </c>
      <c r="E2274" s="12">
        <v>69</v>
      </c>
      <c r="F2274" s="12">
        <v>122</v>
      </c>
      <c r="G2274" s="12">
        <v>17</v>
      </c>
      <c r="H2274" s="12">
        <v>27</v>
      </c>
      <c r="I2274" s="12">
        <v>6</v>
      </c>
      <c r="J2274" s="12">
        <v>1</v>
      </c>
      <c r="K2274" s="12">
        <v>1</v>
      </c>
      <c r="L2274" s="12">
        <v>6</v>
      </c>
      <c r="M2274" s="12">
        <v>1</v>
      </c>
      <c r="N2274" s="12">
        <v>0</v>
      </c>
      <c r="O2274" s="12">
        <v>12</v>
      </c>
      <c r="P2274" s="12">
        <v>29</v>
      </c>
    </row>
    <row r="2275" spans="1:16" x14ac:dyDescent="0.2">
      <c r="A2275" s="12" t="s">
        <v>2105</v>
      </c>
      <c r="B2275" s="12">
        <v>2015</v>
      </c>
      <c r="C2275" s="12" t="s">
        <v>156</v>
      </c>
      <c r="D2275" s="12" t="s">
        <v>157</v>
      </c>
      <c r="E2275" s="12">
        <v>44</v>
      </c>
      <c r="F2275" s="12">
        <v>122</v>
      </c>
      <c r="G2275" s="12">
        <v>17</v>
      </c>
      <c r="H2275" s="12">
        <v>36</v>
      </c>
      <c r="I2275" s="12">
        <v>8</v>
      </c>
      <c r="J2275" s="12">
        <v>3</v>
      </c>
      <c r="K2275" s="12">
        <v>5</v>
      </c>
      <c r="L2275" s="12">
        <v>16</v>
      </c>
      <c r="M2275" s="12">
        <v>1</v>
      </c>
      <c r="N2275" s="12">
        <v>0</v>
      </c>
      <c r="O2275" s="12">
        <v>13</v>
      </c>
      <c r="P2275" s="12">
        <v>26</v>
      </c>
    </row>
    <row r="2276" spans="1:16" x14ac:dyDescent="0.2">
      <c r="A2276" s="12" t="s">
        <v>1549</v>
      </c>
      <c r="B2276" s="12">
        <v>2015</v>
      </c>
      <c r="C2276" s="12" t="s">
        <v>177</v>
      </c>
      <c r="D2276" s="12" t="s">
        <v>161</v>
      </c>
      <c r="E2276" s="12">
        <v>60</v>
      </c>
      <c r="F2276" s="12">
        <v>123</v>
      </c>
      <c r="G2276" s="12">
        <v>8</v>
      </c>
      <c r="H2276" s="12">
        <v>32</v>
      </c>
      <c r="I2276" s="12">
        <v>5</v>
      </c>
      <c r="J2276" s="12">
        <v>0</v>
      </c>
      <c r="K2276" s="12">
        <v>0</v>
      </c>
      <c r="L2276" s="12">
        <v>7</v>
      </c>
      <c r="M2276" s="12">
        <v>0</v>
      </c>
      <c r="N2276" s="12">
        <v>0</v>
      </c>
      <c r="O2276" s="12">
        <v>14</v>
      </c>
      <c r="P2276" s="12">
        <v>24</v>
      </c>
    </row>
    <row r="2277" spans="1:16" x14ac:dyDescent="0.2">
      <c r="A2277" s="12" t="s">
        <v>1879</v>
      </c>
      <c r="B2277" s="12">
        <v>2015</v>
      </c>
      <c r="C2277" s="12" t="s">
        <v>176</v>
      </c>
      <c r="D2277" s="12" t="s">
        <v>157</v>
      </c>
      <c r="E2277" s="12">
        <v>50</v>
      </c>
      <c r="F2277" s="12">
        <v>123</v>
      </c>
      <c r="G2277" s="12">
        <v>11</v>
      </c>
      <c r="H2277" s="12">
        <v>29</v>
      </c>
      <c r="I2277" s="12">
        <v>5</v>
      </c>
      <c r="J2277" s="12">
        <v>1</v>
      </c>
      <c r="K2277" s="12">
        <v>4</v>
      </c>
      <c r="L2277" s="12">
        <v>19</v>
      </c>
      <c r="M2277" s="12">
        <v>0</v>
      </c>
      <c r="N2277" s="12">
        <v>0</v>
      </c>
      <c r="O2277" s="12">
        <v>9</v>
      </c>
      <c r="P2277" s="12">
        <v>36</v>
      </c>
    </row>
    <row r="2278" spans="1:16" x14ac:dyDescent="0.2">
      <c r="A2278" s="12" t="s">
        <v>1460</v>
      </c>
      <c r="B2278" s="12">
        <v>2015</v>
      </c>
      <c r="C2278" s="12" t="s">
        <v>177</v>
      </c>
      <c r="D2278" s="12" t="s">
        <v>161</v>
      </c>
      <c r="E2278" s="12">
        <v>34</v>
      </c>
      <c r="F2278" s="12">
        <v>124</v>
      </c>
      <c r="G2278" s="12">
        <v>14</v>
      </c>
      <c r="H2278" s="12">
        <v>25</v>
      </c>
      <c r="I2278" s="12">
        <v>9</v>
      </c>
      <c r="J2278" s="12">
        <v>1</v>
      </c>
      <c r="K2278" s="12">
        <v>3</v>
      </c>
      <c r="L2278" s="12">
        <v>9</v>
      </c>
      <c r="M2278" s="12">
        <v>1</v>
      </c>
      <c r="N2278" s="12">
        <v>0</v>
      </c>
      <c r="O2278" s="12">
        <v>10</v>
      </c>
      <c r="P2278" s="12">
        <v>29</v>
      </c>
    </row>
    <row r="2279" spans="1:16" x14ac:dyDescent="0.2">
      <c r="A2279" s="12" t="s">
        <v>1416</v>
      </c>
      <c r="B2279" s="12">
        <v>2015</v>
      </c>
      <c r="C2279" s="12" t="s">
        <v>170</v>
      </c>
      <c r="D2279" s="12" t="s">
        <v>157</v>
      </c>
      <c r="E2279" s="12">
        <v>44</v>
      </c>
      <c r="F2279" s="12">
        <v>126</v>
      </c>
      <c r="G2279" s="12">
        <v>11</v>
      </c>
      <c r="H2279" s="12">
        <v>22</v>
      </c>
      <c r="I2279" s="12">
        <v>6</v>
      </c>
      <c r="J2279" s="12">
        <v>0</v>
      </c>
      <c r="K2279" s="12">
        <v>0</v>
      </c>
      <c r="L2279" s="12">
        <v>6</v>
      </c>
      <c r="M2279" s="12">
        <v>2</v>
      </c>
      <c r="N2279" s="12">
        <v>0</v>
      </c>
      <c r="O2279" s="12">
        <v>13</v>
      </c>
      <c r="P2279" s="12">
        <v>25</v>
      </c>
    </row>
    <row r="2280" spans="1:16" x14ac:dyDescent="0.2">
      <c r="A2280" s="12" t="s">
        <v>1661</v>
      </c>
      <c r="B2280" s="12">
        <v>2015</v>
      </c>
      <c r="C2280" s="12" t="s">
        <v>162</v>
      </c>
      <c r="D2280" s="12" t="s">
        <v>161</v>
      </c>
      <c r="E2280" s="12">
        <v>73</v>
      </c>
      <c r="F2280" s="12">
        <v>126</v>
      </c>
      <c r="G2280" s="12">
        <v>14</v>
      </c>
      <c r="H2280" s="12">
        <v>29</v>
      </c>
      <c r="I2280" s="12">
        <v>5</v>
      </c>
      <c r="J2280" s="12">
        <v>1</v>
      </c>
      <c r="K2280" s="12">
        <v>2</v>
      </c>
      <c r="L2280" s="12">
        <v>14</v>
      </c>
      <c r="M2280" s="12">
        <v>3</v>
      </c>
      <c r="N2280" s="12">
        <v>0</v>
      </c>
      <c r="O2280" s="12">
        <v>2</v>
      </c>
      <c r="P2280" s="12">
        <v>23</v>
      </c>
    </row>
    <row r="2281" spans="1:16" x14ac:dyDescent="0.2">
      <c r="A2281" s="12" t="s">
        <v>1841</v>
      </c>
      <c r="B2281" s="12">
        <v>2015</v>
      </c>
      <c r="C2281" s="12" t="s">
        <v>166</v>
      </c>
      <c r="D2281" s="12" t="s">
        <v>161</v>
      </c>
      <c r="E2281" s="12">
        <v>66</v>
      </c>
      <c r="F2281" s="12">
        <v>127</v>
      </c>
      <c r="G2281" s="12">
        <v>15</v>
      </c>
      <c r="H2281" s="12">
        <v>23</v>
      </c>
      <c r="I2281" s="12">
        <v>11</v>
      </c>
      <c r="J2281" s="12">
        <v>2</v>
      </c>
      <c r="K2281" s="12">
        <v>1</v>
      </c>
      <c r="L2281" s="12">
        <v>7</v>
      </c>
      <c r="M2281" s="12">
        <v>0</v>
      </c>
      <c r="N2281" s="12">
        <v>0</v>
      </c>
      <c r="O2281" s="12">
        <v>3</v>
      </c>
      <c r="P2281" s="12">
        <v>40</v>
      </c>
    </row>
    <row r="2282" spans="1:16" x14ac:dyDescent="0.2">
      <c r="A2282" s="12" t="s">
        <v>1675</v>
      </c>
      <c r="B2282" s="12">
        <v>2015</v>
      </c>
      <c r="C2282" s="12" t="s">
        <v>185</v>
      </c>
      <c r="D2282" s="12" t="s">
        <v>161</v>
      </c>
      <c r="E2282" s="12">
        <v>49</v>
      </c>
      <c r="F2282" s="12">
        <v>127</v>
      </c>
      <c r="G2282" s="12">
        <v>7</v>
      </c>
      <c r="H2282" s="12">
        <v>27</v>
      </c>
      <c r="I2282" s="12">
        <v>5</v>
      </c>
      <c r="J2282" s="12">
        <v>0</v>
      </c>
      <c r="K2282" s="12">
        <v>2</v>
      </c>
      <c r="L2282" s="12">
        <v>11</v>
      </c>
      <c r="M2282" s="12">
        <v>0</v>
      </c>
      <c r="N2282" s="12">
        <v>1</v>
      </c>
      <c r="O2282" s="12">
        <v>11</v>
      </c>
      <c r="P2282" s="12">
        <v>28</v>
      </c>
    </row>
    <row r="2283" spans="1:16" x14ac:dyDescent="0.2">
      <c r="A2283" s="12" t="s">
        <v>1783</v>
      </c>
      <c r="B2283" s="12">
        <v>2015</v>
      </c>
      <c r="C2283" s="12" t="s">
        <v>188</v>
      </c>
      <c r="D2283" s="12" t="s">
        <v>161</v>
      </c>
      <c r="E2283" s="12">
        <v>58</v>
      </c>
      <c r="F2283" s="12">
        <v>127</v>
      </c>
      <c r="G2283" s="12">
        <v>20</v>
      </c>
      <c r="H2283" s="12">
        <v>26</v>
      </c>
      <c r="I2283" s="12">
        <v>7</v>
      </c>
      <c r="J2283" s="12">
        <v>3</v>
      </c>
      <c r="K2283" s="12">
        <v>4</v>
      </c>
      <c r="L2283" s="12">
        <v>17</v>
      </c>
      <c r="M2283" s="12">
        <v>2</v>
      </c>
      <c r="N2283" s="12">
        <v>2</v>
      </c>
      <c r="O2283" s="12">
        <v>22</v>
      </c>
      <c r="P2283" s="12">
        <v>41</v>
      </c>
    </row>
    <row r="2284" spans="1:16" x14ac:dyDescent="0.2">
      <c r="A2284" s="12" t="s">
        <v>2010</v>
      </c>
      <c r="B2284" s="12">
        <v>2015</v>
      </c>
      <c r="C2284" s="12" t="s">
        <v>159</v>
      </c>
      <c r="D2284" s="12" t="s">
        <v>157</v>
      </c>
      <c r="E2284" s="12">
        <v>52</v>
      </c>
      <c r="F2284" s="12">
        <v>127</v>
      </c>
      <c r="G2284" s="12">
        <v>9</v>
      </c>
      <c r="H2284" s="12">
        <v>20</v>
      </c>
      <c r="I2284" s="12">
        <v>6</v>
      </c>
      <c r="J2284" s="12">
        <v>0</v>
      </c>
      <c r="K2284" s="12">
        <v>1</v>
      </c>
      <c r="L2284" s="12">
        <v>7</v>
      </c>
      <c r="M2284" s="12">
        <v>0</v>
      </c>
      <c r="N2284" s="12">
        <v>0</v>
      </c>
      <c r="O2284" s="12">
        <v>6</v>
      </c>
      <c r="P2284" s="12">
        <v>21</v>
      </c>
    </row>
    <row r="2285" spans="1:16" x14ac:dyDescent="0.2">
      <c r="A2285" s="12" t="s">
        <v>2077</v>
      </c>
      <c r="B2285" s="12">
        <v>2015</v>
      </c>
      <c r="C2285" s="12" t="s">
        <v>188</v>
      </c>
      <c r="D2285" s="12" t="s">
        <v>161</v>
      </c>
      <c r="E2285" s="12">
        <v>72</v>
      </c>
      <c r="F2285" s="12">
        <v>127</v>
      </c>
      <c r="G2285" s="12">
        <v>14</v>
      </c>
      <c r="H2285" s="12">
        <v>33</v>
      </c>
      <c r="I2285" s="12">
        <v>8</v>
      </c>
      <c r="J2285" s="12">
        <v>1</v>
      </c>
      <c r="K2285" s="12">
        <v>0</v>
      </c>
      <c r="L2285" s="12">
        <v>9</v>
      </c>
      <c r="M2285" s="12">
        <v>1</v>
      </c>
      <c r="N2285" s="12">
        <v>0</v>
      </c>
      <c r="O2285" s="12">
        <v>3</v>
      </c>
      <c r="P2285" s="12">
        <v>28</v>
      </c>
    </row>
    <row r="2286" spans="1:16" x14ac:dyDescent="0.2">
      <c r="A2286" s="12" t="s">
        <v>1976</v>
      </c>
      <c r="B2286" s="12">
        <v>2015</v>
      </c>
      <c r="C2286" s="12" t="s">
        <v>169</v>
      </c>
      <c r="D2286" s="12" t="s">
        <v>161</v>
      </c>
      <c r="E2286" s="12">
        <v>38</v>
      </c>
      <c r="F2286" s="12">
        <v>128</v>
      </c>
      <c r="G2286" s="12">
        <v>9</v>
      </c>
      <c r="H2286" s="12">
        <v>27</v>
      </c>
      <c r="I2286" s="12">
        <v>6</v>
      </c>
      <c r="J2286" s="12">
        <v>0</v>
      </c>
      <c r="K2286" s="12">
        <v>1</v>
      </c>
      <c r="L2286" s="12">
        <v>13</v>
      </c>
      <c r="M2286" s="12">
        <v>2</v>
      </c>
      <c r="N2286" s="12">
        <v>1</v>
      </c>
      <c r="O2286" s="12">
        <v>8</v>
      </c>
      <c r="P2286" s="12">
        <v>23</v>
      </c>
    </row>
    <row r="2287" spans="1:16" x14ac:dyDescent="0.2">
      <c r="A2287" s="12" t="s">
        <v>1522</v>
      </c>
      <c r="B2287" s="12">
        <v>2015</v>
      </c>
      <c r="C2287" s="12" t="s">
        <v>173</v>
      </c>
      <c r="D2287" s="12" t="s">
        <v>161</v>
      </c>
      <c r="E2287" s="12">
        <v>49</v>
      </c>
      <c r="F2287" s="12">
        <v>128</v>
      </c>
      <c r="G2287" s="12">
        <v>18</v>
      </c>
      <c r="H2287" s="12">
        <v>32</v>
      </c>
      <c r="I2287" s="12">
        <v>6</v>
      </c>
      <c r="J2287" s="12">
        <v>0</v>
      </c>
      <c r="K2287" s="12">
        <v>5</v>
      </c>
      <c r="L2287" s="12">
        <v>13</v>
      </c>
      <c r="M2287" s="12">
        <v>1</v>
      </c>
      <c r="N2287" s="12">
        <v>0</v>
      </c>
      <c r="O2287" s="12">
        <v>10</v>
      </c>
      <c r="P2287" s="12">
        <v>38</v>
      </c>
    </row>
    <row r="2288" spans="1:16" x14ac:dyDescent="0.2">
      <c r="A2288" s="12" t="s">
        <v>1408</v>
      </c>
      <c r="B2288" s="12">
        <v>2015</v>
      </c>
      <c r="C2288" s="12" t="s">
        <v>173</v>
      </c>
      <c r="D2288" s="12" t="s">
        <v>161</v>
      </c>
      <c r="E2288" s="12">
        <v>44</v>
      </c>
      <c r="F2288" s="12">
        <v>128</v>
      </c>
      <c r="G2288" s="12">
        <v>17</v>
      </c>
      <c r="H2288" s="12">
        <v>28</v>
      </c>
      <c r="I2288" s="12">
        <v>9</v>
      </c>
      <c r="J2288" s="12">
        <v>0</v>
      </c>
      <c r="K2288" s="12">
        <v>6</v>
      </c>
      <c r="L2288" s="12">
        <v>20</v>
      </c>
      <c r="M2288" s="12">
        <v>0</v>
      </c>
      <c r="N2288" s="12">
        <v>0</v>
      </c>
      <c r="O2288" s="12">
        <v>14</v>
      </c>
      <c r="P2288" s="12">
        <v>34</v>
      </c>
    </row>
    <row r="2289" spans="1:16" x14ac:dyDescent="0.2">
      <c r="A2289" s="12" t="s">
        <v>2080</v>
      </c>
      <c r="B2289" s="12">
        <v>2015</v>
      </c>
      <c r="C2289" s="12" t="s">
        <v>175</v>
      </c>
      <c r="D2289" s="12" t="s">
        <v>157</v>
      </c>
      <c r="E2289" s="12">
        <v>46</v>
      </c>
      <c r="F2289" s="12">
        <v>129</v>
      </c>
      <c r="G2289" s="12">
        <v>16</v>
      </c>
      <c r="H2289" s="12">
        <v>27</v>
      </c>
      <c r="I2289" s="12">
        <v>7</v>
      </c>
      <c r="J2289" s="12">
        <v>1</v>
      </c>
      <c r="K2289" s="12">
        <v>2</v>
      </c>
      <c r="L2289" s="12">
        <v>6</v>
      </c>
      <c r="M2289" s="12">
        <v>2</v>
      </c>
      <c r="N2289" s="12">
        <v>2</v>
      </c>
      <c r="O2289" s="12">
        <v>6</v>
      </c>
      <c r="P2289" s="12">
        <v>44</v>
      </c>
    </row>
    <row r="2290" spans="1:16" x14ac:dyDescent="0.2">
      <c r="A2290" s="12" t="s">
        <v>1621</v>
      </c>
      <c r="B2290" s="12">
        <v>2015</v>
      </c>
      <c r="C2290" s="12" t="s">
        <v>180</v>
      </c>
      <c r="D2290" s="12" t="s">
        <v>161</v>
      </c>
      <c r="E2290" s="12">
        <v>51</v>
      </c>
      <c r="F2290" s="12">
        <v>132</v>
      </c>
      <c r="G2290" s="12">
        <v>11</v>
      </c>
      <c r="H2290" s="12">
        <v>33</v>
      </c>
      <c r="I2290" s="12">
        <v>7</v>
      </c>
      <c r="J2290" s="12">
        <v>1</v>
      </c>
      <c r="K2290" s="12">
        <v>4</v>
      </c>
      <c r="L2290" s="12">
        <v>8</v>
      </c>
      <c r="M2290" s="12">
        <v>0</v>
      </c>
      <c r="N2290" s="12">
        <v>1</v>
      </c>
      <c r="O2290" s="12">
        <v>17</v>
      </c>
      <c r="P2290" s="12">
        <v>42</v>
      </c>
    </row>
    <row r="2291" spans="1:16" x14ac:dyDescent="0.2">
      <c r="A2291" s="12" t="s">
        <v>2072</v>
      </c>
      <c r="B2291" s="12">
        <v>2015</v>
      </c>
      <c r="C2291" s="12" t="s">
        <v>185</v>
      </c>
      <c r="D2291" s="12" t="s">
        <v>161</v>
      </c>
      <c r="E2291" s="12">
        <v>52</v>
      </c>
      <c r="F2291" s="12">
        <v>133</v>
      </c>
      <c r="G2291" s="12">
        <v>14</v>
      </c>
      <c r="H2291" s="12">
        <v>29</v>
      </c>
      <c r="I2291" s="12">
        <v>7</v>
      </c>
      <c r="J2291" s="12">
        <v>2</v>
      </c>
      <c r="K2291" s="12">
        <v>3</v>
      </c>
      <c r="L2291" s="12">
        <v>14</v>
      </c>
      <c r="M2291" s="12">
        <v>0</v>
      </c>
      <c r="N2291" s="12">
        <v>0</v>
      </c>
      <c r="O2291" s="12">
        <v>14</v>
      </c>
      <c r="P2291" s="12">
        <v>43</v>
      </c>
    </row>
    <row r="2292" spans="1:16" x14ac:dyDescent="0.2">
      <c r="A2292" s="12" t="s">
        <v>1922</v>
      </c>
      <c r="B2292" s="12">
        <v>2015</v>
      </c>
      <c r="C2292" s="12" t="s">
        <v>165</v>
      </c>
      <c r="D2292" s="12" t="s">
        <v>157</v>
      </c>
      <c r="E2292" s="12">
        <v>84</v>
      </c>
      <c r="F2292" s="12">
        <v>134</v>
      </c>
      <c r="G2292" s="12">
        <v>14</v>
      </c>
      <c r="H2292" s="12">
        <v>27</v>
      </c>
      <c r="I2292" s="12">
        <v>1</v>
      </c>
      <c r="J2292" s="12">
        <v>1</v>
      </c>
      <c r="K2292" s="12">
        <v>4</v>
      </c>
      <c r="L2292" s="12">
        <v>12</v>
      </c>
      <c r="M2292" s="12">
        <v>2</v>
      </c>
      <c r="N2292" s="12">
        <v>4</v>
      </c>
      <c r="O2292" s="12">
        <v>5</v>
      </c>
      <c r="P2292" s="12">
        <v>36</v>
      </c>
    </row>
    <row r="2293" spans="1:16" x14ac:dyDescent="0.2">
      <c r="A2293" s="12" t="s">
        <v>1679</v>
      </c>
      <c r="B2293" s="12">
        <v>2015</v>
      </c>
      <c r="C2293" s="12" t="s">
        <v>169</v>
      </c>
      <c r="D2293" s="12" t="s">
        <v>161</v>
      </c>
      <c r="E2293" s="12">
        <v>72</v>
      </c>
      <c r="F2293" s="12">
        <v>135</v>
      </c>
      <c r="G2293" s="12">
        <v>15</v>
      </c>
      <c r="H2293" s="12">
        <v>32</v>
      </c>
      <c r="I2293" s="12">
        <v>3</v>
      </c>
      <c r="J2293" s="12">
        <v>0</v>
      </c>
      <c r="K2293" s="12">
        <v>1</v>
      </c>
      <c r="L2293" s="12">
        <v>10</v>
      </c>
      <c r="M2293" s="12">
        <v>3</v>
      </c>
      <c r="N2293" s="12">
        <v>0</v>
      </c>
      <c r="O2293" s="12">
        <v>16</v>
      </c>
      <c r="P2293" s="12">
        <v>29</v>
      </c>
    </row>
    <row r="2294" spans="1:16" x14ac:dyDescent="0.2">
      <c r="A2294" s="12" t="s">
        <v>1546</v>
      </c>
      <c r="B2294" s="12">
        <v>2015</v>
      </c>
      <c r="C2294" s="12" t="s">
        <v>160</v>
      </c>
      <c r="D2294" s="12" t="s">
        <v>161</v>
      </c>
      <c r="E2294" s="12">
        <v>46</v>
      </c>
      <c r="F2294" s="12">
        <v>136</v>
      </c>
      <c r="G2294" s="12">
        <v>10</v>
      </c>
      <c r="H2294" s="12">
        <v>30</v>
      </c>
      <c r="I2294" s="12">
        <v>3</v>
      </c>
      <c r="J2294" s="12">
        <v>1</v>
      </c>
      <c r="K2294" s="12">
        <v>0</v>
      </c>
      <c r="L2294" s="12">
        <v>11</v>
      </c>
      <c r="M2294" s="12">
        <v>4</v>
      </c>
      <c r="N2294" s="12">
        <v>2</v>
      </c>
      <c r="O2294" s="12">
        <v>17</v>
      </c>
      <c r="P2294" s="12">
        <v>31</v>
      </c>
    </row>
    <row r="2295" spans="1:16" x14ac:dyDescent="0.2">
      <c r="A2295" s="12" t="s">
        <v>1720</v>
      </c>
      <c r="B2295" s="12">
        <v>2015</v>
      </c>
      <c r="C2295" s="12" t="s">
        <v>183</v>
      </c>
      <c r="D2295" s="12" t="s">
        <v>161</v>
      </c>
      <c r="E2295" s="12">
        <v>44</v>
      </c>
      <c r="F2295" s="12">
        <v>136</v>
      </c>
      <c r="G2295" s="12">
        <v>11</v>
      </c>
      <c r="H2295" s="12">
        <v>27</v>
      </c>
      <c r="I2295" s="12">
        <v>4</v>
      </c>
      <c r="J2295" s="12">
        <v>0</v>
      </c>
      <c r="K2295" s="12">
        <v>3</v>
      </c>
      <c r="L2295" s="12">
        <v>20</v>
      </c>
      <c r="M2295" s="12">
        <v>0</v>
      </c>
      <c r="N2295" s="12">
        <v>0</v>
      </c>
      <c r="O2295" s="12">
        <v>15</v>
      </c>
      <c r="P2295" s="12">
        <v>40</v>
      </c>
    </row>
    <row r="2296" spans="1:16" x14ac:dyDescent="0.2">
      <c r="A2296" s="12" t="s">
        <v>2018</v>
      </c>
      <c r="B2296" s="12">
        <v>2015</v>
      </c>
      <c r="C2296" s="12" t="s">
        <v>186</v>
      </c>
      <c r="D2296" s="12" t="s">
        <v>161</v>
      </c>
      <c r="E2296" s="12">
        <v>39</v>
      </c>
      <c r="F2296" s="12">
        <v>137</v>
      </c>
      <c r="G2296" s="12">
        <v>25</v>
      </c>
      <c r="H2296" s="12">
        <v>33</v>
      </c>
      <c r="I2296" s="12">
        <v>11</v>
      </c>
      <c r="J2296" s="12">
        <v>4</v>
      </c>
      <c r="K2296" s="12">
        <v>5</v>
      </c>
      <c r="L2296" s="12">
        <v>22</v>
      </c>
      <c r="M2296" s="12">
        <v>6</v>
      </c>
      <c r="N2296" s="12">
        <v>2</v>
      </c>
      <c r="O2296" s="12">
        <v>16</v>
      </c>
      <c r="P2296" s="12">
        <v>41</v>
      </c>
    </row>
    <row r="2297" spans="1:16" x14ac:dyDescent="0.2">
      <c r="A2297" s="12" t="s">
        <v>2087</v>
      </c>
      <c r="B2297" s="12">
        <v>2015</v>
      </c>
      <c r="C2297" s="12" t="s">
        <v>172</v>
      </c>
      <c r="D2297" s="12" t="s">
        <v>161</v>
      </c>
      <c r="E2297" s="12">
        <v>56</v>
      </c>
      <c r="F2297" s="12">
        <v>137</v>
      </c>
      <c r="G2297" s="12">
        <v>13</v>
      </c>
      <c r="H2297" s="12">
        <v>23</v>
      </c>
      <c r="I2297" s="12">
        <v>2</v>
      </c>
      <c r="J2297" s="12">
        <v>0</v>
      </c>
      <c r="K2297" s="12">
        <v>3</v>
      </c>
      <c r="L2297" s="12">
        <v>11</v>
      </c>
      <c r="M2297" s="12">
        <v>0</v>
      </c>
      <c r="N2297" s="12">
        <v>0</v>
      </c>
      <c r="O2297" s="12">
        <v>8</v>
      </c>
      <c r="P2297" s="12">
        <v>38</v>
      </c>
    </row>
    <row r="2298" spans="1:16" x14ac:dyDescent="0.2">
      <c r="A2298" s="12" t="s">
        <v>1901</v>
      </c>
      <c r="B2298" s="12">
        <v>2015</v>
      </c>
      <c r="C2298" s="12" t="s">
        <v>167</v>
      </c>
      <c r="D2298" s="12" t="s">
        <v>157</v>
      </c>
      <c r="E2298" s="12">
        <v>51</v>
      </c>
      <c r="F2298" s="12">
        <v>141</v>
      </c>
      <c r="G2298" s="12">
        <v>10</v>
      </c>
      <c r="H2298" s="12">
        <v>29</v>
      </c>
      <c r="I2298" s="12">
        <v>5</v>
      </c>
      <c r="J2298" s="12">
        <v>0</v>
      </c>
      <c r="K2298" s="12">
        <v>2</v>
      </c>
      <c r="L2298" s="12">
        <v>16</v>
      </c>
      <c r="M2298" s="12">
        <v>1</v>
      </c>
      <c r="N2298" s="12">
        <v>1</v>
      </c>
      <c r="O2298" s="12">
        <v>12</v>
      </c>
      <c r="P2298" s="12">
        <v>25</v>
      </c>
    </row>
    <row r="2299" spans="1:16" x14ac:dyDescent="0.2">
      <c r="A2299" s="12" t="s">
        <v>1760</v>
      </c>
      <c r="B2299" s="12">
        <v>2015</v>
      </c>
      <c r="C2299" s="12" t="s">
        <v>160</v>
      </c>
      <c r="D2299" s="12" t="s">
        <v>161</v>
      </c>
      <c r="E2299" s="12">
        <v>84</v>
      </c>
      <c r="F2299" s="12">
        <v>142</v>
      </c>
      <c r="G2299" s="12">
        <v>14</v>
      </c>
      <c r="H2299" s="12">
        <v>37</v>
      </c>
      <c r="I2299" s="12">
        <v>8</v>
      </c>
      <c r="J2299" s="12">
        <v>1</v>
      </c>
      <c r="K2299" s="12">
        <v>1</v>
      </c>
      <c r="L2299" s="12">
        <v>15</v>
      </c>
      <c r="M2299" s="12">
        <v>4</v>
      </c>
      <c r="N2299" s="12">
        <v>2</v>
      </c>
      <c r="O2299" s="12">
        <v>2</v>
      </c>
      <c r="P2299" s="12">
        <v>38</v>
      </c>
    </row>
    <row r="2300" spans="1:16" x14ac:dyDescent="0.2">
      <c r="A2300" s="12" t="s">
        <v>1829</v>
      </c>
      <c r="B2300" s="12">
        <v>2015</v>
      </c>
      <c r="C2300" s="12" t="s">
        <v>180</v>
      </c>
      <c r="D2300" s="12" t="s">
        <v>161</v>
      </c>
      <c r="E2300" s="12">
        <v>69</v>
      </c>
      <c r="F2300" s="12">
        <v>142</v>
      </c>
      <c r="G2300" s="12">
        <v>6</v>
      </c>
      <c r="H2300" s="12">
        <v>29</v>
      </c>
      <c r="I2300" s="12">
        <v>7</v>
      </c>
      <c r="J2300" s="12">
        <v>1</v>
      </c>
      <c r="K2300" s="12">
        <v>2</v>
      </c>
      <c r="L2300" s="12">
        <v>11</v>
      </c>
      <c r="M2300" s="12">
        <v>0</v>
      </c>
      <c r="N2300" s="12">
        <v>0</v>
      </c>
      <c r="O2300" s="12">
        <v>6</v>
      </c>
      <c r="P2300" s="12">
        <v>32</v>
      </c>
    </row>
    <row r="2301" spans="1:16" x14ac:dyDescent="0.2">
      <c r="A2301" s="12" t="s">
        <v>2057</v>
      </c>
      <c r="B2301" s="12">
        <v>2015</v>
      </c>
      <c r="C2301" s="12" t="s">
        <v>163</v>
      </c>
      <c r="D2301" s="12" t="s">
        <v>161</v>
      </c>
      <c r="E2301" s="12">
        <v>60</v>
      </c>
      <c r="F2301" s="12">
        <v>142</v>
      </c>
      <c r="G2301" s="12">
        <v>13</v>
      </c>
      <c r="H2301" s="12">
        <v>40</v>
      </c>
      <c r="I2301" s="12">
        <v>7</v>
      </c>
      <c r="J2301" s="12">
        <v>1</v>
      </c>
      <c r="K2301" s="12">
        <v>1</v>
      </c>
      <c r="L2301" s="12">
        <v>17</v>
      </c>
      <c r="M2301" s="12">
        <v>0</v>
      </c>
      <c r="N2301" s="12">
        <v>1</v>
      </c>
      <c r="O2301" s="12">
        <v>11</v>
      </c>
      <c r="P2301" s="12">
        <v>16</v>
      </c>
    </row>
    <row r="2302" spans="1:16" x14ac:dyDescent="0.2">
      <c r="A2302" s="12" t="s">
        <v>1885</v>
      </c>
      <c r="B2302" s="12">
        <v>2015</v>
      </c>
      <c r="C2302" s="12" t="s">
        <v>156</v>
      </c>
      <c r="D2302" s="12" t="s">
        <v>157</v>
      </c>
      <c r="E2302" s="12">
        <v>79</v>
      </c>
      <c r="F2302" s="12">
        <v>143</v>
      </c>
      <c r="G2302" s="12">
        <v>15</v>
      </c>
      <c r="H2302" s="12">
        <v>38</v>
      </c>
      <c r="I2302" s="12">
        <v>8</v>
      </c>
      <c r="J2302" s="12">
        <v>2</v>
      </c>
      <c r="K2302" s="12">
        <v>0</v>
      </c>
      <c r="L2302" s="12">
        <v>15</v>
      </c>
      <c r="M2302" s="12">
        <v>7</v>
      </c>
      <c r="N2302" s="12">
        <v>5</v>
      </c>
      <c r="O2302" s="12">
        <v>16</v>
      </c>
      <c r="P2302" s="12">
        <v>16</v>
      </c>
    </row>
    <row r="2303" spans="1:16" x14ac:dyDescent="0.2">
      <c r="A2303" s="12" t="s">
        <v>1615</v>
      </c>
      <c r="B2303" s="12">
        <v>2015</v>
      </c>
      <c r="C2303" s="12" t="s">
        <v>171</v>
      </c>
      <c r="D2303" s="12" t="s">
        <v>157</v>
      </c>
      <c r="E2303" s="12">
        <v>57</v>
      </c>
      <c r="F2303" s="12">
        <v>144</v>
      </c>
      <c r="G2303" s="12">
        <v>12</v>
      </c>
      <c r="H2303" s="12">
        <v>31</v>
      </c>
      <c r="I2303" s="12">
        <v>4</v>
      </c>
      <c r="J2303" s="12">
        <v>1</v>
      </c>
      <c r="K2303" s="12">
        <v>5</v>
      </c>
      <c r="L2303" s="12">
        <v>17</v>
      </c>
      <c r="M2303" s="12">
        <v>0</v>
      </c>
      <c r="N2303" s="12">
        <v>0</v>
      </c>
      <c r="O2303" s="12">
        <v>8</v>
      </c>
      <c r="P2303" s="12">
        <v>37</v>
      </c>
    </row>
    <row r="2304" spans="1:16" x14ac:dyDescent="0.2">
      <c r="A2304" s="12" t="s">
        <v>1772</v>
      </c>
      <c r="B2304" s="12">
        <v>2015</v>
      </c>
      <c r="C2304" s="12" t="s">
        <v>163</v>
      </c>
      <c r="D2304" s="12" t="s">
        <v>161</v>
      </c>
      <c r="E2304" s="12">
        <v>67</v>
      </c>
      <c r="F2304" s="12">
        <v>145</v>
      </c>
      <c r="G2304" s="12">
        <v>17</v>
      </c>
      <c r="H2304" s="12">
        <v>42</v>
      </c>
      <c r="I2304" s="12">
        <v>10</v>
      </c>
      <c r="J2304" s="12">
        <v>2</v>
      </c>
      <c r="K2304" s="12">
        <v>2</v>
      </c>
      <c r="L2304" s="12">
        <v>16</v>
      </c>
      <c r="M2304" s="12">
        <v>4</v>
      </c>
      <c r="N2304" s="12">
        <v>1</v>
      </c>
      <c r="O2304" s="12">
        <v>10</v>
      </c>
      <c r="P2304" s="12">
        <v>27</v>
      </c>
    </row>
    <row r="2305" spans="1:16" x14ac:dyDescent="0.2">
      <c r="A2305" s="12" t="s">
        <v>1413</v>
      </c>
      <c r="B2305" s="12">
        <v>2015</v>
      </c>
      <c r="C2305" s="12" t="s">
        <v>185</v>
      </c>
      <c r="D2305" s="12" t="s">
        <v>161</v>
      </c>
      <c r="E2305" s="12">
        <v>39</v>
      </c>
      <c r="F2305" s="12">
        <v>147</v>
      </c>
      <c r="G2305" s="12">
        <v>12</v>
      </c>
      <c r="H2305" s="12">
        <v>40</v>
      </c>
      <c r="I2305" s="12">
        <v>12</v>
      </c>
      <c r="J2305" s="12">
        <v>2</v>
      </c>
      <c r="K2305" s="12">
        <v>4</v>
      </c>
      <c r="L2305" s="12">
        <v>31</v>
      </c>
      <c r="M2305" s="12">
        <v>0</v>
      </c>
      <c r="N2305" s="12">
        <v>0</v>
      </c>
      <c r="O2305" s="12">
        <v>6</v>
      </c>
      <c r="P2305" s="12">
        <v>44</v>
      </c>
    </row>
    <row r="2306" spans="1:16" x14ac:dyDescent="0.2">
      <c r="A2306" s="12" t="s">
        <v>1607</v>
      </c>
      <c r="B2306" s="12">
        <v>2015</v>
      </c>
      <c r="C2306" s="12" t="s">
        <v>158</v>
      </c>
      <c r="D2306" s="12" t="s">
        <v>157</v>
      </c>
      <c r="E2306" s="12">
        <v>41</v>
      </c>
      <c r="F2306" s="12">
        <v>149</v>
      </c>
      <c r="G2306" s="12">
        <v>19</v>
      </c>
      <c r="H2306" s="12">
        <v>36</v>
      </c>
      <c r="I2306" s="12">
        <v>9</v>
      </c>
      <c r="J2306" s="12">
        <v>0</v>
      </c>
      <c r="K2306" s="12">
        <v>4</v>
      </c>
      <c r="L2306" s="12">
        <v>13</v>
      </c>
      <c r="M2306" s="12">
        <v>10</v>
      </c>
      <c r="N2306" s="12">
        <v>3</v>
      </c>
      <c r="O2306" s="12">
        <v>8</v>
      </c>
      <c r="P2306" s="12">
        <v>31</v>
      </c>
    </row>
    <row r="2307" spans="1:16" x14ac:dyDescent="0.2">
      <c r="A2307" s="12" t="s">
        <v>1408</v>
      </c>
      <c r="B2307" s="12">
        <v>2015</v>
      </c>
      <c r="C2307" s="12" t="s">
        <v>160</v>
      </c>
      <c r="D2307" s="12" t="s">
        <v>161</v>
      </c>
      <c r="E2307" s="12">
        <v>46</v>
      </c>
      <c r="F2307" s="12">
        <v>151</v>
      </c>
      <c r="G2307" s="12">
        <v>17</v>
      </c>
      <c r="H2307" s="12">
        <v>43</v>
      </c>
      <c r="I2307" s="12">
        <v>6</v>
      </c>
      <c r="J2307" s="12">
        <v>0</v>
      </c>
      <c r="K2307" s="12">
        <v>7</v>
      </c>
      <c r="L2307" s="12">
        <v>17</v>
      </c>
      <c r="M2307" s="12">
        <v>1</v>
      </c>
      <c r="N2307" s="12">
        <v>0</v>
      </c>
      <c r="O2307" s="12">
        <v>15</v>
      </c>
      <c r="P2307" s="12">
        <v>37</v>
      </c>
    </row>
    <row r="2308" spans="1:16" x14ac:dyDescent="0.2">
      <c r="A2308" s="12" t="s">
        <v>2056</v>
      </c>
      <c r="B2308" s="12">
        <v>2015</v>
      </c>
      <c r="C2308" s="12" t="s">
        <v>166</v>
      </c>
      <c r="D2308" s="12" t="s">
        <v>161</v>
      </c>
      <c r="E2308" s="12">
        <v>86</v>
      </c>
      <c r="F2308" s="12">
        <v>152</v>
      </c>
      <c r="G2308" s="12">
        <v>22</v>
      </c>
      <c r="H2308" s="12">
        <v>45</v>
      </c>
      <c r="I2308" s="12">
        <v>6</v>
      </c>
      <c r="J2308" s="12">
        <v>2</v>
      </c>
      <c r="K2308" s="12">
        <v>4</v>
      </c>
      <c r="L2308" s="12">
        <v>16</v>
      </c>
      <c r="M2308" s="12">
        <v>0</v>
      </c>
      <c r="N2308" s="12">
        <v>0</v>
      </c>
      <c r="O2308" s="12">
        <v>15</v>
      </c>
      <c r="P2308" s="12">
        <v>34</v>
      </c>
    </row>
    <row r="2309" spans="1:16" x14ac:dyDescent="0.2">
      <c r="A2309" s="12" t="s">
        <v>1500</v>
      </c>
      <c r="B2309" s="12">
        <v>2015</v>
      </c>
      <c r="C2309" s="12" t="s">
        <v>173</v>
      </c>
      <c r="D2309" s="12" t="s">
        <v>161</v>
      </c>
      <c r="E2309" s="12">
        <v>38</v>
      </c>
      <c r="F2309" s="12">
        <v>152</v>
      </c>
      <c r="G2309" s="12">
        <v>24</v>
      </c>
      <c r="H2309" s="12">
        <v>44</v>
      </c>
      <c r="I2309" s="12">
        <v>7</v>
      </c>
      <c r="J2309" s="12">
        <v>0</v>
      </c>
      <c r="K2309" s="12">
        <v>5</v>
      </c>
      <c r="L2309" s="12">
        <v>17</v>
      </c>
      <c r="M2309" s="12">
        <v>2</v>
      </c>
      <c r="N2309" s="12">
        <v>1</v>
      </c>
      <c r="O2309" s="12">
        <v>22</v>
      </c>
      <c r="P2309" s="12">
        <v>36</v>
      </c>
    </row>
    <row r="2310" spans="1:16" x14ac:dyDescent="0.2">
      <c r="A2310" s="12" t="s">
        <v>1718</v>
      </c>
      <c r="B2310" s="12">
        <v>2015</v>
      </c>
      <c r="C2310" s="12" t="s">
        <v>160</v>
      </c>
      <c r="D2310" s="12" t="s">
        <v>161</v>
      </c>
      <c r="E2310" s="12">
        <v>56</v>
      </c>
      <c r="F2310" s="12">
        <v>153</v>
      </c>
      <c r="G2310" s="12">
        <v>12</v>
      </c>
      <c r="H2310" s="12">
        <v>36</v>
      </c>
      <c r="I2310" s="12">
        <v>7</v>
      </c>
      <c r="J2310" s="12">
        <v>0</v>
      </c>
      <c r="K2310" s="12">
        <v>2</v>
      </c>
      <c r="L2310" s="12">
        <v>11</v>
      </c>
      <c r="M2310" s="12">
        <v>2</v>
      </c>
      <c r="N2310" s="12">
        <v>1</v>
      </c>
      <c r="O2310" s="12">
        <v>7</v>
      </c>
      <c r="P2310" s="12">
        <v>49</v>
      </c>
    </row>
    <row r="2311" spans="1:16" x14ac:dyDescent="0.2">
      <c r="A2311" s="12" t="s">
        <v>2052</v>
      </c>
      <c r="B2311" s="12">
        <v>2015</v>
      </c>
      <c r="C2311" s="12" t="s">
        <v>180</v>
      </c>
      <c r="D2311" s="12" t="s">
        <v>161</v>
      </c>
      <c r="E2311" s="12">
        <v>52</v>
      </c>
      <c r="F2311" s="12">
        <v>153</v>
      </c>
      <c r="G2311" s="12">
        <v>28</v>
      </c>
      <c r="H2311" s="12">
        <v>41</v>
      </c>
      <c r="I2311" s="12">
        <v>7</v>
      </c>
      <c r="J2311" s="12">
        <v>5</v>
      </c>
      <c r="K2311" s="12">
        <v>5</v>
      </c>
      <c r="L2311" s="12">
        <v>18</v>
      </c>
      <c r="M2311" s="12">
        <v>2</v>
      </c>
      <c r="N2311" s="12">
        <v>0</v>
      </c>
      <c r="O2311" s="12">
        <v>19</v>
      </c>
      <c r="P2311" s="12">
        <v>41</v>
      </c>
    </row>
    <row r="2312" spans="1:16" x14ac:dyDescent="0.2">
      <c r="A2312" s="12" t="s">
        <v>2084</v>
      </c>
      <c r="B2312" s="12">
        <v>2015</v>
      </c>
      <c r="C2312" s="12" t="s">
        <v>181</v>
      </c>
      <c r="D2312" s="12" t="s">
        <v>157</v>
      </c>
      <c r="E2312" s="12">
        <v>101</v>
      </c>
      <c r="F2312" s="12">
        <v>154</v>
      </c>
      <c r="G2312" s="12">
        <v>23</v>
      </c>
      <c r="H2312" s="12">
        <v>25</v>
      </c>
      <c r="I2312" s="12">
        <v>5</v>
      </c>
      <c r="J2312" s="12">
        <v>1</v>
      </c>
      <c r="K2312" s="12">
        <v>2</v>
      </c>
      <c r="L2312" s="12">
        <v>9</v>
      </c>
      <c r="M2312" s="12">
        <v>4</v>
      </c>
      <c r="N2312" s="12">
        <v>2</v>
      </c>
      <c r="O2312" s="12">
        <v>7</v>
      </c>
      <c r="P2312" s="12">
        <v>46</v>
      </c>
    </row>
    <row r="2313" spans="1:16" x14ac:dyDescent="0.2">
      <c r="A2313" s="12" t="s">
        <v>1956</v>
      </c>
      <c r="B2313" s="12">
        <v>2015</v>
      </c>
      <c r="C2313" s="12" t="s">
        <v>160</v>
      </c>
      <c r="D2313" s="12" t="s">
        <v>161</v>
      </c>
      <c r="E2313" s="12">
        <v>48</v>
      </c>
      <c r="F2313" s="12">
        <v>155</v>
      </c>
      <c r="G2313" s="12">
        <v>16</v>
      </c>
      <c r="H2313" s="12">
        <v>31</v>
      </c>
      <c r="I2313" s="12">
        <v>8</v>
      </c>
      <c r="J2313" s="12">
        <v>0</v>
      </c>
      <c r="K2313" s="12">
        <v>2</v>
      </c>
      <c r="L2313" s="12">
        <v>12</v>
      </c>
      <c r="M2313" s="12">
        <v>1</v>
      </c>
      <c r="N2313" s="12">
        <v>1</v>
      </c>
      <c r="O2313" s="12">
        <v>5</v>
      </c>
      <c r="P2313" s="12">
        <v>33</v>
      </c>
    </row>
    <row r="2314" spans="1:16" x14ac:dyDescent="0.2">
      <c r="A2314" s="12" t="s">
        <v>1574</v>
      </c>
      <c r="B2314" s="12">
        <v>2015</v>
      </c>
      <c r="C2314" s="12" t="s">
        <v>181</v>
      </c>
      <c r="D2314" s="12" t="s">
        <v>157</v>
      </c>
      <c r="E2314" s="12">
        <v>48</v>
      </c>
      <c r="F2314" s="12">
        <v>155</v>
      </c>
      <c r="G2314" s="12">
        <v>16</v>
      </c>
      <c r="H2314" s="12">
        <v>41</v>
      </c>
      <c r="I2314" s="12">
        <v>6</v>
      </c>
      <c r="J2314" s="12">
        <v>0</v>
      </c>
      <c r="K2314" s="12">
        <v>5</v>
      </c>
      <c r="L2314" s="12">
        <v>23</v>
      </c>
      <c r="M2314" s="12">
        <v>0</v>
      </c>
      <c r="N2314" s="12">
        <v>1</v>
      </c>
      <c r="O2314" s="12">
        <v>4</v>
      </c>
      <c r="P2314" s="12">
        <v>20</v>
      </c>
    </row>
    <row r="2315" spans="1:16" x14ac:dyDescent="0.2">
      <c r="A2315" s="12" t="s">
        <v>1994</v>
      </c>
      <c r="B2315" s="12">
        <v>2015</v>
      </c>
      <c r="C2315" s="12" t="s">
        <v>171</v>
      </c>
      <c r="D2315" s="12" t="s">
        <v>157</v>
      </c>
      <c r="E2315" s="12">
        <v>67</v>
      </c>
      <c r="F2315" s="12">
        <v>155</v>
      </c>
      <c r="G2315" s="12">
        <v>21</v>
      </c>
      <c r="H2315" s="12">
        <v>43</v>
      </c>
      <c r="I2315" s="12">
        <v>9</v>
      </c>
      <c r="J2315" s="12">
        <v>1</v>
      </c>
      <c r="K2315" s="12">
        <v>3</v>
      </c>
      <c r="L2315" s="12">
        <v>14</v>
      </c>
      <c r="M2315" s="12">
        <v>0</v>
      </c>
      <c r="N2315" s="12">
        <v>0</v>
      </c>
      <c r="O2315" s="12">
        <v>12</v>
      </c>
      <c r="P2315" s="12">
        <v>43</v>
      </c>
    </row>
    <row r="2316" spans="1:16" x14ac:dyDescent="0.2">
      <c r="A2316" s="12" t="s">
        <v>2078</v>
      </c>
      <c r="B2316" s="12">
        <v>2015</v>
      </c>
      <c r="C2316" s="12" t="s">
        <v>171</v>
      </c>
      <c r="D2316" s="12" t="s">
        <v>157</v>
      </c>
      <c r="E2316" s="12">
        <v>46</v>
      </c>
      <c r="F2316" s="12">
        <v>157</v>
      </c>
      <c r="G2316" s="12">
        <v>26</v>
      </c>
      <c r="H2316" s="12">
        <v>41</v>
      </c>
      <c r="I2316" s="12">
        <v>9</v>
      </c>
      <c r="J2316" s="12">
        <v>0</v>
      </c>
      <c r="K2316" s="12">
        <v>11</v>
      </c>
      <c r="L2316" s="12">
        <v>31</v>
      </c>
      <c r="M2316" s="12">
        <v>0</v>
      </c>
      <c r="N2316" s="12">
        <v>0</v>
      </c>
      <c r="O2316" s="12">
        <v>19</v>
      </c>
      <c r="P2316" s="12">
        <v>53</v>
      </c>
    </row>
    <row r="2317" spans="1:16" x14ac:dyDescent="0.2">
      <c r="A2317" s="12" t="s">
        <v>1431</v>
      </c>
      <c r="B2317" s="12">
        <v>2015</v>
      </c>
      <c r="C2317" s="12" t="s">
        <v>162</v>
      </c>
      <c r="D2317" s="12" t="s">
        <v>161</v>
      </c>
      <c r="E2317" s="12">
        <v>72</v>
      </c>
      <c r="F2317" s="12">
        <v>159</v>
      </c>
      <c r="G2317" s="12">
        <v>6</v>
      </c>
      <c r="H2317" s="12">
        <v>28</v>
      </c>
      <c r="I2317" s="12">
        <v>9</v>
      </c>
      <c r="J2317" s="12">
        <v>0</v>
      </c>
      <c r="K2317" s="12">
        <v>1</v>
      </c>
      <c r="L2317" s="12">
        <v>9</v>
      </c>
      <c r="M2317" s="12">
        <v>1</v>
      </c>
      <c r="N2317" s="12">
        <v>0</v>
      </c>
      <c r="O2317" s="12">
        <v>20</v>
      </c>
      <c r="P2317" s="12">
        <v>61</v>
      </c>
    </row>
    <row r="2318" spans="1:16" x14ac:dyDescent="0.2">
      <c r="A2318" s="12" t="s">
        <v>1584</v>
      </c>
      <c r="B2318" s="12">
        <v>2015</v>
      </c>
      <c r="C2318" s="12" t="s">
        <v>174</v>
      </c>
      <c r="D2318" s="12" t="s">
        <v>161</v>
      </c>
      <c r="E2318" s="12">
        <v>58</v>
      </c>
      <c r="F2318" s="12">
        <v>159</v>
      </c>
      <c r="G2318" s="12">
        <v>9</v>
      </c>
      <c r="H2318" s="12">
        <v>46</v>
      </c>
      <c r="I2318" s="12">
        <v>8</v>
      </c>
      <c r="J2318" s="12">
        <v>0</v>
      </c>
      <c r="K2318" s="12">
        <v>0</v>
      </c>
      <c r="L2318" s="12">
        <v>15</v>
      </c>
      <c r="M2318" s="12">
        <v>0</v>
      </c>
      <c r="N2318" s="12">
        <v>0</v>
      </c>
      <c r="O2318" s="12">
        <v>6</v>
      </c>
      <c r="P2318" s="12">
        <v>29</v>
      </c>
    </row>
    <row r="2319" spans="1:16" x14ac:dyDescent="0.2">
      <c r="A2319" s="12" t="s">
        <v>1527</v>
      </c>
      <c r="B2319" s="12">
        <v>2015</v>
      </c>
      <c r="C2319" s="12" t="s">
        <v>163</v>
      </c>
      <c r="D2319" s="12" t="s">
        <v>161</v>
      </c>
      <c r="E2319" s="12">
        <v>53</v>
      </c>
      <c r="F2319" s="12">
        <v>160</v>
      </c>
      <c r="G2319" s="12">
        <v>8</v>
      </c>
      <c r="H2319" s="12">
        <v>34</v>
      </c>
      <c r="I2319" s="12">
        <v>4</v>
      </c>
      <c r="J2319" s="12">
        <v>0</v>
      </c>
      <c r="K2319" s="12">
        <v>4</v>
      </c>
      <c r="L2319" s="12">
        <v>12</v>
      </c>
      <c r="M2319" s="12">
        <v>0</v>
      </c>
      <c r="N2319" s="12">
        <v>0</v>
      </c>
      <c r="O2319" s="12">
        <v>12</v>
      </c>
      <c r="P2319" s="12">
        <v>55</v>
      </c>
    </row>
    <row r="2320" spans="1:16" x14ac:dyDescent="0.2">
      <c r="A2320" s="12" t="s">
        <v>1599</v>
      </c>
      <c r="B2320" s="12">
        <v>2015</v>
      </c>
      <c r="C2320" s="12" t="s">
        <v>168</v>
      </c>
      <c r="D2320" s="12" t="s">
        <v>157</v>
      </c>
      <c r="E2320" s="12">
        <v>60</v>
      </c>
      <c r="F2320" s="12">
        <v>161</v>
      </c>
      <c r="G2320" s="12">
        <v>23</v>
      </c>
      <c r="H2320" s="12">
        <v>47</v>
      </c>
      <c r="I2320" s="12">
        <v>9</v>
      </c>
      <c r="J2320" s="12">
        <v>5</v>
      </c>
      <c r="K2320" s="12">
        <v>4</v>
      </c>
      <c r="L2320" s="12">
        <v>25</v>
      </c>
      <c r="M2320" s="12">
        <v>3</v>
      </c>
      <c r="N2320" s="12">
        <v>1</v>
      </c>
      <c r="O2320" s="12">
        <v>12</v>
      </c>
      <c r="P2320" s="12">
        <v>36</v>
      </c>
    </row>
    <row r="2321" spans="1:16" x14ac:dyDescent="0.2">
      <c r="A2321" s="12" t="s">
        <v>1808</v>
      </c>
      <c r="B2321" s="12">
        <v>2015</v>
      </c>
      <c r="C2321" s="12" t="s">
        <v>164</v>
      </c>
      <c r="D2321" s="12" t="s">
        <v>157</v>
      </c>
      <c r="E2321" s="12">
        <v>58</v>
      </c>
      <c r="F2321" s="12">
        <v>162</v>
      </c>
      <c r="G2321" s="12">
        <v>26</v>
      </c>
      <c r="H2321" s="12">
        <v>48</v>
      </c>
      <c r="I2321" s="12">
        <v>13</v>
      </c>
      <c r="J2321" s="12">
        <v>0</v>
      </c>
      <c r="K2321" s="12">
        <v>7</v>
      </c>
      <c r="L2321" s="12">
        <v>29</v>
      </c>
      <c r="M2321" s="12">
        <v>2</v>
      </c>
      <c r="N2321" s="12">
        <v>1</v>
      </c>
      <c r="O2321" s="12">
        <v>9</v>
      </c>
      <c r="P2321" s="12">
        <v>40</v>
      </c>
    </row>
    <row r="2322" spans="1:16" x14ac:dyDescent="0.2">
      <c r="A2322" s="12" t="s">
        <v>1586</v>
      </c>
      <c r="B2322" s="12">
        <v>2015</v>
      </c>
      <c r="C2322" s="12" t="s">
        <v>164</v>
      </c>
      <c r="D2322" s="12" t="s">
        <v>157</v>
      </c>
      <c r="E2322" s="12">
        <v>41</v>
      </c>
      <c r="F2322" s="12">
        <v>163</v>
      </c>
      <c r="G2322" s="12">
        <v>31</v>
      </c>
      <c r="H2322" s="12">
        <v>39</v>
      </c>
      <c r="I2322" s="12">
        <v>8</v>
      </c>
      <c r="J2322" s="12">
        <v>0</v>
      </c>
      <c r="K2322" s="12">
        <v>5</v>
      </c>
      <c r="L2322" s="12">
        <v>17</v>
      </c>
      <c r="M2322" s="12">
        <v>1</v>
      </c>
      <c r="N2322" s="12">
        <v>0</v>
      </c>
      <c r="O2322" s="12">
        <v>14</v>
      </c>
      <c r="P2322" s="12">
        <v>42</v>
      </c>
    </row>
    <row r="2323" spans="1:16" x14ac:dyDescent="0.2">
      <c r="A2323" s="12" t="s">
        <v>1453</v>
      </c>
      <c r="B2323" s="12">
        <v>2015</v>
      </c>
      <c r="C2323" s="12" t="s">
        <v>188</v>
      </c>
      <c r="D2323" s="12" t="s">
        <v>161</v>
      </c>
      <c r="E2323" s="12">
        <v>49</v>
      </c>
      <c r="F2323" s="12">
        <v>168</v>
      </c>
      <c r="G2323" s="12">
        <v>19</v>
      </c>
      <c r="H2323" s="12">
        <v>52</v>
      </c>
      <c r="I2323" s="12">
        <v>10</v>
      </c>
      <c r="J2323" s="12">
        <v>3</v>
      </c>
      <c r="K2323" s="12">
        <v>3</v>
      </c>
      <c r="L2323" s="12">
        <v>15</v>
      </c>
      <c r="M2323" s="12">
        <v>0</v>
      </c>
      <c r="N2323" s="12">
        <v>0</v>
      </c>
      <c r="O2323" s="12">
        <v>13</v>
      </c>
      <c r="P2323" s="12">
        <v>25</v>
      </c>
    </row>
    <row r="2324" spans="1:16" x14ac:dyDescent="0.2">
      <c r="A2324" s="12" t="s">
        <v>1610</v>
      </c>
      <c r="B2324" s="12">
        <v>2015</v>
      </c>
      <c r="C2324" s="12" t="s">
        <v>184</v>
      </c>
      <c r="D2324" s="12" t="s">
        <v>157</v>
      </c>
      <c r="E2324" s="12">
        <v>50</v>
      </c>
      <c r="F2324" s="12">
        <v>170</v>
      </c>
      <c r="G2324" s="12">
        <v>22</v>
      </c>
      <c r="H2324" s="12">
        <v>43</v>
      </c>
      <c r="I2324" s="12">
        <v>8</v>
      </c>
      <c r="J2324" s="12">
        <v>0</v>
      </c>
      <c r="K2324" s="12">
        <v>8</v>
      </c>
      <c r="L2324" s="12">
        <v>25</v>
      </c>
      <c r="M2324" s="12">
        <v>0</v>
      </c>
      <c r="N2324" s="12">
        <v>0</v>
      </c>
      <c r="O2324" s="12">
        <v>10</v>
      </c>
      <c r="P2324" s="12">
        <v>52</v>
      </c>
    </row>
    <row r="2325" spans="1:16" x14ac:dyDescent="0.2">
      <c r="A2325" s="12" t="s">
        <v>1734</v>
      </c>
      <c r="B2325" s="12">
        <v>2015</v>
      </c>
      <c r="C2325" s="12" t="s">
        <v>165</v>
      </c>
      <c r="D2325" s="12" t="s">
        <v>157</v>
      </c>
      <c r="E2325" s="12">
        <v>61</v>
      </c>
      <c r="F2325" s="12">
        <v>170</v>
      </c>
      <c r="G2325" s="12">
        <v>24</v>
      </c>
      <c r="H2325" s="12">
        <v>42</v>
      </c>
      <c r="I2325" s="12">
        <v>5</v>
      </c>
      <c r="J2325" s="12">
        <v>1</v>
      </c>
      <c r="K2325" s="12">
        <v>6</v>
      </c>
      <c r="L2325" s="12">
        <v>20</v>
      </c>
      <c r="M2325" s="12">
        <v>0</v>
      </c>
      <c r="N2325" s="12">
        <v>0</v>
      </c>
      <c r="O2325" s="12">
        <v>23</v>
      </c>
      <c r="P2325" s="12">
        <v>47</v>
      </c>
    </row>
    <row r="2326" spans="1:16" x14ac:dyDescent="0.2">
      <c r="A2326" s="12" t="s">
        <v>1516</v>
      </c>
      <c r="B2326" s="12">
        <v>2015</v>
      </c>
      <c r="C2326" s="12" t="s">
        <v>159</v>
      </c>
      <c r="D2326" s="12" t="s">
        <v>157</v>
      </c>
      <c r="E2326" s="12">
        <v>59</v>
      </c>
      <c r="F2326" s="12">
        <v>171</v>
      </c>
      <c r="G2326" s="12">
        <v>27</v>
      </c>
      <c r="H2326" s="12">
        <v>50</v>
      </c>
      <c r="I2326" s="12">
        <v>11</v>
      </c>
      <c r="J2326" s="12">
        <v>0</v>
      </c>
      <c r="K2326" s="12">
        <v>15</v>
      </c>
      <c r="L2326" s="12">
        <v>35</v>
      </c>
      <c r="M2326" s="12">
        <v>0</v>
      </c>
      <c r="N2326" s="12">
        <v>0</v>
      </c>
      <c r="O2326" s="12">
        <v>14</v>
      </c>
      <c r="P2326" s="12">
        <v>54</v>
      </c>
    </row>
    <row r="2327" spans="1:16" x14ac:dyDescent="0.2">
      <c r="A2327" s="12" t="s">
        <v>1488</v>
      </c>
      <c r="B2327" s="12">
        <v>2015</v>
      </c>
      <c r="C2327" s="12" t="s">
        <v>164</v>
      </c>
      <c r="D2327" s="12" t="s">
        <v>157</v>
      </c>
      <c r="E2327" s="12">
        <v>54</v>
      </c>
      <c r="F2327" s="12">
        <v>171</v>
      </c>
      <c r="G2327" s="12">
        <v>17</v>
      </c>
      <c r="H2327" s="12">
        <v>42</v>
      </c>
      <c r="I2327" s="12">
        <v>7</v>
      </c>
      <c r="J2327" s="12">
        <v>0</v>
      </c>
      <c r="K2327" s="12">
        <v>5</v>
      </c>
      <c r="L2327" s="12">
        <v>20</v>
      </c>
      <c r="M2327" s="12">
        <v>0</v>
      </c>
      <c r="N2327" s="12">
        <v>0</v>
      </c>
      <c r="O2327" s="12">
        <v>17</v>
      </c>
      <c r="P2327" s="12">
        <v>29</v>
      </c>
    </row>
    <row r="2328" spans="1:16" x14ac:dyDescent="0.2">
      <c r="A2328" s="12" t="s">
        <v>1629</v>
      </c>
      <c r="B2328" s="12">
        <v>2015</v>
      </c>
      <c r="C2328" s="12" t="s">
        <v>169</v>
      </c>
      <c r="D2328" s="12" t="s">
        <v>161</v>
      </c>
      <c r="E2328" s="12">
        <v>70</v>
      </c>
      <c r="F2328" s="12">
        <v>171</v>
      </c>
      <c r="G2328" s="12">
        <v>23</v>
      </c>
      <c r="H2328" s="12">
        <v>43</v>
      </c>
      <c r="I2328" s="12">
        <v>14</v>
      </c>
      <c r="J2328" s="12">
        <v>0</v>
      </c>
      <c r="K2328" s="12">
        <v>8</v>
      </c>
      <c r="L2328" s="12">
        <v>23</v>
      </c>
      <c r="M2328" s="12">
        <v>0</v>
      </c>
      <c r="N2328" s="12">
        <v>0</v>
      </c>
      <c r="O2328" s="12">
        <v>19</v>
      </c>
      <c r="P2328" s="12">
        <v>57</v>
      </c>
    </row>
    <row r="2329" spans="1:16" x14ac:dyDescent="0.2">
      <c r="A2329" s="12" t="s">
        <v>1820</v>
      </c>
      <c r="B2329" s="12">
        <v>2015</v>
      </c>
      <c r="C2329" s="12" t="s">
        <v>164</v>
      </c>
      <c r="D2329" s="12" t="s">
        <v>157</v>
      </c>
      <c r="E2329" s="12">
        <v>91</v>
      </c>
      <c r="F2329" s="12">
        <v>172</v>
      </c>
      <c r="G2329" s="12">
        <v>27</v>
      </c>
      <c r="H2329" s="12">
        <v>47</v>
      </c>
      <c r="I2329" s="12">
        <v>8</v>
      </c>
      <c r="J2329" s="12">
        <v>0</v>
      </c>
      <c r="K2329" s="12">
        <v>3</v>
      </c>
      <c r="L2329" s="12">
        <v>26</v>
      </c>
      <c r="M2329" s="12">
        <v>2</v>
      </c>
      <c r="N2329" s="12">
        <v>1</v>
      </c>
      <c r="O2329" s="12">
        <v>11</v>
      </c>
      <c r="P2329" s="12">
        <v>45</v>
      </c>
    </row>
    <row r="2330" spans="1:16" x14ac:dyDescent="0.2">
      <c r="A2330" s="12" t="s">
        <v>2024</v>
      </c>
      <c r="B2330" s="12">
        <v>2015</v>
      </c>
      <c r="C2330" s="12" t="s">
        <v>173</v>
      </c>
      <c r="D2330" s="12" t="s">
        <v>161</v>
      </c>
      <c r="E2330" s="12">
        <v>71</v>
      </c>
      <c r="F2330" s="12">
        <v>173</v>
      </c>
      <c r="G2330" s="12">
        <v>28</v>
      </c>
      <c r="H2330" s="12">
        <v>34</v>
      </c>
      <c r="I2330" s="12">
        <v>8</v>
      </c>
      <c r="J2330" s="12">
        <v>0</v>
      </c>
      <c r="K2330" s="12">
        <v>3</v>
      </c>
      <c r="L2330" s="12">
        <v>19</v>
      </c>
      <c r="M2330" s="12">
        <v>5</v>
      </c>
      <c r="N2330" s="12">
        <v>3</v>
      </c>
      <c r="O2330" s="12">
        <v>26</v>
      </c>
      <c r="P2330" s="12">
        <v>37</v>
      </c>
    </row>
    <row r="2331" spans="1:16" x14ac:dyDescent="0.2">
      <c r="A2331" s="12" t="s">
        <v>1660</v>
      </c>
      <c r="B2331" s="12">
        <v>2015</v>
      </c>
      <c r="C2331" s="12" t="s">
        <v>156</v>
      </c>
      <c r="D2331" s="12" t="s">
        <v>157</v>
      </c>
      <c r="E2331" s="12">
        <v>58</v>
      </c>
      <c r="F2331" s="12">
        <v>173</v>
      </c>
      <c r="G2331" s="12">
        <v>10</v>
      </c>
      <c r="H2331" s="12">
        <v>41</v>
      </c>
      <c r="I2331" s="12">
        <v>11</v>
      </c>
      <c r="J2331" s="12">
        <v>1</v>
      </c>
      <c r="K2331" s="12">
        <v>3</v>
      </c>
      <c r="L2331" s="12">
        <v>15</v>
      </c>
      <c r="M2331" s="12">
        <v>0</v>
      </c>
      <c r="N2331" s="12">
        <v>1</v>
      </c>
      <c r="O2331" s="12">
        <v>9</v>
      </c>
      <c r="P2331" s="12">
        <v>34</v>
      </c>
    </row>
    <row r="2332" spans="1:16" x14ac:dyDescent="0.2">
      <c r="A2332" s="12" t="s">
        <v>1489</v>
      </c>
      <c r="B2332" s="12">
        <v>2015</v>
      </c>
      <c r="C2332" s="12" t="s">
        <v>176</v>
      </c>
      <c r="D2332" s="12" t="s">
        <v>157</v>
      </c>
      <c r="E2332" s="12">
        <v>82</v>
      </c>
      <c r="F2332" s="12">
        <v>173</v>
      </c>
      <c r="G2332" s="12">
        <v>22</v>
      </c>
      <c r="H2332" s="12">
        <v>52</v>
      </c>
      <c r="I2332" s="12">
        <v>16</v>
      </c>
      <c r="J2332" s="12">
        <v>1</v>
      </c>
      <c r="K2332" s="12">
        <v>8</v>
      </c>
      <c r="L2332" s="12">
        <v>29</v>
      </c>
      <c r="M2332" s="12">
        <v>0</v>
      </c>
      <c r="N2332" s="12">
        <v>0</v>
      </c>
      <c r="O2332" s="12">
        <v>23</v>
      </c>
      <c r="P2332" s="12">
        <v>44</v>
      </c>
    </row>
    <row r="2333" spans="1:16" x14ac:dyDescent="0.2">
      <c r="A2333" s="12" t="s">
        <v>2082</v>
      </c>
      <c r="B2333" s="12">
        <v>2015</v>
      </c>
      <c r="C2333" s="12" t="s">
        <v>173</v>
      </c>
      <c r="D2333" s="12" t="s">
        <v>161</v>
      </c>
      <c r="E2333" s="12">
        <v>56</v>
      </c>
      <c r="F2333" s="12">
        <v>174</v>
      </c>
      <c r="G2333" s="12">
        <v>30</v>
      </c>
      <c r="H2333" s="12">
        <v>47</v>
      </c>
      <c r="I2333" s="12">
        <v>14</v>
      </c>
      <c r="J2333" s="12">
        <v>0</v>
      </c>
      <c r="K2333" s="12">
        <v>9</v>
      </c>
      <c r="L2333" s="12">
        <v>26</v>
      </c>
      <c r="M2333" s="12">
        <v>0</v>
      </c>
      <c r="N2333" s="12">
        <v>1</v>
      </c>
      <c r="O2333" s="12">
        <v>17</v>
      </c>
      <c r="P2333" s="12">
        <v>39</v>
      </c>
    </row>
    <row r="2334" spans="1:16" x14ac:dyDescent="0.2">
      <c r="A2334" s="12" t="s">
        <v>1611</v>
      </c>
      <c r="B2334" s="12">
        <v>2015</v>
      </c>
      <c r="C2334" s="12" t="s">
        <v>168</v>
      </c>
      <c r="D2334" s="12" t="s">
        <v>157</v>
      </c>
      <c r="E2334" s="12">
        <v>54</v>
      </c>
      <c r="F2334" s="12">
        <v>174</v>
      </c>
      <c r="G2334" s="12">
        <v>28</v>
      </c>
      <c r="H2334" s="12">
        <v>43</v>
      </c>
      <c r="I2334" s="12">
        <v>8</v>
      </c>
      <c r="J2334" s="12">
        <v>0</v>
      </c>
      <c r="K2334" s="12">
        <v>2</v>
      </c>
      <c r="L2334" s="12">
        <v>16</v>
      </c>
      <c r="M2334" s="12">
        <v>0</v>
      </c>
      <c r="N2334" s="12">
        <v>0</v>
      </c>
      <c r="O2334" s="12">
        <v>20</v>
      </c>
      <c r="P2334" s="12">
        <v>39</v>
      </c>
    </row>
    <row r="2335" spans="1:16" x14ac:dyDescent="0.2">
      <c r="A2335" s="12" t="s">
        <v>1806</v>
      </c>
      <c r="B2335" s="12">
        <v>2015</v>
      </c>
      <c r="C2335" s="12" t="s">
        <v>169</v>
      </c>
      <c r="D2335" s="12" t="s">
        <v>161</v>
      </c>
      <c r="E2335" s="12">
        <v>46</v>
      </c>
      <c r="F2335" s="12">
        <v>174</v>
      </c>
      <c r="G2335" s="12">
        <v>23</v>
      </c>
      <c r="H2335" s="12">
        <v>45</v>
      </c>
      <c r="I2335" s="12">
        <v>10</v>
      </c>
      <c r="J2335" s="12">
        <v>3</v>
      </c>
      <c r="K2335" s="12">
        <v>9</v>
      </c>
      <c r="L2335" s="12">
        <v>23</v>
      </c>
      <c r="M2335" s="12">
        <v>0</v>
      </c>
      <c r="N2335" s="12">
        <v>0</v>
      </c>
      <c r="O2335" s="12">
        <v>10</v>
      </c>
      <c r="P2335" s="12">
        <v>39</v>
      </c>
    </row>
    <row r="2336" spans="1:16" x14ac:dyDescent="0.2">
      <c r="A2336" s="12" t="s">
        <v>1589</v>
      </c>
      <c r="B2336" s="12">
        <v>2015</v>
      </c>
      <c r="C2336" s="12" t="s">
        <v>165</v>
      </c>
      <c r="D2336" s="12" t="s">
        <v>157</v>
      </c>
      <c r="E2336" s="12">
        <v>52</v>
      </c>
      <c r="F2336" s="12">
        <v>174</v>
      </c>
      <c r="G2336" s="12">
        <v>20</v>
      </c>
      <c r="H2336" s="12">
        <v>47</v>
      </c>
      <c r="I2336" s="12">
        <v>6</v>
      </c>
      <c r="J2336" s="12">
        <v>0</v>
      </c>
      <c r="K2336" s="12">
        <v>2</v>
      </c>
      <c r="L2336" s="12">
        <v>16</v>
      </c>
      <c r="M2336" s="12">
        <v>0</v>
      </c>
      <c r="N2336" s="12">
        <v>0</v>
      </c>
      <c r="O2336" s="12">
        <v>4</v>
      </c>
      <c r="P2336" s="12">
        <v>29</v>
      </c>
    </row>
    <row r="2337" spans="1:16" x14ac:dyDescent="0.2">
      <c r="A2337" s="12" t="s">
        <v>1890</v>
      </c>
      <c r="B2337" s="12">
        <v>2015</v>
      </c>
      <c r="C2337" s="12" t="s">
        <v>180</v>
      </c>
      <c r="D2337" s="12" t="s">
        <v>161</v>
      </c>
      <c r="E2337" s="12">
        <v>60</v>
      </c>
      <c r="F2337" s="12">
        <v>175</v>
      </c>
      <c r="G2337" s="12">
        <v>14</v>
      </c>
      <c r="H2337" s="12">
        <v>42</v>
      </c>
      <c r="I2337" s="12">
        <v>9</v>
      </c>
      <c r="J2337" s="12">
        <v>0</v>
      </c>
      <c r="K2337" s="12">
        <v>5</v>
      </c>
      <c r="L2337" s="12">
        <v>24</v>
      </c>
      <c r="M2337" s="12">
        <v>1</v>
      </c>
      <c r="N2337" s="12">
        <v>0</v>
      </c>
      <c r="O2337" s="12">
        <v>10</v>
      </c>
      <c r="P2337" s="12">
        <v>41</v>
      </c>
    </row>
    <row r="2338" spans="1:16" x14ac:dyDescent="0.2">
      <c r="A2338" s="12" t="s">
        <v>1492</v>
      </c>
      <c r="B2338" s="12">
        <v>2015</v>
      </c>
      <c r="C2338" s="12" t="s">
        <v>167</v>
      </c>
      <c r="D2338" s="12" t="s">
        <v>157</v>
      </c>
      <c r="E2338" s="12">
        <v>58</v>
      </c>
      <c r="F2338" s="12">
        <v>175</v>
      </c>
      <c r="G2338" s="12">
        <v>20</v>
      </c>
      <c r="H2338" s="12">
        <v>45</v>
      </c>
      <c r="I2338" s="12">
        <v>12</v>
      </c>
      <c r="J2338" s="12">
        <v>0</v>
      </c>
      <c r="K2338" s="12">
        <v>6</v>
      </c>
      <c r="L2338" s="12">
        <v>27</v>
      </c>
      <c r="M2338" s="12">
        <v>3</v>
      </c>
      <c r="N2338" s="12">
        <v>3</v>
      </c>
      <c r="O2338" s="12">
        <v>14</v>
      </c>
      <c r="P2338" s="12">
        <v>37</v>
      </c>
    </row>
    <row r="2339" spans="1:16" x14ac:dyDescent="0.2">
      <c r="A2339" s="12" t="s">
        <v>2075</v>
      </c>
      <c r="B2339" s="12">
        <v>2015</v>
      </c>
      <c r="C2339" s="12" t="s">
        <v>175</v>
      </c>
      <c r="D2339" s="12" t="s">
        <v>157</v>
      </c>
      <c r="E2339" s="12">
        <v>58</v>
      </c>
      <c r="F2339" s="12">
        <v>175</v>
      </c>
      <c r="G2339" s="12">
        <v>18</v>
      </c>
      <c r="H2339" s="12">
        <v>42</v>
      </c>
      <c r="I2339" s="12">
        <v>4</v>
      </c>
      <c r="J2339" s="12">
        <v>0</v>
      </c>
      <c r="K2339" s="12">
        <v>5</v>
      </c>
      <c r="L2339" s="12">
        <v>17</v>
      </c>
      <c r="M2339" s="12">
        <v>0</v>
      </c>
      <c r="N2339" s="12">
        <v>0</v>
      </c>
      <c r="O2339" s="12">
        <v>9</v>
      </c>
      <c r="P2339" s="12">
        <v>54</v>
      </c>
    </row>
    <row r="2340" spans="1:16" x14ac:dyDescent="0.2">
      <c r="A2340" s="12" t="s">
        <v>1951</v>
      </c>
      <c r="B2340" s="12">
        <v>2015</v>
      </c>
      <c r="C2340" s="12" t="s">
        <v>176</v>
      </c>
      <c r="D2340" s="12" t="s">
        <v>157</v>
      </c>
      <c r="E2340" s="12">
        <v>51</v>
      </c>
      <c r="F2340" s="12">
        <v>178</v>
      </c>
      <c r="G2340" s="12">
        <v>30</v>
      </c>
      <c r="H2340" s="12">
        <v>47</v>
      </c>
      <c r="I2340" s="12">
        <v>9</v>
      </c>
      <c r="J2340" s="12">
        <v>5</v>
      </c>
      <c r="K2340" s="12">
        <v>5</v>
      </c>
      <c r="L2340" s="12">
        <v>20</v>
      </c>
      <c r="M2340" s="12">
        <v>6</v>
      </c>
      <c r="N2340" s="12">
        <v>0</v>
      </c>
      <c r="O2340" s="12">
        <v>16</v>
      </c>
      <c r="P2340" s="12">
        <v>33</v>
      </c>
    </row>
    <row r="2341" spans="1:16" x14ac:dyDescent="0.2">
      <c r="A2341" s="12" t="s">
        <v>1697</v>
      </c>
      <c r="B2341" s="12">
        <v>2015</v>
      </c>
      <c r="C2341" s="12" t="s">
        <v>182</v>
      </c>
      <c r="D2341" s="12" t="s">
        <v>157</v>
      </c>
      <c r="E2341" s="12">
        <v>67</v>
      </c>
      <c r="F2341" s="12">
        <v>178</v>
      </c>
      <c r="G2341" s="12">
        <v>21</v>
      </c>
      <c r="H2341" s="12">
        <v>34</v>
      </c>
      <c r="I2341" s="12">
        <v>5</v>
      </c>
      <c r="J2341" s="12">
        <v>0</v>
      </c>
      <c r="K2341" s="12">
        <v>4</v>
      </c>
      <c r="L2341" s="12">
        <v>13</v>
      </c>
      <c r="M2341" s="12">
        <v>0</v>
      </c>
      <c r="N2341" s="12">
        <v>1</v>
      </c>
      <c r="O2341" s="12">
        <v>40</v>
      </c>
      <c r="P2341" s="12">
        <v>66</v>
      </c>
    </row>
    <row r="2342" spans="1:16" x14ac:dyDescent="0.2">
      <c r="A2342" s="12" t="s">
        <v>2107</v>
      </c>
      <c r="B2342" s="12">
        <v>2015</v>
      </c>
      <c r="C2342" s="12" t="s">
        <v>185</v>
      </c>
      <c r="D2342" s="12" t="s">
        <v>161</v>
      </c>
      <c r="E2342" s="12">
        <v>54</v>
      </c>
      <c r="F2342" s="12">
        <v>178</v>
      </c>
      <c r="G2342" s="12">
        <v>23</v>
      </c>
      <c r="H2342" s="12">
        <v>54</v>
      </c>
      <c r="I2342" s="12">
        <v>6</v>
      </c>
      <c r="J2342" s="12">
        <v>3</v>
      </c>
      <c r="K2342" s="12">
        <v>2</v>
      </c>
      <c r="L2342" s="12">
        <v>20</v>
      </c>
      <c r="M2342" s="12">
        <v>5</v>
      </c>
      <c r="N2342" s="12">
        <v>4</v>
      </c>
      <c r="O2342" s="12">
        <v>14</v>
      </c>
      <c r="P2342" s="12">
        <v>40</v>
      </c>
    </row>
    <row r="2343" spans="1:16" x14ac:dyDescent="0.2">
      <c r="A2343" s="12" t="s">
        <v>1735</v>
      </c>
      <c r="B2343" s="12">
        <v>2015</v>
      </c>
      <c r="C2343" s="12" t="s">
        <v>175</v>
      </c>
      <c r="D2343" s="12" t="s">
        <v>157</v>
      </c>
      <c r="E2343" s="12">
        <v>83</v>
      </c>
      <c r="F2343" s="12">
        <v>180</v>
      </c>
      <c r="G2343" s="12">
        <v>28</v>
      </c>
      <c r="H2343" s="12">
        <v>45</v>
      </c>
      <c r="I2343" s="12">
        <v>7</v>
      </c>
      <c r="J2343" s="12">
        <v>3</v>
      </c>
      <c r="K2343" s="12">
        <v>0</v>
      </c>
      <c r="L2343" s="12">
        <v>16</v>
      </c>
      <c r="M2343" s="12">
        <v>6</v>
      </c>
      <c r="N2343" s="12">
        <v>1</v>
      </c>
      <c r="O2343" s="12">
        <v>12</v>
      </c>
      <c r="P2343" s="12">
        <v>29</v>
      </c>
    </row>
    <row r="2344" spans="1:16" x14ac:dyDescent="0.2">
      <c r="A2344" s="12" t="s">
        <v>1415</v>
      </c>
      <c r="B2344" s="12">
        <v>2015</v>
      </c>
      <c r="C2344" s="12" t="s">
        <v>177</v>
      </c>
      <c r="D2344" s="12" t="s">
        <v>161</v>
      </c>
      <c r="E2344" s="12">
        <v>69</v>
      </c>
      <c r="F2344" s="12">
        <v>181</v>
      </c>
      <c r="G2344" s="12">
        <v>19</v>
      </c>
      <c r="H2344" s="12">
        <v>48</v>
      </c>
      <c r="I2344" s="12">
        <v>9</v>
      </c>
      <c r="J2344" s="12">
        <v>2</v>
      </c>
      <c r="K2344" s="12">
        <v>4</v>
      </c>
      <c r="L2344" s="12">
        <v>16</v>
      </c>
      <c r="M2344" s="12">
        <v>10</v>
      </c>
      <c r="N2344" s="12">
        <v>2</v>
      </c>
      <c r="O2344" s="12">
        <v>10</v>
      </c>
      <c r="P2344" s="12">
        <v>41</v>
      </c>
    </row>
    <row r="2345" spans="1:16" x14ac:dyDescent="0.2">
      <c r="A2345" s="12" t="s">
        <v>1653</v>
      </c>
      <c r="B2345" s="12">
        <v>2015</v>
      </c>
      <c r="C2345" s="12" t="s">
        <v>177</v>
      </c>
      <c r="D2345" s="12" t="s">
        <v>161</v>
      </c>
      <c r="E2345" s="12">
        <v>63</v>
      </c>
      <c r="F2345" s="12">
        <v>181</v>
      </c>
      <c r="G2345" s="12">
        <v>24</v>
      </c>
      <c r="H2345" s="12">
        <v>43</v>
      </c>
      <c r="I2345" s="12">
        <v>9</v>
      </c>
      <c r="J2345" s="12">
        <v>0</v>
      </c>
      <c r="K2345" s="12">
        <v>7</v>
      </c>
      <c r="L2345" s="12">
        <v>21</v>
      </c>
      <c r="M2345" s="12">
        <v>0</v>
      </c>
      <c r="N2345" s="12">
        <v>0</v>
      </c>
      <c r="O2345" s="12">
        <v>32</v>
      </c>
      <c r="P2345" s="12">
        <v>38</v>
      </c>
    </row>
    <row r="2346" spans="1:16" x14ac:dyDescent="0.2">
      <c r="A2346" s="12" t="s">
        <v>1522</v>
      </c>
      <c r="B2346" s="12">
        <v>2015</v>
      </c>
      <c r="C2346" s="12" t="s">
        <v>160</v>
      </c>
      <c r="D2346" s="12" t="s">
        <v>161</v>
      </c>
      <c r="E2346" s="12">
        <v>62</v>
      </c>
      <c r="F2346" s="12">
        <v>182</v>
      </c>
      <c r="G2346" s="12">
        <v>20</v>
      </c>
      <c r="H2346" s="12">
        <v>50</v>
      </c>
      <c r="I2346" s="12">
        <v>5</v>
      </c>
      <c r="J2346" s="12">
        <v>0</v>
      </c>
      <c r="K2346" s="12">
        <v>9</v>
      </c>
      <c r="L2346" s="12">
        <v>34</v>
      </c>
      <c r="M2346" s="12">
        <v>1</v>
      </c>
      <c r="N2346" s="12">
        <v>1</v>
      </c>
      <c r="O2346" s="12">
        <v>13</v>
      </c>
      <c r="P2346" s="12">
        <v>43</v>
      </c>
    </row>
    <row r="2347" spans="1:16" x14ac:dyDescent="0.2">
      <c r="A2347" s="12" t="s">
        <v>1808</v>
      </c>
      <c r="B2347" s="12">
        <v>2015</v>
      </c>
      <c r="C2347" s="12" t="s">
        <v>170</v>
      </c>
      <c r="D2347" s="12" t="s">
        <v>157</v>
      </c>
      <c r="E2347" s="12">
        <v>47</v>
      </c>
      <c r="F2347" s="12">
        <v>183</v>
      </c>
      <c r="G2347" s="12">
        <v>33</v>
      </c>
      <c r="H2347" s="12">
        <v>52</v>
      </c>
      <c r="I2347" s="12">
        <v>10</v>
      </c>
      <c r="J2347" s="12">
        <v>1</v>
      </c>
      <c r="K2347" s="12">
        <v>11</v>
      </c>
      <c r="L2347" s="12">
        <v>37</v>
      </c>
      <c r="M2347" s="12">
        <v>0</v>
      </c>
      <c r="N2347" s="12">
        <v>1</v>
      </c>
      <c r="O2347" s="12">
        <v>20</v>
      </c>
      <c r="P2347" s="12">
        <v>40</v>
      </c>
    </row>
    <row r="2348" spans="1:16" x14ac:dyDescent="0.2">
      <c r="A2348" s="12" t="s">
        <v>2050</v>
      </c>
      <c r="B2348" s="12">
        <v>2015</v>
      </c>
      <c r="C2348" s="12" t="s">
        <v>176</v>
      </c>
      <c r="D2348" s="12" t="s">
        <v>157</v>
      </c>
      <c r="E2348" s="12">
        <v>70</v>
      </c>
      <c r="F2348" s="12">
        <v>184</v>
      </c>
      <c r="G2348" s="12">
        <v>30</v>
      </c>
      <c r="H2348" s="12">
        <v>42</v>
      </c>
      <c r="I2348" s="12">
        <v>9</v>
      </c>
      <c r="J2348" s="12">
        <v>1</v>
      </c>
      <c r="K2348" s="12">
        <v>7</v>
      </c>
      <c r="L2348" s="12">
        <v>21</v>
      </c>
      <c r="M2348" s="12">
        <v>0</v>
      </c>
      <c r="N2348" s="12">
        <v>0</v>
      </c>
      <c r="O2348" s="12">
        <v>33</v>
      </c>
      <c r="P2348" s="12">
        <v>64</v>
      </c>
    </row>
    <row r="2349" spans="1:16" x14ac:dyDescent="0.2">
      <c r="A2349" s="12" t="s">
        <v>1797</v>
      </c>
      <c r="B2349" s="12">
        <v>2015</v>
      </c>
      <c r="C2349" s="12" t="s">
        <v>182</v>
      </c>
      <c r="D2349" s="12" t="s">
        <v>157</v>
      </c>
      <c r="E2349" s="12">
        <v>109</v>
      </c>
      <c r="F2349" s="12">
        <v>184</v>
      </c>
      <c r="G2349" s="12">
        <v>25</v>
      </c>
      <c r="H2349" s="12">
        <v>47</v>
      </c>
      <c r="I2349" s="12">
        <v>5</v>
      </c>
      <c r="J2349" s="12">
        <v>0</v>
      </c>
      <c r="K2349" s="12">
        <v>2</v>
      </c>
      <c r="L2349" s="12">
        <v>15</v>
      </c>
      <c r="M2349" s="12">
        <v>10</v>
      </c>
      <c r="N2349" s="12">
        <v>5</v>
      </c>
      <c r="O2349" s="12">
        <v>11</v>
      </c>
      <c r="P2349" s="12">
        <v>46</v>
      </c>
    </row>
    <row r="2350" spans="1:16" x14ac:dyDescent="0.2">
      <c r="A2350" s="12" t="s">
        <v>1765</v>
      </c>
      <c r="B2350" s="12">
        <v>2015</v>
      </c>
      <c r="C2350" s="12" t="s">
        <v>188</v>
      </c>
      <c r="D2350" s="12" t="s">
        <v>161</v>
      </c>
      <c r="E2350" s="12">
        <v>101</v>
      </c>
      <c r="F2350" s="12">
        <v>185</v>
      </c>
      <c r="G2350" s="12">
        <v>22</v>
      </c>
      <c r="H2350" s="12">
        <v>38</v>
      </c>
      <c r="I2350" s="12">
        <v>3</v>
      </c>
      <c r="J2350" s="12">
        <v>2</v>
      </c>
      <c r="K2350" s="12">
        <v>5</v>
      </c>
      <c r="L2350" s="12">
        <v>22</v>
      </c>
      <c r="M2350" s="12">
        <v>1</v>
      </c>
      <c r="N2350" s="12">
        <v>2</v>
      </c>
      <c r="O2350" s="12">
        <v>20</v>
      </c>
      <c r="P2350" s="12">
        <v>45</v>
      </c>
    </row>
    <row r="2351" spans="1:16" x14ac:dyDescent="0.2">
      <c r="A2351" s="12" t="s">
        <v>1664</v>
      </c>
      <c r="B2351" s="12">
        <v>2015</v>
      </c>
      <c r="C2351" s="12" t="s">
        <v>167</v>
      </c>
      <c r="D2351" s="12" t="s">
        <v>157</v>
      </c>
      <c r="E2351" s="12">
        <v>70</v>
      </c>
      <c r="F2351" s="12">
        <v>185</v>
      </c>
      <c r="G2351" s="12">
        <v>23</v>
      </c>
      <c r="H2351" s="12">
        <v>53</v>
      </c>
      <c r="I2351" s="12">
        <v>17</v>
      </c>
      <c r="J2351" s="12">
        <v>0</v>
      </c>
      <c r="K2351" s="12">
        <v>5</v>
      </c>
      <c r="L2351" s="12">
        <v>22</v>
      </c>
      <c r="M2351" s="12">
        <v>1</v>
      </c>
      <c r="N2351" s="12">
        <v>2</v>
      </c>
      <c r="O2351" s="12">
        <v>28</v>
      </c>
      <c r="P2351" s="12">
        <v>39</v>
      </c>
    </row>
    <row r="2352" spans="1:16" x14ac:dyDescent="0.2">
      <c r="A2352" s="12" t="s">
        <v>1813</v>
      </c>
      <c r="B2352" s="12">
        <v>2015</v>
      </c>
      <c r="C2352" s="12" t="s">
        <v>159</v>
      </c>
      <c r="D2352" s="12" t="s">
        <v>157</v>
      </c>
      <c r="E2352" s="12">
        <v>85</v>
      </c>
      <c r="F2352" s="12">
        <v>186</v>
      </c>
      <c r="G2352" s="12">
        <v>22</v>
      </c>
      <c r="H2352" s="12">
        <v>40</v>
      </c>
      <c r="I2352" s="12">
        <v>8</v>
      </c>
      <c r="J2352" s="12">
        <v>1</v>
      </c>
      <c r="K2352" s="12">
        <v>6</v>
      </c>
      <c r="L2352" s="12">
        <v>19</v>
      </c>
      <c r="M2352" s="12">
        <v>2</v>
      </c>
      <c r="N2352" s="12">
        <v>2</v>
      </c>
      <c r="O2352" s="12">
        <v>14</v>
      </c>
      <c r="P2352" s="12">
        <v>38</v>
      </c>
    </row>
    <row r="2353" spans="1:16" x14ac:dyDescent="0.2">
      <c r="A2353" s="12" t="s">
        <v>1927</v>
      </c>
      <c r="B2353" s="12">
        <v>2015</v>
      </c>
      <c r="C2353" s="12" t="s">
        <v>183</v>
      </c>
      <c r="D2353" s="12" t="s">
        <v>161</v>
      </c>
      <c r="E2353" s="12">
        <v>97</v>
      </c>
      <c r="F2353" s="12">
        <v>187</v>
      </c>
      <c r="G2353" s="12">
        <v>14</v>
      </c>
      <c r="H2353" s="12">
        <v>38</v>
      </c>
      <c r="I2353" s="12">
        <v>12</v>
      </c>
      <c r="J2353" s="12">
        <v>0</v>
      </c>
      <c r="K2353" s="12">
        <v>6</v>
      </c>
      <c r="L2353" s="12">
        <v>27</v>
      </c>
      <c r="M2353" s="12">
        <v>0</v>
      </c>
      <c r="N2353" s="12">
        <v>0</v>
      </c>
      <c r="O2353" s="12">
        <v>11</v>
      </c>
      <c r="P2353" s="12">
        <v>45</v>
      </c>
    </row>
    <row r="2354" spans="1:16" x14ac:dyDescent="0.2">
      <c r="A2354" s="12" t="s">
        <v>1537</v>
      </c>
      <c r="B2354" s="12">
        <v>2015</v>
      </c>
      <c r="C2354" s="12" t="s">
        <v>156</v>
      </c>
      <c r="D2354" s="12" t="s">
        <v>157</v>
      </c>
      <c r="E2354" s="12">
        <v>78</v>
      </c>
      <c r="F2354" s="12">
        <v>187</v>
      </c>
      <c r="G2354" s="12">
        <v>20</v>
      </c>
      <c r="H2354" s="12">
        <v>41</v>
      </c>
      <c r="I2354" s="12">
        <v>8</v>
      </c>
      <c r="J2354" s="12">
        <v>0</v>
      </c>
      <c r="K2354" s="12">
        <v>9</v>
      </c>
      <c r="L2354" s="12">
        <v>21</v>
      </c>
      <c r="M2354" s="12">
        <v>0</v>
      </c>
      <c r="N2354" s="12">
        <v>1</v>
      </c>
      <c r="O2354" s="12">
        <v>21</v>
      </c>
      <c r="P2354" s="12">
        <v>63</v>
      </c>
    </row>
    <row r="2355" spans="1:16" x14ac:dyDescent="0.2">
      <c r="A2355" s="12" t="s">
        <v>1790</v>
      </c>
      <c r="B2355" s="12">
        <v>2015</v>
      </c>
      <c r="C2355" s="12" t="s">
        <v>175</v>
      </c>
      <c r="D2355" s="12" t="s">
        <v>157</v>
      </c>
      <c r="E2355" s="12">
        <v>72</v>
      </c>
      <c r="F2355" s="12">
        <v>188</v>
      </c>
      <c r="G2355" s="12">
        <v>23</v>
      </c>
      <c r="H2355" s="12">
        <v>53</v>
      </c>
      <c r="I2355" s="12">
        <v>14</v>
      </c>
      <c r="J2355" s="12">
        <v>1</v>
      </c>
      <c r="K2355" s="12">
        <v>4</v>
      </c>
      <c r="L2355" s="12">
        <v>20</v>
      </c>
      <c r="M2355" s="12">
        <v>8</v>
      </c>
      <c r="N2355" s="12">
        <v>4</v>
      </c>
      <c r="O2355" s="12">
        <v>12</v>
      </c>
      <c r="P2355" s="12">
        <v>29</v>
      </c>
    </row>
    <row r="2356" spans="1:16" x14ac:dyDescent="0.2">
      <c r="A2356" s="12" t="s">
        <v>1754</v>
      </c>
      <c r="B2356" s="12">
        <v>2015</v>
      </c>
      <c r="C2356" s="12" t="s">
        <v>186</v>
      </c>
      <c r="D2356" s="12" t="s">
        <v>161</v>
      </c>
      <c r="E2356" s="12">
        <v>63</v>
      </c>
      <c r="F2356" s="12">
        <v>189</v>
      </c>
      <c r="G2356" s="12">
        <v>19</v>
      </c>
      <c r="H2356" s="12">
        <v>43</v>
      </c>
      <c r="I2356" s="12">
        <v>6</v>
      </c>
      <c r="J2356" s="12">
        <v>1</v>
      </c>
      <c r="K2356" s="12">
        <v>5</v>
      </c>
      <c r="L2356" s="12">
        <v>25</v>
      </c>
      <c r="M2356" s="12">
        <v>3</v>
      </c>
      <c r="N2356" s="12">
        <v>1</v>
      </c>
      <c r="O2356" s="12">
        <v>14</v>
      </c>
      <c r="P2356" s="12">
        <v>36</v>
      </c>
    </row>
    <row r="2357" spans="1:16" x14ac:dyDescent="0.2">
      <c r="A2357" s="12" t="s">
        <v>2086</v>
      </c>
      <c r="B2357" s="12">
        <v>2015</v>
      </c>
      <c r="C2357" s="12" t="s">
        <v>160</v>
      </c>
      <c r="D2357" s="12" t="s">
        <v>161</v>
      </c>
      <c r="E2357" s="12">
        <v>58</v>
      </c>
      <c r="F2357" s="12">
        <v>191</v>
      </c>
      <c r="G2357" s="12">
        <v>20</v>
      </c>
      <c r="H2357" s="12">
        <v>53</v>
      </c>
      <c r="I2357" s="12">
        <v>12</v>
      </c>
      <c r="J2357" s="12">
        <v>0</v>
      </c>
      <c r="K2357" s="12">
        <v>10</v>
      </c>
      <c r="L2357" s="12">
        <v>26</v>
      </c>
      <c r="M2357" s="12">
        <v>0</v>
      </c>
      <c r="N2357" s="12">
        <v>0</v>
      </c>
      <c r="O2357" s="12">
        <v>5</v>
      </c>
      <c r="P2357" s="12">
        <v>35</v>
      </c>
    </row>
    <row r="2358" spans="1:16" x14ac:dyDescent="0.2">
      <c r="A2358" s="12" t="s">
        <v>2027</v>
      </c>
      <c r="B2358" s="12">
        <v>2015</v>
      </c>
      <c r="C2358" s="12" t="s">
        <v>182</v>
      </c>
      <c r="D2358" s="12" t="s">
        <v>157</v>
      </c>
      <c r="E2358" s="12">
        <v>60</v>
      </c>
      <c r="F2358" s="12">
        <v>192</v>
      </c>
      <c r="G2358" s="12">
        <v>18</v>
      </c>
      <c r="H2358" s="12">
        <v>51</v>
      </c>
      <c r="I2358" s="12">
        <v>11</v>
      </c>
      <c r="J2358" s="12">
        <v>3</v>
      </c>
      <c r="K2358" s="12">
        <v>4</v>
      </c>
      <c r="L2358" s="12">
        <v>25</v>
      </c>
      <c r="M2358" s="12">
        <v>2</v>
      </c>
      <c r="N2358" s="12">
        <v>1</v>
      </c>
      <c r="O2358" s="12">
        <v>13</v>
      </c>
      <c r="P2358" s="12">
        <v>43</v>
      </c>
    </row>
    <row r="2359" spans="1:16" x14ac:dyDescent="0.2">
      <c r="A2359" s="12" t="s">
        <v>1457</v>
      </c>
      <c r="B2359" s="12">
        <v>2015</v>
      </c>
      <c r="C2359" s="12" t="s">
        <v>188</v>
      </c>
      <c r="D2359" s="12" t="s">
        <v>161</v>
      </c>
      <c r="E2359" s="12">
        <v>47</v>
      </c>
      <c r="F2359" s="12">
        <v>193</v>
      </c>
      <c r="G2359" s="12">
        <v>21</v>
      </c>
      <c r="H2359" s="12">
        <v>50</v>
      </c>
      <c r="I2359" s="12">
        <v>8</v>
      </c>
      <c r="J2359" s="12">
        <v>2</v>
      </c>
      <c r="K2359" s="12">
        <v>3</v>
      </c>
      <c r="L2359" s="12">
        <v>19</v>
      </c>
      <c r="M2359" s="12">
        <v>8</v>
      </c>
      <c r="N2359" s="12">
        <v>4</v>
      </c>
      <c r="O2359" s="12">
        <v>9</v>
      </c>
      <c r="P2359" s="12">
        <v>24</v>
      </c>
    </row>
    <row r="2360" spans="1:16" x14ac:dyDescent="0.2">
      <c r="A2360" s="12" t="s">
        <v>1827</v>
      </c>
      <c r="B2360" s="12">
        <v>2015</v>
      </c>
      <c r="C2360" s="12" t="s">
        <v>179</v>
      </c>
      <c r="D2360" s="12" t="s">
        <v>161</v>
      </c>
      <c r="E2360" s="12">
        <v>53</v>
      </c>
      <c r="F2360" s="12">
        <v>194</v>
      </c>
      <c r="G2360" s="12">
        <v>28</v>
      </c>
      <c r="H2360" s="12">
        <v>50</v>
      </c>
      <c r="I2360" s="12">
        <v>10</v>
      </c>
      <c r="J2360" s="12">
        <v>1</v>
      </c>
      <c r="K2360" s="12">
        <v>9</v>
      </c>
      <c r="L2360" s="12">
        <v>28</v>
      </c>
      <c r="M2360" s="12">
        <v>3</v>
      </c>
      <c r="N2360" s="12">
        <v>3</v>
      </c>
      <c r="O2360" s="12">
        <v>14</v>
      </c>
      <c r="P2360" s="12">
        <v>29</v>
      </c>
    </row>
    <row r="2361" spans="1:16" x14ac:dyDescent="0.2">
      <c r="A2361" s="12" t="s">
        <v>1753</v>
      </c>
      <c r="B2361" s="12">
        <v>2015</v>
      </c>
      <c r="C2361" s="12" t="s">
        <v>180</v>
      </c>
      <c r="D2361" s="12" t="s">
        <v>161</v>
      </c>
      <c r="E2361" s="12">
        <v>117</v>
      </c>
      <c r="F2361" s="12">
        <v>195</v>
      </c>
      <c r="G2361" s="12">
        <v>32</v>
      </c>
      <c r="H2361" s="12">
        <v>39</v>
      </c>
      <c r="I2361" s="12">
        <v>8</v>
      </c>
      <c r="J2361" s="12">
        <v>3</v>
      </c>
      <c r="K2361" s="12">
        <v>4</v>
      </c>
      <c r="L2361" s="12">
        <v>13</v>
      </c>
      <c r="M2361" s="12">
        <v>5</v>
      </c>
      <c r="N2361" s="12">
        <v>8</v>
      </c>
      <c r="O2361" s="12">
        <v>19</v>
      </c>
      <c r="P2361" s="12">
        <v>59</v>
      </c>
    </row>
    <row r="2362" spans="1:16" x14ac:dyDescent="0.2">
      <c r="A2362" s="12" t="s">
        <v>1447</v>
      </c>
      <c r="B2362" s="12">
        <v>2015</v>
      </c>
      <c r="C2362" s="12" t="s">
        <v>160</v>
      </c>
      <c r="D2362" s="12" t="s">
        <v>161</v>
      </c>
      <c r="E2362" s="12">
        <v>83</v>
      </c>
      <c r="F2362" s="12">
        <v>195</v>
      </c>
      <c r="G2362" s="12">
        <v>27</v>
      </c>
      <c r="H2362" s="12">
        <v>43</v>
      </c>
      <c r="I2362" s="12">
        <v>7</v>
      </c>
      <c r="J2362" s="12">
        <v>0</v>
      </c>
      <c r="K2362" s="12">
        <v>7</v>
      </c>
      <c r="L2362" s="12">
        <v>22</v>
      </c>
      <c r="M2362" s="12">
        <v>1</v>
      </c>
      <c r="N2362" s="12">
        <v>1</v>
      </c>
      <c r="O2362" s="12">
        <v>28</v>
      </c>
      <c r="P2362" s="12">
        <v>67</v>
      </c>
    </row>
    <row r="2363" spans="1:16" x14ac:dyDescent="0.2">
      <c r="A2363" s="12" t="s">
        <v>1642</v>
      </c>
      <c r="B2363" s="12">
        <v>2015</v>
      </c>
      <c r="C2363" s="12" t="s">
        <v>179</v>
      </c>
      <c r="D2363" s="12" t="s">
        <v>161</v>
      </c>
      <c r="E2363" s="12">
        <v>68</v>
      </c>
      <c r="F2363" s="12">
        <v>196</v>
      </c>
      <c r="G2363" s="12">
        <v>28</v>
      </c>
      <c r="H2363" s="12">
        <v>47</v>
      </c>
      <c r="I2363" s="12">
        <v>5</v>
      </c>
      <c r="J2363" s="12">
        <v>2</v>
      </c>
      <c r="K2363" s="12">
        <v>3</v>
      </c>
      <c r="L2363" s="12">
        <v>14</v>
      </c>
      <c r="M2363" s="12">
        <v>3</v>
      </c>
      <c r="N2363" s="12">
        <v>1</v>
      </c>
      <c r="O2363" s="12">
        <v>14</v>
      </c>
      <c r="P2363" s="12">
        <v>33</v>
      </c>
    </row>
    <row r="2364" spans="1:16" x14ac:dyDescent="0.2">
      <c r="A2364" s="12" t="s">
        <v>1367</v>
      </c>
      <c r="B2364" s="12">
        <v>2015</v>
      </c>
      <c r="C2364" s="12" t="s">
        <v>174</v>
      </c>
      <c r="D2364" s="12" t="s">
        <v>161</v>
      </c>
      <c r="E2364" s="12">
        <v>56</v>
      </c>
      <c r="F2364" s="12">
        <v>196</v>
      </c>
      <c r="G2364" s="12">
        <v>18</v>
      </c>
      <c r="H2364" s="12">
        <v>48</v>
      </c>
      <c r="I2364" s="12">
        <v>13</v>
      </c>
      <c r="J2364" s="12">
        <v>1</v>
      </c>
      <c r="K2364" s="12">
        <v>6</v>
      </c>
      <c r="L2364" s="12">
        <v>33</v>
      </c>
      <c r="M2364" s="12">
        <v>0</v>
      </c>
      <c r="N2364" s="12">
        <v>0</v>
      </c>
      <c r="O2364" s="12">
        <v>15</v>
      </c>
      <c r="P2364" s="12">
        <v>26</v>
      </c>
    </row>
    <row r="2365" spans="1:16" x14ac:dyDescent="0.2">
      <c r="A2365" s="12" t="s">
        <v>1768</v>
      </c>
      <c r="B2365" s="12">
        <v>2015</v>
      </c>
      <c r="C2365" s="12" t="s">
        <v>178</v>
      </c>
      <c r="D2365" s="12" t="s">
        <v>157</v>
      </c>
      <c r="E2365" s="12">
        <v>90</v>
      </c>
      <c r="F2365" s="12">
        <v>200</v>
      </c>
      <c r="G2365" s="12">
        <v>31</v>
      </c>
      <c r="H2365" s="12">
        <v>50</v>
      </c>
      <c r="I2365" s="12">
        <v>8</v>
      </c>
      <c r="J2365" s="12">
        <v>6</v>
      </c>
      <c r="K2365" s="12">
        <v>2</v>
      </c>
      <c r="L2365" s="12">
        <v>18</v>
      </c>
      <c r="M2365" s="12">
        <v>26</v>
      </c>
      <c r="N2365" s="12">
        <v>3</v>
      </c>
      <c r="O2365" s="12">
        <v>14</v>
      </c>
      <c r="P2365" s="12">
        <v>37</v>
      </c>
    </row>
    <row r="2366" spans="1:16" x14ac:dyDescent="0.2">
      <c r="A2366" s="12" t="s">
        <v>1761</v>
      </c>
      <c r="B2366" s="12">
        <v>2015</v>
      </c>
      <c r="C2366" s="12" t="s">
        <v>158</v>
      </c>
      <c r="D2366" s="12" t="s">
        <v>157</v>
      </c>
      <c r="E2366" s="12">
        <v>73</v>
      </c>
      <c r="F2366" s="12">
        <v>201</v>
      </c>
      <c r="G2366" s="12">
        <v>25</v>
      </c>
      <c r="H2366" s="12">
        <v>46</v>
      </c>
      <c r="I2366" s="12">
        <v>11</v>
      </c>
      <c r="J2366" s="12">
        <v>0</v>
      </c>
      <c r="K2366" s="12">
        <v>11</v>
      </c>
      <c r="L2366" s="12">
        <v>33</v>
      </c>
      <c r="M2366" s="12">
        <v>0</v>
      </c>
      <c r="N2366" s="12">
        <v>1</v>
      </c>
      <c r="O2366" s="12">
        <v>23</v>
      </c>
      <c r="P2366" s="12">
        <v>63</v>
      </c>
    </row>
    <row r="2367" spans="1:16" x14ac:dyDescent="0.2">
      <c r="A2367" s="12" t="s">
        <v>1831</v>
      </c>
      <c r="B2367" s="12">
        <v>2015</v>
      </c>
      <c r="C2367" s="12" t="s">
        <v>179</v>
      </c>
      <c r="D2367" s="12" t="s">
        <v>161</v>
      </c>
      <c r="E2367" s="12">
        <v>76</v>
      </c>
      <c r="F2367" s="12">
        <v>201</v>
      </c>
      <c r="G2367" s="12">
        <v>15</v>
      </c>
      <c r="H2367" s="12">
        <v>49</v>
      </c>
      <c r="I2367" s="12">
        <v>10</v>
      </c>
      <c r="J2367" s="12">
        <v>2</v>
      </c>
      <c r="K2367" s="12">
        <v>4</v>
      </c>
      <c r="L2367" s="12">
        <v>28</v>
      </c>
      <c r="M2367" s="12">
        <v>0</v>
      </c>
      <c r="N2367" s="12">
        <v>2</v>
      </c>
      <c r="O2367" s="12">
        <v>19</v>
      </c>
      <c r="P2367" s="12">
        <v>55</v>
      </c>
    </row>
    <row r="2368" spans="1:16" x14ac:dyDescent="0.2">
      <c r="A2368" s="12" t="s">
        <v>1999</v>
      </c>
      <c r="B2368" s="12">
        <v>2015</v>
      </c>
      <c r="C2368" s="12" t="s">
        <v>166</v>
      </c>
      <c r="D2368" s="12" t="s">
        <v>161</v>
      </c>
      <c r="E2368" s="12">
        <v>93</v>
      </c>
      <c r="F2368" s="12">
        <v>201</v>
      </c>
      <c r="G2368" s="12">
        <v>22</v>
      </c>
      <c r="H2368" s="12">
        <v>52</v>
      </c>
      <c r="I2368" s="12">
        <v>7</v>
      </c>
      <c r="J2368" s="12">
        <v>3</v>
      </c>
      <c r="K2368" s="12">
        <v>2</v>
      </c>
      <c r="L2368" s="12">
        <v>16</v>
      </c>
      <c r="M2368" s="12">
        <v>0</v>
      </c>
      <c r="N2368" s="12">
        <v>1</v>
      </c>
      <c r="O2368" s="12">
        <v>20</v>
      </c>
      <c r="P2368" s="12">
        <v>55</v>
      </c>
    </row>
    <row r="2369" spans="1:16" x14ac:dyDescent="0.2">
      <c r="A2369" s="12" t="s">
        <v>2035</v>
      </c>
      <c r="B2369" s="12">
        <v>2015</v>
      </c>
      <c r="C2369" s="12" t="s">
        <v>177</v>
      </c>
      <c r="D2369" s="12" t="s">
        <v>161</v>
      </c>
      <c r="E2369" s="12">
        <v>76</v>
      </c>
      <c r="F2369" s="12">
        <v>202</v>
      </c>
      <c r="G2369" s="12">
        <v>24</v>
      </c>
      <c r="H2369" s="12">
        <v>62</v>
      </c>
      <c r="I2369" s="12">
        <v>12</v>
      </c>
      <c r="J2369" s="12">
        <v>2</v>
      </c>
      <c r="K2369" s="12">
        <v>7</v>
      </c>
      <c r="L2369" s="12">
        <v>22</v>
      </c>
      <c r="M2369" s="12">
        <v>0</v>
      </c>
      <c r="N2369" s="12">
        <v>2</v>
      </c>
      <c r="O2369" s="12">
        <v>11</v>
      </c>
      <c r="P2369" s="12">
        <v>46</v>
      </c>
    </row>
    <row r="2370" spans="1:16" x14ac:dyDescent="0.2">
      <c r="A2370" s="12" t="s">
        <v>1955</v>
      </c>
      <c r="B2370" s="12">
        <v>2015</v>
      </c>
      <c r="C2370" s="12" t="s">
        <v>167</v>
      </c>
      <c r="D2370" s="12" t="s">
        <v>157</v>
      </c>
      <c r="E2370" s="12">
        <v>82</v>
      </c>
      <c r="F2370" s="12">
        <v>203</v>
      </c>
      <c r="G2370" s="12">
        <v>24</v>
      </c>
      <c r="H2370" s="12">
        <v>45</v>
      </c>
      <c r="I2370" s="12">
        <v>7</v>
      </c>
      <c r="J2370" s="12">
        <v>4</v>
      </c>
      <c r="K2370" s="12">
        <v>9</v>
      </c>
      <c r="L2370" s="12">
        <v>37</v>
      </c>
      <c r="M2370" s="12">
        <v>3</v>
      </c>
      <c r="N2370" s="12">
        <v>1</v>
      </c>
      <c r="O2370" s="12">
        <v>13</v>
      </c>
      <c r="P2370" s="12">
        <v>69</v>
      </c>
    </row>
    <row r="2371" spans="1:16" x14ac:dyDescent="0.2">
      <c r="A2371" s="12" t="s">
        <v>1497</v>
      </c>
      <c r="B2371" s="12">
        <v>2015</v>
      </c>
      <c r="C2371" s="12" t="s">
        <v>172</v>
      </c>
      <c r="D2371" s="12" t="s">
        <v>161</v>
      </c>
      <c r="E2371" s="12">
        <v>87</v>
      </c>
      <c r="F2371" s="12">
        <v>205</v>
      </c>
      <c r="G2371" s="12">
        <v>23</v>
      </c>
      <c r="H2371" s="12">
        <v>53</v>
      </c>
      <c r="I2371" s="12">
        <v>12</v>
      </c>
      <c r="J2371" s="12">
        <v>4</v>
      </c>
      <c r="K2371" s="12">
        <v>5</v>
      </c>
      <c r="L2371" s="12">
        <v>17</v>
      </c>
      <c r="M2371" s="12">
        <v>9</v>
      </c>
      <c r="N2371" s="12">
        <v>3</v>
      </c>
      <c r="O2371" s="12">
        <v>21</v>
      </c>
      <c r="P2371" s="12">
        <v>62</v>
      </c>
    </row>
    <row r="2372" spans="1:16" x14ac:dyDescent="0.2">
      <c r="A2372" s="12" t="s">
        <v>1574</v>
      </c>
      <c r="B2372" s="12">
        <v>2015</v>
      </c>
      <c r="C2372" s="12" t="s">
        <v>176</v>
      </c>
      <c r="D2372" s="12" t="s">
        <v>157</v>
      </c>
      <c r="E2372" s="12">
        <v>84</v>
      </c>
      <c r="F2372" s="12">
        <v>206</v>
      </c>
      <c r="G2372" s="12">
        <v>22</v>
      </c>
      <c r="H2372" s="12">
        <v>61</v>
      </c>
      <c r="I2372" s="12">
        <v>12</v>
      </c>
      <c r="J2372" s="12">
        <v>1</v>
      </c>
      <c r="K2372" s="12">
        <v>5</v>
      </c>
      <c r="L2372" s="12">
        <v>27</v>
      </c>
      <c r="M2372" s="12">
        <v>0</v>
      </c>
      <c r="N2372" s="12">
        <v>1</v>
      </c>
      <c r="O2372" s="12">
        <v>16</v>
      </c>
      <c r="P2372" s="12">
        <v>29</v>
      </c>
    </row>
    <row r="2373" spans="1:16" x14ac:dyDescent="0.2">
      <c r="A2373" s="12" t="s">
        <v>1441</v>
      </c>
      <c r="B2373" s="12">
        <v>2015</v>
      </c>
      <c r="C2373" s="12" t="s">
        <v>172</v>
      </c>
      <c r="D2373" s="12" t="s">
        <v>161</v>
      </c>
      <c r="E2373" s="12">
        <v>98</v>
      </c>
      <c r="F2373" s="12">
        <v>207</v>
      </c>
      <c r="G2373" s="12">
        <v>24</v>
      </c>
      <c r="H2373" s="12">
        <v>48</v>
      </c>
      <c r="I2373" s="12">
        <v>14</v>
      </c>
      <c r="J2373" s="12">
        <v>1</v>
      </c>
      <c r="K2373" s="12">
        <v>3</v>
      </c>
      <c r="L2373" s="12">
        <v>16</v>
      </c>
      <c r="M2373" s="12">
        <v>0</v>
      </c>
      <c r="N2373" s="12">
        <v>1</v>
      </c>
      <c r="O2373" s="12">
        <v>10</v>
      </c>
      <c r="P2373" s="12">
        <v>55</v>
      </c>
    </row>
    <row r="2374" spans="1:16" x14ac:dyDescent="0.2">
      <c r="A2374" s="12" t="s">
        <v>1624</v>
      </c>
      <c r="B2374" s="12">
        <v>2015</v>
      </c>
      <c r="C2374" s="12" t="s">
        <v>185</v>
      </c>
      <c r="D2374" s="12" t="s">
        <v>161</v>
      </c>
      <c r="E2374" s="12">
        <v>52</v>
      </c>
      <c r="F2374" s="12">
        <v>207</v>
      </c>
      <c r="G2374" s="12">
        <v>30</v>
      </c>
      <c r="H2374" s="12">
        <v>57</v>
      </c>
      <c r="I2374" s="12">
        <v>13</v>
      </c>
      <c r="J2374" s="12">
        <v>1</v>
      </c>
      <c r="K2374" s="12">
        <v>9</v>
      </c>
      <c r="L2374" s="12">
        <v>40</v>
      </c>
      <c r="M2374" s="12">
        <v>4</v>
      </c>
      <c r="N2374" s="12">
        <v>1</v>
      </c>
      <c r="O2374" s="12">
        <v>16</v>
      </c>
      <c r="P2374" s="12">
        <v>48</v>
      </c>
    </row>
    <row r="2375" spans="1:16" x14ac:dyDescent="0.2">
      <c r="A2375" s="12" t="s">
        <v>1778</v>
      </c>
      <c r="B2375" s="12">
        <v>2015</v>
      </c>
      <c r="C2375" s="12" t="s">
        <v>180</v>
      </c>
      <c r="D2375" s="12" t="s">
        <v>161</v>
      </c>
      <c r="E2375" s="12">
        <v>79</v>
      </c>
      <c r="F2375" s="12">
        <v>210</v>
      </c>
      <c r="G2375" s="12">
        <v>25</v>
      </c>
      <c r="H2375" s="12">
        <v>44</v>
      </c>
      <c r="I2375" s="12">
        <v>5</v>
      </c>
      <c r="J2375" s="12">
        <v>1</v>
      </c>
      <c r="K2375" s="12">
        <v>1</v>
      </c>
      <c r="L2375" s="12">
        <v>10</v>
      </c>
      <c r="M2375" s="12">
        <v>0</v>
      </c>
      <c r="N2375" s="12">
        <v>2</v>
      </c>
      <c r="O2375" s="12">
        <v>19</v>
      </c>
      <c r="P2375" s="12">
        <v>36</v>
      </c>
    </row>
    <row r="2376" spans="1:16" x14ac:dyDescent="0.2">
      <c r="A2376" s="12" t="s">
        <v>1698</v>
      </c>
      <c r="B2376" s="12">
        <v>2015</v>
      </c>
      <c r="C2376" s="12" t="s">
        <v>156</v>
      </c>
      <c r="D2376" s="12" t="s">
        <v>157</v>
      </c>
      <c r="E2376" s="12">
        <v>100</v>
      </c>
      <c r="F2376" s="12">
        <v>211</v>
      </c>
      <c r="G2376" s="12">
        <v>24</v>
      </c>
      <c r="H2376" s="12">
        <v>44</v>
      </c>
      <c r="I2376" s="12">
        <v>8</v>
      </c>
      <c r="J2376" s="12">
        <v>0</v>
      </c>
      <c r="K2376" s="12">
        <v>6</v>
      </c>
      <c r="L2376" s="12">
        <v>20</v>
      </c>
      <c r="M2376" s="12">
        <v>0</v>
      </c>
      <c r="N2376" s="12">
        <v>1</v>
      </c>
      <c r="O2376" s="12">
        <v>19</v>
      </c>
      <c r="P2376" s="12">
        <v>43</v>
      </c>
    </row>
    <row r="2377" spans="1:16" x14ac:dyDescent="0.2">
      <c r="A2377" s="12" t="s">
        <v>1686</v>
      </c>
      <c r="B2377" s="12">
        <v>2015</v>
      </c>
      <c r="C2377" s="12" t="s">
        <v>165</v>
      </c>
      <c r="D2377" s="12" t="s">
        <v>157</v>
      </c>
      <c r="E2377" s="12">
        <v>69</v>
      </c>
      <c r="F2377" s="12">
        <v>211</v>
      </c>
      <c r="G2377" s="12">
        <v>23</v>
      </c>
      <c r="H2377" s="12">
        <v>50</v>
      </c>
      <c r="I2377" s="12">
        <v>9</v>
      </c>
      <c r="J2377" s="12">
        <v>2</v>
      </c>
      <c r="K2377" s="12">
        <v>3</v>
      </c>
      <c r="L2377" s="12">
        <v>20</v>
      </c>
      <c r="M2377" s="12">
        <v>1</v>
      </c>
      <c r="N2377" s="12">
        <v>0</v>
      </c>
      <c r="O2377" s="12">
        <v>23</v>
      </c>
      <c r="P2377" s="12">
        <v>56</v>
      </c>
    </row>
    <row r="2378" spans="1:16" x14ac:dyDescent="0.2">
      <c r="A2378" s="12" t="s">
        <v>1511</v>
      </c>
      <c r="B2378" s="12">
        <v>2015</v>
      </c>
      <c r="C2378" s="12" t="s">
        <v>162</v>
      </c>
      <c r="D2378" s="12" t="s">
        <v>161</v>
      </c>
      <c r="E2378" s="12">
        <v>103</v>
      </c>
      <c r="F2378" s="12">
        <v>212</v>
      </c>
      <c r="G2378" s="12">
        <v>18</v>
      </c>
      <c r="H2378" s="12">
        <v>57</v>
      </c>
      <c r="I2378" s="12">
        <v>11</v>
      </c>
      <c r="J2378" s="12">
        <v>1</v>
      </c>
      <c r="K2378" s="12">
        <v>3</v>
      </c>
      <c r="L2378" s="12">
        <v>18</v>
      </c>
      <c r="M2378" s="12">
        <v>0</v>
      </c>
      <c r="N2378" s="12">
        <v>1</v>
      </c>
      <c r="O2378" s="12">
        <v>15</v>
      </c>
      <c r="P2378" s="12">
        <v>56</v>
      </c>
    </row>
    <row r="2379" spans="1:16" x14ac:dyDescent="0.2">
      <c r="A2379" s="12" t="s">
        <v>1764</v>
      </c>
      <c r="B2379" s="12">
        <v>2015</v>
      </c>
      <c r="C2379" s="12" t="s">
        <v>170</v>
      </c>
      <c r="D2379" s="12" t="s">
        <v>157</v>
      </c>
      <c r="E2379" s="12">
        <v>74</v>
      </c>
      <c r="F2379" s="12">
        <v>214</v>
      </c>
      <c r="G2379" s="12">
        <v>19</v>
      </c>
      <c r="H2379" s="12">
        <v>49</v>
      </c>
      <c r="I2379" s="12">
        <v>17</v>
      </c>
      <c r="J2379" s="12">
        <v>0</v>
      </c>
      <c r="K2379" s="12">
        <v>3</v>
      </c>
      <c r="L2379" s="12">
        <v>20</v>
      </c>
      <c r="M2379" s="12">
        <v>0</v>
      </c>
      <c r="N2379" s="12">
        <v>0</v>
      </c>
      <c r="O2379" s="12">
        <v>23</v>
      </c>
      <c r="P2379" s="12">
        <v>44</v>
      </c>
    </row>
    <row r="2380" spans="1:16" x14ac:dyDescent="0.2">
      <c r="A2380" s="12" t="s">
        <v>2108</v>
      </c>
      <c r="B2380" s="12">
        <v>2015</v>
      </c>
      <c r="C2380" s="12" t="s">
        <v>164</v>
      </c>
      <c r="D2380" s="12" t="s">
        <v>157</v>
      </c>
      <c r="E2380" s="12">
        <v>62</v>
      </c>
      <c r="F2380" s="12">
        <v>217</v>
      </c>
      <c r="G2380" s="12">
        <v>38</v>
      </c>
      <c r="H2380" s="12">
        <v>66</v>
      </c>
      <c r="I2380" s="12">
        <v>18</v>
      </c>
      <c r="J2380" s="12">
        <v>0</v>
      </c>
      <c r="K2380" s="12">
        <v>8</v>
      </c>
      <c r="L2380" s="12">
        <v>35</v>
      </c>
      <c r="M2380" s="12">
        <v>3</v>
      </c>
      <c r="N2380" s="12">
        <v>1</v>
      </c>
      <c r="O2380" s="12">
        <v>18</v>
      </c>
      <c r="P2380" s="12">
        <v>43</v>
      </c>
    </row>
    <row r="2381" spans="1:16" x14ac:dyDescent="0.2">
      <c r="A2381" s="12" t="s">
        <v>2034</v>
      </c>
      <c r="B2381" s="12">
        <v>2015</v>
      </c>
      <c r="C2381" s="12" t="s">
        <v>177</v>
      </c>
      <c r="D2381" s="12" t="s">
        <v>161</v>
      </c>
      <c r="E2381" s="12">
        <v>106</v>
      </c>
      <c r="F2381" s="12">
        <v>219</v>
      </c>
      <c r="G2381" s="12">
        <v>25</v>
      </c>
      <c r="H2381" s="12">
        <v>51</v>
      </c>
      <c r="I2381" s="12">
        <v>9</v>
      </c>
      <c r="J2381" s="12">
        <v>1</v>
      </c>
      <c r="K2381" s="12">
        <v>11</v>
      </c>
      <c r="L2381" s="12">
        <v>36</v>
      </c>
      <c r="M2381" s="12">
        <v>1</v>
      </c>
      <c r="N2381" s="12">
        <v>0</v>
      </c>
      <c r="O2381" s="12">
        <v>7</v>
      </c>
      <c r="P2381" s="12">
        <v>57</v>
      </c>
    </row>
    <row r="2382" spans="1:16" x14ac:dyDescent="0.2">
      <c r="A2382" s="12" t="s">
        <v>2093</v>
      </c>
      <c r="B2382" s="12">
        <v>2015</v>
      </c>
      <c r="C2382" s="12" t="s">
        <v>159</v>
      </c>
      <c r="D2382" s="12" t="s">
        <v>157</v>
      </c>
      <c r="E2382" s="12">
        <v>57</v>
      </c>
      <c r="F2382" s="12">
        <v>219</v>
      </c>
      <c r="G2382" s="12">
        <v>25</v>
      </c>
      <c r="H2382" s="12">
        <v>62</v>
      </c>
      <c r="I2382" s="12">
        <v>14</v>
      </c>
      <c r="J2382" s="12">
        <v>3</v>
      </c>
      <c r="K2382" s="12">
        <v>2</v>
      </c>
      <c r="L2382" s="12">
        <v>17</v>
      </c>
      <c r="M2382" s="12">
        <v>8</v>
      </c>
      <c r="N2382" s="12">
        <v>4</v>
      </c>
      <c r="O2382" s="12">
        <v>24</v>
      </c>
      <c r="P2382" s="12">
        <v>43</v>
      </c>
    </row>
    <row r="2383" spans="1:16" x14ac:dyDescent="0.2">
      <c r="A2383" s="12" t="s">
        <v>1958</v>
      </c>
      <c r="B2383" s="12">
        <v>2015</v>
      </c>
      <c r="C2383" s="12" t="s">
        <v>168</v>
      </c>
      <c r="D2383" s="12" t="s">
        <v>157</v>
      </c>
      <c r="E2383" s="12">
        <v>74</v>
      </c>
      <c r="F2383" s="12">
        <v>221</v>
      </c>
      <c r="G2383" s="12">
        <v>43</v>
      </c>
      <c r="H2383" s="12">
        <v>55</v>
      </c>
      <c r="I2383" s="12">
        <v>17</v>
      </c>
      <c r="J2383" s="12">
        <v>4</v>
      </c>
      <c r="K2383" s="12">
        <v>10</v>
      </c>
      <c r="L2383" s="12">
        <v>43</v>
      </c>
      <c r="M2383" s="12">
        <v>3</v>
      </c>
      <c r="N2383" s="12">
        <v>0</v>
      </c>
      <c r="O2383" s="12">
        <v>27</v>
      </c>
      <c r="P2383" s="12">
        <v>69</v>
      </c>
    </row>
    <row r="2384" spans="1:16" x14ac:dyDescent="0.2">
      <c r="A2384" s="12" t="s">
        <v>1945</v>
      </c>
      <c r="B2384" s="12">
        <v>2015</v>
      </c>
      <c r="C2384" s="12" t="s">
        <v>177</v>
      </c>
      <c r="D2384" s="12" t="s">
        <v>161</v>
      </c>
      <c r="E2384" s="12">
        <v>96</v>
      </c>
      <c r="F2384" s="12">
        <v>222</v>
      </c>
      <c r="G2384" s="12">
        <v>19</v>
      </c>
      <c r="H2384" s="12">
        <v>53</v>
      </c>
      <c r="I2384" s="12">
        <v>14</v>
      </c>
      <c r="J2384" s="12">
        <v>0</v>
      </c>
      <c r="K2384" s="12">
        <v>6</v>
      </c>
      <c r="L2384" s="12">
        <v>30</v>
      </c>
      <c r="M2384" s="12">
        <v>3</v>
      </c>
      <c r="N2384" s="12">
        <v>1</v>
      </c>
      <c r="O2384" s="12">
        <v>23</v>
      </c>
      <c r="P2384" s="12">
        <v>62</v>
      </c>
    </row>
    <row r="2385" spans="1:16" x14ac:dyDescent="0.2">
      <c r="A2385" s="12" t="s">
        <v>1966</v>
      </c>
      <c r="B2385" s="12">
        <v>2015</v>
      </c>
      <c r="C2385" s="12" t="s">
        <v>188</v>
      </c>
      <c r="D2385" s="12" t="s">
        <v>161</v>
      </c>
      <c r="E2385" s="12">
        <v>65</v>
      </c>
      <c r="F2385" s="12">
        <v>224</v>
      </c>
      <c r="G2385" s="12">
        <v>30</v>
      </c>
      <c r="H2385" s="12">
        <v>68</v>
      </c>
      <c r="I2385" s="12">
        <v>18</v>
      </c>
      <c r="J2385" s="12">
        <v>2</v>
      </c>
      <c r="K2385" s="12">
        <v>10</v>
      </c>
      <c r="L2385" s="12">
        <v>31</v>
      </c>
      <c r="M2385" s="12">
        <v>0</v>
      </c>
      <c r="N2385" s="12">
        <v>1</v>
      </c>
      <c r="O2385" s="12">
        <v>10</v>
      </c>
      <c r="P2385" s="12">
        <v>56</v>
      </c>
    </row>
    <row r="2386" spans="1:16" x14ac:dyDescent="0.2">
      <c r="A2386" s="12" t="s">
        <v>1727</v>
      </c>
      <c r="B2386" s="12">
        <v>2015</v>
      </c>
      <c r="C2386" s="12" t="s">
        <v>165</v>
      </c>
      <c r="D2386" s="12" t="s">
        <v>157</v>
      </c>
      <c r="E2386" s="12">
        <v>55</v>
      </c>
      <c r="F2386" s="12">
        <v>224</v>
      </c>
      <c r="G2386" s="12">
        <v>30</v>
      </c>
      <c r="H2386" s="12">
        <v>53</v>
      </c>
      <c r="I2386" s="12">
        <v>12</v>
      </c>
      <c r="J2386" s="12">
        <v>0</v>
      </c>
      <c r="K2386" s="12">
        <v>5</v>
      </c>
      <c r="L2386" s="12">
        <v>20</v>
      </c>
      <c r="M2386" s="12">
        <v>5</v>
      </c>
      <c r="N2386" s="12">
        <v>1</v>
      </c>
      <c r="O2386" s="12">
        <v>8</v>
      </c>
      <c r="P2386" s="12">
        <v>35</v>
      </c>
    </row>
    <row r="2387" spans="1:16" x14ac:dyDescent="0.2">
      <c r="A2387" s="12" t="s">
        <v>1682</v>
      </c>
      <c r="B2387" s="12">
        <v>2015</v>
      </c>
      <c r="C2387" s="12" t="s">
        <v>174</v>
      </c>
      <c r="D2387" s="12" t="s">
        <v>161</v>
      </c>
      <c r="E2387" s="12">
        <v>139</v>
      </c>
      <c r="F2387" s="12">
        <v>224</v>
      </c>
      <c r="G2387" s="12">
        <v>25</v>
      </c>
      <c r="H2387" s="12">
        <v>55</v>
      </c>
      <c r="I2387" s="12">
        <v>12</v>
      </c>
      <c r="J2387" s="12">
        <v>1</v>
      </c>
      <c r="K2387" s="12">
        <v>4</v>
      </c>
      <c r="L2387" s="12">
        <v>17</v>
      </c>
      <c r="M2387" s="12">
        <v>2</v>
      </c>
      <c r="N2387" s="12">
        <v>2</v>
      </c>
      <c r="O2387" s="12">
        <v>5</v>
      </c>
      <c r="P2387" s="12">
        <v>63</v>
      </c>
    </row>
    <row r="2388" spans="1:16" x14ac:dyDescent="0.2">
      <c r="A2388" s="12" t="s">
        <v>1995</v>
      </c>
      <c r="B2388" s="12">
        <v>2015</v>
      </c>
      <c r="C2388" s="12" t="s">
        <v>172</v>
      </c>
      <c r="D2388" s="12" t="s">
        <v>161</v>
      </c>
      <c r="E2388" s="12">
        <v>60</v>
      </c>
      <c r="F2388" s="12">
        <v>225</v>
      </c>
      <c r="G2388" s="12">
        <v>40</v>
      </c>
      <c r="H2388" s="12">
        <v>57</v>
      </c>
      <c r="I2388" s="12">
        <v>13</v>
      </c>
      <c r="J2388" s="12">
        <v>1</v>
      </c>
      <c r="K2388" s="12">
        <v>8</v>
      </c>
      <c r="L2388" s="12">
        <v>29</v>
      </c>
      <c r="M2388" s="12">
        <v>5</v>
      </c>
      <c r="N2388" s="12">
        <v>2</v>
      </c>
      <c r="O2388" s="12">
        <v>27</v>
      </c>
      <c r="P2388" s="12">
        <v>55</v>
      </c>
    </row>
    <row r="2389" spans="1:16" x14ac:dyDescent="0.2">
      <c r="A2389" s="12" t="s">
        <v>2000</v>
      </c>
      <c r="B2389" s="12">
        <v>2015</v>
      </c>
      <c r="C2389" s="12" t="s">
        <v>170</v>
      </c>
      <c r="D2389" s="12" t="s">
        <v>157</v>
      </c>
      <c r="E2389" s="12">
        <v>73</v>
      </c>
      <c r="F2389" s="12">
        <v>225</v>
      </c>
      <c r="G2389" s="12">
        <v>27</v>
      </c>
      <c r="H2389" s="12">
        <v>56</v>
      </c>
      <c r="I2389" s="12">
        <v>16</v>
      </c>
      <c r="J2389" s="12">
        <v>1</v>
      </c>
      <c r="K2389" s="12">
        <v>9</v>
      </c>
      <c r="L2389" s="12">
        <v>34</v>
      </c>
      <c r="M2389" s="12">
        <v>0</v>
      </c>
      <c r="N2389" s="12">
        <v>0</v>
      </c>
      <c r="O2389" s="12">
        <v>14</v>
      </c>
      <c r="P2389" s="12">
        <v>51</v>
      </c>
    </row>
    <row r="2390" spans="1:16" x14ac:dyDescent="0.2">
      <c r="A2390" s="12" t="s">
        <v>1795</v>
      </c>
      <c r="B2390" s="12">
        <v>2015</v>
      </c>
      <c r="C2390" s="12" t="s">
        <v>164</v>
      </c>
      <c r="D2390" s="12" t="s">
        <v>157</v>
      </c>
      <c r="E2390" s="12">
        <v>56</v>
      </c>
      <c r="F2390" s="12">
        <v>226</v>
      </c>
      <c r="G2390" s="12">
        <v>35</v>
      </c>
      <c r="H2390" s="12">
        <v>72</v>
      </c>
      <c r="I2390" s="12">
        <v>9</v>
      </c>
      <c r="J2390" s="12">
        <v>1</v>
      </c>
      <c r="K2390" s="12">
        <v>1</v>
      </c>
      <c r="L2390" s="12">
        <v>19</v>
      </c>
      <c r="M2390" s="12">
        <v>7</v>
      </c>
      <c r="N2390" s="12">
        <v>2</v>
      </c>
      <c r="O2390" s="12">
        <v>13</v>
      </c>
      <c r="P2390" s="12">
        <v>28</v>
      </c>
    </row>
    <row r="2391" spans="1:16" x14ac:dyDescent="0.2">
      <c r="A2391" s="12" t="s">
        <v>2103</v>
      </c>
      <c r="B2391" s="12">
        <v>2015</v>
      </c>
      <c r="C2391" s="12" t="s">
        <v>168</v>
      </c>
      <c r="D2391" s="12" t="s">
        <v>157</v>
      </c>
      <c r="E2391" s="12">
        <v>65</v>
      </c>
      <c r="F2391" s="12">
        <v>226</v>
      </c>
      <c r="G2391" s="12">
        <v>31</v>
      </c>
      <c r="H2391" s="12">
        <v>61</v>
      </c>
      <c r="I2391" s="12">
        <v>10</v>
      </c>
      <c r="J2391" s="12">
        <v>0</v>
      </c>
      <c r="K2391" s="12">
        <v>13</v>
      </c>
      <c r="L2391" s="12">
        <v>36</v>
      </c>
      <c r="M2391" s="12">
        <v>0</v>
      </c>
      <c r="N2391" s="12">
        <v>1</v>
      </c>
      <c r="O2391" s="12">
        <v>18</v>
      </c>
      <c r="P2391" s="12">
        <v>57</v>
      </c>
    </row>
    <row r="2392" spans="1:16" x14ac:dyDescent="0.2">
      <c r="A2392" s="12" t="s">
        <v>1476</v>
      </c>
      <c r="B2392" s="12">
        <v>2015</v>
      </c>
      <c r="C2392" s="12" t="s">
        <v>180</v>
      </c>
      <c r="D2392" s="12" t="s">
        <v>161</v>
      </c>
      <c r="E2392" s="12">
        <v>73</v>
      </c>
      <c r="F2392" s="12">
        <v>229</v>
      </c>
      <c r="G2392" s="12">
        <v>24</v>
      </c>
      <c r="H2392" s="12">
        <v>64</v>
      </c>
      <c r="I2392" s="12">
        <v>16</v>
      </c>
      <c r="J2392" s="12">
        <v>1</v>
      </c>
      <c r="K2392" s="12">
        <v>4</v>
      </c>
      <c r="L2392" s="12">
        <v>35</v>
      </c>
      <c r="M2392" s="12">
        <v>2</v>
      </c>
      <c r="N2392" s="12">
        <v>1</v>
      </c>
      <c r="O2392" s="12">
        <v>39</v>
      </c>
      <c r="P2392" s="12">
        <v>49</v>
      </c>
    </row>
    <row r="2393" spans="1:16" x14ac:dyDescent="0.2">
      <c r="A2393" s="12" t="s">
        <v>1855</v>
      </c>
      <c r="B2393" s="12">
        <v>2015</v>
      </c>
      <c r="C2393" s="12" t="s">
        <v>166</v>
      </c>
      <c r="D2393" s="12" t="s">
        <v>161</v>
      </c>
      <c r="E2393" s="12">
        <v>79</v>
      </c>
      <c r="F2393" s="12">
        <v>229</v>
      </c>
      <c r="G2393" s="12">
        <v>19</v>
      </c>
      <c r="H2393" s="12">
        <v>48</v>
      </c>
      <c r="I2393" s="12">
        <v>7</v>
      </c>
      <c r="J2393" s="12">
        <v>0</v>
      </c>
      <c r="K2393" s="12">
        <v>4</v>
      </c>
      <c r="L2393" s="12">
        <v>22</v>
      </c>
      <c r="M2393" s="12">
        <v>0</v>
      </c>
      <c r="N2393" s="12">
        <v>1</v>
      </c>
      <c r="O2393" s="12">
        <v>23</v>
      </c>
      <c r="P2393" s="12">
        <v>65</v>
      </c>
    </row>
    <row r="2394" spans="1:16" x14ac:dyDescent="0.2">
      <c r="A2394" s="12" t="s">
        <v>1897</v>
      </c>
      <c r="B2394" s="12">
        <v>2015</v>
      </c>
      <c r="C2394" s="12" t="s">
        <v>173</v>
      </c>
      <c r="D2394" s="12" t="s">
        <v>161</v>
      </c>
      <c r="E2394" s="12">
        <v>57</v>
      </c>
      <c r="F2394" s="12">
        <v>230</v>
      </c>
      <c r="G2394" s="12">
        <v>39</v>
      </c>
      <c r="H2394" s="12">
        <v>66</v>
      </c>
      <c r="I2394" s="12">
        <v>14</v>
      </c>
      <c r="J2394" s="12">
        <v>4</v>
      </c>
      <c r="K2394" s="12">
        <v>17</v>
      </c>
      <c r="L2394" s="12">
        <v>44</v>
      </c>
      <c r="M2394" s="12">
        <v>4</v>
      </c>
      <c r="N2394" s="12">
        <v>1</v>
      </c>
      <c r="O2394" s="12">
        <v>14</v>
      </c>
      <c r="P2394" s="12">
        <v>54</v>
      </c>
    </row>
    <row r="2395" spans="1:16" x14ac:dyDescent="0.2">
      <c r="A2395" s="12" t="s">
        <v>1672</v>
      </c>
      <c r="B2395" s="12">
        <v>2015</v>
      </c>
      <c r="C2395" s="12" t="s">
        <v>158</v>
      </c>
      <c r="D2395" s="12" t="s">
        <v>157</v>
      </c>
      <c r="E2395" s="12">
        <v>69</v>
      </c>
      <c r="F2395" s="12">
        <v>230</v>
      </c>
      <c r="G2395" s="12">
        <v>35</v>
      </c>
      <c r="H2395" s="12">
        <v>51</v>
      </c>
      <c r="I2395" s="12">
        <v>14</v>
      </c>
      <c r="J2395" s="12">
        <v>0</v>
      </c>
      <c r="K2395" s="12">
        <v>9</v>
      </c>
      <c r="L2395" s="12">
        <v>30</v>
      </c>
      <c r="M2395" s="12">
        <v>1</v>
      </c>
      <c r="N2395" s="12">
        <v>0</v>
      </c>
      <c r="O2395" s="12">
        <v>28</v>
      </c>
      <c r="P2395" s="12">
        <v>43</v>
      </c>
    </row>
    <row r="2396" spans="1:16" x14ac:dyDescent="0.2">
      <c r="A2396" s="12" t="s">
        <v>1934</v>
      </c>
      <c r="B2396" s="12">
        <v>2015</v>
      </c>
      <c r="C2396" s="12" t="s">
        <v>166</v>
      </c>
      <c r="D2396" s="12" t="s">
        <v>161</v>
      </c>
      <c r="E2396" s="12">
        <v>90</v>
      </c>
      <c r="F2396" s="12">
        <v>230</v>
      </c>
      <c r="G2396" s="12">
        <v>13</v>
      </c>
      <c r="H2396" s="12">
        <v>62</v>
      </c>
      <c r="I2396" s="12">
        <v>15</v>
      </c>
      <c r="J2396" s="12">
        <v>2</v>
      </c>
      <c r="K2396" s="12">
        <v>1</v>
      </c>
      <c r="L2396" s="12">
        <v>21</v>
      </c>
      <c r="M2396" s="12">
        <v>4</v>
      </c>
      <c r="N2396" s="12">
        <v>1</v>
      </c>
      <c r="O2396" s="12">
        <v>4</v>
      </c>
      <c r="P2396" s="12">
        <v>48</v>
      </c>
    </row>
    <row r="2397" spans="1:16" x14ac:dyDescent="0.2">
      <c r="A2397" s="12" t="s">
        <v>1877</v>
      </c>
      <c r="B2397" s="12">
        <v>2015</v>
      </c>
      <c r="C2397" s="12" t="s">
        <v>188</v>
      </c>
      <c r="D2397" s="12" t="s">
        <v>161</v>
      </c>
      <c r="E2397" s="12">
        <v>87</v>
      </c>
      <c r="F2397" s="12">
        <v>231</v>
      </c>
      <c r="G2397" s="12">
        <v>22</v>
      </c>
      <c r="H2397" s="12">
        <v>62</v>
      </c>
      <c r="I2397" s="12">
        <v>14</v>
      </c>
      <c r="J2397" s="12">
        <v>1</v>
      </c>
      <c r="K2397" s="12">
        <v>6</v>
      </c>
      <c r="L2397" s="12">
        <v>29</v>
      </c>
      <c r="M2397" s="12">
        <v>2</v>
      </c>
      <c r="N2397" s="12">
        <v>1</v>
      </c>
      <c r="O2397" s="12">
        <v>8</v>
      </c>
      <c r="P2397" s="12">
        <v>56</v>
      </c>
    </row>
    <row r="2398" spans="1:16" x14ac:dyDescent="0.2">
      <c r="A2398" s="12" t="s">
        <v>1445</v>
      </c>
      <c r="B2398" s="12">
        <v>2015</v>
      </c>
      <c r="C2398" s="12" t="s">
        <v>167</v>
      </c>
      <c r="D2398" s="12" t="s">
        <v>157</v>
      </c>
      <c r="E2398" s="12">
        <v>82</v>
      </c>
      <c r="F2398" s="12">
        <v>232</v>
      </c>
      <c r="G2398" s="12">
        <v>24</v>
      </c>
      <c r="H2398" s="12">
        <v>60</v>
      </c>
      <c r="I2398" s="12">
        <v>8</v>
      </c>
      <c r="J2398" s="12">
        <v>2</v>
      </c>
      <c r="K2398" s="12">
        <v>5</v>
      </c>
      <c r="L2398" s="12">
        <v>26</v>
      </c>
      <c r="M2398" s="12">
        <v>3</v>
      </c>
      <c r="N2398" s="12">
        <v>2</v>
      </c>
      <c r="O2398" s="12">
        <v>19</v>
      </c>
      <c r="P2398" s="12">
        <v>39</v>
      </c>
    </row>
    <row r="2399" spans="1:16" x14ac:dyDescent="0.2">
      <c r="A2399" s="12" t="s">
        <v>2102</v>
      </c>
      <c r="B2399" s="12">
        <v>2015</v>
      </c>
      <c r="C2399" s="12" t="s">
        <v>162</v>
      </c>
      <c r="D2399" s="12" t="s">
        <v>161</v>
      </c>
      <c r="E2399" s="12">
        <v>69</v>
      </c>
      <c r="F2399" s="12">
        <v>232</v>
      </c>
      <c r="G2399" s="12">
        <v>52</v>
      </c>
      <c r="H2399" s="12">
        <v>57</v>
      </c>
      <c r="I2399" s="12">
        <v>6</v>
      </c>
      <c r="J2399" s="12">
        <v>1</v>
      </c>
      <c r="K2399" s="12">
        <v>16</v>
      </c>
      <c r="L2399" s="12">
        <v>43</v>
      </c>
      <c r="M2399" s="12">
        <v>3</v>
      </c>
      <c r="N2399" s="12">
        <v>3</v>
      </c>
      <c r="O2399" s="12">
        <v>36</v>
      </c>
      <c r="P2399" s="12">
        <v>77</v>
      </c>
    </row>
    <row r="2400" spans="1:16" x14ac:dyDescent="0.2">
      <c r="A2400" s="12" t="s">
        <v>1591</v>
      </c>
      <c r="B2400" s="12">
        <v>2015</v>
      </c>
      <c r="C2400" s="12" t="s">
        <v>178</v>
      </c>
      <c r="D2400" s="12" t="s">
        <v>157</v>
      </c>
      <c r="E2400" s="12">
        <v>59</v>
      </c>
      <c r="F2400" s="12">
        <v>232</v>
      </c>
      <c r="G2400" s="12">
        <v>37</v>
      </c>
      <c r="H2400" s="12">
        <v>66</v>
      </c>
      <c r="I2400" s="12">
        <v>16</v>
      </c>
      <c r="J2400" s="12">
        <v>1</v>
      </c>
      <c r="K2400" s="12">
        <v>7</v>
      </c>
      <c r="L2400" s="12">
        <v>23</v>
      </c>
      <c r="M2400" s="12">
        <v>2</v>
      </c>
      <c r="N2400" s="12">
        <v>3</v>
      </c>
      <c r="O2400" s="12">
        <v>29</v>
      </c>
      <c r="P2400" s="12">
        <v>30</v>
      </c>
    </row>
    <row r="2401" spans="1:16" x14ac:dyDescent="0.2">
      <c r="A2401" s="12" t="s">
        <v>1464</v>
      </c>
      <c r="B2401" s="12">
        <v>2015</v>
      </c>
      <c r="C2401" s="12" t="s">
        <v>186</v>
      </c>
      <c r="D2401" s="12" t="s">
        <v>161</v>
      </c>
      <c r="E2401" s="12">
        <v>106</v>
      </c>
      <c r="F2401" s="12">
        <v>233</v>
      </c>
      <c r="G2401" s="12">
        <v>32</v>
      </c>
      <c r="H2401" s="12">
        <v>68</v>
      </c>
      <c r="I2401" s="12">
        <v>22</v>
      </c>
      <c r="J2401" s="12">
        <v>3</v>
      </c>
      <c r="K2401" s="12">
        <v>7</v>
      </c>
      <c r="L2401" s="12">
        <v>25</v>
      </c>
      <c r="M2401" s="12">
        <v>1</v>
      </c>
      <c r="N2401" s="12">
        <v>1</v>
      </c>
      <c r="O2401" s="12">
        <v>21</v>
      </c>
      <c r="P2401" s="12">
        <v>44</v>
      </c>
    </row>
    <row r="2402" spans="1:16" x14ac:dyDescent="0.2">
      <c r="A2402" s="12" t="s">
        <v>1821</v>
      </c>
      <c r="B2402" s="12">
        <v>2015</v>
      </c>
      <c r="C2402" s="12" t="s">
        <v>184</v>
      </c>
      <c r="D2402" s="12" t="s">
        <v>157</v>
      </c>
      <c r="E2402" s="12">
        <v>78</v>
      </c>
      <c r="F2402" s="12">
        <v>233</v>
      </c>
      <c r="G2402" s="12">
        <v>33</v>
      </c>
      <c r="H2402" s="12">
        <v>54</v>
      </c>
      <c r="I2402" s="12">
        <v>16</v>
      </c>
      <c r="J2402" s="12">
        <v>1</v>
      </c>
      <c r="K2402" s="12">
        <v>10</v>
      </c>
      <c r="L2402" s="12">
        <v>34</v>
      </c>
      <c r="M2402" s="12">
        <v>0</v>
      </c>
      <c r="N2402" s="12">
        <v>0</v>
      </c>
      <c r="O2402" s="12">
        <v>28</v>
      </c>
      <c r="P2402" s="12">
        <v>62</v>
      </c>
    </row>
    <row r="2403" spans="1:16" x14ac:dyDescent="0.2">
      <c r="A2403" s="12" t="s">
        <v>2096</v>
      </c>
      <c r="B2403" s="12">
        <v>2015</v>
      </c>
      <c r="C2403" s="12" t="s">
        <v>180</v>
      </c>
      <c r="D2403" s="12" t="s">
        <v>161</v>
      </c>
      <c r="E2403" s="12">
        <v>63</v>
      </c>
      <c r="F2403" s="12">
        <v>233</v>
      </c>
      <c r="G2403" s="12">
        <v>29</v>
      </c>
      <c r="H2403" s="12">
        <v>71</v>
      </c>
      <c r="I2403" s="12">
        <v>15</v>
      </c>
      <c r="J2403" s="12">
        <v>4</v>
      </c>
      <c r="K2403" s="12">
        <v>7</v>
      </c>
      <c r="L2403" s="12">
        <v>39</v>
      </c>
      <c r="M2403" s="12">
        <v>2</v>
      </c>
      <c r="N2403" s="12">
        <v>1</v>
      </c>
      <c r="O2403" s="12">
        <v>20</v>
      </c>
      <c r="P2403" s="12">
        <v>56</v>
      </c>
    </row>
    <row r="2404" spans="1:16" x14ac:dyDescent="0.2">
      <c r="A2404" s="12" t="s">
        <v>2097</v>
      </c>
      <c r="B2404" s="12">
        <v>2015</v>
      </c>
      <c r="C2404" s="12" t="s">
        <v>173</v>
      </c>
      <c r="D2404" s="12" t="s">
        <v>161</v>
      </c>
      <c r="E2404" s="12">
        <v>73</v>
      </c>
      <c r="F2404" s="12">
        <v>233</v>
      </c>
      <c r="G2404" s="12">
        <v>18</v>
      </c>
      <c r="H2404" s="12">
        <v>51</v>
      </c>
      <c r="I2404" s="12">
        <v>9</v>
      </c>
      <c r="J2404" s="12">
        <v>0</v>
      </c>
      <c r="K2404" s="12">
        <v>3</v>
      </c>
      <c r="L2404" s="12">
        <v>21</v>
      </c>
      <c r="M2404" s="12">
        <v>0</v>
      </c>
      <c r="N2404" s="12">
        <v>0</v>
      </c>
      <c r="O2404" s="12">
        <v>17</v>
      </c>
      <c r="P2404" s="12">
        <v>60</v>
      </c>
    </row>
    <row r="2405" spans="1:16" x14ac:dyDescent="0.2">
      <c r="A2405" s="12" t="s">
        <v>1591</v>
      </c>
      <c r="B2405" s="12">
        <v>2015</v>
      </c>
      <c r="C2405" s="12" t="s">
        <v>170</v>
      </c>
      <c r="D2405" s="12" t="s">
        <v>157</v>
      </c>
      <c r="E2405" s="12">
        <v>67</v>
      </c>
      <c r="F2405" s="12">
        <v>235</v>
      </c>
      <c r="G2405" s="12">
        <v>39</v>
      </c>
      <c r="H2405" s="12">
        <v>63</v>
      </c>
      <c r="I2405" s="12">
        <v>20</v>
      </c>
      <c r="J2405" s="12">
        <v>2</v>
      </c>
      <c r="K2405" s="12">
        <v>6</v>
      </c>
      <c r="L2405" s="12">
        <v>33</v>
      </c>
      <c r="M2405" s="12">
        <v>1</v>
      </c>
      <c r="N2405" s="12">
        <v>1</v>
      </c>
      <c r="O2405" s="12">
        <v>33</v>
      </c>
      <c r="P2405" s="12">
        <v>26</v>
      </c>
    </row>
    <row r="2406" spans="1:16" x14ac:dyDescent="0.2">
      <c r="A2406" s="12" t="s">
        <v>2100</v>
      </c>
      <c r="B2406" s="12">
        <v>2015</v>
      </c>
      <c r="C2406" s="12" t="s">
        <v>156</v>
      </c>
      <c r="D2406" s="12" t="s">
        <v>157</v>
      </c>
      <c r="E2406" s="12">
        <v>68</v>
      </c>
      <c r="F2406" s="12">
        <v>236</v>
      </c>
      <c r="G2406" s="12">
        <v>33</v>
      </c>
      <c r="H2406" s="12">
        <v>53</v>
      </c>
      <c r="I2406" s="12">
        <v>6</v>
      </c>
      <c r="J2406" s="12">
        <v>4</v>
      </c>
      <c r="K2406" s="12">
        <v>4</v>
      </c>
      <c r="L2406" s="12">
        <v>20</v>
      </c>
      <c r="M2406" s="12">
        <v>8</v>
      </c>
      <c r="N2406" s="12">
        <v>2</v>
      </c>
      <c r="O2406" s="12">
        <v>12</v>
      </c>
      <c r="P2406" s="12">
        <v>51</v>
      </c>
    </row>
    <row r="2407" spans="1:16" x14ac:dyDescent="0.2">
      <c r="A2407" s="12" t="s">
        <v>1963</v>
      </c>
      <c r="B2407" s="12">
        <v>2015</v>
      </c>
      <c r="C2407" s="12" t="s">
        <v>173</v>
      </c>
      <c r="D2407" s="12" t="s">
        <v>161</v>
      </c>
      <c r="E2407" s="12">
        <v>67</v>
      </c>
      <c r="F2407" s="12">
        <v>239</v>
      </c>
      <c r="G2407" s="12">
        <v>31</v>
      </c>
      <c r="H2407" s="12">
        <v>64</v>
      </c>
      <c r="I2407" s="12">
        <v>14</v>
      </c>
      <c r="J2407" s="12">
        <v>1</v>
      </c>
      <c r="K2407" s="12">
        <v>12</v>
      </c>
      <c r="L2407" s="12">
        <v>41</v>
      </c>
      <c r="M2407" s="12">
        <v>0</v>
      </c>
      <c r="N2407" s="12">
        <v>0</v>
      </c>
      <c r="O2407" s="12">
        <v>23</v>
      </c>
      <c r="P2407" s="12">
        <v>49</v>
      </c>
    </row>
    <row r="2408" spans="1:16" x14ac:dyDescent="0.2">
      <c r="A2408" s="12" t="s">
        <v>2095</v>
      </c>
      <c r="B2408" s="12">
        <v>2015</v>
      </c>
      <c r="C2408" s="12" t="s">
        <v>178</v>
      </c>
      <c r="D2408" s="12" t="s">
        <v>157</v>
      </c>
      <c r="E2408" s="12">
        <v>86</v>
      </c>
      <c r="F2408" s="12">
        <v>241</v>
      </c>
      <c r="G2408" s="12">
        <v>31</v>
      </c>
      <c r="H2408" s="12">
        <v>60</v>
      </c>
      <c r="I2408" s="12">
        <v>14</v>
      </c>
      <c r="J2408" s="12">
        <v>6</v>
      </c>
      <c r="K2408" s="12">
        <v>7</v>
      </c>
      <c r="L2408" s="12">
        <v>27</v>
      </c>
      <c r="M2408" s="12">
        <v>3</v>
      </c>
      <c r="N2408" s="12">
        <v>3</v>
      </c>
      <c r="O2408" s="12">
        <v>5</v>
      </c>
      <c r="P2408" s="12">
        <v>53</v>
      </c>
    </row>
    <row r="2409" spans="1:16" x14ac:dyDescent="0.2">
      <c r="A2409" s="12" t="s">
        <v>2020</v>
      </c>
      <c r="B2409" s="12">
        <v>2015</v>
      </c>
      <c r="C2409" s="12" t="s">
        <v>179</v>
      </c>
      <c r="D2409" s="12" t="s">
        <v>161</v>
      </c>
      <c r="E2409" s="12">
        <v>81</v>
      </c>
      <c r="F2409" s="12">
        <v>242</v>
      </c>
      <c r="G2409" s="12">
        <v>23</v>
      </c>
      <c r="H2409" s="12">
        <v>61</v>
      </c>
      <c r="I2409" s="12">
        <v>9</v>
      </c>
      <c r="J2409" s="12">
        <v>0</v>
      </c>
      <c r="K2409" s="12">
        <v>3</v>
      </c>
      <c r="L2409" s="12">
        <v>18</v>
      </c>
      <c r="M2409" s="12">
        <v>0</v>
      </c>
      <c r="N2409" s="12">
        <v>1</v>
      </c>
      <c r="O2409" s="12">
        <v>25</v>
      </c>
      <c r="P2409" s="12">
        <v>45</v>
      </c>
    </row>
    <row r="2410" spans="1:16" x14ac:dyDescent="0.2">
      <c r="A2410" s="12" t="s">
        <v>1534</v>
      </c>
      <c r="B2410" s="12">
        <v>2015</v>
      </c>
      <c r="C2410" s="12" t="s">
        <v>179</v>
      </c>
      <c r="D2410" s="12" t="s">
        <v>161</v>
      </c>
      <c r="E2410" s="12">
        <v>131</v>
      </c>
      <c r="F2410" s="12">
        <v>244</v>
      </c>
      <c r="G2410" s="12">
        <v>23</v>
      </c>
      <c r="H2410" s="12">
        <v>59</v>
      </c>
      <c r="I2410" s="12">
        <v>20</v>
      </c>
      <c r="J2410" s="12">
        <v>0</v>
      </c>
      <c r="K2410" s="12">
        <v>1</v>
      </c>
      <c r="L2410" s="12">
        <v>21</v>
      </c>
      <c r="M2410" s="12">
        <v>2</v>
      </c>
      <c r="N2410" s="12">
        <v>2</v>
      </c>
      <c r="O2410" s="12">
        <v>23</v>
      </c>
      <c r="P2410" s="12">
        <v>51</v>
      </c>
    </row>
    <row r="2411" spans="1:16" x14ac:dyDescent="0.2">
      <c r="A2411" s="12" t="s">
        <v>1687</v>
      </c>
      <c r="B2411" s="12">
        <v>2015</v>
      </c>
      <c r="C2411" s="12" t="s">
        <v>183</v>
      </c>
      <c r="D2411" s="12" t="s">
        <v>161</v>
      </c>
      <c r="E2411" s="12">
        <v>61</v>
      </c>
      <c r="F2411" s="12">
        <v>246</v>
      </c>
      <c r="G2411" s="12">
        <v>38</v>
      </c>
      <c r="H2411" s="12">
        <v>74</v>
      </c>
      <c r="I2411" s="12">
        <v>17</v>
      </c>
      <c r="J2411" s="12">
        <v>0</v>
      </c>
      <c r="K2411" s="12">
        <v>5</v>
      </c>
      <c r="L2411" s="12">
        <v>22</v>
      </c>
      <c r="M2411" s="12">
        <v>11</v>
      </c>
      <c r="N2411" s="12">
        <v>0</v>
      </c>
      <c r="O2411" s="12">
        <v>25</v>
      </c>
      <c r="P2411" s="12">
        <v>26</v>
      </c>
    </row>
    <row r="2412" spans="1:16" x14ac:dyDescent="0.2">
      <c r="A2412" s="12" t="s">
        <v>1666</v>
      </c>
      <c r="B2412" s="12">
        <v>2015</v>
      </c>
      <c r="C2412" s="12" t="s">
        <v>181</v>
      </c>
      <c r="D2412" s="12" t="s">
        <v>157</v>
      </c>
      <c r="E2412" s="12">
        <v>93</v>
      </c>
      <c r="F2412" s="12">
        <v>247</v>
      </c>
      <c r="G2412" s="12">
        <v>17</v>
      </c>
      <c r="H2412" s="12">
        <v>43</v>
      </c>
      <c r="I2412" s="12">
        <v>12</v>
      </c>
      <c r="J2412" s="12">
        <v>1</v>
      </c>
      <c r="K2412" s="12">
        <v>5</v>
      </c>
      <c r="L2412" s="12">
        <v>21</v>
      </c>
      <c r="M2412" s="12">
        <v>0</v>
      </c>
      <c r="N2412" s="12">
        <v>3</v>
      </c>
      <c r="O2412" s="12">
        <v>30</v>
      </c>
      <c r="P2412" s="12">
        <v>67</v>
      </c>
    </row>
    <row r="2413" spans="1:16" x14ac:dyDescent="0.2">
      <c r="A2413" s="12" t="s">
        <v>1618</v>
      </c>
      <c r="B2413" s="12">
        <v>2015</v>
      </c>
      <c r="C2413" s="12" t="s">
        <v>185</v>
      </c>
      <c r="D2413" s="12" t="s">
        <v>161</v>
      </c>
      <c r="E2413" s="12">
        <v>100</v>
      </c>
      <c r="F2413" s="12">
        <v>249</v>
      </c>
      <c r="G2413" s="12">
        <v>26</v>
      </c>
      <c r="H2413" s="12">
        <v>52</v>
      </c>
      <c r="I2413" s="12">
        <v>8</v>
      </c>
      <c r="J2413" s="12">
        <v>2</v>
      </c>
      <c r="K2413" s="12">
        <v>7</v>
      </c>
      <c r="L2413" s="12">
        <v>26</v>
      </c>
      <c r="M2413" s="12">
        <v>2</v>
      </c>
      <c r="N2413" s="12">
        <v>1</v>
      </c>
      <c r="O2413" s="12">
        <v>20</v>
      </c>
      <c r="P2413" s="12">
        <v>76</v>
      </c>
    </row>
    <row r="2414" spans="1:16" x14ac:dyDescent="0.2">
      <c r="A2414" s="12" t="s">
        <v>1460</v>
      </c>
      <c r="B2414" s="12">
        <v>2015</v>
      </c>
      <c r="C2414" s="12" t="s">
        <v>186</v>
      </c>
      <c r="D2414" s="12" t="s">
        <v>161</v>
      </c>
      <c r="E2414" s="12">
        <v>73</v>
      </c>
      <c r="F2414" s="12">
        <v>249</v>
      </c>
      <c r="G2414" s="12">
        <v>23</v>
      </c>
      <c r="H2414" s="12">
        <v>54</v>
      </c>
      <c r="I2414" s="12">
        <v>12</v>
      </c>
      <c r="J2414" s="12">
        <v>1</v>
      </c>
      <c r="K2414" s="12">
        <v>5</v>
      </c>
      <c r="L2414" s="12">
        <v>30</v>
      </c>
      <c r="M2414" s="12">
        <v>3</v>
      </c>
      <c r="N2414" s="12">
        <v>0</v>
      </c>
      <c r="O2414" s="12">
        <v>22</v>
      </c>
      <c r="P2414" s="12">
        <v>35</v>
      </c>
    </row>
    <row r="2415" spans="1:16" x14ac:dyDescent="0.2">
      <c r="A2415" s="12" t="s">
        <v>1967</v>
      </c>
      <c r="B2415" s="12">
        <v>2015</v>
      </c>
      <c r="C2415" s="12" t="s">
        <v>163</v>
      </c>
      <c r="D2415" s="12" t="s">
        <v>161</v>
      </c>
      <c r="E2415" s="12">
        <v>90</v>
      </c>
      <c r="F2415" s="12">
        <v>250</v>
      </c>
      <c r="G2415" s="12">
        <v>38</v>
      </c>
      <c r="H2415" s="12">
        <v>64</v>
      </c>
      <c r="I2415" s="12">
        <v>14</v>
      </c>
      <c r="J2415" s="12">
        <v>3</v>
      </c>
      <c r="K2415" s="12">
        <v>10</v>
      </c>
      <c r="L2415" s="12">
        <v>24</v>
      </c>
      <c r="M2415" s="12">
        <v>0</v>
      </c>
      <c r="N2415" s="12">
        <v>2</v>
      </c>
      <c r="O2415" s="12">
        <v>23</v>
      </c>
      <c r="P2415" s="12">
        <v>65</v>
      </c>
    </row>
    <row r="2416" spans="1:16" x14ac:dyDescent="0.2">
      <c r="A2416" s="12" t="s">
        <v>1892</v>
      </c>
      <c r="B2416" s="12">
        <v>2015</v>
      </c>
      <c r="C2416" s="12" t="s">
        <v>188</v>
      </c>
      <c r="D2416" s="12" t="s">
        <v>161</v>
      </c>
      <c r="E2416" s="12">
        <v>106</v>
      </c>
      <c r="F2416" s="12">
        <v>255</v>
      </c>
      <c r="G2416" s="12">
        <v>30</v>
      </c>
      <c r="H2416" s="12">
        <v>64</v>
      </c>
      <c r="I2416" s="12">
        <v>13</v>
      </c>
      <c r="J2416" s="12">
        <v>2</v>
      </c>
      <c r="K2416" s="12">
        <v>2</v>
      </c>
      <c r="L2416" s="12">
        <v>17</v>
      </c>
      <c r="M2416" s="12">
        <v>4</v>
      </c>
      <c r="N2416" s="12">
        <v>2</v>
      </c>
      <c r="O2416" s="12">
        <v>21</v>
      </c>
      <c r="P2416" s="12">
        <v>67</v>
      </c>
    </row>
    <row r="2417" spans="1:16" x14ac:dyDescent="0.2">
      <c r="A2417" s="12" t="s">
        <v>1926</v>
      </c>
      <c r="B2417" s="12">
        <v>2015</v>
      </c>
      <c r="C2417" s="12" t="s">
        <v>172</v>
      </c>
      <c r="D2417" s="12" t="s">
        <v>161</v>
      </c>
      <c r="E2417" s="12">
        <v>83</v>
      </c>
      <c r="F2417" s="12">
        <v>255</v>
      </c>
      <c r="G2417" s="12">
        <v>23</v>
      </c>
      <c r="H2417" s="12">
        <v>54</v>
      </c>
      <c r="I2417" s="12">
        <v>7</v>
      </c>
      <c r="J2417" s="12">
        <v>2</v>
      </c>
      <c r="K2417" s="12">
        <v>9</v>
      </c>
      <c r="L2417" s="12">
        <v>29</v>
      </c>
      <c r="M2417" s="12">
        <v>2</v>
      </c>
      <c r="N2417" s="12">
        <v>1</v>
      </c>
      <c r="O2417" s="12">
        <v>11</v>
      </c>
      <c r="P2417" s="12">
        <v>60</v>
      </c>
    </row>
    <row r="2418" spans="1:16" x14ac:dyDescent="0.2">
      <c r="A2418" s="12" t="s">
        <v>1913</v>
      </c>
      <c r="B2418" s="12">
        <v>2015</v>
      </c>
      <c r="C2418" s="12" t="s">
        <v>166</v>
      </c>
      <c r="D2418" s="12" t="s">
        <v>161</v>
      </c>
      <c r="E2418" s="12">
        <v>83</v>
      </c>
      <c r="F2418" s="12">
        <v>256</v>
      </c>
      <c r="G2418" s="12">
        <v>29</v>
      </c>
      <c r="H2418" s="12">
        <v>62</v>
      </c>
      <c r="I2418" s="12">
        <v>18</v>
      </c>
      <c r="J2418" s="12">
        <v>0</v>
      </c>
      <c r="K2418" s="12">
        <v>7</v>
      </c>
      <c r="L2418" s="12">
        <v>33</v>
      </c>
      <c r="M2418" s="12">
        <v>3</v>
      </c>
      <c r="N2418" s="12">
        <v>1</v>
      </c>
      <c r="O2418" s="12">
        <v>18</v>
      </c>
      <c r="P2418" s="12">
        <v>72</v>
      </c>
    </row>
    <row r="2419" spans="1:16" x14ac:dyDescent="0.2">
      <c r="A2419" s="12" t="s">
        <v>1959</v>
      </c>
      <c r="B2419" s="12">
        <v>2015</v>
      </c>
      <c r="C2419" s="12" t="s">
        <v>167</v>
      </c>
      <c r="D2419" s="12" t="s">
        <v>157</v>
      </c>
      <c r="E2419" s="12">
        <v>88</v>
      </c>
      <c r="F2419" s="12">
        <v>257</v>
      </c>
      <c r="G2419" s="12">
        <v>30</v>
      </c>
      <c r="H2419" s="12">
        <v>71</v>
      </c>
      <c r="I2419" s="12">
        <v>12</v>
      </c>
      <c r="J2419" s="12">
        <v>0</v>
      </c>
      <c r="K2419" s="12">
        <v>8</v>
      </c>
      <c r="L2419" s="12">
        <v>30</v>
      </c>
      <c r="M2419" s="12">
        <v>5</v>
      </c>
      <c r="N2419" s="12">
        <v>2</v>
      </c>
      <c r="O2419" s="12">
        <v>16</v>
      </c>
      <c r="P2419" s="12">
        <v>82</v>
      </c>
    </row>
    <row r="2420" spans="1:16" x14ac:dyDescent="0.2">
      <c r="A2420" s="12" t="s">
        <v>1744</v>
      </c>
      <c r="B2420" s="12">
        <v>2015</v>
      </c>
      <c r="C2420" s="12" t="s">
        <v>165</v>
      </c>
      <c r="D2420" s="12" t="s">
        <v>157</v>
      </c>
      <c r="E2420" s="12">
        <v>75</v>
      </c>
      <c r="F2420" s="12">
        <v>258</v>
      </c>
      <c r="G2420" s="12">
        <v>24</v>
      </c>
      <c r="H2420" s="12">
        <v>69</v>
      </c>
      <c r="I2420" s="12">
        <v>14</v>
      </c>
      <c r="J2420" s="12">
        <v>1</v>
      </c>
      <c r="K2420" s="12">
        <v>8</v>
      </c>
      <c r="L2420" s="12">
        <v>25</v>
      </c>
      <c r="M2420" s="12">
        <v>0</v>
      </c>
      <c r="N2420" s="12">
        <v>0</v>
      </c>
      <c r="O2420" s="12">
        <v>21</v>
      </c>
      <c r="P2420" s="12">
        <v>67</v>
      </c>
    </row>
    <row r="2421" spans="1:16" x14ac:dyDescent="0.2">
      <c r="A2421" s="12" t="s">
        <v>1362</v>
      </c>
      <c r="B2421" s="12">
        <v>2015</v>
      </c>
      <c r="C2421" s="12" t="s">
        <v>181</v>
      </c>
      <c r="D2421" s="12" t="s">
        <v>157</v>
      </c>
      <c r="E2421" s="12">
        <v>86</v>
      </c>
      <c r="F2421" s="12">
        <v>260</v>
      </c>
      <c r="G2421" s="12">
        <v>20</v>
      </c>
      <c r="H2421" s="12">
        <v>65</v>
      </c>
      <c r="I2421" s="12">
        <v>13</v>
      </c>
      <c r="J2421" s="12">
        <v>0</v>
      </c>
      <c r="K2421" s="12">
        <v>4</v>
      </c>
      <c r="L2421" s="12">
        <v>21</v>
      </c>
      <c r="M2421" s="12">
        <v>2</v>
      </c>
      <c r="N2421" s="12">
        <v>0</v>
      </c>
      <c r="O2421" s="12">
        <v>19</v>
      </c>
      <c r="P2421" s="12">
        <v>49</v>
      </c>
    </row>
    <row r="2422" spans="1:16" x14ac:dyDescent="0.2">
      <c r="A2422" s="12" t="s">
        <v>2061</v>
      </c>
      <c r="B2422" s="12">
        <v>2015</v>
      </c>
      <c r="C2422" s="12" t="s">
        <v>175</v>
      </c>
      <c r="D2422" s="12" t="s">
        <v>157</v>
      </c>
      <c r="E2422" s="12">
        <v>91</v>
      </c>
      <c r="F2422" s="12">
        <v>261</v>
      </c>
      <c r="G2422" s="12">
        <v>30</v>
      </c>
      <c r="H2422" s="12">
        <v>56</v>
      </c>
      <c r="I2422" s="12">
        <v>10</v>
      </c>
      <c r="J2422" s="12">
        <v>5</v>
      </c>
      <c r="K2422" s="12">
        <v>0</v>
      </c>
      <c r="L2422" s="12">
        <v>21</v>
      </c>
      <c r="M2422" s="12">
        <v>8</v>
      </c>
      <c r="N2422" s="12">
        <v>4</v>
      </c>
      <c r="O2422" s="12">
        <v>6</v>
      </c>
      <c r="P2422" s="12">
        <v>68</v>
      </c>
    </row>
    <row r="2423" spans="1:16" x14ac:dyDescent="0.2">
      <c r="A2423" s="12" t="s">
        <v>1902</v>
      </c>
      <c r="B2423" s="12">
        <v>2015</v>
      </c>
      <c r="C2423" s="12" t="s">
        <v>165</v>
      </c>
      <c r="D2423" s="12" t="s">
        <v>157</v>
      </c>
      <c r="E2423" s="12">
        <v>91</v>
      </c>
      <c r="F2423" s="12">
        <v>267</v>
      </c>
      <c r="G2423" s="12">
        <v>34</v>
      </c>
      <c r="H2423" s="12">
        <v>54</v>
      </c>
      <c r="I2423" s="12">
        <v>8</v>
      </c>
      <c r="J2423" s="12">
        <v>3</v>
      </c>
      <c r="K2423" s="12">
        <v>9</v>
      </c>
      <c r="L2423" s="12">
        <v>31</v>
      </c>
      <c r="M2423" s="12">
        <v>0</v>
      </c>
      <c r="N2423" s="12">
        <v>0</v>
      </c>
      <c r="O2423" s="12">
        <v>26</v>
      </c>
      <c r="P2423" s="12">
        <v>81</v>
      </c>
    </row>
    <row r="2424" spans="1:16" x14ac:dyDescent="0.2">
      <c r="A2424" s="12" t="s">
        <v>2110</v>
      </c>
      <c r="B2424" s="12">
        <v>2015</v>
      </c>
      <c r="C2424" s="12" t="s">
        <v>176</v>
      </c>
      <c r="D2424" s="12" t="s">
        <v>157</v>
      </c>
      <c r="E2424" s="12">
        <v>81</v>
      </c>
      <c r="F2424" s="12">
        <v>267</v>
      </c>
      <c r="G2424" s="12">
        <v>25</v>
      </c>
      <c r="H2424" s="12">
        <v>60</v>
      </c>
      <c r="I2424" s="12">
        <v>8</v>
      </c>
      <c r="J2424" s="12">
        <v>1</v>
      </c>
      <c r="K2424" s="12">
        <v>6</v>
      </c>
      <c r="L2424" s="12">
        <v>21</v>
      </c>
      <c r="M2424" s="12">
        <v>0</v>
      </c>
      <c r="N2424" s="12">
        <v>1</v>
      </c>
      <c r="O2424" s="12">
        <v>18</v>
      </c>
      <c r="P2424" s="12">
        <v>58</v>
      </c>
    </row>
    <row r="2425" spans="1:16" x14ac:dyDescent="0.2">
      <c r="A2425" s="12" t="s">
        <v>1938</v>
      </c>
      <c r="B2425" s="12">
        <v>2015</v>
      </c>
      <c r="C2425" s="12" t="s">
        <v>186</v>
      </c>
      <c r="D2425" s="12" t="s">
        <v>161</v>
      </c>
      <c r="E2425" s="12">
        <v>106</v>
      </c>
      <c r="F2425" s="12">
        <v>268</v>
      </c>
      <c r="G2425" s="12">
        <v>30</v>
      </c>
      <c r="H2425" s="12">
        <v>63</v>
      </c>
      <c r="I2425" s="12">
        <v>12</v>
      </c>
      <c r="J2425" s="12">
        <v>0</v>
      </c>
      <c r="K2425" s="12">
        <v>12</v>
      </c>
      <c r="L2425" s="12">
        <v>39</v>
      </c>
      <c r="M2425" s="12">
        <v>1</v>
      </c>
      <c r="N2425" s="12">
        <v>0</v>
      </c>
      <c r="O2425" s="12">
        <v>21</v>
      </c>
      <c r="P2425" s="12">
        <v>69</v>
      </c>
    </row>
    <row r="2426" spans="1:16" x14ac:dyDescent="0.2">
      <c r="A2426" s="12" t="s">
        <v>2007</v>
      </c>
      <c r="B2426" s="12">
        <v>2015</v>
      </c>
      <c r="C2426" s="12" t="s">
        <v>186</v>
      </c>
      <c r="D2426" s="12" t="s">
        <v>161</v>
      </c>
      <c r="E2426" s="12">
        <v>81</v>
      </c>
      <c r="F2426" s="12">
        <v>270</v>
      </c>
      <c r="G2426" s="12">
        <v>24</v>
      </c>
      <c r="H2426" s="12">
        <v>63</v>
      </c>
      <c r="I2426" s="12">
        <v>9</v>
      </c>
      <c r="J2426" s="12">
        <v>1</v>
      </c>
      <c r="K2426" s="12">
        <v>9</v>
      </c>
      <c r="L2426" s="12">
        <v>28</v>
      </c>
      <c r="M2426" s="12">
        <v>0</v>
      </c>
      <c r="N2426" s="12">
        <v>1</v>
      </c>
      <c r="O2426" s="12">
        <v>24</v>
      </c>
      <c r="P2426" s="12">
        <v>71</v>
      </c>
    </row>
    <row r="2427" spans="1:16" x14ac:dyDescent="0.2">
      <c r="A2427" s="12" t="s">
        <v>1556</v>
      </c>
      <c r="B2427" s="12">
        <v>2015</v>
      </c>
      <c r="C2427" s="12" t="s">
        <v>181</v>
      </c>
      <c r="D2427" s="12" t="s">
        <v>157</v>
      </c>
      <c r="E2427" s="12">
        <v>92</v>
      </c>
      <c r="F2427" s="12">
        <v>272</v>
      </c>
      <c r="G2427" s="12">
        <v>28</v>
      </c>
      <c r="H2427" s="12">
        <v>51</v>
      </c>
      <c r="I2427" s="12">
        <v>10</v>
      </c>
      <c r="J2427" s="12">
        <v>0</v>
      </c>
      <c r="K2427" s="12">
        <v>10</v>
      </c>
      <c r="L2427" s="12">
        <v>34</v>
      </c>
      <c r="M2427" s="12">
        <v>0</v>
      </c>
      <c r="N2427" s="12">
        <v>1</v>
      </c>
      <c r="O2427" s="12">
        <v>41</v>
      </c>
      <c r="P2427" s="12">
        <v>83</v>
      </c>
    </row>
    <row r="2428" spans="1:16" x14ac:dyDescent="0.2">
      <c r="A2428" s="12" t="s">
        <v>2026</v>
      </c>
      <c r="B2428" s="12">
        <v>2015</v>
      </c>
      <c r="C2428" s="12" t="s">
        <v>168</v>
      </c>
      <c r="D2428" s="12" t="s">
        <v>157</v>
      </c>
      <c r="E2428" s="12">
        <v>80</v>
      </c>
      <c r="F2428" s="12">
        <v>273</v>
      </c>
      <c r="G2428" s="12">
        <v>35</v>
      </c>
      <c r="H2428" s="12">
        <v>69</v>
      </c>
      <c r="I2428" s="12">
        <v>10</v>
      </c>
      <c r="J2428" s="12">
        <v>2</v>
      </c>
      <c r="K2428" s="12">
        <v>5</v>
      </c>
      <c r="L2428" s="12">
        <v>29</v>
      </c>
      <c r="M2428" s="12">
        <v>4</v>
      </c>
      <c r="N2428" s="12">
        <v>5</v>
      </c>
      <c r="O2428" s="12">
        <v>13</v>
      </c>
      <c r="P2428" s="12">
        <v>54</v>
      </c>
    </row>
    <row r="2429" spans="1:16" x14ac:dyDescent="0.2">
      <c r="A2429" s="12" t="s">
        <v>1757</v>
      </c>
      <c r="B2429" s="12">
        <v>2015</v>
      </c>
      <c r="C2429" s="12" t="s">
        <v>169</v>
      </c>
      <c r="D2429" s="12" t="s">
        <v>161</v>
      </c>
      <c r="E2429" s="12">
        <v>80</v>
      </c>
      <c r="F2429" s="12">
        <v>274</v>
      </c>
      <c r="G2429" s="12">
        <v>34</v>
      </c>
      <c r="H2429" s="12">
        <v>70</v>
      </c>
      <c r="I2429" s="12">
        <v>13</v>
      </c>
      <c r="J2429" s="12">
        <v>1</v>
      </c>
      <c r="K2429" s="12">
        <v>17</v>
      </c>
      <c r="L2429" s="12">
        <v>50</v>
      </c>
      <c r="M2429" s="12">
        <v>0</v>
      </c>
      <c r="N2429" s="12">
        <v>0</v>
      </c>
      <c r="O2429" s="12">
        <v>21</v>
      </c>
      <c r="P2429" s="12">
        <v>75</v>
      </c>
    </row>
    <row r="2430" spans="1:16" x14ac:dyDescent="0.2">
      <c r="A2430" s="12" t="s">
        <v>1367</v>
      </c>
      <c r="B2430" s="12">
        <v>2015</v>
      </c>
      <c r="C2430" s="12" t="s">
        <v>166</v>
      </c>
      <c r="D2430" s="12" t="s">
        <v>161</v>
      </c>
      <c r="E2430" s="12">
        <v>81</v>
      </c>
      <c r="F2430" s="12">
        <v>279</v>
      </c>
      <c r="G2430" s="12">
        <v>25</v>
      </c>
      <c r="H2430" s="12">
        <v>69</v>
      </c>
      <c r="I2430" s="12">
        <v>18</v>
      </c>
      <c r="J2430" s="12">
        <v>0</v>
      </c>
      <c r="K2430" s="12">
        <v>11</v>
      </c>
      <c r="L2430" s="12">
        <v>42</v>
      </c>
      <c r="M2430" s="12">
        <v>1</v>
      </c>
      <c r="N2430" s="12">
        <v>0</v>
      </c>
      <c r="O2430" s="12">
        <v>16</v>
      </c>
      <c r="P2430" s="12">
        <v>42</v>
      </c>
    </row>
    <row r="2431" spans="1:16" x14ac:dyDescent="0.2">
      <c r="A2431" s="12" t="s">
        <v>2101</v>
      </c>
      <c r="B2431" s="12">
        <v>2015</v>
      </c>
      <c r="C2431" s="12" t="s">
        <v>175</v>
      </c>
      <c r="D2431" s="12" t="s">
        <v>157</v>
      </c>
      <c r="E2431" s="12">
        <v>80</v>
      </c>
      <c r="F2431" s="12">
        <v>279</v>
      </c>
      <c r="G2431" s="12">
        <v>46</v>
      </c>
      <c r="H2431" s="12">
        <v>75</v>
      </c>
      <c r="I2431" s="12">
        <v>17</v>
      </c>
      <c r="J2431" s="12">
        <v>1</v>
      </c>
      <c r="K2431" s="12">
        <v>18</v>
      </c>
      <c r="L2431" s="12">
        <v>52</v>
      </c>
      <c r="M2431" s="12">
        <v>1</v>
      </c>
      <c r="N2431" s="12">
        <v>1</v>
      </c>
      <c r="O2431" s="12">
        <v>53</v>
      </c>
      <c r="P2431" s="12">
        <v>119</v>
      </c>
    </row>
    <row r="2432" spans="1:16" x14ac:dyDescent="0.2">
      <c r="A2432" s="12" t="s">
        <v>1802</v>
      </c>
      <c r="B2432" s="12">
        <v>2015</v>
      </c>
      <c r="C2432" s="12" t="s">
        <v>163</v>
      </c>
      <c r="D2432" s="12" t="s">
        <v>161</v>
      </c>
      <c r="E2432" s="12">
        <v>74</v>
      </c>
      <c r="F2432" s="12">
        <v>279</v>
      </c>
      <c r="G2432" s="12">
        <v>47</v>
      </c>
      <c r="H2432" s="12">
        <v>74</v>
      </c>
      <c r="I2432" s="12">
        <v>12</v>
      </c>
      <c r="J2432" s="12">
        <v>1</v>
      </c>
      <c r="K2432" s="12">
        <v>27</v>
      </c>
      <c r="L2432" s="12">
        <v>67</v>
      </c>
      <c r="M2432" s="12">
        <v>4</v>
      </c>
      <c r="N2432" s="12">
        <v>2</v>
      </c>
      <c r="O2432" s="12">
        <v>34</v>
      </c>
      <c r="P2432" s="12">
        <v>95</v>
      </c>
    </row>
    <row r="2433" spans="1:16" x14ac:dyDescent="0.2">
      <c r="A2433" s="12" t="s">
        <v>2003</v>
      </c>
      <c r="B2433" s="12">
        <v>2015</v>
      </c>
      <c r="C2433" s="12" t="s">
        <v>177</v>
      </c>
      <c r="D2433" s="12" t="s">
        <v>161</v>
      </c>
      <c r="E2433" s="12">
        <v>79</v>
      </c>
      <c r="F2433" s="12">
        <v>282</v>
      </c>
      <c r="G2433" s="12">
        <v>30</v>
      </c>
      <c r="H2433" s="12">
        <v>72</v>
      </c>
      <c r="I2433" s="12">
        <v>12</v>
      </c>
      <c r="J2433" s="12">
        <v>3</v>
      </c>
      <c r="K2433" s="12">
        <v>11</v>
      </c>
      <c r="L2433" s="12">
        <v>38</v>
      </c>
      <c r="M2433" s="12">
        <v>3</v>
      </c>
      <c r="N2433" s="12">
        <v>3</v>
      </c>
      <c r="O2433" s="12">
        <v>26</v>
      </c>
      <c r="P2433" s="12">
        <v>66</v>
      </c>
    </row>
    <row r="2434" spans="1:16" x14ac:dyDescent="0.2">
      <c r="A2434" s="12" t="s">
        <v>1693</v>
      </c>
      <c r="B2434" s="12">
        <v>2015</v>
      </c>
      <c r="C2434" s="12" t="s">
        <v>172</v>
      </c>
      <c r="D2434" s="12" t="s">
        <v>161</v>
      </c>
      <c r="E2434" s="12">
        <v>98</v>
      </c>
      <c r="F2434" s="12">
        <v>283</v>
      </c>
      <c r="G2434" s="12">
        <v>34</v>
      </c>
      <c r="H2434" s="12">
        <v>73</v>
      </c>
      <c r="I2434" s="12">
        <v>10</v>
      </c>
      <c r="J2434" s="12">
        <v>3</v>
      </c>
      <c r="K2434" s="12">
        <v>6</v>
      </c>
      <c r="L2434" s="12">
        <v>30</v>
      </c>
      <c r="M2434" s="12">
        <v>11</v>
      </c>
      <c r="N2434" s="12">
        <v>1</v>
      </c>
      <c r="O2434" s="12">
        <v>25</v>
      </c>
      <c r="P2434" s="12">
        <v>73</v>
      </c>
    </row>
    <row r="2435" spans="1:16" x14ac:dyDescent="0.2">
      <c r="A2435" s="12" t="s">
        <v>1582</v>
      </c>
      <c r="B2435" s="12">
        <v>2015</v>
      </c>
      <c r="C2435" s="12" t="s">
        <v>186</v>
      </c>
      <c r="D2435" s="12" t="s">
        <v>161</v>
      </c>
      <c r="E2435" s="12">
        <v>86</v>
      </c>
      <c r="F2435" s="12">
        <v>284</v>
      </c>
      <c r="G2435" s="12">
        <v>23</v>
      </c>
      <c r="H2435" s="12">
        <v>60</v>
      </c>
      <c r="I2435" s="12">
        <v>13</v>
      </c>
      <c r="J2435" s="12">
        <v>1</v>
      </c>
      <c r="K2435" s="12">
        <v>2</v>
      </c>
      <c r="L2435" s="12">
        <v>22</v>
      </c>
      <c r="M2435" s="12">
        <v>1</v>
      </c>
      <c r="N2435" s="12">
        <v>1</v>
      </c>
      <c r="O2435" s="12">
        <v>28</v>
      </c>
      <c r="P2435" s="12">
        <v>43</v>
      </c>
    </row>
    <row r="2436" spans="1:16" x14ac:dyDescent="0.2">
      <c r="A2436" s="12" t="s">
        <v>1607</v>
      </c>
      <c r="B2436" s="12">
        <v>2015</v>
      </c>
      <c r="C2436" s="12" t="s">
        <v>166</v>
      </c>
      <c r="D2436" s="12" t="s">
        <v>161</v>
      </c>
      <c r="E2436" s="12">
        <v>74</v>
      </c>
      <c r="F2436" s="12">
        <v>286</v>
      </c>
      <c r="G2436" s="12">
        <v>42</v>
      </c>
      <c r="H2436" s="12">
        <v>75</v>
      </c>
      <c r="I2436" s="12">
        <v>20</v>
      </c>
      <c r="J2436" s="12">
        <v>1</v>
      </c>
      <c r="K2436" s="12">
        <v>8</v>
      </c>
      <c r="L2436" s="12">
        <v>43</v>
      </c>
      <c r="M2436" s="12">
        <v>7</v>
      </c>
      <c r="N2436" s="12">
        <v>6</v>
      </c>
      <c r="O2436" s="12">
        <v>23</v>
      </c>
      <c r="P2436" s="12">
        <v>70</v>
      </c>
    </row>
    <row r="2437" spans="1:16" x14ac:dyDescent="0.2">
      <c r="A2437" s="12" t="s">
        <v>1858</v>
      </c>
      <c r="B2437" s="12">
        <v>2015</v>
      </c>
      <c r="C2437" s="12" t="s">
        <v>184</v>
      </c>
      <c r="D2437" s="12" t="s">
        <v>157</v>
      </c>
      <c r="E2437" s="12">
        <v>95</v>
      </c>
      <c r="F2437" s="12">
        <v>288</v>
      </c>
      <c r="G2437" s="12">
        <v>26</v>
      </c>
      <c r="H2437" s="12">
        <v>63</v>
      </c>
      <c r="I2437" s="12">
        <v>12</v>
      </c>
      <c r="J2437" s="12">
        <v>0</v>
      </c>
      <c r="K2437" s="12">
        <v>5</v>
      </c>
      <c r="L2437" s="12">
        <v>25</v>
      </c>
      <c r="M2437" s="12">
        <v>14</v>
      </c>
      <c r="N2437" s="12">
        <v>5</v>
      </c>
      <c r="O2437" s="12">
        <v>16</v>
      </c>
      <c r="P2437" s="12">
        <v>69</v>
      </c>
    </row>
    <row r="2438" spans="1:16" x14ac:dyDescent="0.2">
      <c r="A2438" s="12" t="s">
        <v>1457</v>
      </c>
      <c r="B2438" s="12">
        <v>2015</v>
      </c>
      <c r="C2438" s="12" t="s">
        <v>164</v>
      </c>
      <c r="D2438" s="12" t="s">
        <v>157</v>
      </c>
      <c r="E2438" s="12">
        <v>69</v>
      </c>
      <c r="F2438" s="12">
        <v>288</v>
      </c>
      <c r="G2438" s="12">
        <v>36</v>
      </c>
      <c r="H2438" s="12">
        <v>82</v>
      </c>
      <c r="I2438" s="12">
        <v>17</v>
      </c>
      <c r="J2438" s="12">
        <v>0</v>
      </c>
      <c r="K2438" s="12">
        <v>4</v>
      </c>
      <c r="L2438" s="12">
        <v>34</v>
      </c>
      <c r="M2438" s="12">
        <v>16</v>
      </c>
      <c r="N2438" s="12">
        <v>2</v>
      </c>
      <c r="O2438" s="12">
        <v>17</v>
      </c>
      <c r="P2438" s="12">
        <v>38</v>
      </c>
    </row>
    <row r="2439" spans="1:16" x14ac:dyDescent="0.2">
      <c r="A2439" s="12" t="s">
        <v>2104</v>
      </c>
      <c r="B2439" s="12">
        <v>2015</v>
      </c>
      <c r="C2439" s="12" t="s">
        <v>168</v>
      </c>
      <c r="D2439" s="12" t="s">
        <v>157</v>
      </c>
      <c r="E2439" s="12">
        <v>84</v>
      </c>
      <c r="F2439" s="12">
        <v>288</v>
      </c>
      <c r="G2439" s="12">
        <v>47</v>
      </c>
      <c r="H2439" s="12">
        <v>79</v>
      </c>
      <c r="I2439" s="12">
        <v>17</v>
      </c>
      <c r="J2439" s="12">
        <v>1</v>
      </c>
      <c r="K2439" s="12">
        <v>5</v>
      </c>
      <c r="L2439" s="12">
        <v>31</v>
      </c>
      <c r="M2439" s="12">
        <v>4</v>
      </c>
      <c r="N2439" s="12">
        <v>2</v>
      </c>
      <c r="O2439" s="12">
        <v>18</v>
      </c>
      <c r="P2439" s="12">
        <v>77</v>
      </c>
    </row>
    <row r="2440" spans="1:16" x14ac:dyDescent="0.2">
      <c r="A2440" s="12" t="s">
        <v>1546</v>
      </c>
      <c r="B2440" s="12">
        <v>2015</v>
      </c>
      <c r="C2440" s="12" t="s">
        <v>176</v>
      </c>
      <c r="D2440" s="12" t="s">
        <v>157</v>
      </c>
      <c r="E2440" s="12">
        <v>95</v>
      </c>
      <c r="F2440" s="12">
        <v>289</v>
      </c>
      <c r="G2440" s="12">
        <v>29</v>
      </c>
      <c r="H2440" s="12">
        <v>71</v>
      </c>
      <c r="I2440" s="12">
        <v>12</v>
      </c>
      <c r="J2440" s="12">
        <v>1</v>
      </c>
      <c r="K2440" s="12">
        <v>0</v>
      </c>
      <c r="L2440" s="12">
        <v>19</v>
      </c>
      <c r="M2440" s="12">
        <v>13</v>
      </c>
      <c r="N2440" s="12">
        <v>5</v>
      </c>
      <c r="O2440" s="12">
        <v>29</v>
      </c>
      <c r="P2440" s="12">
        <v>76</v>
      </c>
    </row>
    <row r="2441" spans="1:16" x14ac:dyDescent="0.2">
      <c r="A2441" s="12" t="s">
        <v>1638</v>
      </c>
      <c r="B2441" s="12">
        <v>2015</v>
      </c>
      <c r="C2441" s="12" t="s">
        <v>176</v>
      </c>
      <c r="D2441" s="12" t="s">
        <v>157</v>
      </c>
      <c r="E2441" s="12">
        <v>98</v>
      </c>
      <c r="F2441" s="12">
        <v>290</v>
      </c>
      <c r="G2441" s="12">
        <v>37</v>
      </c>
      <c r="H2441" s="12">
        <v>67</v>
      </c>
      <c r="I2441" s="12">
        <v>10</v>
      </c>
      <c r="J2441" s="12">
        <v>0</v>
      </c>
      <c r="K2441" s="12">
        <v>5</v>
      </c>
      <c r="L2441" s="12">
        <v>17</v>
      </c>
      <c r="M2441" s="12">
        <v>3</v>
      </c>
      <c r="N2441" s="12">
        <v>1</v>
      </c>
      <c r="O2441" s="12">
        <v>20</v>
      </c>
      <c r="P2441" s="12">
        <v>38</v>
      </c>
    </row>
    <row r="2442" spans="1:16" x14ac:dyDescent="0.2">
      <c r="A2442" s="12" t="s">
        <v>1606</v>
      </c>
      <c r="B2442" s="12">
        <v>2015</v>
      </c>
      <c r="C2442" s="12" t="s">
        <v>170</v>
      </c>
      <c r="D2442" s="12" t="s">
        <v>157</v>
      </c>
      <c r="E2442" s="12">
        <v>120</v>
      </c>
      <c r="F2442" s="12">
        <v>290</v>
      </c>
      <c r="G2442" s="12">
        <v>34</v>
      </c>
      <c r="H2442" s="12">
        <v>57</v>
      </c>
      <c r="I2442" s="12">
        <v>16</v>
      </c>
      <c r="J2442" s="12">
        <v>3</v>
      </c>
      <c r="K2442" s="12">
        <v>2</v>
      </c>
      <c r="L2442" s="12">
        <v>22</v>
      </c>
      <c r="M2442" s="12">
        <v>9</v>
      </c>
      <c r="N2442" s="12">
        <v>3</v>
      </c>
      <c r="O2442" s="12">
        <v>30</v>
      </c>
      <c r="P2442" s="12">
        <v>55</v>
      </c>
    </row>
    <row r="2443" spans="1:16" x14ac:dyDescent="0.2">
      <c r="A2443" s="12" t="s">
        <v>1623</v>
      </c>
      <c r="B2443" s="12">
        <v>2015</v>
      </c>
      <c r="C2443" s="12" t="s">
        <v>165</v>
      </c>
      <c r="D2443" s="12" t="s">
        <v>157</v>
      </c>
      <c r="E2443" s="12">
        <v>92</v>
      </c>
      <c r="F2443" s="12">
        <v>294</v>
      </c>
      <c r="G2443" s="12">
        <v>42</v>
      </c>
      <c r="H2443" s="12">
        <v>64</v>
      </c>
      <c r="I2443" s="12">
        <v>13</v>
      </c>
      <c r="J2443" s="12">
        <v>1</v>
      </c>
      <c r="K2443" s="12">
        <v>15</v>
      </c>
      <c r="L2443" s="12">
        <v>40</v>
      </c>
      <c r="M2443" s="12">
        <v>1</v>
      </c>
      <c r="N2443" s="12">
        <v>1</v>
      </c>
      <c r="O2443" s="12">
        <v>23</v>
      </c>
      <c r="P2443" s="12">
        <v>69</v>
      </c>
    </row>
    <row r="2444" spans="1:16" x14ac:dyDescent="0.2">
      <c r="A2444" s="12" t="s">
        <v>1800</v>
      </c>
      <c r="B2444" s="12">
        <v>2015</v>
      </c>
      <c r="C2444" s="12" t="s">
        <v>164</v>
      </c>
      <c r="D2444" s="12" t="s">
        <v>157</v>
      </c>
      <c r="E2444" s="12">
        <v>132</v>
      </c>
      <c r="F2444" s="12">
        <v>296</v>
      </c>
      <c r="G2444" s="12">
        <v>44</v>
      </c>
      <c r="H2444" s="12">
        <v>67</v>
      </c>
      <c r="I2444" s="12">
        <v>16</v>
      </c>
      <c r="J2444" s="12">
        <v>1</v>
      </c>
      <c r="K2444" s="12">
        <v>18</v>
      </c>
      <c r="L2444" s="12">
        <v>59</v>
      </c>
      <c r="M2444" s="12">
        <v>0</v>
      </c>
      <c r="N2444" s="12">
        <v>0</v>
      </c>
      <c r="O2444" s="12">
        <v>29</v>
      </c>
      <c r="P2444" s="12">
        <v>86</v>
      </c>
    </row>
    <row r="2445" spans="1:16" x14ac:dyDescent="0.2">
      <c r="A2445" s="12" t="s">
        <v>1491</v>
      </c>
      <c r="B2445" s="12">
        <v>2015</v>
      </c>
      <c r="C2445" s="12" t="s">
        <v>167</v>
      </c>
      <c r="D2445" s="12" t="s">
        <v>157</v>
      </c>
      <c r="E2445" s="12">
        <v>110</v>
      </c>
      <c r="F2445" s="12">
        <v>298</v>
      </c>
      <c r="G2445" s="12">
        <v>16</v>
      </c>
      <c r="H2445" s="12">
        <v>53</v>
      </c>
      <c r="I2445" s="12">
        <v>14</v>
      </c>
      <c r="J2445" s="12">
        <v>0</v>
      </c>
      <c r="K2445" s="12">
        <v>5</v>
      </c>
      <c r="L2445" s="12">
        <v>26</v>
      </c>
      <c r="M2445" s="12">
        <v>0</v>
      </c>
      <c r="N2445" s="12">
        <v>0</v>
      </c>
      <c r="O2445" s="12">
        <v>11</v>
      </c>
      <c r="P2445" s="12">
        <v>86</v>
      </c>
    </row>
    <row r="2446" spans="1:16" x14ac:dyDescent="0.2">
      <c r="A2446" s="12" t="s">
        <v>2109</v>
      </c>
      <c r="B2446" s="12">
        <v>2015</v>
      </c>
      <c r="C2446" s="12" t="s">
        <v>158</v>
      </c>
      <c r="D2446" s="12" t="s">
        <v>157</v>
      </c>
      <c r="E2446" s="12">
        <v>98</v>
      </c>
      <c r="F2446" s="12">
        <v>300</v>
      </c>
      <c r="G2446" s="12">
        <v>35</v>
      </c>
      <c r="H2446" s="12">
        <v>73</v>
      </c>
      <c r="I2446" s="12">
        <v>19</v>
      </c>
      <c r="J2446" s="12">
        <v>0</v>
      </c>
      <c r="K2446" s="12">
        <v>13</v>
      </c>
      <c r="L2446" s="12">
        <v>33</v>
      </c>
      <c r="M2446" s="12">
        <v>0</v>
      </c>
      <c r="N2446" s="12">
        <v>2</v>
      </c>
      <c r="O2446" s="12">
        <v>20</v>
      </c>
      <c r="P2446" s="12">
        <v>68</v>
      </c>
    </row>
    <row r="2447" spans="1:16" x14ac:dyDescent="0.2">
      <c r="A2447" s="12" t="s">
        <v>2069</v>
      </c>
      <c r="B2447" s="12">
        <v>2015</v>
      </c>
      <c r="C2447" s="12" t="s">
        <v>172</v>
      </c>
      <c r="D2447" s="12" t="s">
        <v>161</v>
      </c>
      <c r="E2447" s="12">
        <v>108</v>
      </c>
      <c r="F2447" s="12">
        <v>303</v>
      </c>
      <c r="G2447" s="12">
        <v>38</v>
      </c>
      <c r="H2447" s="12">
        <v>82</v>
      </c>
      <c r="I2447" s="12">
        <v>17</v>
      </c>
      <c r="J2447" s="12">
        <v>5</v>
      </c>
      <c r="K2447" s="12">
        <v>4</v>
      </c>
      <c r="L2447" s="12">
        <v>21</v>
      </c>
      <c r="M2447" s="12">
        <v>9</v>
      </c>
      <c r="N2447" s="12">
        <v>4</v>
      </c>
      <c r="O2447" s="12">
        <v>28</v>
      </c>
      <c r="P2447" s="12">
        <v>75</v>
      </c>
    </row>
    <row r="2448" spans="1:16" x14ac:dyDescent="0.2">
      <c r="A2448" s="12" t="s">
        <v>2031</v>
      </c>
      <c r="B2448" s="12">
        <v>2015</v>
      </c>
      <c r="C2448" s="12" t="s">
        <v>186</v>
      </c>
      <c r="D2448" s="12" t="s">
        <v>161</v>
      </c>
      <c r="E2448" s="12">
        <v>80</v>
      </c>
      <c r="F2448" s="12">
        <v>304</v>
      </c>
      <c r="G2448" s="12">
        <v>45</v>
      </c>
      <c r="H2448" s="12">
        <v>85</v>
      </c>
      <c r="I2448" s="12">
        <v>22</v>
      </c>
      <c r="J2448" s="12">
        <v>1</v>
      </c>
      <c r="K2448" s="12">
        <v>14</v>
      </c>
      <c r="L2448" s="12">
        <v>50</v>
      </c>
      <c r="M2448" s="12">
        <v>1</v>
      </c>
      <c r="N2448" s="12">
        <v>0</v>
      </c>
      <c r="O2448" s="12">
        <v>26</v>
      </c>
      <c r="P2448" s="12">
        <v>52</v>
      </c>
    </row>
    <row r="2449" spans="1:16" x14ac:dyDescent="0.2">
      <c r="A2449" s="12" t="s">
        <v>2008</v>
      </c>
      <c r="B2449" s="12">
        <v>2015</v>
      </c>
      <c r="C2449" s="12" t="s">
        <v>165</v>
      </c>
      <c r="D2449" s="12" t="s">
        <v>157</v>
      </c>
      <c r="E2449" s="12">
        <v>86</v>
      </c>
      <c r="F2449" s="12">
        <v>305</v>
      </c>
      <c r="G2449" s="12">
        <v>34</v>
      </c>
      <c r="H2449" s="12">
        <v>85</v>
      </c>
      <c r="I2449" s="12">
        <v>17</v>
      </c>
      <c r="J2449" s="12">
        <v>0</v>
      </c>
      <c r="K2449" s="12">
        <v>15</v>
      </c>
      <c r="L2449" s="12">
        <v>39</v>
      </c>
      <c r="M2449" s="12">
        <v>2</v>
      </c>
      <c r="N2449" s="12">
        <v>0</v>
      </c>
      <c r="O2449" s="12">
        <v>9</v>
      </c>
      <c r="P2449" s="12">
        <v>79</v>
      </c>
    </row>
    <row r="2450" spans="1:16" x14ac:dyDescent="0.2">
      <c r="A2450" s="12" t="s">
        <v>1937</v>
      </c>
      <c r="B2450" s="12">
        <v>2015</v>
      </c>
      <c r="C2450" s="12" t="s">
        <v>183</v>
      </c>
      <c r="D2450" s="12" t="s">
        <v>161</v>
      </c>
      <c r="E2450" s="12">
        <v>126</v>
      </c>
      <c r="F2450" s="12">
        <v>309</v>
      </c>
      <c r="G2450" s="12">
        <v>44</v>
      </c>
      <c r="H2450" s="12">
        <v>84</v>
      </c>
      <c r="I2450" s="12">
        <v>15</v>
      </c>
      <c r="J2450" s="12">
        <v>1</v>
      </c>
      <c r="K2450" s="12">
        <v>10</v>
      </c>
      <c r="L2450" s="12">
        <v>34</v>
      </c>
      <c r="M2450" s="12">
        <v>0</v>
      </c>
      <c r="N2450" s="12">
        <v>0</v>
      </c>
      <c r="O2450" s="12">
        <v>37</v>
      </c>
      <c r="P2450" s="12">
        <v>52</v>
      </c>
    </row>
    <row r="2451" spans="1:16" x14ac:dyDescent="0.2">
      <c r="A2451" s="12" t="s">
        <v>2005</v>
      </c>
      <c r="B2451" s="12">
        <v>2015</v>
      </c>
      <c r="C2451" s="12" t="s">
        <v>183</v>
      </c>
      <c r="D2451" s="12" t="s">
        <v>161</v>
      </c>
      <c r="E2451" s="12">
        <v>80</v>
      </c>
      <c r="F2451" s="12">
        <v>311</v>
      </c>
      <c r="G2451" s="12">
        <v>43</v>
      </c>
      <c r="H2451" s="12">
        <v>82</v>
      </c>
      <c r="I2451" s="12">
        <v>16</v>
      </c>
      <c r="J2451" s="12">
        <v>0</v>
      </c>
      <c r="K2451" s="12">
        <v>5</v>
      </c>
      <c r="L2451" s="12">
        <v>25</v>
      </c>
      <c r="M2451" s="12">
        <v>1</v>
      </c>
      <c r="N2451" s="12">
        <v>2</v>
      </c>
      <c r="O2451" s="12">
        <v>36</v>
      </c>
      <c r="P2451" s="12">
        <v>70</v>
      </c>
    </row>
    <row r="2452" spans="1:16" x14ac:dyDescent="0.2">
      <c r="A2452" s="12" t="s">
        <v>1519</v>
      </c>
      <c r="B2452" s="12">
        <v>2015</v>
      </c>
      <c r="C2452" s="12" t="s">
        <v>169</v>
      </c>
      <c r="D2452" s="12" t="s">
        <v>161</v>
      </c>
      <c r="E2452" s="12">
        <v>116</v>
      </c>
      <c r="F2452" s="12">
        <v>313</v>
      </c>
      <c r="G2452" s="12">
        <v>32</v>
      </c>
      <c r="H2452" s="12">
        <v>72</v>
      </c>
      <c r="I2452" s="12">
        <v>18</v>
      </c>
      <c r="J2452" s="12">
        <v>0</v>
      </c>
      <c r="K2452" s="12">
        <v>6</v>
      </c>
      <c r="L2452" s="12">
        <v>39</v>
      </c>
      <c r="M2452" s="12">
        <v>7</v>
      </c>
      <c r="N2452" s="12">
        <v>2</v>
      </c>
      <c r="O2452" s="12">
        <v>31</v>
      </c>
      <c r="P2452" s="12">
        <v>54</v>
      </c>
    </row>
    <row r="2453" spans="1:16" x14ac:dyDescent="0.2">
      <c r="A2453" s="12" t="s">
        <v>2004</v>
      </c>
      <c r="B2453" s="12">
        <v>2015</v>
      </c>
      <c r="C2453" s="12" t="s">
        <v>176</v>
      </c>
      <c r="D2453" s="12" t="s">
        <v>157</v>
      </c>
      <c r="E2453" s="12">
        <v>97</v>
      </c>
      <c r="F2453" s="12">
        <v>315</v>
      </c>
      <c r="G2453" s="12">
        <v>50</v>
      </c>
      <c r="H2453" s="12">
        <v>69</v>
      </c>
      <c r="I2453" s="12">
        <v>14</v>
      </c>
      <c r="J2453" s="12">
        <v>3</v>
      </c>
      <c r="K2453" s="12">
        <v>6</v>
      </c>
      <c r="L2453" s="12">
        <v>27</v>
      </c>
      <c r="M2453" s="12">
        <v>10</v>
      </c>
      <c r="N2453" s="12">
        <v>4</v>
      </c>
      <c r="O2453" s="12">
        <v>32</v>
      </c>
      <c r="P2453" s="12">
        <v>39</v>
      </c>
    </row>
    <row r="2454" spans="1:16" x14ac:dyDescent="0.2">
      <c r="A2454" s="12" t="s">
        <v>1502</v>
      </c>
      <c r="B2454" s="12">
        <v>2015</v>
      </c>
      <c r="C2454" s="12" t="s">
        <v>171</v>
      </c>
      <c r="D2454" s="12" t="s">
        <v>157</v>
      </c>
      <c r="E2454" s="12">
        <v>140</v>
      </c>
      <c r="F2454" s="12">
        <v>318</v>
      </c>
      <c r="G2454" s="12">
        <v>53</v>
      </c>
      <c r="H2454" s="12">
        <v>80</v>
      </c>
      <c r="I2454" s="12">
        <v>20</v>
      </c>
      <c r="J2454" s="12">
        <v>1</v>
      </c>
      <c r="K2454" s="12">
        <v>14</v>
      </c>
      <c r="L2454" s="12">
        <v>42</v>
      </c>
      <c r="M2454" s="12">
        <v>3</v>
      </c>
      <c r="N2454" s="12">
        <v>1</v>
      </c>
      <c r="O2454" s="12">
        <v>30</v>
      </c>
      <c r="P2454" s="12">
        <v>73</v>
      </c>
    </row>
    <row r="2455" spans="1:16" x14ac:dyDescent="0.2">
      <c r="A2455" s="12" t="s">
        <v>2038</v>
      </c>
      <c r="B2455" s="12">
        <v>2015</v>
      </c>
      <c r="C2455" s="12" t="s">
        <v>165</v>
      </c>
      <c r="D2455" s="12" t="s">
        <v>157</v>
      </c>
      <c r="E2455" s="12">
        <v>100</v>
      </c>
      <c r="F2455" s="12">
        <v>320</v>
      </c>
      <c r="G2455" s="12">
        <v>38</v>
      </c>
      <c r="H2455" s="12">
        <v>75</v>
      </c>
      <c r="I2455" s="12">
        <v>16</v>
      </c>
      <c r="J2455" s="12">
        <v>1</v>
      </c>
      <c r="K2455" s="12">
        <v>11</v>
      </c>
      <c r="L2455" s="12">
        <v>49</v>
      </c>
      <c r="M2455" s="12">
        <v>0</v>
      </c>
      <c r="N2455" s="12">
        <v>0</v>
      </c>
      <c r="O2455" s="12">
        <v>27</v>
      </c>
      <c r="P2455" s="12">
        <v>72</v>
      </c>
    </row>
    <row r="2456" spans="1:16" x14ac:dyDescent="0.2">
      <c r="A2456" s="12" t="s">
        <v>2033</v>
      </c>
      <c r="B2456" s="12">
        <v>2015</v>
      </c>
      <c r="C2456" s="12" t="s">
        <v>180</v>
      </c>
      <c r="D2456" s="12" t="s">
        <v>161</v>
      </c>
      <c r="E2456" s="12">
        <v>103</v>
      </c>
      <c r="F2456" s="12">
        <v>323</v>
      </c>
      <c r="G2456" s="12">
        <v>49</v>
      </c>
      <c r="H2456" s="12">
        <v>89</v>
      </c>
      <c r="I2456" s="12">
        <v>23</v>
      </c>
      <c r="J2456" s="12">
        <v>7</v>
      </c>
      <c r="K2456" s="12">
        <v>17</v>
      </c>
      <c r="L2456" s="12">
        <v>47</v>
      </c>
      <c r="M2456" s="12">
        <v>4</v>
      </c>
      <c r="N2456" s="12">
        <v>2</v>
      </c>
      <c r="O2456" s="12">
        <v>22</v>
      </c>
      <c r="P2456" s="12">
        <v>110</v>
      </c>
    </row>
    <row r="2457" spans="1:16" x14ac:dyDescent="0.2">
      <c r="A2457" s="12" t="s">
        <v>1727</v>
      </c>
      <c r="B2457" s="12">
        <v>2015</v>
      </c>
      <c r="C2457" s="12" t="s">
        <v>166</v>
      </c>
      <c r="D2457" s="12" t="s">
        <v>161</v>
      </c>
      <c r="E2457" s="12">
        <v>100</v>
      </c>
      <c r="F2457" s="12">
        <v>323</v>
      </c>
      <c r="G2457" s="12">
        <v>53</v>
      </c>
      <c r="H2457" s="12">
        <v>106</v>
      </c>
      <c r="I2457" s="12">
        <v>24</v>
      </c>
      <c r="J2457" s="12">
        <v>5</v>
      </c>
      <c r="K2457" s="12">
        <v>9</v>
      </c>
      <c r="L2457" s="12">
        <v>31</v>
      </c>
      <c r="M2457" s="12">
        <v>9</v>
      </c>
      <c r="N2457" s="12">
        <v>3</v>
      </c>
      <c r="O2457" s="12">
        <v>20</v>
      </c>
      <c r="P2457" s="12">
        <v>57</v>
      </c>
    </row>
    <row r="2458" spans="1:16" x14ac:dyDescent="0.2">
      <c r="A2458" s="12" t="s">
        <v>1586</v>
      </c>
      <c r="B2458" s="12">
        <v>2015</v>
      </c>
      <c r="C2458" s="12" t="s">
        <v>188</v>
      </c>
      <c r="D2458" s="12" t="s">
        <v>161</v>
      </c>
      <c r="E2458" s="12">
        <v>87</v>
      </c>
      <c r="F2458" s="12">
        <v>323</v>
      </c>
      <c r="G2458" s="12">
        <v>46</v>
      </c>
      <c r="H2458" s="12">
        <v>97</v>
      </c>
      <c r="I2458" s="12">
        <v>19</v>
      </c>
      <c r="J2458" s="12">
        <v>0</v>
      </c>
      <c r="K2458" s="12">
        <v>12</v>
      </c>
      <c r="L2458" s="12">
        <v>53</v>
      </c>
      <c r="M2458" s="12">
        <v>0</v>
      </c>
      <c r="N2458" s="12">
        <v>0</v>
      </c>
      <c r="O2458" s="12">
        <v>24</v>
      </c>
      <c r="P2458" s="12">
        <v>72</v>
      </c>
    </row>
    <row r="2459" spans="1:16" x14ac:dyDescent="0.2">
      <c r="A2459" s="12" t="s">
        <v>1815</v>
      </c>
      <c r="B2459" s="12">
        <v>2015</v>
      </c>
      <c r="C2459" s="12" t="s">
        <v>172</v>
      </c>
      <c r="D2459" s="12" t="s">
        <v>161</v>
      </c>
      <c r="E2459" s="12">
        <v>118</v>
      </c>
      <c r="F2459" s="12">
        <v>324</v>
      </c>
      <c r="G2459" s="12">
        <v>28</v>
      </c>
      <c r="H2459" s="12">
        <v>66</v>
      </c>
      <c r="I2459" s="12">
        <v>10</v>
      </c>
      <c r="J2459" s="12">
        <v>4</v>
      </c>
      <c r="K2459" s="12">
        <v>3</v>
      </c>
      <c r="L2459" s="12">
        <v>30</v>
      </c>
      <c r="M2459" s="12">
        <v>5</v>
      </c>
      <c r="N2459" s="12">
        <v>1</v>
      </c>
      <c r="O2459" s="12">
        <v>24</v>
      </c>
      <c r="P2459" s="12">
        <v>55</v>
      </c>
    </row>
    <row r="2460" spans="1:16" x14ac:dyDescent="0.2">
      <c r="A2460" s="12" t="s">
        <v>2047</v>
      </c>
      <c r="B2460" s="12">
        <v>2015</v>
      </c>
      <c r="C2460" s="12" t="s">
        <v>188</v>
      </c>
      <c r="D2460" s="12" t="s">
        <v>161</v>
      </c>
      <c r="E2460" s="12">
        <v>116</v>
      </c>
      <c r="F2460" s="12">
        <v>325</v>
      </c>
      <c r="G2460" s="12">
        <v>42</v>
      </c>
      <c r="H2460" s="12">
        <v>90</v>
      </c>
      <c r="I2460" s="12">
        <v>19</v>
      </c>
      <c r="J2460" s="12">
        <v>4</v>
      </c>
      <c r="K2460" s="12">
        <v>11</v>
      </c>
      <c r="L2460" s="12">
        <v>49</v>
      </c>
      <c r="M2460" s="12">
        <v>1</v>
      </c>
      <c r="N2460" s="12">
        <v>2</v>
      </c>
      <c r="O2460" s="12">
        <v>23</v>
      </c>
      <c r="P2460" s="12">
        <v>92</v>
      </c>
    </row>
    <row r="2461" spans="1:16" x14ac:dyDescent="0.2">
      <c r="A2461" s="12" t="s">
        <v>1515</v>
      </c>
      <c r="B2461" s="12">
        <v>2015</v>
      </c>
      <c r="C2461" s="12" t="s">
        <v>186</v>
      </c>
      <c r="D2461" s="12" t="s">
        <v>161</v>
      </c>
      <c r="E2461" s="12">
        <v>119</v>
      </c>
      <c r="F2461" s="12">
        <v>326</v>
      </c>
      <c r="G2461" s="12">
        <v>34</v>
      </c>
      <c r="H2461" s="12">
        <v>84</v>
      </c>
      <c r="I2461" s="12">
        <v>16</v>
      </c>
      <c r="J2461" s="12">
        <v>1</v>
      </c>
      <c r="K2461" s="12">
        <v>13</v>
      </c>
      <c r="L2461" s="12">
        <v>45</v>
      </c>
      <c r="M2461" s="12">
        <v>0</v>
      </c>
      <c r="N2461" s="12">
        <v>2</v>
      </c>
      <c r="O2461" s="12">
        <v>13</v>
      </c>
      <c r="P2461" s="12">
        <v>77</v>
      </c>
    </row>
    <row r="2462" spans="1:16" x14ac:dyDescent="0.2">
      <c r="A2462" s="12" t="s">
        <v>1641</v>
      </c>
      <c r="B2462" s="12">
        <v>2015</v>
      </c>
      <c r="C2462" s="12" t="s">
        <v>185</v>
      </c>
      <c r="D2462" s="12" t="s">
        <v>161</v>
      </c>
      <c r="E2462" s="12">
        <v>115</v>
      </c>
      <c r="F2462" s="12">
        <v>327</v>
      </c>
      <c r="G2462" s="12">
        <v>59</v>
      </c>
      <c r="H2462" s="12">
        <v>95</v>
      </c>
      <c r="I2462" s="12">
        <v>19</v>
      </c>
      <c r="J2462" s="12">
        <v>3</v>
      </c>
      <c r="K2462" s="12">
        <v>5</v>
      </c>
      <c r="L2462" s="12">
        <v>26</v>
      </c>
      <c r="M2462" s="12">
        <v>13</v>
      </c>
      <c r="N2462" s="12">
        <v>5</v>
      </c>
      <c r="O2462" s="12">
        <v>40</v>
      </c>
      <c r="P2462" s="12">
        <v>59</v>
      </c>
    </row>
    <row r="2463" spans="1:16" x14ac:dyDescent="0.2">
      <c r="A2463" s="12" t="s">
        <v>1575</v>
      </c>
      <c r="B2463" s="12">
        <v>2015</v>
      </c>
      <c r="C2463" s="12" t="s">
        <v>168</v>
      </c>
      <c r="D2463" s="12" t="s">
        <v>157</v>
      </c>
      <c r="E2463" s="12">
        <v>98</v>
      </c>
      <c r="F2463" s="12">
        <v>329</v>
      </c>
      <c r="G2463" s="12">
        <v>37</v>
      </c>
      <c r="H2463" s="12">
        <v>68</v>
      </c>
      <c r="I2463" s="12">
        <v>18</v>
      </c>
      <c r="J2463" s="12">
        <v>1</v>
      </c>
      <c r="K2463" s="12">
        <v>13</v>
      </c>
      <c r="L2463" s="12">
        <v>40</v>
      </c>
      <c r="M2463" s="12">
        <v>3</v>
      </c>
      <c r="N2463" s="12">
        <v>1</v>
      </c>
      <c r="O2463" s="12">
        <v>45</v>
      </c>
      <c r="P2463" s="12">
        <v>99</v>
      </c>
    </row>
    <row r="2464" spans="1:16" x14ac:dyDescent="0.2">
      <c r="A2464" s="12" t="s">
        <v>1710</v>
      </c>
      <c r="B2464" s="12">
        <v>2015</v>
      </c>
      <c r="C2464" s="12" t="s">
        <v>156</v>
      </c>
      <c r="D2464" s="12" t="s">
        <v>157</v>
      </c>
      <c r="E2464" s="12">
        <v>112</v>
      </c>
      <c r="F2464" s="12">
        <v>331</v>
      </c>
      <c r="G2464" s="12">
        <v>21</v>
      </c>
      <c r="H2464" s="12">
        <v>79</v>
      </c>
      <c r="I2464" s="12">
        <v>12</v>
      </c>
      <c r="J2464" s="12">
        <v>0</v>
      </c>
      <c r="K2464" s="12">
        <v>9</v>
      </c>
      <c r="L2464" s="12">
        <v>39</v>
      </c>
      <c r="M2464" s="12">
        <v>0</v>
      </c>
      <c r="N2464" s="12">
        <v>1</v>
      </c>
      <c r="O2464" s="12">
        <v>21</v>
      </c>
      <c r="P2464" s="12">
        <v>104</v>
      </c>
    </row>
    <row r="2465" spans="1:16" x14ac:dyDescent="0.2">
      <c r="A2465" s="12" t="s">
        <v>1438</v>
      </c>
      <c r="B2465" s="12">
        <v>2015</v>
      </c>
      <c r="C2465" s="12" t="s">
        <v>183</v>
      </c>
      <c r="D2465" s="12" t="s">
        <v>161</v>
      </c>
      <c r="E2465" s="12">
        <v>88</v>
      </c>
      <c r="F2465" s="12">
        <v>331</v>
      </c>
      <c r="G2465" s="12">
        <v>51</v>
      </c>
      <c r="H2465" s="12">
        <v>73</v>
      </c>
      <c r="I2465" s="12">
        <v>16</v>
      </c>
      <c r="J2465" s="12">
        <v>1</v>
      </c>
      <c r="K2465" s="12">
        <v>12</v>
      </c>
      <c r="L2465" s="12">
        <v>42</v>
      </c>
      <c r="M2465" s="12">
        <v>0</v>
      </c>
      <c r="N2465" s="12">
        <v>1</v>
      </c>
      <c r="O2465" s="12">
        <v>38</v>
      </c>
      <c r="P2465" s="12">
        <v>84</v>
      </c>
    </row>
    <row r="2466" spans="1:16" x14ac:dyDescent="0.2">
      <c r="A2466" s="12" t="s">
        <v>1844</v>
      </c>
      <c r="B2466" s="12">
        <v>2015</v>
      </c>
      <c r="C2466" s="12" t="s">
        <v>167</v>
      </c>
      <c r="D2466" s="12" t="s">
        <v>157</v>
      </c>
      <c r="E2466" s="12">
        <v>128</v>
      </c>
      <c r="F2466" s="12">
        <v>332</v>
      </c>
      <c r="G2466" s="12">
        <v>51</v>
      </c>
      <c r="H2466" s="12">
        <v>88</v>
      </c>
      <c r="I2466" s="12">
        <v>21</v>
      </c>
      <c r="J2466" s="12">
        <v>2</v>
      </c>
      <c r="K2466" s="12">
        <v>8</v>
      </c>
      <c r="L2466" s="12">
        <v>28</v>
      </c>
      <c r="M2466" s="12">
        <v>10</v>
      </c>
      <c r="N2466" s="12">
        <v>4</v>
      </c>
      <c r="O2466" s="12">
        <v>25</v>
      </c>
      <c r="P2466" s="12">
        <v>61</v>
      </c>
    </row>
    <row r="2467" spans="1:16" x14ac:dyDescent="0.2">
      <c r="A2467" s="12" t="s">
        <v>1822</v>
      </c>
      <c r="B2467" s="12">
        <v>2015</v>
      </c>
      <c r="C2467" s="12" t="s">
        <v>176</v>
      </c>
      <c r="D2467" s="12" t="s">
        <v>157</v>
      </c>
      <c r="E2467" s="12">
        <v>106</v>
      </c>
      <c r="F2467" s="12">
        <v>333</v>
      </c>
      <c r="G2467" s="12">
        <v>38</v>
      </c>
      <c r="H2467" s="12">
        <v>82</v>
      </c>
      <c r="I2467" s="12">
        <v>19</v>
      </c>
      <c r="J2467" s="12">
        <v>1</v>
      </c>
      <c r="K2467" s="12">
        <v>7</v>
      </c>
      <c r="L2467" s="12">
        <v>44</v>
      </c>
      <c r="M2467" s="12">
        <v>4</v>
      </c>
      <c r="N2467" s="12">
        <v>1</v>
      </c>
      <c r="O2467" s="12">
        <v>23</v>
      </c>
      <c r="P2467" s="12">
        <v>69</v>
      </c>
    </row>
    <row r="2468" spans="1:16" x14ac:dyDescent="0.2">
      <c r="A2468" s="12" t="s">
        <v>1962</v>
      </c>
      <c r="B2468" s="12">
        <v>2015</v>
      </c>
      <c r="C2468" s="12" t="s">
        <v>164</v>
      </c>
      <c r="D2468" s="12" t="s">
        <v>157</v>
      </c>
      <c r="E2468" s="12">
        <v>101</v>
      </c>
      <c r="F2468" s="12">
        <v>333</v>
      </c>
      <c r="G2468" s="12">
        <v>55</v>
      </c>
      <c r="H2468" s="12">
        <v>107</v>
      </c>
      <c r="I2468" s="12">
        <v>19</v>
      </c>
      <c r="J2468" s="12">
        <v>1</v>
      </c>
      <c r="K2468" s="12">
        <v>15</v>
      </c>
      <c r="L2468" s="12">
        <v>54</v>
      </c>
      <c r="M2468" s="12">
        <v>2</v>
      </c>
      <c r="N2468" s="12">
        <v>0</v>
      </c>
      <c r="O2468" s="12">
        <v>22</v>
      </c>
      <c r="P2468" s="12">
        <v>96</v>
      </c>
    </row>
    <row r="2469" spans="1:16" x14ac:dyDescent="0.2">
      <c r="A2469" s="12" t="s">
        <v>1529</v>
      </c>
      <c r="B2469" s="12">
        <v>2015</v>
      </c>
      <c r="C2469" s="12" t="s">
        <v>179</v>
      </c>
      <c r="D2469" s="12" t="s">
        <v>161</v>
      </c>
      <c r="E2469" s="12">
        <v>108</v>
      </c>
      <c r="F2469" s="12">
        <v>333</v>
      </c>
      <c r="G2469" s="12">
        <v>17</v>
      </c>
      <c r="H2469" s="12">
        <v>91</v>
      </c>
      <c r="I2469" s="12">
        <v>17</v>
      </c>
      <c r="J2469" s="12">
        <v>0</v>
      </c>
      <c r="K2469" s="12">
        <v>0</v>
      </c>
      <c r="L2469" s="12">
        <v>18</v>
      </c>
      <c r="M2469" s="12">
        <v>2</v>
      </c>
      <c r="N2469" s="12">
        <v>0</v>
      </c>
      <c r="O2469" s="12">
        <v>29</v>
      </c>
      <c r="P2469" s="12">
        <v>34</v>
      </c>
    </row>
    <row r="2470" spans="1:16" x14ac:dyDescent="0.2">
      <c r="A2470" s="12" t="s">
        <v>1806</v>
      </c>
      <c r="B2470" s="12">
        <v>2015</v>
      </c>
      <c r="C2470" s="12" t="s">
        <v>159</v>
      </c>
      <c r="D2470" s="12" t="s">
        <v>157</v>
      </c>
      <c r="E2470" s="12">
        <v>96</v>
      </c>
      <c r="F2470" s="12">
        <v>334</v>
      </c>
      <c r="G2470" s="12">
        <v>39</v>
      </c>
      <c r="H2470" s="12">
        <v>88</v>
      </c>
      <c r="I2470" s="12">
        <v>13</v>
      </c>
      <c r="J2470" s="12">
        <v>0</v>
      </c>
      <c r="K2470" s="12">
        <v>13</v>
      </c>
      <c r="L2470" s="12">
        <v>41</v>
      </c>
      <c r="M2470" s="12">
        <v>0</v>
      </c>
      <c r="N2470" s="12">
        <v>0</v>
      </c>
      <c r="O2470" s="12">
        <v>26</v>
      </c>
      <c r="P2470" s="12">
        <v>93</v>
      </c>
    </row>
    <row r="2471" spans="1:16" x14ac:dyDescent="0.2">
      <c r="A2471" s="12" t="s">
        <v>1758</v>
      </c>
      <c r="B2471" s="12">
        <v>2015</v>
      </c>
      <c r="C2471" s="12" t="s">
        <v>158</v>
      </c>
      <c r="D2471" s="12" t="s">
        <v>157</v>
      </c>
      <c r="E2471" s="12">
        <v>104</v>
      </c>
      <c r="F2471" s="12">
        <v>337</v>
      </c>
      <c r="G2471" s="12">
        <v>38</v>
      </c>
      <c r="H2471" s="12">
        <v>71</v>
      </c>
      <c r="I2471" s="12">
        <v>19</v>
      </c>
      <c r="J2471" s="12">
        <v>0</v>
      </c>
      <c r="K2471" s="12">
        <v>11</v>
      </c>
      <c r="L2471" s="12">
        <v>31</v>
      </c>
      <c r="M2471" s="12">
        <v>0</v>
      </c>
      <c r="N2471" s="12">
        <v>0</v>
      </c>
      <c r="O2471" s="12">
        <v>33</v>
      </c>
      <c r="P2471" s="12">
        <v>115</v>
      </c>
    </row>
    <row r="2472" spans="1:16" x14ac:dyDescent="0.2">
      <c r="A2472" s="12" t="s">
        <v>1621</v>
      </c>
      <c r="B2472" s="12">
        <v>2015</v>
      </c>
      <c r="C2472" s="12" t="s">
        <v>176</v>
      </c>
      <c r="D2472" s="12" t="s">
        <v>157</v>
      </c>
      <c r="E2472" s="12">
        <v>94</v>
      </c>
      <c r="F2472" s="12">
        <v>337</v>
      </c>
      <c r="G2472" s="12">
        <v>36</v>
      </c>
      <c r="H2472" s="12">
        <v>73</v>
      </c>
      <c r="I2472" s="12">
        <v>17</v>
      </c>
      <c r="J2472" s="12">
        <v>1</v>
      </c>
      <c r="K2472" s="12">
        <v>15</v>
      </c>
      <c r="L2472" s="12">
        <v>50</v>
      </c>
      <c r="M2472" s="12">
        <v>0</v>
      </c>
      <c r="N2472" s="12">
        <v>0</v>
      </c>
      <c r="O2472" s="12">
        <v>32</v>
      </c>
      <c r="P2472" s="12">
        <v>106</v>
      </c>
    </row>
    <row r="2473" spans="1:16" x14ac:dyDescent="0.2">
      <c r="A2473" s="12" t="s">
        <v>1990</v>
      </c>
      <c r="B2473" s="12">
        <v>2015</v>
      </c>
      <c r="C2473" s="12" t="s">
        <v>158</v>
      </c>
      <c r="D2473" s="12" t="s">
        <v>157</v>
      </c>
      <c r="E2473" s="12">
        <v>133</v>
      </c>
      <c r="F2473" s="12">
        <v>339</v>
      </c>
      <c r="G2473" s="12">
        <v>46</v>
      </c>
      <c r="H2473" s="12">
        <v>80</v>
      </c>
      <c r="I2473" s="12">
        <v>15</v>
      </c>
      <c r="J2473" s="12">
        <v>4</v>
      </c>
      <c r="K2473" s="12">
        <v>9</v>
      </c>
      <c r="L2473" s="12">
        <v>36</v>
      </c>
      <c r="M2473" s="12">
        <v>24</v>
      </c>
      <c r="N2473" s="12">
        <v>9</v>
      </c>
      <c r="O2473" s="12">
        <v>18</v>
      </c>
      <c r="P2473" s="12">
        <v>105</v>
      </c>
    </row>
    <row r="2474" spans="1:16" x14ac:dyDescent="0.2">
      <c r="A2474" s="12" t="s">
        <v>1551</v>
      </c>
      <c r="B2474" s="12">
        <v>2015</v>
      </c>
      <c r="C2474" s="12" t="s">
        <v>182</v>
      </c>
      <c r="D2474" s="12" t="s">
        <v>157</v>
      </c>
      <c r="E2474" s="12">
        <v>112</v>
      </c>
      <c r="F2474" s="12">
        <v>341</v>
      </c>
      <c r="G2474" s="12">
        <v>55</v>
      </c>
      <c r="H2474" s="12">
        <v>88</v>
      </c>
      <c r="I2474" s="12">
        <v>16</v>
      </c>
      <c r="J2474" s="12">
        <v>11</v>
      </c>
      <c r="K2474" s="12">
        <v>8</v>
      </c>
      <c r="L2474" s="12">
        <v>30</v>
      </c>
      <c r="M2474" s="12">
        <v>18</v>
      </c>
      <c r="N2474" s="12">
        <v>8</v>
      </c>
      <c r="O2474" s="12">
        <v>22</v>
      </c>
      <c r="P2474" s="12">
        <v>76</v>
      </c>
    </row>
    <row r="2475" spans="1:16" x14ac:dyDescent="0.2">
      <c r="A2475" s="12" t="s">
        <v>1907</v>
      </c>
      <c r="B2475" s="12">
        <v>2015</v>
      </c>
      <c r="C2475" s="12" t="s">
        <v>158</v>
      </c>
      <c r="D2475" s="12" t="s">
        <v>157</v>
      </c>
      <c r="E2475" s="12">
        <v>120</v>
      </c>
      <c r="F2475" s="12">
        <v>344</v>
      </c>
      <c r="G2475" s="12">
        <v>44</v>
      </c>
      <c r="H2475" s="12">
        <v>96</v>
      </c>
      <c r="I2475" s="12">
        <v>18</v>
      </c>
      <c r="J2475" s="12">
        <v>1</v>
      </c>
      <c r="K2475" s="12">
        <v>12</v>
      </c>
      <c r="L2475" s="12">
        <v>34</v>
      </c>
      <c r="M2475" s="12">
        <v>4</v>
      </c>
      <c r="N2475" s="12">
        <v>5</v>
      </c>
      <c r="O2475" s="12">
        <v>16</v>
      </c>
      <c r="P2475" s="12">
        <v>74</v>
      </c>
    </row>
    <row r="2476" spans="1:16" x14ac:dyDescent="0.2">
      <c r="A2476" s="12" t="s">
        <v>1543</v>
      </c>
      <c r="B2476" s="12">
        <v>2015</v>
      </c>
      <c r="C2476" s="12" t="s">
        <v>183</v>
      </c>
      <c r="D2476" s="12" t="s">
        <v>161</v>
      </c>
      <c r="E2476" s="12">
        <v>95</v>
      </c>
      <c r="F2476" s="12">
        <v>346</v>
      </c>
      <c r="G2476" s="12">
        <v>43</v>
      </c>
      <c r="H2476" s="12">
        <v>86</v>
      </c>
      <c r="I2476" s="12">
        <v>25</v>
      </c>
      <c r="J2476" s="12">
        <v>1</v>
      </c>
      <c r="K2476" s="12">
        <v>16</v>
      </c>
      <c r="L2476" s="12">
        <v>73</v>
      </c>
      <c r="M2476" s="12">
        <v>1</v>
      </c>
      <c r="N2476" s="12">
        <v>0</v>
      </c>
      <c r="O2476" s="12">
        <v>33</v>
      </c>
      <c r="P2476" s="12">
        <v>79</v>
      </c>
    </row>
    <row r="2477" spans="1:16" x14ac:dyDescent="0.2">
      <c r="A2477" s="12" t="s">
        <v>1571</v>
      </c>
      <c r="B2477" s="12">
        <v>2015</v>
      </c>
      <c r="C2477" s="12" t="s">
        <v>162</v>
      </c>
      <c r="D2477" s="12" t="s">
        <v>161</v>
      </c>
      <c r="E2477" s="12">
        <v>113</v>
      </c>
      <c r="F2477" s="12">
        <v>347</v>
      </c>
      <c r="G2477" s="12">
        <v>36</v>
      </c>
      <c r="H2477" s="12">
        <v>86</v>
      </c>
      <c r="I2477" s="12">
        <v>11</v>
      </c>
      <c r="J2477" s="12">
        <v>0</v>
      </c>
      <c r="K2477" s="12">
        <v>15</v>
      </c>
      <c r="L2477" s="12">
        <v>53</v>
      </c>
      <c r="M2477" s="12">
        <v>1</v>
      </c>
      <c r="N2477" s="12">
        <v>1</v>
      </c>
      <c r="O2477" s="12">
        <v>49</v>
      </c>
      <c r="P2477" s="12">
        <v>103</v>
      </c>
    </row>
    <row r="2478" spans="1:16" x14ac:dyDescent="0.2">
      <c r="A2478" s="12" t="s">
        <v>2039</v>
      </c>
      <c r="B2478" s="12">
        <v>2015</v>
      </c>
      <c r="C2478" s="12" t="s">
        <v>169</v>
      </c>
      <c r="D2478" s="12" t="s">
        <v>161</v>
      </c>
      <c r="E2478" s="12">
        <v>107</v>
      </c>
      <c r="F2478" s="12">
        <v>350</v>
      </c>
      <c r="G2478" s="12">
        <v>38</v>
      </c>
      <c r="H2478" s="12">
        <v>92</v>
      </c>
      <c r="I2478" s="12">
        <v>15</v>
      </c>
      <c r="J2478" s="12">
        <v>5</v>
      </c>
      <c r="K2478" s="12">
        <v>6</v>
      </c>
      <c r="L2478" s="12">
        <v>34</v>
      </c>
      <c r="M2478" s="12">
        <v>3</v>
      </c>
      <c r="N2478" s="12">
        <v>2</v>
      </c>
      <c r="O2478" s="12">
        <v>36</v>
      </c>
      <c r="P2478" s="12">
        <v>97</v>
      </c>
    </row>
    <row r="2479" spans="1:16" x14ac:dyDescent="0.2">
      <c r="A2479" s="12" t="s">
        <v>2014</v>
      </c>
      <c r="B2479" s="12">
        <v>2015</v>
      </c>
      <c r="C2479" s="12" t="s">
        <v>159</v>
      </c>
      <c r="D2479" s="12" t="s">
        <v>157</v>
      </c>
      <c r="E2479" s="12">
        <v>112</v>
      </c>
      <c r="F2479" s="12">
        <v>350</v>
      </c>
      <c r="G2479" s="12">
        <v>28</v>
      </c>
      <c r="H2479" s="12">
        <v>61</v>
      </c>
      <c r="I2479" s="12">
        <v>11</v>
      </c>
      <c r="J2479" s="12">
        <v>0</v>
      </c>
      <c r="K2479" s="12">
        <v>11</v>
      </c>
      <c r="L2479" s="12">
        <v>28</v>
      </c>
      <c r="M2479" s="12">
        <v>0</v>
      </c>
      <c r="N2479" s="12">
        <v>1</v>
      </c>
      <c r="O2479" s="12">
        <v>21</v>
      </c>
      <c r="P2479" s="12">
        <v>132</v>
      </c>
    </row>
    <row r="2480" spans="1:16" x14ac:dyDescent="0.2">
      <c r="A2480" s="12" t="s">
        <v>1984</v>
      </c>
      <c r="B2480" s="12">
        <v>2015</v>
      </c>
      <c r="C2480" s="12" t="s">
        <v>175</v>
      </c>
      <c r="D2480" s="12" t="s">
        <v>157</v>
      </c>
      <c r="E2480" s="12">
        <v>97</v>
      </c>
      <c r="F2480" s="12">
        <v>352</v>
      </c>
      <c r="G2480" s="12">
        <v>48</v>
      </c>
      <c r="H2480" s="12">
        <v>90</v>
      </c>
      <c r="I2480" s="12">
        <v>11</v>
      </c>
      <c r="J2480" s="12">
        <v>3</v>
      </c>
      <c r="K2480" s="12">
        <v>11</v>
      </c>
      <c r="L2480" s="12">
        <v>33</v>
      </c>
      <c r="M2480" s="12">
        <v>13</v>
      </c>
      <c r="N2480" s="12">
        <v>3</v>
      </c>
      <c r="O2480" s="12">
        <v>34</v>
      </c>
      <c r="P2480" s="12">
        <v>66</v>
      </c>
    </row>
    <row r="2481" spans="1:16" x14ac:dyDescent="0.2">
      <c r="A2481" s="12" t="s">
        <v>1745</v>
      </c>
      <c r="B2481" s="12">
        <v>2015</v>
      </c>
      <c r="C2481" s="12" t="s">
        <v>172</v>
      </c>
      <c r="D2481" s="12" t="s">
        <v>161</v>
      </c>
      <c r="E2481" s="12">
        <v>103</v>
      </c>
      <c r="F2481" s="12">
        <v>354</v>
      </c>
      <c r="G2481" s="12">
        <v>50</v>
      </c>
      <c r="H2481" s="12">
        <v>100</v>
      </c>
      <c r="I2481" s="12">
        <v>18</v>
      </c>
      <c r="J2481" s="12">
        <v>1</v>
      </c>
      <c r="K2481" s="12">
        <v>5</v>
      </c>
      <c r="L2481" s="12">
        <v>31</v>
      </c>
      <c r="M2481" s="12">
        <v>2</v>
      </c>
      <c r="N2481" s="12">
        <v>5</v>
      </c>
      <c r="O2481" s="12">
        <v>42</v>
      </c>
      <c r="P2481" s="12">
        <v>48</v>
      </c>
    </row>
    <row r="2482" spans="1:16" x14ac:dyDescent="0.2">
      <c r="A2482" s="12" t="s">
        <v>1609</v>
      </c>
      <c r="B2482" s="12">
        <v>2015</v>
      </c>
      <c r="C2482" s="12" t="s">
        <v>178</v>
      </c>
      <c r="D2482" s="12" t="s">
        <v>157</v>
      </c>
      <c r="E2482" s="12">
        <v>104</v>
      </c>
      <c r="F2482" s="12">
        <v>354</v>
      </c>
      <c r="G2482" s="12">
        <v>40</v>
      </c>
      <c r="H2482" s="12">
        <v>96</v>
      </c>
      <c r="I2482" s="12">
        <v>18</v>
      </c>
      <c r="J2482" s="12">
        <v>0</v>
      </c>
      <c r="K2482" s="12">
        <v>13</v>
      </c>
      <c r="L2482" s="12">
        <v>48</v>
      </c>
      <c r="M2482" s="12">
        <v>2</v>
      </c>
      <c r="N2482" s="12">
        <v>5</v>
      </c>
      <c r="O2482" s="12">
        <v>49</v>
      </c>
      <c r="P2482" s="12">
        <v>92</v>
      </c>
    </row>
    <row r="2483" spans="1:16" x14ac:dyDescent="0.2">
      <c r="A2483" s="12" t="s">
        <v>1891</v>
      </c>
      <c r="B2483" s="12">
        <v>2015</v>
      </c>
      <c r="C2483" s="12" t="s">
        <v>185</v>
      </c>
      <c r="D2483" s="12" t="s">
        <v>161</v>
      </c>
      <c r="E2483" s="12">
        <v>93</v>
      </c>
      <c r="F2483" s="12">
        <v>355</v>
      </c>
      <c r="G2483" s="12">
        <v>42</v>
      </c>
      <c r="H2483" s="12">
        <v>102</v>
      </c>
      <c r="I2483" s="12">
        <v>12</v>
      </c>
      <c r="J2483" s="12">
        <v>3</v>
      </c>
      <c r="K2483" s="12">
        <v>5</v>
      </c>
      <c r="L2483" s="12">
        <v>26</v>
      </c>
      <c r="M2483" s="12">
        <v>14</v>
      </c>
      <c r="N2483" s="12">
        <v>5</v>
      </c>
      <c r="O2483" s="12">
        <v>30</v>
      </c>
      <c r="P2483" s="12">
        <v>25</v>
      </c>
    </row>
    <row r="2484" spans="1:16" x14ac:dyDescent="0.2">
      <c r="A2484" s="12" t="s">
        <v>1909</v>
      </c>
      <c r="B2484" s="12">
        <v>2015</v>
      </c>
      <c r="C2484" s="12" t="s">
        <v>177</v>
      </c>
      <c r="D2484" s="12" t="s">
        <v>161</v>
      </c>
      <c r="E2484" s="12">
        <v>115</v>
      </c>
      <c r="F2484" s="12">
        <v>355</v>
      </c>
      <c r="G2484" s="12">
        <v>43</v>
      </c>
      <c r="H2484" s="12">
        <v>83</v>
      </c>
      <c r="I2484" s="12">
        <v>12</v>
      </c>
      <c r="J2484" s="12">
        <v>0</v>
      </c>
      <c r="K2484" s="12">
        <v>16</v>
      </c>
      <c r="L2484" s="12">
        <v>47</v>
      </c>
      <c r="M2484" s="12">
        <v>0</v>
      </c>
      <c r="N2484" s="12">
        <v>1</v>
      </c>
      <c r="O2484" s="12">
        <v>65</v>
      </c>
      <c r="P2484" s="12">
        <v>92</v>
      </c>
    </row>
    <row r="2485" spans="1:16" x14ac:dyDescent="0.2">
      <c r="A2485" s="12" t="s">
        <v>1413</v>
      </c>
      <c r="B2485" s="12">
        <v>2015</v>
      </c>
      <c r="C2485" s="12" t="s">
        <v>179</v>
      </c>
      <c r="D2485" s="12" t="s">
        <v>161</v>
      </c>
      <c r="E2485" s="12">
        <v>96</v>
      </c>
      <c r="F2485" s="12">
        <v>359</v>
      </c>
      <c r="G2485" s="12">
        <v>46</v>
      </c>
      <c r="H2485" s="12">
        <v>85</v>
      </c>
      <c r="I2485" s="12">
        <v>13</v>
      </c>
      <c r="J2485" s="12">
        <v>3</v>
      </c>
      <c r="K2485" s="12">
        <v>19</v>
      </c>
      <c r="L2485" s="12">
        <v>42</v>
      </c>
      <c r="M2485" s="12">
        <v>2</v>
      </c>
      <c r="N2485" s="12">
        <v>1</v>
      </c>
      <c r="O2485" s="12">
        <v>23</v>
      </c>
      <c r="P2485" s="12">
        <v>101</v>
      </c>
    </row>
    <row r="2486" spans="1:16" x14ac:dyDescent="0.2">
      <c r="A2486" s="12" t="s">
        <v>1804</v>
      </c>
      <c r="B2486" s="12">
        <v>2015</v>
      </c>
      <c r="C2486" s="12" t="s">
        <v>173</v>
      </c>
      <c r="D2486" s="12" t="s">
        <v>161</v>
      </c>
      <c r="E2486" s="12">
        <v>116</v>
      </c>
      <c r="F2486" s="12">
        <v>360</v>
      </c>
      <c r="G2486" s="12">
        <v>36</v>
      </c>
      <c r="H2486" s="12">
        <v>94</v>
      </c>
      <c r="I2486" s="12">
        <v>23</v>
      </c>
      <c r="J2486" s="12">
        <v>0</v>
      </c>
      <c r="K2486" s="12">
        <v>3</v>
      </c>
      <c r="L2486" s="12">
        <v>28</v>
      </c>
      <c r="M2486" s="12">
        <v>2</v>
      </c>
      <c r="N2486" s="12">
        <v>1</v>
      </c>
      <c r="O2486" s="12">
        <v>38</v>
      </c>
      <c r="P2486" s="12">
        <v>70</v>
      </c>
    </row>
    <row r="2487" spans="1:16" x14ac:dyDescent="0.2">
      <c r="A2487" s="12" t="s">
        <v>1566</v>
      </c>
      <c r="B2487" s="12">
        <v>2015</v>
      </c>
      <c r="C2487" s="12" t="s">
        <v>167</v>
      </c>
      <c r="D2487" s="12" t="s">
        <v>157</v>
      </c>
      <c r="E2487" s="12">
        <v>104</v>
      </c>
      <c r="F2487" s="12">
        <v>361</v>
      </c>
      <c r="G2487" s="12">
        <v>25</v>
      </c>
      <c r="H2487" s="12">
        <v>101</v>
      </c>
      <c r="I2487" s="12">
        <v>16</v>
      </c>
      <c r="J2487" s="12">
        <v>0</v>
      </c>
      <c r="K2487" s="12">
        <v>4</v>
      </c>
      <c r="L2487" s="12">
        <v>32</v>
      </c>
      <c r="M2487" s="12">
        <v>2</v>
      </c>
      <c r="N2487" s="12">
        <v>4</v>
      </c>
      <c r="O2487" s="12">
        <v>23</v>
      </c>
      <c r="P2487" s="12">
        <v>34</v>
      </c>
    </row>
    <row r="2488" spans="1:16" x14ac:dyDescent="0.2">
      <c r="A2488" s="12" t="s">
        <v>1905</v>
      </c>
      <c r="B2488" s="12">
        <v>2015</v>
      </c>
      <c r="C2488" s="12" t="s">
        <v>176</v>
      </c>
      <c r="D2488" s="12" t="s">
        <v>157</v>
      </c>
      <c r="E2488" s="12">
        <v>95</v>
      </c>
      <c r="F2488" s="12">
        <v>363</v>
      </c>
      <c r="G2488" s="12">
        <v>38</v>
      </c>
      <c r="H2488" s="12">
        <v>84</v>
      </c>
      <c r="I2488" s="12">
        <v>22</v>
      </c>
      <c r="J2488" s="12">
        <v>0</v>
      </c>
      <c r="K2488" s="12">
        <v>12</v>
      </c>
      <c r="L2488" s="12">
        <v>45</v>
      </c>
      <c r="M2488" s="12">
        <v>0</v>
      </c>
      <c r="N2488" s="12">
        <v>0</v>
      </c>
      <c r="O2488" s="12">
        <v>13</v>
      </c>
      <c r="P2488" s="12">
        <v>104</v>
      </c>
    </row>
    <row r="2489" spans="1:16" x14ac:dyDescent="0.2">
      <c r="A2489" s="12" t="s">
        <v>1867</v>
      </c>
      <c r="B2489" s="12">
        <v>2015</v>
      </c>
      <c r="C2489" s="12" t="s">
        <v>165</v>
      </c>
      <c r="D2489" s="12" t="s">
        <v>157</v>
      </c>
      <c r="E2489" s="12">
        <v>104</v>
      </c>
      <c r="F2489" s="12">
        <v>363</v>
      </c>
      <c r="G2489" s="12">
        <v>46</v>
      </c>
      <c r="H2489" s="12">
        <v>100</v>
      </c>
      <c r="I2489" s="12">
        <v>17</v>
      </c>
      <c r="J2489" s="12">
        <v>2</v>
      </c>
      <c r="K2489" s="12">
        <v>10</v>
      </c>
      <c r="L2489" s="12">
        <v>42</v>
      </c>
      <c r="M2489" s="12">
        <v>4</v>
      </c>
      <c r="N2489" s="12">
        <v>4</v>
      </c>
      <c r="O2489" s="12">
        <v>19</v>
      </c>
      <c r="P2489" s="12">
        <v>111</v>
      </c>
    </row>
    <row r="2490" spans="1:16" x14ac:dyDescent="0.2">
      <c r="A2490" s="12" t="s">
        <v>1662</v>
      </c>
      <c r="B2490" s="12">
        <v>2015</v>
      </c>
      <c r="C2490" s="12" t="s">
        <v>188</v>
      </c>
      <c r="D2490" s="12" t="s">
        <v>161</v>
      </c>
      <c r="E2490" s="12">
        <v>103</v>
      </c>
      <c r="F2490" s="12">
        <v>366</v>
      </c>
      <c r="G2490" s="12">
        <v>45</v>
      </c>
      <c r="H2490" s="12">
        <v>110</v>
      </c>
      <c r="I2490" s="12">
        <v>21</v>
      </c>
      <c r="J2490" s="12">
        <v>5</v>
      </c>
      <c r="K2490" s="12">
        <v>10</v>
      </c>
      <c r="L2490" s="12">
        <v>43</v>
      </c>
      <c r="M2490" s="12">
        <v>5</v>
      </c>
      <c r="N2490" s="12">
        <v>6</v>
      </c>
      <c r="O2490" s="12">
        <v>21</v>
      </c>
      <c r="P2490" s="12">
        <v>76</v>
      </c>
    </row>
    <row r="2491" spans="1:16" x14ac:dyDescent="0.2">
      <c r="A2491" s="12" t="s">
        <v>1795</v>
      </c>
      <c r="B2491" s="12">
        <v>2015</v>
      </c>
      <c r="C2491" s="12" t="s">
        <v>186</v>
      </c>
      <c r="D2491" s="12" t="s">
        <v>161</v>
      </c>
      <c r="E2491" s="12">
        <v>96</v>
      </c>
      <c r="F2491" s="12">
        <v>366</v>
      </c>
      <c r="G2491" s="12">
        <v>49</v>
      </c>
      <c r="H2491" s="12">
        <v>109</v>
      </c>
      <c r="I2491" s="12">
        <v>13</v>
      </c>
      <c r="J2491" s="12">
        <v>6</v>
      </c>
      <c r="K2491" s="12">
        <v>1</v>
      </c>
      <c r="L2491" s="12">
        <v>26</v>
      </c>
      <c r="M2491" s="12">
        <v>24</v>
      </c>
      <c r="N2491" s="12">
        <v>5</v>
      </c>
      <c r="O2491" s="12">
        <v>19</v>
      </c>
      <c r="P2491" s="12">
        <v>36</v>
      </c>
    </row>
    <row r="2492" spans="1:16" x14ac:dyDescent="0.2">
      <c r="A2492" s="12" t="s">
        <v>2067</v>
      </c>
      <c r="B2492" s="12">
        <v>2015</v>
      </c>
      <c r="C2492" s="12" t="s">
        <v>162</v>
      </c>
      <c r="D2492" s="12" t="s">
        <v>161</v>
      </c>
      <c r="E2492" s="12">
        <v>101</v>
      </c>
      <c r="F2492" s="12">
        <v>366</v>
      </c>
      <c r="G2492" s="12">
        <v>39</v>
      </c>
      <c r="H2492" s="12">
        <v>96</v>
      </c>
      <c r="I2492" s="12">
        <v>18</v>
      </c>
      <c r="J2492" s="12">
        <v>1</v>
      </c>
      <c r="K2492" s="12">
        <v>10</v>
      </c>
      <c r="L2492" s="12">
        <v>47</v>
      </c>
      <c r="M2492" s="12">
        <v>3</v>
      </c>
      <c r="N2492" s="12">
        <v>1</v>
      </c>
      <c r="O2492" s="12">
        <v>32</v>
      </c>
      <c r="P2492" s="12">
        <v>121</v>
      </c>
    </row>
    <row r="2493" spans="1:16" x14ac:dyDescent="0.2">
      <c r="A2493" s="12" t="s">
        <v>1769</v>
      </c>
      <c r="B2493" s="12">
        <v>2015</v>
      </c>
      <c r="C2493" s="12" t="s">
        <v>183</v>
      </c>
      <c r="D2493" s="12" t="s">
        <v>161</v>
      </c>
      <c r="E2493" s="12">
        <v>118</v>
      </c>
      <c r="F2493" s="12">
        <v>367</v>
      </c>
      <c r="G2493" s="12">
        <v>59</v>
      </c>
      <c r="H2493" s="12">
        <v>88</v>
      </c>
      <c r="I2493" s="12">
        <v>21</v>
      </c>
      <c r="J2493" s="12">
        <v>1</v>
      </c>
      <c r="K2493" s="12">
        <v>13</v>
      </c>
      <c r="L2493" s="12">
        <v>37</v>
      </c>
      <c r="M2493" s="12">
        <v>5</v>
      </c>
      <c r="N2493" s="12">
        <v>2</v>
      </c>
      <c r="O2493" s="12">
        <v>33</v>
      </c>
      <c r="P2493" s="12">
        <v>106</v>
      </c>
    </row>
    <row r="2494" spans="1:16" x14ac:dyDescent="0.2">
      <c r="A2494" s="12" t="s">
        <v>1782</v>
      </c>
      <c r="B2494" s="12">
        <v>2015</v>
      </c>
      <c r="C2494" s="12" t="s">
        <v>166</v>
      </c>
      <c r="D2494" s="12" t="s">
        <v>161</v>
      </c>
      <c r="E2494" s="12">
        <v>103</v>
      </c>
      <c r="F2494" s="12">
        <v>371</v>
      </c>
      <c r="G2494" s="12">
        <v>51</v>
      </c>
      <c r="H2494" s="12">
        <v>98</v>
      </c>
      <c r="I2494" s="12">
        <v>20</v>
      </c>
      <c r="J2494" s="12">
        <v>3</v>
      </c>
      <c r="K2494" s="12">
        <v>7</v>
      </c>
      <c r="L2494" s="12">
        <v>43</v>
      </c>
      <c r="M2494" s="12">
        <v>1</v>
      </c>
      <c r="N2494" s="12">
        <v>0</v>
      </c>
      <c r="O2494" s="12">
        <v>36</v>
      </c>
      <c r="P2494" s="12">
        <v>64</v>
      </c>
    </row>
    <row r="2495" spans="1:16" x14ac:dyDescent="0.2">
      <c r="A2495" s="12" t="s">
        <v>1801</v>
      </c>
      <c r="B2495" s="12">
        <v>2015</v>
      </c>
      <c r="C2495" s="12" t="s">
        <v>170</v>
      </c>
      <c r="D2495" s="12" t="s">
        <v>157</v>
      </c>
      <c r="E2495" s="12">
        <v>120</v>
      </c>
      <c r="F2495" s="12">
        <v>372</v>
      </c>
      <c r="G2495" s="12">
        <v>40</v>
      </c>
      <c r="H2495" s="12">
        <v>92</v>
      </c>
      <c r="I2495" s="12">
        <v>12</v>
      </c>
      <c r="J2495" s="12">
        <v>3</v>
      </c>
      <c r="K2495" s="12">
        <v>1</v>
      </c>
      <c r="L2495" s="12">
        <v>37</v>
      </c>
      <c r="M2495" s="12">
        <v>6</v>
      </c>
      <c r="N2495" s="12">
        <v>1</v>
      </c>
      <c r="O2495" s="12">
        <v>23</v>
      </c>
      <c r="P2495" s="12">
        <v>50</v>
      </c>
    </row>
    <row r="2496" spans="1:16" x14ac:dyDescent="0.2">
      <c r="A2496" s="12" t="s">
        <v>2071</v>
      </c>
      <c r="B2496" s="12">
        <v>2015</v>
      </c>
      <c r="C2496" s="12" t="s">
        <v>179</v>
      </c>
      <c r="D2496" s="12" t="s">
        <v>161</v>
      </c>
      <c r="E2496" s="12">
        <v>97</v>
      </c>
      <c r="F2496" s="12">
        <v>372</v>
      </c>
      <c r="G2496" s="12">
        <v>42</v>
      </c>
      <c r="H2496" s="12">
        <v>104</v>
      </c>
      <c r="I2496" s="12">
        <v>19</v>
      </c>
      <c r="J2496" s="12">
        <v>2</v>
      </c>
      <c r="K2496" s="12">
        <v>13</v>
      </c>
      <c r="L2496" s="12">
        <v>48</v>
      </c>
      <c r="M2496" s="12">
        <v>4</v>
      </c>
      <c r="N2496" s="12">
        <v>1</v>
      </c>
      <c r="O2496" s="12">
        <v>17</v>
      </c>
      <c r="P2496" s="12">
        <v>94</v>
      </c>
    </row>
    <row r="2497" spans="1:16" x14ac:dyDescent="0.2">
      <c r="A2497" s="12" t="s">
        <v>2068</v>
      </c>
      <c r="B2497" s="12">
        <v>2015</v>
      </c>
      <c r="C2497" s="12" t="s">
        <v>167</v>
      </c>
      <c r="D2497" s="12" t="s">
        <v>157</v>
      </c>
      <c r="E2497" s="12">
        <v>110</v>
      </c>
      <c r="F2497" s="12">
        <v>373</v>
      </c>
      <c r="G2497" s="12">
        <v>59</v>
      </c>
      <c r="H2497" s="12">
        <v>84</v>
      </c>
      <c r="I2497" s="12">
        <v>15</v>
      </c>
      <c r="J2497" s="12">
        <v>1</v>
      </c>
      <c r="K2497" s="12">
        <v>16</v>
      </c>
      <c r="L2497" s="12">
        <v>40</v>
      </c>
      <c r="M2497" s="12">
        <v>12</v>
      </c>
      <c r="N2497" s="12">
        <v>6</v>
      </c>
      <c r="O2497" s="12">
        <v>46</v>
      </c>
      <c r="P2497" s="12">
        <v>144</v>
      </c>
    </row>
    <row r="2498" spans="1:16" x14ac:dyDescent="0.2">
      <c r="A2498" s="12" t="s">
        <v>1973</v>
      </c>
      <c r="B2498" s="12">
        <v>2015</v>
      </c>
      <c r="C2498" s="12" t="s">
        <v>166</v>
      </c>
      <c r="D2498" s="12" t="s">
        <v>161</v>
      </c>
      <c r="E2498" s="12">
        <v>114</v>
      </c>
      <c r="F2498" s="12">
        <v>375</v>
      </c>
      <c r="G2498" s="12">
        <v>42</v>
      </c>
      <c r="H2498" s="12">
        <v>99</v>
      </c>
      <c r="I2498" s="12">
        <v>18</v>
      </c>
      <c r="J2498" s="12">
        <v>4</v>
      </c>
      <c r="K2498" s="12">
        <v>6</v>
      </c>
      <c r="L2498" s="12">
        <v>29</v>
      </c>
      <c r="M2498" s="12">
        <v>1</v>
      </c>
      <c r="N2498" s="12">
        <v>3</v>
      </c>
      <c r="O2498" s="12">
        <v>12</v>
      </c>
      <c r="P2498" s="12">
        <v>68</v>
      </c>
    </row>
    <row r="2499" spans="1:16" x14ac:dyDescent="0.2">
      <c r="A2499" s="12" t="s">
        <v>1975</v>
      </c>
      <c r="B2499" s="12">
        <v>2015</v>
      </c>
      <c r="C2499" s="12" t="s">
        <v>164</v>
      </c>
      <c r="D2499" s="12" t="s">
        <v>157</v>
      </c>
      <c r="E2499" s="12">
        <v>128</v>
      </c>
      <c r="F2499" s="12">
        <v>376</v>
      </c>
      <c r="G2499" s="12">
        <v>52</v>
      </c>
      <c r="H2499" s="12">
        <v>94</v>
      </c>
      <c r="I2499" s="12">
        <v>16</v>
      </c>
      <c r="J2499" s="12">
        <v>4</v>
      </c>
      <c r="K2499" s="12">
        <v>5</v>
      </c>
      <c r="L2499" s="12">
        <v>45</v>
      </c>
      <c r="M2499" s="12">
        <v>2</v>
      </c>
      <c r="N2499" s="12">
        <v>1</v>
      </c>
      <c r="O2499" s="12">
        <v>39</v>
      </c>
      <c r="P2499" s="12">
        <v>83</v>
      </c>
    </row>
    <row r="2500" spans="1:16" x14ac:dyDescent="0.2">
      <c r="A2500" s="12" t="s">
        <v>2029</v>
      </c>
      <c r="B2500" s="12">
        <v>2015</v>
      </c>
      <c r="C2500" s="12" t="s">
        <v>181</v>
      </c>
      <c r="D2500" s="12" t="s">
        <v>157</v>
      </c>
      <c r="E2500" s="12">
        <v>113</v>
      </c>
      <c r="F2500" s="12">
        <v>378</v>
      </c>
      <c r="G2500" s="12">
        <v>37</v>
      </c>
      <c r="H2500" s="12">
        <v>99</v>
      </c>
      <c r="I2500" s="12">
        <v>17</v>
      </c>
      <c r="J2500" s="12">
        <v>1</v>
      </c>
      <c r="K2500" s="12">
        <v>16</v>
      </c>
      <c r="L2500" s="12">
        <v>51</v>
      </c>
      <c r="M2500" s="12">
        <v>3</v>
      </c>
      <c r="N2500" s="12">
        <v>1</v>
      </c>
      <c r="O2500" s="12">
        <v>17</v>
      </c>
      <c r="P2500" s="12">
        <v>82</v>
      </c>
    </row>
    <row r="2501" spans="1:16" x14ac:dyDescent="0.2">
      <c r="A2501" s="12" t="s">
        <v>1388</v>
      </c>
      <c r="B2501" s="12">
        <v>2015</v>
      </c>
      <c r="C2501" s="12" t="s">
        <v>173</v>
      </c>
      <c r="D2501" s="12" t="s">
        <v>161</v>
      </c>
      <c r="E2501" s="12">
        <v>117</v>
      </c>
      <c r="F2501" s="12">
        <v>379</v>
      </c>
      <c r="G2501" s="12">
        <v>44</v>
      </c>
      <c r="H2501" s="12">
        <v>98</v>
      </c>
      <c r="I2501" s="12">
        <v>18</v>
      </c>
      <c r="J2501" s="12">
        <v>1</v>
      </c>
      <c r="K2501" s="12">
        <v>10</v>
      </c>
      <c r="L2501" s="12">
        <v>41</v>
      </c>
      <c r="M2501" s="12">
        <v>2</v>
      </c>
      <c r="N2501" s="12">
        <v>0</v>
      </c>
      <c r="O2501" s="12">
        <v>24</v>
      </c>
      <c r="P2501" s="12">
        <v>88</v>
      </c>
    </row>
    <row r="2502" spans="1:16" x14ac:dyDescent="0.2">
      <c r="A2502" s="12" t="s">
        <v>1577</v>
      </c>
      <c r="B2502" s="12">
        <v>2015</v>
      </c>
      <c r="C2502" s="12" t="s">
        <v>168</v>
      </c>
      <c r="D2502" s="12" t="s">
        <v>157</v>
      </c>
      <c r="E2502" s="12">
        <v>93</v>
      </c>
      <c r="F2502" s="12">
        <v>381</v>
      </c>
      <c r="G2502" s="12">
        <v>46</v>
      </c>
      <c r="H2502" s="12">
        <v>111</v>
      </c>
      <c r="I2502" s="12">
        <v>19</v>
      </c>
      <c r="J2502" s="12">
        <v>1</v>
      </c>
      <c r="K2502" s="12">
        <v>12</v>
      </c>
      <c r="L2502" s="12">
        <v>42</v>
      </c>
      <c r="M2502" s="12">
        <v>2</v>
      </c>
      <c r="N2502" s="12">
        <v>2</v>
      </c>
      <c r="O2502" s="12">
        <v>38</v>
      </c>
      <c r="P2502" s="12">
        <v>51</v>
      </c>
    </row>
    <row r="2503" spans="1:16" x14ac:dyDescent="0.2">
      <c r="A2503" s="12" t="s">
        <v>2045</v>
      </c>
      <c r="B2503" s="12">
        <v>2015</v>
      </c>
      <c r="C2503" s="12" t="s">
        <v>185</v>
      </c>
      <c r="D2503" s="12" t="s">
        <v>161</v>
      </c>
      <c r="E2503" s="12">
        <v>100</v>
      </c>
      <c r="F2503" s="12">
        <v>382</v>
      </c>
      <c r="G2503" s="12">
        <v>59</v>
      </c>
      <c r="H2503" s="12">
        <v>119</v>
      </c>
      <c r="I2503" s="12">
        <v>27</v>
      </c>
      <c r="J2503" s="12">
        <v>2</v>
      </c>
      <c r="K2503" s="12">
        <v>8</v>
      </c>
      <c r="L2503" s="12">
        <v>37</v>
      </c>
      <c r="M2503" s="12">
        <v>3</v>
      </c>
      <c r="N2503" s="12">
        <v>2</v>
      </c>
      <c r="O2503" s="12">
        <v>38</v>
      </c>
      <c r="P2503" s="12">
        <v>42</v>
      </c>
    </row>
    <row r="2504" spans="1:16" x14ac:dyDescent="0.2">
      <c r="A2504" s="12" t="s">
        <v>1626</v>
      </c>
      <c r="B2504" s="12">
        <v>2015</v>
      </c>
      <c r="C2504" s="12" t="s">
        <v>180</v>
      </c>
      <c r="D2504" s="12" t="s">
        <v>161</v>
      </c>
      <c r="E2504" s="12">
        <v>140</v>
      </c>
      <c r="F2504" s="12">
        <v>382</v>
      </c>
      <c r="G2504" s="12">
        <v>35</v>
      </c>
      <c r="H2504" s="12">
        <v>88</v>
      </c>
      <c r="I2504" s="12">
        <v>21</v>
      </c>
      <c r="J2504" s="12">
        <v>2</v>
      </c>
      <c r="K2504" s="12">
        <v>13</v>
      </c>
      <c r="L2504" s="12">
        <v>48</v>
      </c>
      <c r="M2504" s="12">
        <v>2</v>
      </c>
      <c r="N2504" s="12">
        <v>3</v>
      </c>
      <c r="O2504" s="12">
        <v>44</v>
      </c>
      <c r="P2504" s="12">
        <v>121</v>
      </c>
    </row>
    <row r="2505" spans="1:16" x14ac:dyDescent="0.2">
      <c r="A2505" s="12" t="s">
        <v>1552</v>
      </c>
      <c r="B2505" s="12">
        <v>2015</v>
      </c>
      <c r="C2505" s="12" t="s">
        <v>171</v>
      </c>
      <c r="D2505" s="12" t="s">
        <v>157</v>
      </c>
      <c r="E2505" s="12">
        <v>131</v>
      </c>
      <c r="F2505" s="12">
        <v>383</v>
      </c>
      <c r="G2505" s="12">
        <v>43</v>
      </c>
      <c r="H2505" s="12">
        <v>77</v>
      </c>
      <c r="I2505" s="12">
        <v>16</v>
      </c>
      <c r="J2505" s="12">
        <v>1</v>
      </c>
      <c r="K2505" s="12">
        <v>17</v>
      </c>
      <c r="L2505" s="12">
        <v>44</v>
      </c>
      <c r="M2505" s="12">
        <v>0</v>
      </c>
      <c r="N2505" s="12">
        <v>2</v>
      </c>
      <c r="O2505" s="12">
        <v>37</v>
      </c>
      <c r="P2505" s="12">
        <v>71</v>
      </c>
    </row>
    <row r="2506" spans="1:16" x14ac:dyDescent="0.2">
      <c r="A2506" s="12" t="s">
        <v>1490</v>
      </c>
      <c r="B2506" s="12">
        <v>2015</v>
      </c>
      <c r="C2506" s="12" t="s">
        <v>178</v>
      </c>
      <c r="D2506" s="12" t="s">
        <v>157</v>
      </c>
      <c r="E2506" s="12">
        <v>105</v>
      </c>
      <c r="F2506" s="12">
        <v>385</v>
      </c>
      <c r="G2506" s="12">
        <v>40</v>
      </c>
      <c r="H2506" s="12">
        <v>98</v>
      </c>
      <c r="I2506" s="12">
        <v>22</v>
      </c>
      <c r="J2506" s="12">
        <v>2</v>
      </c>
      <c r="K2506" s="12">
        <v>4</v>
      </c>
      <c r="L2506" s="12">
        <v>32</v>
      </c>
      <c r="M2506" s="12">
        <v>9</v>
      </c>
      <c r="N2506" s="12">
        <v>0</v>
      </c>
      <c r="O2506" s="12">
        <v>15</v>
      </c>
      <c r="P2506" s="12">
        <v>67</v>
      </c>
    </row>
    <row r="2507" spans="1:16" x14ac:dyDescent="0.2">
      <c r="A2507" s="12" t="s">
        <v>1742</v>
      </c>
      <c r="B2507" s="12">
        <v>2015</v>
      </c>
      <c r="C2507" s="12" t="s">
        <v>177</v>
      </c>
      <c r="D2507" s="12" t="s">
        <v>161</v>
      </c>
      <c r="E2507" s="12">
        <v>126</v>
      </c>
      <c r="F2507" s="12">
        <v>385</v>
      </c>
      <c r="G2507" s="12">
        <v>55</v>
      </c>
      <c r="H2507" s="12">
        <v>113</v>
      </c>
      <c r="I2507" s="12">
        <v>26</v>
      </c>
      <c r="J2507" s="12">
        <v>1</v>
      </c>
      <c r="K2507" s="12">
        <v>16</v>
      </c>
      <c r="L2507" s="12">
        <v>60</v>
      </c>
      <c r="M2507" s="12">
        <v>5</v>
      </c>
      <c r="N2507" s="12">
        <v>2</v>
      </c>
      <c r="O2507" s="12">
        <v>36</v>
      </c>
      <c r="P2507" s="12">
        <v>71</v>
      </c>
    </row>
    <row r="2508" spans="1:16" x14ac:dyDescent="0.2">
      <c r="A2508" s="12" t="s">
        <v>2083</v>
      </c>
      <c r="B2508" s="12">
        <v>2015</v>
      </c>
      <c r="C2508" s="12" t="s">
        <v>158</v>
      </c>
      <c r="D2508" s="12" t="s">
        <v>157</v>
      </c>
      <c r="E2508" s="12">
        <v>99</v>
      </c>
      <c r="F2508" s="12">
        <v>387</v>
      </c>
      <c r="G2508" s="12">
        <v>52</v>
      </c>
      <c r="H2508" s="12">
        <v>108</v>
      </c>
      <c r="I2508" s="12">
        <v>22</v>
      </c>
      <c r="J2508" s="12">
        <v>1</v>
      </c>
      <c r="K2508" s="12">
        <v>22</v>
      </c>
      <c r="L2508" s="12">
        <v>68</v>
      </c>
      <c r="M2508" s="12">
        <v>14</v>
      </c>
      <c r="N2508" s="12">
        <v>4</v>
      </c>
      <c r="O2508" s="12">
        <v>40</v>
      </c>
      <c r="P2508" s="12">
        <v>78</v>
      </c>
    </row>
    <row r="2509" spans="1:16" x14ac:dyDescent="0.2">
      <c r="A2509" s="12" t="s">
        <v>2070</v>
      </c>
      <c r="B2509" s="12">
        <v>2015</v>
      </c>
      <c r="C2509" s="12" t="s">
        <v>158</v>
      </c>
      <c r="D2509" s="12" t="s">
        <v>157</v>
      </c>
      <c r="E2509" s="12">
        <v>102</v>
      </c>
      <c r="F2509" s="12">
        <v>388</v>
      </c>
      <c r="G2509" s="12">
        <v>59</v>
      </c>
      <c r="H2509" s="12">
        <v>107</v>
      </c>
      <c r="I2509" s="12">
        <v>19</v>
      </c>
      <c r="J2509" s="12">
        <v>2</v>
      </c>
      <c r="K2509" s="12">
        <v>16</v>
      </c>
      <c r="L2509" s="12">
        <v>41</v>
      </c>
      <c r="M2509" s="12">
        <v>16</v>
      </c>
      <c r="N2509" s="12">
        <v>4</v>
      </c>
      <c r="O2509" s="12">
        <v>50</v>
      </c>
      <c r="P2509" s="12">
        <v>109</v>
      </c>
    </row>
    <row r="2510" spans="1:16" x14ac:dyDescent="0.2">
      <c r="A2510" s="12" t="s">
        <v>2060</v>
      </c>
      <c r="B2510" s="12">
        <v>2015</v>
      </c>
      <c r="C2510" s="12" t="s">
        <v>156</v>
      </c>
      <c r="D2510" s="12" t="s">
        <v>157</v>
      </c>
      <c r="E2510" s="12">
        <v>120</v>
      </c>
      <c r="F2510" s="12">
        <v>389</v>
      </c>
      <c r="G2510" s="12">
        <v>40</v>
      </c>
      <c r="H2510" s="12">
        <v>87</v>
      </c>
      <c r="I2510" s="12">
        <v>23</v>
      </c>
      <c r="J2510" s="12">
        <v>1</v>
      </c>
      <c r="K2510" s="12">
        <v>5</v>
      </c>
      <c r="L2510" s="12">
        <v>31</v>
      </c>
      <c r="M2510" s="12">
        <v>2</v>
      </c>
      <c r="N2510" s="12">
        <v>2</v>
      </c>
      <c r="O2510" s="12">
        <v>19</v>
      </c>
      <c r="P2510" s="12">
        <v>81</v>
      </c>
    </row>
    <row r="2511" spans="1:16" x14ac:dyDescent="0.2">
      <c r="A2511" s="12" t="s">
        <v>2091</v>
      </c>
      <c r="B2511" s="12">
        <v>2015</v>
      </c>
      <c r="C2511" s="12" t="s">
        <v>176</v>
      </c>
      <c r="D2511" s="12" t="s">
        <v>157</v>
      </c>
      <c r="E2511" s="12">
        <v>99</v>
      </c>
      <c r="F2511" s="12">
        <v>390</v>
      </c>
      <c r="G2511" s="12">
        <v>50</v>
      </c>
      <c r="H2511" s="12">
        <v>122</v>
      </c>
      <c r="I2511" s="12">
        <v>22</v>
      </c>
      <c r="J2511" s="12">
        <v>4</v>
      </c>
      <c r="K2511" s="12">
        <v>12</v>
      </c>
      <c r="L2511" s="12">
        <v>51</v>
      </c>
      <c r="M2511" s="12">
        <v>12</v>
      </c>
      <c r="N2511" s="12">
        <v>2</v>
      </c>
      <c r="O2511" s="12">
        <v>27</v>
      </c>
      <c r="P2511" s="12">
        <v>69</v>
      </c>
    </row>
    <row r="2512" spans="1:16" x14ac:dyDescent="0.2">
      <c r="A2512" s="12" t="s">
        <v>1646</v>
      </c>
      <c r="B2512" s="12">
        <v>2015</v>
      </c>
      <c r="C2512" s="12" t="s">
        <v>158</v>
      </c>
      <c r="D2512" s="12" t="s">
        <v>157</v>
      </c>
      <c r="E2512" s="12">
        <v>129</v>
      </c>
      <c r="F2512" s="12">
        <v>391</v>
      </c>
      <c r="G2512" s="12">
        <v>50</v>
      </c>
      <c r="H2512" s="12">
        <v>78</v>
      </c>
      <c r="I2512" s="12">
        <v>17</v>
      </c>
      <c r="J2512" s="12">
        <v>0</v>
      </c>
      <c r="K2512" s="12">
        <v>24</v>
      </c>
      <c r="L2512" s="12">
        <v>64</v>
      </c>
      <c r="M2512" s="12">
        <v>1</v>
      </c>
      <c r="N2512" s="12">
        <v>2</v>
      </c>
      <c r="O2512" s="12">
        <v>57</v>
      </c>
      <c r="P2512" s="12">
        <v>151</v>
      </c>
    </row>
    <row r="2513" spans="1:16" x14ac:dyDescent="0.2">
      <c r="A2513" s="12" t="s">
        <v>1964</v>
      </c>
      <c r="B2513" s="12">
        <v>2015</v>
      </c>
      <c r="C2513" s="12" t="s">
        <v>166</v>
      </c>
      <c r="D2513" s="12" t="s">
        <v>161</v>
      </c>
      <c r="E2513" s="12">
        <v>121</v>
      </c>
      <c r="F2513" s="12">
        <v>392</v>
      </c>
      <c r="G2513" s="12">
        <v>54</v>
      </c>
      <c r="H2513" s="12">
        <v>97</v>
      </c>
      <c r="I2513" s="12">
        <v>16</v>
      </c>
      <c r="J2513" s="12">
        <v>2</v>
      </c>
      <c r="K2513" s="12">
        <v>27</v>
      </c>
      <c r="L2513" s="12">
        <v>66</v>
      </c>
      <c r="M2513" s="12">
        <v>6</v>
      </c>
      <c r="N2513" s="12">
        <v>2</v>
      </c>
      <c r="O2513" s="12">
        <v>44</v>
      </c>
      <c r="P2513" s="12">
        <v>122</v>
      </c>
    </row>
    <row r="2514" spans="1:16" x14ac:dyDescent="0.2">
      <c r="A2514" s="12" t="s">
        <v>1459</v>
      </c>
      <c r="B2514" s="12">
        <v>2015</v>
      </c>
      <c r="C2514" s="12" t="s">
        <v>171</v>
      </c>
      <c r="D2514" s="12" t="s">
        <v>157</v>
      </c>
      <c r="E2514" s="12">
        <v>111</v>
      </c>
      <c r="F2514" s="12">
        <v>392</v>
      </c>
      <c r="G2514" s="12">
        <v>57</v>
      </c>
      <c r="H2514" s="12">
        <v>100</v>
      </c>
      <c r="I2514" s="12">
        <v>22</v>
      </c>
      <c r="J2514" s="12">
        <v>0</v>
      </c>
      <c r="K2514" s="12">
        <v>31</v>
      </c>
      <c r="L2514" s="12">
        <v>79</v>
      </c>
      <c r="M2514" s="12">
        <v>2</v>
      </c>
      <c r="N2514" s="12">
        <v>0</v>
      </c>
      <c r="O2514" s="12">
        <v>59</v>
      </c>
      <c r="P2514" s="12">
        <v>85</v>
      </c>
    </row>
    <row r="2515" spans="1:16" x14ac:dyDescent="0.2">
      <c r="A2515" s="12" t="s">
        <v>1925</v>
      </c>
      <c r="B2515" s="12">
        <v>2015</v>
      </c>
      <c r="C2515" s="12" t="s">
        <v>174</v>
      </c>
      <c r="D2515" s="12" t="s">
        <v>161</v>
      </c>
      <c r="E2515" s="12">
        <v>116</v>
      </c>
      <c r="F2515" s="12">
        <v>394</v>
      </c>
      <c r="G2515" s="12">
        <v>34</v>
      </c>
      <c r="H2515" s="12">
        <v>96</v>
      </c>
      <c r="I2515" s="12">
        <v>21</v>
      </c>
      <c r="J2515" s="12">
        <v>0</v>
      </c>
      <c r="K2515" s="12">
        <v>3</v>
      </c>
      <c r="L2515" s="12">
        <v>34</v>
      </c>
      <c r="M2515" s="12">
        <v>3</v>
      </c>
      <c r="N2515" s="12">
        <v>2</v>
      </c>
      <c r="O2515" s="12">
        <v>27</v>
      </c>
      <c r="P2515" s="12">
        <v>73</v>
      </c>
    </row>
    <row r="2516" spans="1:16" x14ac:dyDescent="0.2">
      <c r="A2516" s="12" t="s">
        <v>1553</v>
      </c>
      <c r="B2516" s="12">
        <v>2015</v>
      </c>
      <c r="C2516" s="12" t="s">
        <v>177</v>
      </c>
      <c r="D2516" s="12" t="s">
        <v>161</v>
      </c>
      <c r="E2516" s="12">
        <v>142</v>
      </c>
      <c r="F2516" s="12">
        <v>395</v>
      </c>
      <c r="G2516" s="12">
        <v>54</v>
      </c>
      <c r="H2516" s="12">
        <v>116</v>
      </c>
      <c r="I2516" s="12">
        <v>20</v>
      </c>
      <c r="J2516" s="12">
        <v>7</v>
      </c>
      <c r="K2516" s="12">
        <v>14</v>
      </c>
      <c r="L2516" s="12">
        <v>53</v>
      </c>
      <c r="M2516" s="12">
        <v>2</v>
      </c>
      <c r="N2516" s="12">
        <v>3</v>
      </c>
      <c r="O2516" s="12">
        <v>43</v>
      </c>
      <c r="P2516" s="12">
        <v>75</v>
      </c>
    </row>
    <row r="2517" spans="1:16" x14ac:dyDescent="0.2">
      <c r="A2517" s="12" t="s">
        <v>1631</v>
      </c>
      <c r="B2517" s="12">
        <v>2015</v>
      </c>
      <c r="C2517" s="12" t="s">
        <v>159</v>
      </c>
      <c r="D2517" s="12" t="s">
        <v>157</v>
      </c>
      <c r="E2517" s="12">
        <v>136</v>
      </c>
      <c r="F2517" s="12">
        <v>395</v>
      </c>
      <c r="G2517" s="12">
        <v>54</v>
      </c>
      <c r="H2517" s="12">
        <v>98</v>
      </c>
      <c r="I2517" s="12">
        <v>31</v>
      </c>
      <c r="J2517" s="12">
        <v>5</v>
      </c>
      <c r="K2517" s="12">
        <v>12</v>
      </c>
      <c r="L2517" s="12">
        <v>42</v>
      </c>
      <c r="M2517" s="12">
        <v>0</v>
      </c>
      <c r="N2517" s="12">
        <v>0</v>
      </c>
      <c r="O2517" s="12">
        <v>47</v>
      </c>
      <c r="P2517" s="12">
        <v>99</v>
      </c>
    </row>
    <row r="2518" spans="1:16" x14ac:dyDescent="0.2">
      <c r="A2518" s="12" t="s">
        <v>1406</v>
      </c>
      <c r="B2518" s="12">
        <v>2015</v>
      </c>
      <c r="C2518" s="12" t="s">
        <v>163</v>
      </c>
      <c r="D2518" s="12" t="s">
        <v>161</v>
      </c>
      <c r="E2518" s="12">
        <v>153</v>
      </c>
      <c r="F2518" s="12">
        <v>398</v>
      </c>
      <c r="G2518" s="12">
        <v>45</v>
      </c>
      <c r="H2518" s="12">
        <v>91</v>
      </c>
      <c r="I2518" s="12">
        <v>5</v>
      </c>
      <c r="J2518" s="12">
        <v>6</v>
      </c>
      <c r="K2518" s="12">
        <v>1</v>
      </c>
      <c r="L2518" s="12">
        <v>21</v>
      </c>
      <c r="M2518" s="12">
        <v>11</v>
      </c>
      <c r="N2518" s="12">
        <v>5</v>
      </c>
      <c r="O2518" s="12">
        <v>31</v>
      </c>
      <c r="P2518" s="12">
        <v>51</v>
      </c>
    </row>
    <row r="2519" spans="1:16" x14ac:dyDescent="0.2">
      <c r="A2519" s="12" t="s">
        <v>2042</v>
      </c>
      <c r="B2519" s="12">
        <v>2015</v>
      </c>
      <c r="C2519" s="12" t="s">
        <v>182</v>
      </c>
      <c r="D2519" s="12" t="s">
        <v>157</v>
      </c>
      <c r="E2519" s="12">
        <v>114</v>
      </c>
      <c r="F2519" s="12">
        <v>401</v>
      </c>
      <c r="G2519" s="12">
        <v>32</v>
      </c>
      <c r="H2519" s="12">
        <v>106</v>
      </c>
      <c r="I2519" s="12">
        <v>18</v>
      </c>
      <c r="J2519" s="12">
        <v>5</v>
      </c>
      <c r="K2519" s="12">
        <v>7</v>
      </c>
      <c r="L2519" s="12">
        <v>41</v>
      </c>
      <c r="M2519" s="12">
        <v>0</v>
      </c>
      <c r="N2519" s="12">
        <v>1</v>
      </c>
      <c r="O2519" s="12">
        <v>16</v>
      </c>
      <c r="P2519" s="12">
        <v>90</v>
      </c>
    </row>
    <row r="2520" spans="1:16" x14ac:dyDescent="0.2">
      <c r="A2520" s="12" t="s">
        <v>1531</v>
      </c>
      <c r="B2520" s="12">
        <v>2015</v>
      </c>
      <c r="C2520" s="12" t="s">
        <v>168</v>
      </c>
      <c r="D2520" s="12" t="s">
        <v>157</v>
      </c>
      <c r="E2520" s="12">
        <v>105</v>
      </c>
      <c r="F2520" s="12">
        <v>401</v>
      </c>
      <c r="G2520" s="12">
        <v>59</v>
      </c>
      <c r="H2520" s="12">
        <v>100</v>
      </c>
      <c r="I2520" s="12">
        <v>12</v>
      </c>
      <c r="J2520" s="12">
        <v>1</v>
      </c>
      <c r="K2520" s="12">
        <v>19</v>
      </c>
      <c r="L2520" s="12">
        <v>53</v>
      </c>
      <c r="M2520" s="12">
        <v>6</v>
      </c>
      <c r="N2520" s="12">
        <v>3</v>
      </c>
      <c r="O2520" s="12">
        <v>21</v>
      </c>
      <c r="P2520" s="12">
        <v>71</v>
      </c>
    </row>
    <row r="2521" spans="1:16" x14ac:dyDescent="0.2">
      <c r="A2521" s="12" t="s">
        <v>1897</v>
      </c>
      <c r="B2521" s="12">
        <v>2015</v>
      </c>
      <c r="C2521" s="12" t="s">
        <v>182</v>
      </c>
      <c r="D2521" s="12" t="s">
        <v>157</v>
      </c>
      <c r="E2521" s="12">
        <v>102</v>
      </c>
      <c r="F2521" s="12">
        <v>403</v>
      </c>
      <c r="G2521" s="12">
        <v>62</v>
      </c>
      <c r="H2521" s="12">
        <v>118</v>
      </c>
      <c r="I2521" s="12">
        <v>28</v>
      </c>
      <c r="J2521" s="12">
        <v>2</v>
      </c>
      <c r="K2521" s="12">
        <v>18</v>
      </c>
      <c r="L2521" s="12">
        <v>61</v>
      </c>
      <c r="M2521" s="12">
        <v>3</v>
      </c>
      <c r="N2521" s="12">
        <v>4</v>
      </c>
      <c r="O2521" s="12">
        <v>19</v>
      </c>
      <c r="P2521" s="12">
        <v>87</v>
      </c>
    </row>
    <row r="2522" spans="1:16" x14ac:dyDescent="0.2">
      <c r="A2522" s="12" t="s">
        <v>1983</v>
      </c>
      <c r="B2522" s="12">
        <v>2015</v>
      </c>
      <c r="C2522" s="12" t="s">
        <v>186</v>
      </c>
      <c r="D2522" s="12" t="s">
        <v>161</v>
      </c>
      <c r="E2522" s="12">
        <v>127</v>
      </c>
      <c r="F2522" s="12">
        <v>405</v>
      </c>
      <c r="G2522" s="12">
        <v>57</v>
      </c>
      <c r="H2522" s="12">
        <v>110</v>
      </c>
      <c r="I2522" s="12">
        <v>20</v>
      </c>
      <c r="J2522" s="12">
        <v>4</v>
      </c>
      <c r="K2522" s="12">
        <v>1</v>
      </c>
      <c r="L2522" s="12">
        <v>35</v>
      </c>
      <c r="M2522" s="12">
        <v>19</v>
      </c>
      <c r="N2522" s="12">
        <v>5</v>
      </c>
      <c r="O2522" s="12">
        <v>40</v>
      </c>
      <c r="P2522" s="12">
        <v>86</v>
      </c>
    </row>
    <row r="2523" spans="1:16" x14ac:dyDescent="0.2">
      <c r="A2523" s="12" t="s">
        <v>2106</v>
      </c>
      <c r="B2523" s="12">
        <v>2015</v>
      </c>
      <c r="C2523" s="12" t="s">
        <v>169</v>
      </c>
      <c r="D2523" s="12" t="s">
        <v>161</v>
      </c>
      <c r="E2523" s="12">
        <v>118</v>
      </c>
      <c r="F2523" s="12">
        <v>406</v>
      </c>
      <c r="G2523" s="12">
        <v>40</v>
      </c>
      <c r="H2523" s="12">
        <v>111</v>
      </c>
      <c r="I2523" s="12">
        <v>19</v>
      </c>
      <c r="J2523" s="12">
        <v>3</v>
      </c>
      <c r="K2523" s="12">
        <v>9</v>
      </c>
      <c r="L2523" s="12">
        <v>48</v>
      </c>
      <c r="M2523" s="12">
        <v>5</v>
      </c>
      <c r="N2523" s="12">
        <v>2</v>
      </c>
      <c r="O2523" s="12">
        <v>17</v>
      </c>
      <c r="P2523" s="12">
        <v>110</v>
      </c>
    </row>
    <row r="2524" spans="1:16" x14ac:dyDescent="0.2">
      <c r="A2524" s="12" t="s">
        <v>1364</v>
      </c>
      <c r="B2524" s="12">
        <v>2015</v>
      </c>
      <c r="C2524" s="12" t="s">
        <v>160</v>
      </c>
      <c r="D2524" s="12" t="s">
        <v>161</v>
      </c>
      <c r="E2524" s="12">
        <v>113</v>
      </c>
      <c r="F2524" s="12">
        <v>407</v>
      </c>
      <c r="G2524" s="12">
        <v>38</v>
      </c>
      <c r="H2524" s="12">
        <v>122</v>
      </c>
      <c r="I2524" s="12">
        <v>24</v>
      </c>
      <c r="J2524" s="12">
        <v>1</v>
      </c>
      <c r="K2524" s="12">
        <v>9</v>
      </c>
      <c r="L2524" s="12">
        <v>49</v>
      </c>
      <c r="M2524" s="12">
        <v>0</v>
      </c>
      <c r="N2524" s="12">
        <v>2</v>
      </c>
      <c r="O2524" s="12">
        <v>19</v>
      </c>
      <c r="P2524" s="12">
        <v>37</v>
      </c>
    </row>
    <row r="2525" spans="1:16" x14ac:dyDescent="0.2">
      <c r="A2525" s="12" t="s">
        <v>2022</v>
      </c>
      <c r="B2525" s="12">
        <v>2015</v>
      </c>
      <c r="C2525" s="12" t="s">
        <v>163</v>
      </c>
      <c r="D2525" s="12" t="s">
        <v>161</v>
      </c>
      <c r="E2525" s="12">
        <v>129</v>
      </c>
      <c r="F2525" s="12">
        <v>409</v>
      </c>
      <c r="G2525" s="12">
        <v>42</v>
      </c>
      <c r="H2525" s="12">
        <v>107</v>
      </c>
      <c r="I2525" s="12">
        <v>20</v>
      </c>
      <c r="J2525" s="12">
        <v>0</v>
      </c>
      <c r="K2525" s="12">
        <v>23</v>
      </c>
      <c r="L2525" s="12">
        <v>73</v>
      </c>
      <c r="M2525" s="12">
        <v>0</v>
      </c>
      <c r="N2525" s="12">
        <v>0</v>
      </c>
      <c r="O2525" s="12">
        <v>34</v>
      </c>
      <c r="P2525" s="12">
        <v>101</v>
      </c>
    </row>
    <row r="2526" spans="1:16" x14ac:dyDescent="0.2">
      <c r="A2526" s="12" t="s">
        <v>1834</v>
      </c>
      <c r="B2526" s="12">
        <v>2015</v>
      </c>
      <c r="C2526" s="12" t="s">
        <v>175</v>
      </c>
      <c r="D2526" s="12" t="s">
        <v>157</v>
      </c>
      <c r="E2526" s="12">
        <v>127</v>
      </c>
      <c r="F2526" s="12">
        <v>409</v>
      </c>
      <c r="G2526" s="12">
        <v>48</v>
      </c>
      <c r="H2526" s="12">
        <v>107</v>
      </c>
      <c r="I2526" s="12">
        <v>31</v>
      </c>
      <c r="J2526" s="12">
        <v>4</v>
      </c>
      <c r="K2526" s="12">
        <v>12</v>
      </c>
      <c r="L2526" s="12">
        <v>58</v>
      </c>
      <c r="M2526" s="12">
        <v>2</v>
      </c>
      <c r="N2526" s="12">
        <v>3</v>
      </c>
      <c r="O2526" s="12">
        <v>28</v>
      </c>
      <c r="P2526" s="12">
        <v>86</v>
      </c>
    </row>
    <row r="2527" spans="1:16" x14ac:dyDescent="0.2">
      <c r="A2527" s="12" t="s">
        <v>1517</v>
      </c>
      <c r="B2527" s="12">
        <v>2015</v>
      </c>
      <c r="C2527" s="12" t="s">
        <v>165</v>
      </c>
      <c r="D2527" s="12" t="s">
        <v>157</v>
      </c>
      <c r="E2527" s="12">
        <v>114</v>
      </c>
      <c r="F2527" s="12">
        <v>411</v>
      </c>
      <c r="G2527" s="12">
        <v>45</v>
      </c>
      <c r="H2527" s="12">
        <v>90</v>
      </c>
      <c r="I2527" s="12">
        <v>14</v>
      </c>
      <c r="J2527" s="12">
        <v>0</v>
      </c>
      <c r="K2527" s="12">
        <v>8</v>
      </c>
      <c r="L2527" s="12">
        <v>37</v>
      </c>
      <c r="M2527" s="12">
        <v>0</v>
      </c>
      <c r="N2527" s="12">
        <v>0</v>
      </c>
      <c r="O2527" s="12">
        <v>20</v>
      </c>
      <c r="P2527" s="12">
        <v>88</v>
      </c>
    </row>
    <row r="2528" spans="1:16" x14ac:dyDescent="0.2">
      <c r="A2528" s="12" t="s">
        <v>1982</v>
      </c>
      <c r="B2528" s="12">
        <v>2015</v>
      </c>
      <c r="C2528" s="12" t="s">
        <v>179</v>
      </c>
      <c r="D2528" s="12" t="s">
        <v>161</v>
      </c>
      <c r="E2528" s="12">
        <v>114</v>
      </c>
      <c r="F2528" s="12">
        <v>412</v>
      </c>
      <c r="G2528" s="12">
        <v>56</v>
      </c>
      <c r="H2528" s="12">
        <v>93</v>
      </c>
      <c r="I2528" s="12">
        <v>8</v>
      </c>
      <c r="J2528" s="12">
        <v>3</v>
      </c>
      <c r="K2528" s="12">
        <v>4</v>
      </c>
      <c r="L2528" s="12">
        <v>28</v>
      </c>
      <c r="M2528" s="12">
        <v>57</v>
      </c>
      <c r="N2528" s="12">
        <v>8</v>
      </c>
      <c r="O2528" s="12">
        <v>28</v>
      </c>
      <c r="P2528" s="12">
        <v>75</v>
      </c>
    </row>
    <row r="2529" spans="1:16" x14ac:dyDescent="0.2">
      <c r="A2529" s="12" t="s">
        <v>1771</v>
      </c>
      <c r="B2529" s="12">
        <v>2015</v>
      </c>
      <c r="C2529" s="12" t="s">
        <v>160</v>
      </c>
      <c r="D2529" s="12" t="s">
        <v>161</v>
      </c>
      <c r="E2529" s="12">
        <v>118</v>
      </c>
      <c r="F2529" s="12">
        <v>416</v>
      </c>
      <c r="G2529" s="12">
        <v>62</v>
      </c>
      <c r="H2529" s="12">
        <v>115</v>
      </c>
      <c r="I2529" s="12">
        <v>27</v>
      </c>
      <c r="J2529" s="12">
        <v>0</v>
      </c>
      <c r="K2529" s="12">
        <v>18</v>
      </c>
      <c r="L2529" s="12">
        <v>66</v>
      </c>
      <c r="M2529" s="12">
        <v>3</v>
      </c>
      <c r="N2529" s="12">
        <v>1</v>
      </c>
      <c r="O2529" s="12">
        <v>56</v>
      </c>
      <c r="P2529" s="12">
        <v>98</v>
      </c>
    </row>
    <row r="2530" spans="1:16" x14ac:dyDescent="0.2">
      <c r="A2530" s="12" t="s">
        <v>1847</v>
      </c>
      <c r="B2530" s="12">
        <v>2015</v>
      </c>
      <c r="C2530" s="12" t="s">
        <v>182</v>
      </c>
      <c r="D2530" s="12" t="s">
        <v>157</v>
      </c>
      <c r="E2530" s="12">
        <v>120</v>
      </c>
      <c r="F2530" s="12">
        <v>416</v>
      </c>
      <c r="G2530" s="12">
        <v>44</v>
      </c>
      <c r="H2530" s="12">
        <v>125</v>
      </c>
      <c r="I2530" s="12">
        <v>17</v>
      </c>
      <c r="J2530" s="12">
        <v>3</v>
      </c>
      <c r="K2530" s="12">
        <v>2</v>
      </c>
      <c r="L2530" s="12">
        <v>23</v>
      </c>
      <c r="M2530" s="12">
        <v>11</v>
      </c>
      <c r="N2530" s="12">
        <v>8</v>
      </c>
      <c r="O2530" s="12">
        <v>25</v>
      </c>
      <c r="P2530" s="12">
        <v>44</v>
      </c>
    </row>
    <row r="2531" spans="1:16" x14ac:dyDescent="0.2">
      <c r="A2531" s="12" t="s">
        <v>1845</v>
      </c>
      <c r="B2531" s="12">
        <v>2015</v>
      </c>
      <c r="C2531" s="12" t="s">
        <v>174</v>
      </c>
      <c r="D2531" s="12" t="s">
        <v>161</v>
      </c>
      <c r="E2531" s="12">
        <v>114</v>
      </c>
      <c r="F2531" s="12">
        <v>418</v>
      </c>
      <c r="G2531" s="12">
        <v>57</v>
      </c>
      <c r="H2531" s="12">
        <v>120</v>
      </c>
      <c r="I2531" s="12">
        <v>29</v>
      </c>
      <c r="J2531" s="12">
        <v>1</v>
      </c>
      <c r="K2531" s="12">
        <v>4</v>
      </c>
      <c r="L2531" s="12">
        <v>28</v>
      </c>
      <c r="M2531" s="12">
        <v>10</v>
      </c>
      <c r="N2531" s="12">
        <v>8</v>
      </c>
      <c r="O2531" s="12">
        <v>19</v>
      </c>
      <c r="P2531" s="12">
        <v>71</v>
      </c>
    </row>
    <row r="2532" spans="1:16" x14ac:dyDescent="0.2">
      <c r="A2532" s="12" t="s">
        <v>1777</v>
      </c>
      <c r="B2532" s="12">
        <v>2015</v>
      </c>
      <c r="C2532" s="12" t="s">
        <v>159</v>
      </c>
      <c r="D2532" s="12" t="s">
        <v>157</v>
      </c>
      <c r="E2532" s="12">
        <v>107</v>
      </c>
      <c r="F2532" s="12">
        <v>419</v>
      </c>
      <c r="G2532" s="12">
        <v>46</v>
      </c>
      <c r="H2532" s="12">
        <v>114</v>
      </c>
      <c r="I2532" s="12">
        <v>18</v>
      </c>
      <c r="J2532" s="12">
        <v>3</v>
      </c>
      <c r="K2532" s="12">
        <v>8</v>
      </c>
      <c r="L2532" s="12">
        <v>38</v>
      </c>
      <c r="M2532" s="12">
        <v>15</v>
      </c>
      <c r="N2532" s="12">
        <v>9</v>
      </c>
      <c r="O2532" s="12">
        <v>24</v>
      </c>
      <c r="P2532" s="12">
        <v>107</v>
      </c>
    </row>
    <row r="2533" spans="1:16" x14ac:dyDescent="0.2">
      <c r="A2533" s="12" t="s">
        <v>2016</v>
      </c>
      <c r="B2533" s="12">
        <v>2015</v>
      </c>
      <c r="C2533" s="12" t="s">
        <v>169</v>
      </c>
      <c r="D2533" s="12" t="s">
        <v>161</v>
      </c>
      <c r="E2533" s="12">
        <v>134</v>
      </c>
      <c r="F2533" s="12">
        <v>421</v>
      </c>
      <c r="G2533" s="12">
        <v>49</v>
      </c>
      <c r="H2533" s="12">
        <v>95</v>
      </c>
      <c r="I2533" s="12">
        <v>17</v>
      </c>
      <c r="J2533" s="12">
        <v>6</v>
      </c>
      <c r="K2533" s="12">
        <v>9</v>
      </c>
      <c r="L2533" s="12">
        <v>34</v>
      </c>
      <c r="M2533" s="12">
        <v>4</v>
      </c>
      <c r="N2533" s="12">
        <v>5</v>
      </c>
      <c r="O2533" s="12">
        <v>29</v>
      </c>
      <c r="P2533" s="12">
        <v>81</v>
      </c>
    </row>
    <row r="2534" spans="1:16" x14ac:dyDescent="0.2">
      <c r="A2534" s="12" t="s">
        <v>1980</v>
      </c>
      <c r="B2534" s="12">
        <v>2015</v>
      </c>
      <c r="C2534" s="12" t="s">
        <v>172</v>
      </c>
      <c r="D2534" s="12" t="s">
        <v>161</v>
      </c>
      <c r="E2534" s="12">
        <v>128</v>
      </c>
      <c r="F2534" s="12">
        <v>421</v>
      </c>
      <c r="G2534" s="12">
        <v>34</v>
      </c>
      <c r="H2534" s="12">
        <v>104</v>
      </c>
      <c r="I2534" s="12">
        <v>15</v>
      </c>
      <c r="J2534" s="12">
        <v>0</v>
      </c>
      <c r="K2534" s="12">
        <v>16</v>
      </c>
      <c r="L2534" s="12">
        <v>57</v>
      </c>
      <c r="M2534" s="12">
        <v>0</v>
      </c>
      <c r="N2534" s="12">
        <v>1</v>
      </c>
      <c r="O2534" s="12">
        <v>27</v>
      </c>
      <c r="P2534" s="12">
        <v>107</v>
      </c>
    </row>
    <row r="2535" spans="1:16" x14ac:dyDescent="0.2">
      <c r="A2535" s="12" t="s">
        <v>2090</v>
      </c>
      <c r="B2535" s="12">
        <v>2015</v>
      </c>
      <c r="C2535" s="12" t="s">
        <v>174</v>
      </c>
      <c r="D2535" s="12" t="s">
        <v>161</v>
      </c>
      <c r="E2535" s="12">
        <v>126</v>
      </c>
      <c r="F2535" s="12">
        <v>421</v>
      </c>
      <c r="G2535" s="12">
        <v>60</v>
      </c>
      <c r="H2535" s="12">
        <v>121</v>
      </c>
      <c r="I2535" s="12">
        <v>24</v>
      </c>
      <c r="J2535" s="12">
        <v>2</v>
      </c>
      <c r="K2535" s="12">
        <v>15</v>
      </c>
      <c r="L2535" s="12">
        <v>58</v>
      </c>
      <c r="M2535" s="12">
        <v>5</v>
      </c>
      <c r="N2535" s="12">
        <v>4</v>
      </c>
      <c r="O2535" s="12">
        <v>28</v>
      </c>
      <c r="P2535" s="12">
        <v>99</v>
      </c>
    </row>
    <row r="2536" spans="1:16" x14ac:dyDescent="0.2">
      <c r="A2536" s="12" t="s">
        <v>1712</v>
      </c>
      <c r="B2536" s="12">
        <v>2015</v>
      </c>
      <c r="C2536" s="12" t="s">
        <v>181</v>
      </c>
      <c r="D2536" s="12" t="s">
        <v>157</v>
      </c>
      <c r="E2536" s="12">
        <v>121</v>
      </c>
      <c r="F2536" s="12">
        <v>424</v>
      </c>
      <c r="G2536" s="12">
        <v>53</v>
      </c>
      <c r="H2536" s="12">
        <v>109</v>
      </c>
      <c r="I2536" s="12">
        <v>27</v>
      </c>
      <c r="J2536" s="12">
        <v>0</v>
      </c>
      <c r="K2536" s="12">
        <v>14</v>
      </c>
      <c r="L2536" s="12">
        <v>56</v>
      </c>
      <c r="M2536" s="12">
        <v>1</v>
      </c>
      <c r="N2536" s="12">
        <v>1</v>
      </c>
      <c r="O2536" s="12">
        <v>31</v>
      </c>
      <c r="P2536" s="12">
        <v>107</v>
      </c>
    </row>
    <row r="2537" spans="1:16" x14ac:dyDescent="0.2">
      <c r="A2537" s="12" t="s">
        <v>1954</v>
      </c>
      <c r="B2537" s="12">
        <v>2015</v>
      </c>
      <c r="C2537" s="12" t="s">
        <v>186</v>
      </c>
      <c r="D2537" s="12" t="s">
        <v>161</v>
      </c>
      <c r="E2537" s="12">
        <v>129</v>
      </c>
      <c r="F2537" s="12">
        <v>425</v>
      </c>
      <c r="G2537" s="12">
        <v>41</v>
      </c>
      <c r="H2537" s="12">
        <v>104</v>
      </c>
      <c r="I2537" s="12">
        <v>22</v>
      </c>
      <c r="J2537" s="12">
        <v>3</v>
      </c>
      <c r="K2537" s="12">
        <v>12</v>
      </c>
      <c r="L2537" s="12">
        <v>39</v>
      </c>
      <c r="M2537" s="12">
        <v>1</v>
      </c>
      <c r="N2537" s="12">
        <v>2</v>
      </c>
      <c r="O2537" s="12">
        <v>26</v>
      </c>
      <c r="P2537" s="12">
        <v>111</v>
      </c>
    </row>
    <row r="2538" spans="1:16" x14ac:dyDescent="0.2">
      <c r="A2538" s="12" t="s">
        <v>1320</v>
      </c>
      <c r="B2538" s="12">
        <v>2015</v>
      </c>
      <c r="C2538" s="12" t="s">
        <v>184</v>
      </c>
      <c r="D2538" s="12" t="s">
        <v>157</v>
      </c>
      <c r="E2538" s="12">
        <v>121</v>
      </c>
      <c r="F2538" s="12">
        <v>425</v>
      </c>
      <c r="G2538" s="12">
        <v>83</v>
      </c>
      <c r="H2538" s="12">
        <v>111</v>
      </c>
      <c r="I2538" s="12">
        <v>22</v>
      </c>
      <c r="J2538" s="12">
        <v>10</v>
      </c>
      <c r="K2538" s="12">
        <v>2</v>
      </c>
      <c r="L2538" s="12">
        <v>37</v>
      </c>
      <c r="M2538" s="12">
        <v>25</v>
      </c>
      <c r="N2538" s="12">
        <v>8</v>
      </c>
      <c r="O2538" s="12">
        <v>53</v>
      </c>
      <c r="P2538" s="12">
        <v>101</v>
      </c>
    </row>
    <row r="2539" spans="1:16" x14ac:dyDescent="0.2">
      <c r="A2539" s="12" t="s">
        <v>2044</v>
      </c>
      <c r="B2539" s="12">
        <v>2015</v>
      </c>
      <c r="C2539" s="12" t="s">
        <v>184</v>
      </c>
      <c r="D2539" s="12" t="s">
        <v>157</v>
      </c>
      <c r="E2539" s="12">
        <v>120</v>
      </c>
      <c r="F2539" s="12">
        <v>426</v>
      </c>
      <c r="G2539" s="12">
        <v>54</v>
      </c>
      <c r="H2539" s="12">
        <v>111</v>
      </c>
      <c r="I2539" s="12">
        <v>21</v>
      </c>
      <c r="J2539" s="12">
        <v>9</v>
      </c>
      <c r="K2539" s="12">
        <v>16</v>
      </c>
      <c r="L2539" s="12">
        <v>61</v>
      </c>
      <c r="M2539" s="12">
        <v>6</v>
      </c>
      <c r="N2539" s="12">
        <v>7</v>
      </c>
      <c r="O2539" s="12">
        <v>23</v>
      </c>
      <c r="P2539" s="12">
        <v>79</v>
      </c>
    </row>
    <row r="2540" spans="1:16" x14ac:dyDescent="0.2">
      <c r="A2540" s="12" t="s">
        <v>1443</v>
      </c>
      <c r="B2540" s="12">
        <v>2015</v>
      </c>
      <c r="C2540" s="12" t="s">
        <v>182</v>
      </c>
      <c r="D2540" s="12" t="s">
        <v>157</v>
      </c>
      <c r="E2540" s="12">
        <v>119</v>
      </c>
      <c r="F2540" s="12">
        <v>429</v>
      </c>
      <c r="G2540" s="12">
        <v>64</v>
      </c>
      <c r="H2540" s="12">
        <v>145</v>
      </c>
      <c r="I2540" s="12">
        <v>28</v>
      </c>
      <c r="J2540" s="12">
        <v>1</v>
      </c>
      <c r="K2540" s="12">
        <v>18</v>
      </c>
      <c r="L2540" s="12">
        <v>76</v>
      </c>
      <c r="M2540" s="12">
        <v>1</v>
      </c>
      <c r="N2540" s="12">
        <v>1</v>
      </c>
      <c r="O2540" s="12">
        <v>77</v>
      </c>
      <c r="P2540" s="12">
        <v>82</v>
      </c>
    </row>
    <row r="2541" spans="1:16" x14ac:dyDescent="0.2">
      <c r="A2541" s="12" t="s">
        <v>1482</v>
      </c>
      <c r="B2541" s="12">
        <v>2015</v>
      </c>
      <c r="C2541" s="12" t="s">
        <v>156</v>
      </c>
      <c r="D2541" s="12" t="s">
        <v>157</v>
      </c>
      <c r="E2541" s="12">
        <v>127</v>
      </c>
      <c r="F2541" s="12">
        <v>429</v>
      </c>
      <c r="G2541" s="12">
        <v>41</v>
      </c>
      <c r="H2541" s="12">
        <v>89</v>
      </c>
      <c r="I2541" s="12">
        <v>21</v>
      </c>
      <c r="J2541" s="12">
        <v>0</v>
      </c>
      <c r="K2541" s="12">
        <v>12</v>
      </c>
      <c r="L2541" s="12">
        <v>44</v>
      </c>
      <c r="M2541" s="12">
        <v>0</v>
      </c>
      <c r="N2541" s="12">
        <v>0</v>
      </c>
      <c r="O2541" s="12">
        <v>49</v>
      </c>
      <c r="P2541" s="12">
        <v>133</v>
      </c>
    </row>
    <row r="2542" spans="1:16" x14ac:dyDescent="0.2">
      <c r="A2542" s="12" t="s">
        <v>1732</v>
      </c>
      <c r="B2542" s="12">
        <v>2015</v>
      </c>
      <c r="C2542" s="12" t="s">
        <v>158</v>
      </c>
      <c r="D2542" s="12" t="s">
        <v>157</v>
      </c>
      <c r="E2542" s="12">
        <v>137</v>
      </c>
      <c r="F2542" s="12">
        <v>432</v>
      </c>
      <c r="G2542" s="12">
        <v>67</v>
      </c>
      <c r="H2542" s="12">
        <v>103</v>
      </c>
      <c r="I2542" s="12">
        <v>23</v>
      </c>
      <c r="J2542" s="12">
        <v>2</v>
      </c>
      <c r="K2542" s="12">
        <v>25</v>
      </c>
      <c r="L2542" s="12">
        <v>61</v>
      </c>
      <c r="M2542" s="12">
        <v>2</v>
      </c>
      <c r="N2542" s="12">
        <v>1</v>
      </c>
      <c r="O2542" s="12">
        <v>47</v>
      </c>
      <c r="P2542" s="12">
        <v>154</v>
      </c>
    </row>
    <row r="2543" spans="1:16" x14ac:dyDescent="0.2">
      <c r="A2543" s="12" t="s">
        <v>1633</v>
      </c>
      <c r="B2543" s="12">
        <v>2015</v>
      </c>
      <c r="C2543" s="12" t="s">
        <v>175</v>
      </c>
      <c r="D2543" s="12" t="s">
        <v>157</v>
      </c>
      <c r="E2543" s="12">
        <v>131</v>
      </c>
      <c r="F2543" s="12">
        <v>433</v>
      </c>
      <c r="G2543" s="12">
        <v>36</v>
      </c>
      <c r="H2543" s="12">
        <v>104</v>
      </c>
      <c r="I2543" s="12">
        <v>17</v>
      </c>
      <c r="J2543" s="12">
        <v>0</v>
      </c>
      <c r="K2543" s="12">
        <v>5</v>
      </c>
      <c r="L2543" s="12">
        <v>50</v>
      </c>
      <c r="M2543" s="12">
        <v>0</v>
      </c>
      <c r="N2543" s="12">
        <v>0</v>
      </c>
      <c r="O2543" s="12">
        <v>29</v>
      </c>
      <c r="P2543" s="12">
        <v>59</v>
      </c>
    </row>
    <row r="2544" spans="1:16" x14ac:dyDescent="0.2">
      <c r="A2544" s="12" t="s">
        <v>1692</v>
      </c>
      <c r="B2544" s="12">
        <v>2015</v>
      </c>
      <c r="C2544" s="12" t="s">
        <v>158</v>
      </c>
      <c r="D2544" s="12" t="s">
        <v>157</v>
      </c>
      <c r="E2544" s="12">
        <v>132</v>
      </c>
      <c r="F2544" s="12">
        <v>434</v>
      </c>
      <c r="G2544" s="12">
        <v>62</v>
      </c>
      <c r="H2544" s="12">
        <v>97</v>
      </c>
      <c r="I2544" s="12">
        <v>18</v>
      </c>
      <c r="J2544" s="12">
        <v>0</v>
      </c>
      <c r="K2544" s="12">
        <v>25</v>
      </c>
      <c r="L2544" s="12">
        <v>56</v>
      </c>
      <c r="M2544" s="12">
        <v>1</v>
      </c>
      <c r="N2544" s="12">
        <v>0</v>
      </c>
      <c r="O2544" s="12">
        <v>50</v>
      </c>
      <c r="P2544" s="12">
        <v>106</v>
      </c>
    </row>
    <row r="2545" spans="1:16" x14ac:dyDescent="0.2">
      <c r="A2545" s="12" t="s">
        <v>1746</v>
      </c>
      <c r="B2545" s="12">
        <v>2015</v>
      </c>
      <c r="C2545" s="12" t="s">
        <v>174</v>
      </c>
      <c r="D2545" s="12" t="s">
        <v>161</v>
      </c>
      <c r="E2545" s="12">
        <v>150</v>
      </c>
      <c r="F2545" s="12">
        <v>437</v>
      </c>
      <c r="G2545" s="12">
        <v>60</v>
      </c>
      <c r="H2545" s="12">
        <v>106</v>
      </c>
      <c r="I2545" s="12">
        <v>18</v>
      </c>
      <c r="J2545" s="12">
        <v>0</v>
      </c>
      <c r="K2545" s="12">
        <v>27</v>
      </c>
      <c r="L2545" s="12">
        <v>77</v>
      </c>
      <c r="M2545" s="12">
        <v>2</v>
      </c>
      <c r="N2545" s="12">
        <v>0</v>
      </c>
      <c r="O2545" s="12">
        <v>48</v>
      </c>
      <c r="P2545" s="12">
        <v>131</v>
      </c>
    </row>
    <row r="2546" spans="1:16" x14ac:dyDescent="0.2">
      <c r="A2546" s="12" t="s">
        <v>1993</v>
      </c>
      <c r="B2546" s="12">
        <v>2015</v>
      </c>
      <c r="C2546" s="12" t="s">
        <v>159</v>
      </c>
      <c r="D2546" s="12" t="s">
        <v>157</v>
      </c>
      <c r="E2546" s="12">
        <v>144</v>
      </c>
      <c r="F2546" s="12">
        <v>438</v>
      </c>
      <c r="G2546" s="12">
        <v>44</v>
      </c>
      <c r="H2546" s="12">
        <v>113</v>
      </c>
      <c r="I2546" s="12">
        <v>22</v>
      </c>
      <c r="J2546" s="12">
        <v>4</v>
      </c>
      <c r="K2546" s="12">
        <v>11</v>
      </c>
      <c r="L2546" s="12">
        <v>46</v>
      </c>
      <c r="M2546" s="12">
        <v>13</v>
      </c>
      <c r="N2546" s="12">
        <v>4</v>
      </c>
      <c r="O2546" s="12">
        <v>47</v>
      </c>
      <c r="P2546" s="12">
        <v>101</v>
      </c>
    </row>
    <row r="2547" spans="1:16" x14ac:dyDescent="0.2">
      <c r="A2547" s="12" t="s">
        <v>1704</v>
      </c>
      <c r="B2547" s="12">
        <v>2015</v>
      </c>
      <c r="C2547" s="12" t="s">
        <v>162</v>
      </c>
      <c r="D2547" s="12" t="s">
        <v>161</v>
      </c>
      <c r="E2547" s="12">
        <v>148</v>
      </c>
      <c r="F2547" s="12">
        <v>440</v>
      </c>
      <c r="G2547" s="12">
        <v>64</v>
      </c>
      <c r="H2547" s="12">
        <v>110</v>
      </c>
      <c r="I2547" s="12">
        <v>25</v>
      </c>
      <c r="J2547" s="12">
        <v>6</v>
      </c>
      <c r="K2547" s="12">
        <v>16</v>
      </c>
      <c r="L2547" s="12">
        <v>41</v>
      </c>
      <c r="M2547" s="12">
        <v>11</v>
      </c>
      <c r="N2547" s="12">
        <v>2</v>
      </c>
      <c r="O2547" s="12">
        <v>58</v>
      </c>
      <c r="P2547" s="12">
        <v>94</v>
      </c>
    </row>
    <row r="2548" spans="1:16" x14ac:dyDescent="0.2">
      <c r="A2548" s="12" t="s">
        <v>1423</v>
      </c>
      <c r="B2548" s="12">
        <v>2015</v>
      </c>
      <c r="C2548" s="12" t="s">
        <v>178</v>
      </c>
      <c r="D2548" s="12" t="s">
        <v>157</v>
      </c>
      <c r="E2548" s="12">
        <v>124</v>
      </c>
      <c r="F2548" s="12">
        <v>440</v>
      </c>
      <c r="G2548" s="12">
        <v>39</v>
      </c>
      <c r="H2548" s="12">
        <v>97</v>
      </c>
      <c r="I2548" s="12">
        <v>23</v>
      </c>
      <c r="J2548" s="12">
        <v>7</v>
      </c>
      <c r="K2548" s="12">
        <v>2</v>
      </c>
      <c r="L2548" s="12">
        <v>44</v>
      </c>
      <c r="M2548" s="12">
        <v>2</v>
      </c>
      <c r="N2548" s="12">
        <v>2</v>
      </c>
      <c r="O2548" s="12">
        <v>9</v>
      </c>
      <c r="P2548" s="12">
        <v>69</v>
      </c>
    </row>
    <row r="2549" spans="1:16" x14ac:dyDescent="0.2">
      <c r="A2549" s="12" t="s">
        <v>1427</v>
      </c>
      <c r="B2549" s="12">
        <v>2015</v>
      </c>
      <c r="C2549" s="12" t="s">
        <v>182</v>
      </c>
      <c r="D2549" s="12" t="s">
        <v>157</v>
      </c>
      <c r="E2549" s="12">
        <v>120</v>
      </c>
      <c r="F2549" s="12">
        <v>440</v>
      </c>
      <c r="G2549" s="12">
        <v>39</v>
      </c>
      <c r="H2549" s="12">
        <v>108</v>
      </c>
      <c r="I2549" s="12">
        <v>20</v>
      </c>
      <c r="J2549" s="12">
        <v>0</v>
      </c>
      <c r="K2549" s="12">
        <v>11</v>
      </c>
      <c r="L2549" s="12">
        <v>64</v>
      </c>
      <c r="M2549" s="12">
        <v>0</v>
      </c>
      <c r="N2549" s="12">
        <v>0</v>
      </c>
      <c r="O2549" s="12">
        <v>31</v>
      </c>
      <c r="P2549" s="12">
        <v>52</v>
      </c>
    </row>
    <row r="2550" spans="1:16" x14ac:dyDescent="0.2">
      <c r="A2550" s="12" t="s">
        <v>2081</v>
      </c>
      <c r="B2550" s="12">
        <v>2015</v>
      </c>
      <c r="C2550" s="12" t="s">
        <v>170</v>
      </c>
      <c r="D2550" s="12" t="s">
        <v>157</v>
      </c>
      <c r="E2550" s="12">
        <v>124</v>
      </c>
      <c r="F2550" s="12">
        <v>441</v>
      </c>
      <c r="G2550" s="12">
        <v>61</v>
      </c>
      <c r="H2550" s="12">
        <v>112</v>
      </c>
      <c r="I2550" s="12">
        <v>22</v>
      </c>
      <c r="J2550" s="12">
        <v>3</v>
      </c>
      <c r="K2550" s="12">
        <v>16</v>
      </c>
      <c r="L2550" s="12">
        <v>70</v>
      </c>
      <c r="M2550" s="12">
        <v>7</v>
      </c>
      <c r="N2550" s="12">
        <v>2</v>
      </c>
      <c r="O2550" s="12">
        <v>33</v>
      </c>
      <c r="P2550" s="12">
        <v>96</v>
      </c>
    </row>
    <row r="2551" spans="1:16" x14ac:dyDescent="0.2">
      <c r="A2551" s="12" t="s">
        <v>1987</v>
      </c>
      <c r="B2551" s="12">
        <v>2015</v>
      </c>
      <c r="C2551" s="12" t="s">
        <v>173</v>
      </c>
      <c r="D2551" s="12" t="s">
        <v>161</v>
      </c>
      <c r="E2551" s="12">
        <v>143</v>
      </c>
      <c r="F2551" s="12">
        <v>441</v>
      </c>
      <c r="G2551" s="12">
        <v>47</v>
      </c>
      <c r="H2551" s="12">
        <v>114</v>
      </c>
      <c r="I2551" s="12">
        <v>16</v>
      </c>
      <c r="J2551" s="12">
        <v>5</v>
      </c>
      <c r="K2551" s="12">
        <v>6</v>
      </c>
      <c r="L2551" s="12">
        <v>41</v>
      </c>
      <c r="M2551" s="12">
        <v>7</v>
      </c>
      <c r="N2551" s="12">
        <v>3</v>
      </c>
      <c r="O2551" s="12">
        <v>16</v>
      </c>
      <c r="P2551" s="12">
        <v>87</v>
      </c>
    </row>
    <row r="2552" spans="1:16" x14ac:dyDescent="0.2">
      <c r="A2552" s="12" t="s">
        <v>1569</v>
      </c>
      <c r="B2552" s="12">
        <v>2015</v>
      </c>
      <c r="C2552" s="12" t="s">
        <v>164</v>
      </c>
      <c r="D2552" s="12" t="s">
        <v>157</v>
      </c>
      <c r="E2552" s="12">
        <v>129</v>
      </c>
      <c r="F2552" s="12">
        <v>441</v>
      </c>
      <c r="G2552" s="12">
        <v>76</v>
      </c>
      <c r="H2552" s="12">
        <v>106</v>
      </c>
      <c r="I2552" s="12">
        <v>23</v>
      </c>
      <c r="J2552" s="12">
        <v>2</v>
      </c>
      <c r="K2552" s="12">
        <v>23</v>
      </c>
      <c r="L2552" s="12">
        <v>77</v>
      </c>
      <c r="M2552" s="12">
        <v>4</v>
      </c>
      <c r="N2552" s="12">
        <v>5</v>
      </c>
      <c r="O2552" s="12">
        <v>53</v>
      </c>
      <c r="P2552" s="12">
        <v>106</v>
      </c>
    </row>
    <row r="2553" spans="1:16" x14ac:dyDescent="0.2">
      <c r="A2553" s="12" t="s">
        <v>2054</v>
      </c>
      <c r="B2553" s="12">
        <v>2015</v>
      </c>
      <c r="C2553" s="12" t="s">
        <v>163</v>
      </c>
      <c r="D2553" s="12" t="s">
        <v>161</v>
      </c>
      <c r="E2553" s="12">
        <v>126</v>
      </c>
      <c r="F2553" s="12">
        <v>441</v>
      </c>
      <c r="G2553" s="12">
        <v>49</v>
      </c>
      <c r="H2553" s="12">
        <v>114</v>
      </c>
      <c r="I2553" s="12">
        <v>21</v>
      </c>
      <c r="J2553" s="12">
        <v>7</v>
      </c>
      <c r="K2553" s="12">
        <v>10</v>
      </c>
      <c r="L2553" s="12">
        <v>47</v>
      </c>
      <c r="M2553" s="12">
        <v>8</v>
      </c>
      <c r="N2553" s="12">
        <v>4</v>
      </c>
      <c r="O2553" s="12">
        <v>19</v>
      </c>
      <c r="P2553" s="12">
        <v>70</v>
      </c>
    </row>
    <row r="2554" spans="1:16" x14ac:dyDescent="0.2">
      <c r="A2554" s="12" t="s">
        <v>1946</v>
      </c>
      <c r="B2554" s="12">
        <v>2015</v>
      </c>
      <c r="C2554" s="12" t="s">
        <v>170</v>
      </c>
      <c r="D2554" s="12" t="s">
        <v>157</v>
      </c>
      <c r="E2554" s="12">
        <v>136</v>
      </c>
      <c r="F2554" s="12">
        <v>445</v>
      </c>
      <c r="G2554" s="12">
        <v>58</v>
      </c>
      <c r="H2554" s="12">
        <v>116</v>
      </c>
      <c r="I2554" s="12">
        <v>21</v>
      </c>
      <c r="J2554" s="12">
        <v>3</v>
      </c>
      <c r="K2554" s="12">
        <v>18</v>
      </c>
      <c r="L2554" s="12">
        <v>71</v>
      </c>
      <c r="M2554" s="12">
        <v>0</v>
      </c>
      <c r="N2554" s="12">
        <v>2</v>
      </c>
      <c r="O2554" s="12">
        <v>56</v>
      </c>
      <c r="P2554" s="12">
        <v>97</v>
      </c>
    </row>
    <row r="2555" spans="1:16" x14ac:dyDescent="0.2">
      <c r="A2555" s="12" t="s">
        <v>1647</v>
      </c>
      <c r="B2555" s="12">
        <v>2015</v>
      </c>
      <c r="C2555" s="12" t="s">
        <v>174</v>
      </c>
      <c r="D2555" s="12" t="s">
        <v>161</v>
      </c>
      <c r="E2555" s="12">
        <v>130</v>
      </c>
      <c r="F2555" s="12">
        <v>451</v>
      </c>
      <c r="G2555" s="12">
        <v>56</v>
      </c>
      <c r="H2555" s="12">
        <v>133</v>
      </c>
      <c r="I2555" s="12">
        <v>17</v>
      </c>
      <c r="J2555" s="12">
        <v>5</v>
      </c>
      <c r="K2555" s="12">
        <v>7</v>
      </c>
      <c r="L2555" s="12">
        <v>43</v>
      </c>
      <c r="M2555" s="12">
        <v>1</v>
      </c>
      <c r="N2555" s="12">
        <v>1</v>
      </c>
      <c r="O2555" s="12">
        <v>46</v>
      </c>
      <c r="P2555" s="12">
        <v>94</v>
      </c>
    </row>
    <row r="2556" spans="1:16" x14ac:dyDescent="0.2">
      <c r="A2556" s="12" t="s">
        <v>1601</v>
      </c>
      <c r="B2556" s="12">
        <v>2015</v>
      </c>
      <c r="C2556" s="12" t="s">
        <v>171</v>
      </c>
      <c r="D2556" s="12" t="s">
        <v>157</v>
      </c>
      <c r="E2556" s="12">
        <v>111</v>
      </c>
      <c r="F2556" s="12">
        <v>452</v>
      </c>
      <c r="G2556" s="12">
        <v>66</v>
      </c>
      <c r="H2556" s="12">
        <v>116</v>
      </c>
      <c r="I2556" s="12">
        <v>15</v>
      </c>
      <c r="J2556" s="12">
        <v>2</v>
      </c>
      <c r="K2556" s="12">
        <v>7</v>
      </c>
      <c r="L2556" s="12">
        <v>33</v>
      </c>
      <c r="M2556" s="12">
        <v>21</v>
      </c>
      <c r="N2556" s="12">
        <v>9</v>
      </c>
      <c r="O2556" s="12">
        <v>35</v>
      </c>
      <c r="P2556" s="12">
        <v>86</v>
      </c>
    </row>
    <row r="2557" spans="1:16" x14ac:dyDescent="0.2">
      <c r="A2557" s="12" t="s">
        <v>1839</v>
      </c>
      <c r="B2557" s="12">
        <v>2015</v>
      </c>
      <c r="C2557" s="12" t="s">
        <v>181</v>
      </c>
      <c r="D2557" s="12" t="s">
        <v>157</v>
      </c>
      <c r="E2557" s="12">
        <v>129</v>
      </c>
      <c r="F2557" s="12">
        <v>453</v>
      </c>
      <c r="G2557" s="12">
        <v>51</v>
      </c>
      <c r="H2557" s="12">
        <v>123</v>
      </c>
      <c r="I2557" s="12">
        <v>25</v>
      </c>
      <c r="J2557" s="12">
        <v>5</v>
      </c>
      <c r="K2557" s="12">
        <v>4</v>
      </c>
      <c r="L2557" s="12">
        <v>49</v>
      </c>
      <c r="M2557" s="12">
        <v>2</v>
      </c>
      <c r="N2557" s="12">
        <v>1</v>
      </c>
      <c r="O2557" s="12">
        <v>32</v>
      </c>
      <c r="P2557" s="12">
        <v>59</v>
      </c>
    </row>
    <row r="2558" spans="1:16" x14ac:dyDescent="0.2">
      <c r="A2558" s="12" t="s">
        <v>2098</v>
      </c>
      <c r="B2558" s="12">
        <v>2015</v>
      </c>
      <c r="C2558" s="12" t="s">
        <v>175</v>
      </c>
      <c r="D2558" s="12" t="s">
        <v>157</v>
      </c>
      <c r="E2558" s="12">
        <v>122</v>
      </c>
      <c r="F2558" s="12">
        <v>453</v>
      </c>
      <c r="G2558" s="12">
        <v>60</v>
      </c>
      <c r="H2558" s="12">
        <v>121</v>
      </c>
      <c r="I2558" s="12">
        <v>18</v>
      </c>
      <c r="J2558" s="12">
        <v>15</v>
      </c>
      <c r="K2558" s="12">
        <v>13</v>
      </c>
      <c r="L2558" s="12">
        <v>50</v>
      </c>
      <c r="M2558" s="12">
        <v>11</v>
      </c>
      <c r="N2558" s="12">
        <v>6</v>
      </c>
      <c r="O2558" s="12">
        <v>15</v>
      </c>
      <c r="P2558" s="12">
        <v>118</v>
      </c>
    </row>
    <row r="2559" spans="1:16" x14ac:dyDescent="0.2">
      <c r="A2559" s="12" t="s">
        <v>1917</v>
      </c>
      <c r="B2559" s="12">
        <v>2015</v>
      </c>
      <c r="C2559" s="12" t="s">
        <v>168</v>
      </c>
      <c r="D2559" s="12" t="s">
        <v>157</v>
      </c>
      <c r="E2559" s="12">
        <v>129</v>
      </c>
      <c r="F2559" s="12">
        <v>454</v>
      </c>
      <c r="G2559" s="12">
        <v>56</v>
      </c>
      <c r="H2559" s="12">
        <v>127</v>
      </c>
      <c r="I2559" s="12">
        <v>27</v>
      </c>
      <c r="J2559" s="12">
        <v>6</v>
      </c>
      <c r="K2559" s="12">
        <v>2</v>
      </c>
      <c r="L2559" s="12">
        <v>45</v>
      </c>
      <c r="M2559" s="12">
        <v>8</v>
      </c>
      <c r="N2559" s="12">
        <v>1</v>
      </c>
      <c r="O2559" s="12">
        <v>46</v>
      </c>
      <c r="P2559" s="12">
        <v>97</v>
      </c>
    </row>
    <row r="2560" spans="1:16" x14ac:dyDescent="0.2">
      <c r="A2560" s="12" t="s">
        <v>1786</v>
      </c>
      <c r="B2560" s="12">
        <v>2015</v>
      </c>
      <c r="C2560" s="12" t="s">
        <v>159</v>
      </c>
      <c r="D2560" s="12" t="s">
        <v>157</v>
      </c>
      <c r="E2560" s="12">
        <v>146</v>
      </c>
      <c r="F2560" s="12">
        <v>457</v>
      </c>
      <c r="G2560" s="12">
        <v>47</v>
      </c>
      <c r="H2560" s="12">
        <v>103</v>
      </c>
      <c r="I2560" s="12">
        <v>15</v>
      </c>
      <c r="J2560" s="12">
        <v>3</v>
      </c>
      <c r="K2560" s="12">
        <v>17</v>
      </c>
      <c r="L2560" s="12">
        <v>54</v>
      </c>
      <c r="M2560" s="12">
        <v>8</v>
      </c>
      <c r="N2560" s="12">
        <v>4</v>
      </c>
      <c r="O2560" s="12">
        <v>47</v>
      </c>
      <c r="P2560" s="12">
        <v>81</v>
      </c>
    </row>
    <row r="2561" spans="1:16" x14ac:dyDescent="0.2">
      <c r="A2561" s="12" t="s">
        <v>1998</v>
      </c>
      <c r="B2561" s="12">
        <v>2015</v>
      </c>
      <c r="C2561" s="12" t="s">
        <v>163</v>
      </c>
      <c r="D2561" s="12" t="s">
        <v>161</v>
      </c>
      <c r="E2561" s="12">
        <v>123</v>
      </c>
      <c r="F2561" s="12">
        <v>459</v>
      </c>
      <c r="G2561" s="12">
        <v>47</v>
      </c>
      <c r="H2561" s="12">
        <v>119</v>
      </c>
      <c r="I2561" s="12">
        <v>27</v>
      </c>
      <c r="J2561" s="12">
        <v>0</v>
      </c>
      <c r="K2561" s="12">
        <v>10</v>
      </c>
      <c r="L2561" s="12">
        <v>44</v>
      </c>
      <c r="M2561" s="12">
        <v>2</v>
      </c>
      <c r="N2561" s="12">
        <v>3</v>
      </c>
      <c r="O2561" s="12">
        <v>30</v>
      </c>
      <c r="P2561" s="12">
        <v>110</v>
      </c>
    </row>
    <row r="2562" spans="1:16" x14ac:dyDescent="0.2">
      <c r="A2562" s="12" t="s">
        <v>2049</v>
      </c>
      <c r="B2562" s="12">
        <v>2015</v>
      </c>
      <c r="C2562" s="12" t="s">
        <v>169</v>
      </c>
      <c r="D2562" s="12" t="s">
        <v>161</v>
      </c>
      <c r="E2562" s="12">
        <v>149</v>
      </c>
      <c r="F2562" s="12">
        <v>462</v>
      </c>
      <c r="G2562" s="12">
        <v>61</v>
      </c>
      <c r="H2562" s="12">
        <v>144</v>
      </c>
      <c r="I2562" s="12">
        <v>26</v>
      </c>
      <c r="J2562" s="12">
        <v>10</v>
      </c>
      <c r="K2562" s="12">
        <v>17</v>
      </c>
      <c r="L2562" s="12">
        <v>78</v>
      </c>
      <c r="M2562" s="12">
        <v>9</v>
      </c>
      <c r="N2562" s="12">
        <v>4</v>
      </c>
      <c r="O2562" s="12">
        <v>44</v>
      </c>
      <c r="P2562" s="12">
        <v>107</v>
      </c>
    </row>
    <row r="2563" spans="1:16" x14ac:dyDescent="0.2">
      <c r="A2563" s="12" t="s">
        <v>1561</v>
      </c>
      <c r="B2563" s="12">
        <v>2015</v>
      </c>
      <c r="C2563" s="12" t="s">
        <v>177</v>
      </c>
      <c r="D2563" s="12" t="s">
        <v>161</v>
      </c>
      <c r="E2563" s="12">
        <v>117</v>
      </c>
      <c r="F2563" s="12">
        <v>464</v>
      </c>
      <c r="G2563" s="12">
        <v>64</v>
      </c>
      <c r="H2563" s="12">
        <v>137</v>
      </c>
      <c r="I2563" s="12">
        <v>22</v>
      </c>
      <c r="J2563" s="12">
        <v>2</v>
      </c>
      <c r="K2563" s="12">
        <v>9</v>
      </c>
      <c r="L2563" s="12">
        <v>54</v>
      </c>
      <c r="M2563" s="12">
        <v>6</v>
      </c>
      <c r="N2563" s="12">
        <v>2</v>
      </c>
      <c r="O2563" s="12">
        <v>27</v>
      </c>
      <c r="P2563" s="12">
        <v>82</v>
      </c>
    </row>
    <row r="2564" spans="1:16" x14ac:dyDescent="0.2">
      <c r="A2564" s="12" t="s">
        <v>1525</v>
      </c>
      <c r="B2564" s="12">
        <v>2015</v>
      </c>
      <c r="C2564" s="12" t="s">
        <v>171</v>
      </c>
      <c r="D2564" s="12" t="s">
        <v>157</v>
      </c>
      <c r="E2564" s="12">
        <v>135</v>
      </c>
      <c r="F2564" s="12">
        <v>465</v>
      </c>
      <c r="G2564" s="12">
        <v>68</v>
      </c>
      <c r="H2564" s="12">
        <v>108</v>
      </c>
      <c r="I2564" s="12">
        <v>15</v>
      </c>
      <c r="J2564" s="12">
        <v>1</v>
      </c>
      <c r="K2564" s="12">
        <v>26</v>
      </c>
      <c r="L2564" s="12">
        <v>94</v>
      </c>
      <c r="M2564" s="12">
        <v>0</v>
      </c>
      <c r="N2564" s="12">
        <v>0</v>
      </c>
      <c r="O2564" s="12">
        <v>52</v>
      </c>
      <c r="P2564" s="12">
        <v>97</v>
      </c>
    </row>
    <row r="2565" spans="1:16" x14ac:dyDescent="0.2">
      <c r="A2565" s="12" t="s">
        <v>1477</v>
      </c>
      <c r="B2565" s="12">
        <v>2015</v>
      </c>
      <c r="C2565" s="12" t="s">
        <v>186</v>
      </c>
      <c r="D2565" s="12" t="s">
        <v>161</v>
      </c>
      <c r="E2565" s="12">
        <v>129</v>
      </c>
      <c r="F2565" s="12">
        <v>467</v>
      </c>
      <c r="G2565" s="12">
        <v>53</v>
      </c>
      <c r="H2565" s="12">
        <v>107</v>
      </c>
      <c r="I2565" s="12">
        <v>29</v>
      </c>
      <c r="J2565" s="12">
        <v>1</v>
      </c>
      <c r="K2565" s="12">
        <v>23</v>
      </c>
      <c r="L2565" s="12">
        <v>77</v>
      </c>
      <c r="M2565" s="12">
        <v>0</v>
      </c>
      <c r="N2565" s="12">
        <v>0</v>
      </c>
      <c r="O2565" s="12">
        <v>27</v>
      </c>
      <c r="P2565" s="12">
        <v>138</v>
      </c>
    </row>
    <row r="2566" spans="1:16" x14ac:dyDescent="0.2">
      <c r="A2566" s="12" t="s">
        <v>1911</v>
      </c>
      <c r="B2566" s="12">
        <v>2015</v>
      </c>
      <c r="C2566" s="12" t="s">
        <v>163</v>
      </c>
      <c r="D2566" s="12" t="s">
        <v>161</v>
      </c>
      <c r="E2566" s="12">
        <v>130</v>
      </c>
      <c r="F2566" s="12">
        <v>470</v>
      </c>
      <c r="G2566" s="12">
        <v>54</v>
      </c>
      <c r="H2566" s="12">
        <v>132</v>
      </c>
      <c r="I2566" s="12">
        <v>17</v>
      </c>
      <c r="J2566" s="12">
        <v>6</v>
      </c>
      <c r="K2566" s="12">
        <v>5</v>
      </c>
      <c r="L2566" s="12">
        <v>48</v>
      </c>
      <c r="M2566" s="12">
        <v>7</v>
      </c>
      <c r="N2566" s="12">
        <v>2</v>
      </c>
      <c r="O2566" s="12">
        <v>23</v>
      </c>
      <c r="P2566" s="12">
        <v>78</v>
      </c>
    </row>
    <row r="2567" spans="1:16" x14ac:dyDescent="0.2">
      <c r="A2567" s="12" t="s">
        <v>1685</v>
      </c>
      <c r="B2567" s="12">
        <v>2015</v>
      </c>
      <c r="C2567" s="12" t="s">
        <v>168</v>
      </c>
      <c r="D2567" s="12" t="s">
        <v>157</v>
      </c>
      <c r="E2567" s="12">
        <v>126</v>
      </c>
      <c r="F2567" s="12">
        <v>470</v>
      </c>
      <c r="G2567" s="12">
        <v>43</v>
      </c>
      <c r="H2567" s="12">
        <v>115</v>
      </c>
      <c r="I2567" s="12">
        <v>25</v>
      </c>
      <c r="J2567" s="12">
        <v>1</v>
      </c>
      <c r="K2567" s="12">
        <v>10</v>
      </c>
      <c r="L2567" s="12">
        <v>47</v>
      </c>
      <c r="M2567" s="12">
        <v>0</v>
      </c>
      <c r="N2567" s="12">
        <v>0</v>
      </c>
      <c r="O2567" s="12">
        <v>25</v>
      </c>
      <c r="P2567" s="12">
        <v>73</v>
      </c>
    </row>
    <row r="2568" spans="1:16" x14ac:dyDescent="0.2">
      <c r="A2568" s="12" t="s">
        <v>1767</v>
      </c>
      <c r="B2568" s="12">
        <v>2015</v>
      </c>
      <c r="C2568" s="12" t="s">
        <v>173</v>
      </c>
      <c r="D2568" s="12" t="s">
        <v>161</v>
      </c>
      <c r="E2568" s="12">
        <v>135</v>
      </c>
      <c r="F2568" s="12">
        <v>471</v>
      </c>
      <c r="G2568" s="12">
        <v>67</v>
      </c>
      <c r="H2568" s="12">
        <v>115</v>
      </c>
      <c r="I2568" s="12">
        <v>33</v>
      </c>
      <c r="J2568" s="12">
        <v>0</v>
      </c>
      <c r="K2568" s="12">
        <v>27</v>
      </c>
      <c r="L2568" s="12">
        <v>73</v>
      </c>
      <c r="M2568" s="12">
        <v>0</v>
      </c>
      <c r="N2568" s="12">
        <v>2</v>
      </c>
      <c r="O2568" s="12">
        <v>66</v>
      </c>
      <c r="P2568" s="12">
        <v>138</v>
      </c>
    </row>
    <row r="2569" spans="1:16" x14ac:dyDescent="0.2">
      <c r="A2569" s="12" t="s">
        <v>1785</v>
      </c>
      <c r="B2569" s="12">
        <v>2015</v>
      </c>
      <c r="C2569" s="12" t="s">
        <v>184</v>
      </c>
      <c r="D2569" s="12" t="s">
        <v>157</v>
      </c>
      <c r="E2569" s="12">
        <v>132</v>
      </c>
      <c r="F2569" s="12">
        <v>471</v>
      </c>
      <c r="G2569" s="12">
        <v>51</v>
      </c>
      <c r="H2569" s="12">
        <v>131</v>
      </c>
      <c r="I2569" s="12">
        <v>27</v>
      </c>
      <c r="J2569" s="12">
        <v>0</v>
      </c>
      <c r="K2569" s="12">
        <v>23</v>
      </c>
      <c r="L2569" s="12">
        <v>85</v>
      </c>
      <c r="M2569" s="12">
        <v>1</v>
      </c>
      <c r="N2569" s="12">
        <v>0</v>
      </c>
      <c r="O2569" s="12">
        <v>32</v>
      </c>
      <c r="P2569" s="12">
        <v>112</v>
      </c>
    </row>
    <row r="2570" spans="1:16" x14ac:dyDescent="0.2">
      <c r="A2570" s="12" t="s">
        <v>1886</v>
      </c>
      <c r="B2570" s="12">
        <v>2015</v>
      </c>
      <c r="C2570" s="12" t="s">
        <v>183</v>
      </c>
      <c r="D2570" s="12" t="s">
        <v>161</v>
      </c>
      <c r="E2570" s="12">
        <v>138</v>
      </c>
      <c r="F2570" s="12">
        <v>472</v>
      </c>
      <c r="G2570" s="12">
        <v>49</v>
      </c>
      <c r="H2570" s="12">
        <v>108</v>
      </c>
      <c r="I2570" s="12">
        <v>15</v>
      </c>
      <c r="J2570" s="12">
        <v>2</v>
      </c>
      <c r="K2570" s="12">
        <v>14</v>
      </c>
      <c r="L2570" s="12">
        <v>63</v>
      </c>
      <c r="M2570" s="12">
        <v>16</v>
      </c>
      <c r="N2570" s="12">
        <v>3</v>
      </c>
      <c r="O2570" s="12">
        <v>35</v>
      </c>
      <c r="P2570" s="12">
        <v>158</v>
      </c>
    </row>
    <row r="2571" spans="1:16" x14ac:dyDescent="0.2">
      <c r="A2571" s="12" t="s">
        <v>1794</v>
      </c>
      <c r="B2571" s="12">
        <v>2015</v>
      </c>
      <c r="C2571" s="12" t="s">
        <v>183</v>
      </c>
      <c r="D2571" s="12" t="s">
        <v>161</v>
      </c>
      <c r="E2571" s="12">
        <v>128</v>
      </c>
      <c r="F2571" s="12">
        <v>475</v>
      </c>
      <c r="G2571" s="12">
        <v>41</v>
      </c>
      <c r="H2571" s="12">
        <v>109</v>
      </c>
      <c r="I2571" s="12">
        <v>16</v>
      </c>
      <c r="J2571" s="12">
        <v>0</v>
      </c>
      <c r="K2571" s="12">
        <v>15</v>
      </c>
      <c r="L2571" s="12">
        <v>68</v>
      </c>
      <c r="M2571" s="12">
        <v>0</v>
      </c>
      <c r="N2571" s="12">
        <v>0</v>
      </c>
      <c r="O2571" s="12">
        <v>21</v>
      </c>
      <c r="P2571" s="12">
        <v>101</v>
      </c>
    </row>
    <row r="2572" spans="1:16" x14ac:dyDescent="0.2">
      <c r="A2572" s="12" t="s">
        <v>2099</v>
      </c>
      <c r="B2572" s="12">
        <v>2015</v>
      </c>
      <c r="C2572" s="12" t="s">
        <v>162</v>
      </c>
      <c r="D2572" s="12" t="s">
        <v>161</v>
      </c>
      <c r="E2572" s="12">
        <v>142</v>
      </c>
      <c r="F2572" s="12">
        <v>475</v>
      </c>
      <c r="G2572" s="12">
        <v>60</v>
      </c>
      <c r="H2572" s="12">
        <v>115</v>
      </c>
      <c r="I2572" s="12">
        <v>29</v>
      </c>
      <c r="J2572" s="12">
        <v>1</v>
      </c>
      <c r="K2572" s="12">
        <v>13</v>
      </c>
      <c r="L2572" s="12">
        <v>54</v>
      </c>
      <c r="M2572" s="12">
        <v>4</v>
      </c>
      <c r="N2572" s="12">
        <v>3</v>
      </c>
      <c r="O2572" s="12">
        <v>42</v>
      </c>
      <c r="P2572" s="12">
        <v>149</v>
      </c>
    </row>
    <row r="2573" spans="1:16" x14ac:dyDescent="0.2">
      <c r="A2573" s="12" t="s">
        <v>2013</v>
      </c>
      <c r="B2573" s="12">
        <v>2015</v>
      </c>
      <c r="C2573" s="12" t="s">
        <v>163</v>
      </c>
      <c r="D2573" s="12" t="s">
        <v>161</v>
      </c>
      <c r="E2573" s="12">
        <v>126</v>
      </c>
      <c r="F2573" s="12">
        <v>476</v>
      </c>
      <c r="G2573" s="12">
        <v>63</v>
      </c>
      <c r="H2573" s="12">
        <v>143</v>
      </c>
      <c r="I2573" s="12">
        <v>30</v>
      </c>
      <c r="J2573" s="12">
        <v>2</v>
      </c>
      <c r="K2573" s="12">
        <v>7</v>
      </c>
      <c r="L2573" s="12">
        <v>44</v>
      </c>
      <c r="M2573" s="12">
        <v>16</v>
      </c>
      <c r="N2573" s="12">
        <v>5</v>
      </c>
      <c r="O2573" s="12">
        <v>47</v>
      </c>
      <c r="P2573" s="12">
        <v>101</v>
      </c>
    </row>
    <row r="2574" spans="1:16" x14ac:dyDescent="0.2">
      <c r="A2574" s="12" t="s">
        <v>1301</v>
      </c>
      <c r="B2574" s="12">
        <v>2015</v>
      </c>
      <c r="C2574" s="12" t="s">
        <v>171</v>
      </c>
      <c r="D2574" s="12" t="s">
        <v>157</v>
      </c>
      <c r="E2574" s="12">
        <v>133</v>
      </c>
      <c r="F2574" s="12">
        <v>478</v>
      </c>
      <c r="G2574" s="12">
        <v>57</v>
      </c>
      <c r="H2574" s="12">
        <v>132</v>
      </c>
      <c r="I2574" s="12">
        <v>34</v>
      </c>
      <c r="J2574" s="12">
        <v>1</v>
      </c>
      <c r="K2574" s="12">
        <v>19</v>
      </c>
      <c r="L2574" s="12">
        <v>67</v>
      </c>
      <c r="M2574" s="12">
        <v>0</v>
      </c>
      <c r="N2574" s="12">
        <v>0</v>
      </c>
      <c r="O2574" s="12">
        <v>45</v>
      </c>
      <c r="P2574" s="12">
        <v>85</v>
      </c>
    </row>
    <row r="2575" spans="1:16" x14ac:dyDescent="0.2">
      <c r="A2575" s="12" t="s">
        <v>2048</v>
      </c>
      <c r="B2575" s="12">
        <v>2015</v>
      </c>
      <c r="C2575" s="12" t="s">
        <v>177</v>
      </c>
      <c r="D2575" s="12" t="s">
        <v>161</v>
      </c>
      <c r="E2575" s="12">
        <v>151</v>
      </c>
      <c r="F2575" s="12">
        <v>480</v>
      </c>
      <c r="G2575" s="12">
        <v>67</v>
      </c>
      <c r="H2575" s="12">
        <v>101</v>
      </c>
      <c r="I2575" s="12">
        <v>19</v>
      </c>
      <c r="J2575" s="12">
        <v>1</v>
      </c>
      <c r="K2575" s="12">
        <v>26</v>
      </c>
      <c r="L2575" s="12">
        <v>54</v>
      </c>
      <c r="M2575" s="12">
        <v>4</v>
      </c>
      <c r="N2575" s="12">
        <v>7</v>
      </c>
      <c r="O2575" s="12">
        <v>92</v>
      </c>
      <c r="P2575" s="12">
        <v>170</v>
      </c>
    </row>
    <row r="2576" spans="1:16" x14ac:dyDescent="0.2">
      <c r="A2576" s="12" t="s">
        <v>1968</v>
      </c>
      <c r="B2576" s="12">
        <v>2015</v>
      </c>
      <c r="C2576" s="12" t="s">
        <v>173</v>
      </c>
      <c r="D2576" s="12" t="s">
        <v>161</v>
      </c>
      <c r="E2576" s="12">
        <v>137</v>
      </c>
      <c r="F2576" s="12">
        <v>483</v>
      </c>
      <c r="G2576" s="12">
        <v>55</v>
      </c>
      <c r="H2576" s="12">
        <v>127</v>
      </c>
      <c r="I2576" s="12">
        <v>22</v>
      </c>
      <c r="J2576" s="12">
        <v>0</v>
      </c>
      <c r="K2576" s="12">
        <v>16</v>
      </c>
      <c r="L2576" s="12">
        <v>59</v>
      </c>
      <c r="M2576" s="12">
        <v>0</v>
      </c>
      <c r="N2576" s="12">
        <v>1</v>
      </c>
      <c r="O2576" s="12">
        <v>19</v>
      </c>
      <c r="P2576" s="12">
        <v>63</v>
      </c>
    </row>
    <row r="2577" spans="1:16" x14ac:dyDescent="0.2">
      <c r="A2577" s="12" t="s">
        <v>1908</v>
      </c>
      <c r="B2577" s="12">
        <v>2015</v>
      </c>
      <c r="C2577" s="12" t="s">
        <v>182</v>
      </c>
      <c r="D2577" s="12" t="s">
        <v>157</v>
      </c>
      <c r="E2577" s="12">
        <v>140</v>
      </c>
      <c r="F2577" s="12">
        <v>485</v>
      </c>
      <c r="G2577" s="12">
        <v>73</v>
      </c>
      <c r="H2577" s="12">
        <v>123</v>
      </c>
      <c r="I2577" s="12">
        <v>24</v>
      </c>
      <c r="J2577" s="12">
        <v>8</v>
      </c>
      <c r="K2577" s="12">
        <v>5</v>
      </c>
      <c r="L2577" s="12">
        <v>26</v>
      </c>
      <c r="M2577" s="12">
        <v>23</v>
      </c>
      <c r="N2577" s="12">
        <v>11</v>
      </c>
      <c r="O2577" s="12">
        <v>45</v>
      </c>
      <c r="P2577" s="12">
        <v>145</v>
      </c>
    </row>
    <row r="2578" spans="1:16" x14ac:dyDescent="0.2">
      <c r="A2578" s="12" t="s">
        <v>1486</v>
      </c>
      <c r="B2578" s="12">
        <v>2015</v>
      </c>
      <c r="C2578" s="12" t="s">
        <v>180</v>
      </c>
      <c r="D2578" s="12" t="s">
        <v>161</v>
      </c>
      <c r="E2578" s="12">
        <v>136</v>
      </c>
      <c r="F2578" s="12">
        <v>488</v>
      </c>
      <c r="G2578" s="12">
        <v>34</v>
      </c>
      <c r="H2578" s="12">
        <v>132</v>
      </c>
      <c r="I2578" s="12">
        <v>23</v>
      </c>
      <c r="J2578" s="12">
        <v>2</v>
      </c>
      <c r="K2578" s="12">
        <v>4</v>
      </c>
      <c r="L2578" s="12">
        <v>61</v>
      </c>
      <c r="M2578" s="12">
        <v>3</v>
      </c>
      <c r="N2578" s="12">
        <v>1</v>
      </c>
      <c r="O2578" s="12">
        <v>32</v>
      </c>
      <c r="P2578" s="12">
        <v>59</v>
      </c>
    </row>
    <row r="2579" spans="1:16" x14ac:dyDescent="0.2">
      <c r="A2579" s="12" t="s">
        <v>1816</v>
      </c>
      <c r="B2579" s="12">
        <v>2015</v>
      </c>
      <c r="C2579" s="12" t="s">
        <v>185</v>
      </c>
      <c r="D2579" s="12" t="s">
        <v>161</v>
      </c>
      <c r="E2579" s="12">
        <v>137</v>
      </c>
      <c r="F2579" s="12">
        <v>492</v>
      </c>
      <c r="G2579" s="12">
        <v>73</v>
      </c>
      <c r="H2579" s="12">
        <v>138</v>
      </c>
      <c r="I2579" s="12">
        <v>33</v>
      </c>
      <c r="J2579" s="12">
        <v>5</v>
      </c>
      <c r="K2579" s="12">
        <v>18</v>
      </c>
      <c r="L2579" s="12">
        <v>68</v>
      </c>
      <c r="M2579" s="12">
        <v>9</v>
      </c>
      <c r="N2579" s="12">
        <v>3</v>
      </c>
      <c r="O2579" s="12">
        <v>56</v>
      </c>
      <c r="P2579" s="12">
        <v>147</v>
      </c>
    </row>
    <row r="2580" spans="1:16" x14ac:dyDescent="0.2">
      <c r="A2580" s="12" t="s">
        <v>2088</v>
      </c>
      <c r="B2580" s="12">
        <v>2015</v>
      </c>
      <c r="C2580" s="12" t="s">
        <v>186</v>
      </c>
      <c r="D2580" s="12" t="s">
        <v>161</v>
      </c>
      <c r="E2580" s="12">
        <v>147</v>
      </c>
      <c r="F2580" s="12">
        <v>495</v>
      </c>
      <c r="G2580" s="12">
        <v>64</v>
      </c>
      <c r="H2580" s="12">
        <v>147</v>
      </c>
      <c r="I2580" s="12">
        <v>30</v>
      </c>
      <c r="J2580" s="12">
        <v>3</v>
      </c>
      <c r="K2580" s="12">
        <v>8</v>
      </c>
      <c r="L2580" s="12">
        <v>41</v>
      </c>
      <c r="M2580" s="12">
        <v>16</v>
      </c>
      <c r="N2580" s="12">
        <v>8</v>
      </c>
      <c r="O2580" s="12">
        <v>28</v>
      </c>
      <c r="P2580" s="12">
        <v>129</v>
      </c>
    </row>
    <row r="2581" spans="1:16" x14ac:dyDescent="0.2">
      <c r="A2581" s="12" t="s">
        <v>1677</v>
      </c>
      <c r="B2581" s="12">
        <v>2015</v>
      </c>
      <c r="C2581" s="12" t="s">
        <v>173</v>
      </c>
      <c r="D2581" s="12" t="s">
        <v>161</v>
      </c>
      <c r="E2581" s="12">
        <v>130</v>
      </c>
      <c r="F2581" s="12">
        <v>499</v>
      </c>
      <c r="G2581" s="12">
        <v>56</v>
      </c>
      <c r="H2581" s="12">
        <v>140</v>
      </c>
      <c r="I2581" s="12">
        <v>38</v>
      </c>
      <c r="J2581" s="12">
        <v>2</v>
      </c>
      <c r="K2581" s="12">
        <v>14</v>
      </c>
      <c r="L2581" s="12">
        <v>73</v>
      </c>
      <c r="M2581" s="12">
        <v>2</v>
      </c>
      <c r="N2581" s="12">
        <v>2</v>
      </c>
      <c r="O2581" s="12">
        <v>31</v>
      </c>
      <c r="P2581" s="12">
        <v>38</v>
      </c>
    </row>
    <row r="2582" spans="1:16" x14ac:dyDescent="0.2">
      <c r="A2582" s="12" t="s">
        <v>1579</v>
      </c>
      <c r="B2582" s="12">
        <v>2015</v>
      </c>
      <c r="C2582" s="12" t="s">
        <v>163</v>
      </c>
      <c r="D2582" s="12" t="s">
        <v>161</v>
      </c>
      <c r="E2582" s="12">
        <v>129</v>
      </c>
      <c r="F2582" s="12">
        <v>500</v>
      </c>
      <c r="G2582" s="12">
        <v>52</v>
      </c>
      <c r="H2582" s="12">
        <v>144</v>
      </c>
      <c r="I2582" s="12">
        <v>22</v>
      </c>
      <c r="J2582" s="12">
        <v>2</v>
      </c>
      <c r="K2582" s="12">
        <v>9</v>
      </c>
      <c r="L2582" s="12">
        <v>63</v>
      </c>
      <c r="M2582" s="12">
        <v>1</v>
      </c>
      <c r="N2582" s="12">
        <v>0</v>
      </c>
      <c r="O2582" s="12">
        <v>37</v>
      </c>
      <c r="P2582" s="12">
        <v>68</v>
      </c>
    </row>
    <row r="2583" spans="1:16" x14ac:dyDescent="0.2">
      <c r="A2583" s="12" t="s">
        <v>1565</v>
      </c>
      <c r="B2583" s="12">
        <v>2015</v>
      </c>
      <c r="C2583" s="12" t="s">
        <v>166</v>
      </c>
      <c r="D2583" s="12" t="s">
        <v>161</v>
      </c>
      <c r="E2583" s="12">
        <v>149</v>
      </c>
      <c r="F2583" s="12">
        <v>502</v>
      </c>
      <c r="G2583" s="12">
        <v>72</v>
      </c>
      <c r="H2583" s="12">
        <v>139</v>
      </c>
      <c r="I2583" s="12">
        <v>32</v>
      </c>
      <c r="J2583" s="12">
        <v>0</v>
      </c>
      <c r="K2583" s="12">
        <v>20</v>
      </c>
      <c r="L2583" s="12">
        <v>87</v>
      </c>
      <c r="M2583" s="12">
        <v>0</v>
      </c>
      <c r="N2583" s="12">
        <v>0</v>
      </c>
      <c r="O2583" s="12">
        <v>66</v>
      </c>
      <c r="P2583" s="12">
        <v>100</v>
      </c>
    </row>
    <row r="2584" spans="1:16" x14ac:dyDescent="0.2">
      <c r="A2584" s="12" t="s">
        <v>1597</v>
      </c>
      <c r="B2584" s="12">
        <v>2015</v>
      </c>
      <c r="C2584" s="12" t="s">
        <v>167</v>
      </c>
      <c r="D2584" s="12" t="s">
        <v>157</v>
      </c>
      <c r="E2584" s="12">
        <v>143</v>
      </c>
      <c r="F2584" s="12">
        <v>505</v>
      </c>
      <c r="G2584" s="12">
        <v>66</v>
      </c>
      <c r="H2584" s="12">
        <v>134</v>
      </c>
      <c r="I2584" s="12">
        <v>28</v>
      </c>
      <c r="J2584" s="12">
        <v>5</v>
      </c>
      <c r="K2584" s="12">
        <v>15</v>
      </c>
      <c r="L2584" s="12">
        <v>58</v>
      </c>
      <c r="M2584" s="12">
        <v>6</v>
      </c>
      <c r="N2584" s="12">
        <v>3</v>
      </c>
      <c r="O2584" s="12">
        <v>36</v>
      </c>
      <c r="P2584" s="12">
        <v>107</v>
      </c>
    </row>
    <row r="2585" spans="1:16" x14ac:dyDescent="0.2">
      <c r="A2585" s="12" t="s">
        <v>1985</v>
      </c>
      <c r="B2585" s="12">
        <v>2015</v>
      </c>
      <c r="C2585" s="12" t="s">
        <v>167</v>
      </c>
      <c r="D2585" s="12" t="s">
        <v>157</v>
      </c>
      <c r="E2585" s="12">
        <v>151</v>
      </c>
      <c r="F2585" s="12">
        <v>505</v>
      </c>
      <c r="G2585" s="12">
        <v>62</v>
      </c>
      <c r="H2585" s="12">
        <v>133</v>
      </c>
      <c r="I2585" s="12">
        <v>25</v>
      </c>
      <c r="J2585" s="12">
        <v>12</v>
      </c>
      <c r="K2585" s="12">
        <v>10</v>
      </c>
      <c r="L2585" s="12">
        <v>40</v>
      </c>
      <c r="M2585" s="12">
        <v>18</v>
      </c>
      <c r="N2585" s="12">
        <v>5</v>
      </c>
      <c r="O2585" s="12">
        <v>24</v>
      </c>
      <c r="P2585" s="12">
        <v>95</v>
      </c>
    </row>
    <row r="2586" spans="1:16" x14ac:dyDescent="0.2">
      <c r="A2586" s="12" t="s">
        <v>1619</v>
      </c>
      <c r="B2586" s="12">
        <v>2015</v>
      </c>
      <c r="C2586" s="12" t="s">
        <v>160</v>
      </c>
      <c r="D2586" s="12" t="s">
        <v>161</v>
      </c>
      <c r="E2586" s="12">
        <v>141</v>
      </c>
      <c r="F2586" s="12">
        <v>505</v>
      </c>
      <c r="G2586" s="12">
        <v>65</v>
      </c>
      <c r="H2586" s="12">
        <v>135</v>
      </c>
      <c r="I2586" s="12">
        <v>18</v>
      </c>
      <c r="J2586" s="12">
        <v>2</v>
      </c>
      <c r="K2586" s="12">
        <v>10</v>
      </c>
      <c r="L2586" s="12">
        <v>59</v>
      </c>
      <c r="M2586" s="12">
        <v>23</v>
      </c>
      <c r="N2586" s="12">
        <v>6</v>
      </c>
      <c r="O2586" s="12">
        <v>45</v>
      </c>
      <c r="P2586" s="12">
        <v>102</v>
      </c>
    </row>
    <row r="2587" spans="1:16" x14ac:dyDescent="0.2">
      <c r="A2587" s="12" t="s">
        <v>1547</v>
      </c>
      <c r="B2587" s="12">
        <v>2015</v>
      </c>
      <c r="C2587" s="12" t="s">
        <v>166</v>
      </c>
      <c r="D2587" s="12" t="s">
        <v>161</v>
      </c>
      <c r="E2587" s="12">
        <v>140</v>
      </c>
      <c r="F2587" s="12">
        <v>506</v>
      </c>
      <c r="G2587" s="12">
        <v>87</v>
      </c>
      <c r="H2587" s="12">
        <v>144</v>
      </c>
      <c r="I2587" s="12">
        <v>27</v>
      </c>
      <c r="J2587" s="12">
        <v>3</v>
      </c>
      <c r="K2587" s="12">
        <v>25</v>
      </c>
      <c r="L2587" s="12">
        <v>84</v>
      </c>
      <c r="M2587" s="12">
        <v>24</v>
      </c>
      <c r="N2587" s="12">
        <v>4</v>
      </c>
      <c r="O2587" s="12">
        <v>54</v>
      </c>
      <c r="P2587" s="12">
        <v>115</v>
      </c>
    </row>
    <row r="2588" spans="1:16" x14ac:dyDescent="0.2">
      <c r="A2588" s="12" t="s">
        <v>1828</v>
      </c>
      <c r="B2588" s="12">
        <v>2015</v>
      </c>
      <c r="C2588" s="12" t="s">
        <v>185</v>
      </c>
      <c r="D2588" s="12" t="s">
        <v>161</v>
      </c>
      <c r="E2588" s="12">
        <v>143</v>
      </c>
      <c r="F2588" s="12">
        <v>507</v>
      </c>
      <c r="G2588" s="12">
        <v>65</v>
      </c>
      <c r="H2588" s="12">
        <v>130</v>
      </c>
      <c r="I2588" s="12">
        <v>33</v>
      </c>
      <c r="J2588" s="12">
        <v>4</v>
      </c>
      <c r="K2588" s="12">
        <v>21</v>
      </c>
      <c r="L2588" s="12">
        <v>84</v>
      </c>
      <c r="M2588" s="12">
        <v>6</v>
      </c>
      <c r="N2588" s="12">
        <v>4</v>
      </c>
      <c r="O2588" s="12">
        <v>39</v>
      </c>
      <c r="P2588" s="12">
        <v>119</v>
      </c>
    </row>
    <row r="2589" spans="1:16" x14ac:dyDescent="0.2">
      <c r="A2589" s="12" t="s">
        <v>1576</v>
      </c>
      <c r="B2589" s="12">
        <v>2015</v>
      </c>
      <c r="C2589" s="12" t="s">
        <v>185</v>
      </c>
      <c r="D2589" s="12" t="s">
        <v>161</v>
      </c>
      <c r="E2589" s="12">
        <v>133</v>
      </c>
      <c r="F2589" s="12">
        <v>512</v>
      </c>
      <c r="G2589" s="12">
        <v>55</v>
      </c>
      <c r="H2589" s="12">
        <v>134</v>
      </c>
      <c r="I2589" s="12">
        <v>21</v>
      </c>
      <c r="J2589" s="12">
        <v>3</v>
      </c>
      <c r="K2589" s="12">
        <v>3</v>
      </c>
      <c r="L2589" s="12">
        <v>37</v>
      </c>
      <c r="M2589" s="12">
        <v>12</v>
      </c>
      <c r="N2589" s="12">
        <v>4</v>
      </c>
      <c r="O2589" s="12">
        <v>32</v>
      </c>
      <c r="P2589" s="12">
        <v>93</v>
      </c>
    </row>
    <row r="2590" spans="1:16" x14ac:dyDescent="0.2">
      <c r="A2590" s="12" t="s">
        <v>1930</v>
      </c>
      <c r="B2590" s="12">
        <v>2015</v>
      </c>
      <c r="C2590" s="12" t="s">
        <v>172</v>
      </c>
      <c r="D2590" s="12" t="s">
        <v>161</v>
      </c>
      <c r="E2590" s="12">
        <v>147</v>
      </c>
      <c r="F2590" s="12">
        <v>515</v>
      </c>
      <c r="G2590" s="12">
        <v>65</v>
      </c>
      <c r="H2590" s="12">
        <v>129</v>
      </c>
      <c r="I2590" s="12">
        <v>33</v>
      </c>
      <c r="J2590" s="12">
        <v>2</v>
      </c>
      <c r="K2590" s="12">
        <v>14</v>
      </c>
      <c r="L2590" s="12">
        <v>62</v>
      </c>
      <c r="M2590" s="12">
        <v>4</v>
      </c>
      <c r="N2590" s="12">
        <v>1</v>
      </c>
      <c r="O2590" s="12">
        <v>35</v>
      </c>
      <c r="P2590" s="12">
        <v>131</v>
      </c>
    </row>
    <row r="2591" spans="1:16" x14ac:dyDescent="0.2">
      <c r="A2591" s="12" t="s">
        <v>1997</v>
      </c>
      <c r="B2591" s="12">
        <v>2015</v>
      </c>
      <c r="C2591" s="12" t="s">
        <v>169</v>
      </c>
      <c r="D2591" s="12" t="s">
        <v>161</v>
      </c>
      <c r="E2591" s="12">
        <v>147</v>
      </c>
      <c r="F2591" s="12">
        <v>515</v>
      </c>
      <c r="G2591" s="12">
        <v>59</v>
      </c>
      <c r="H2591" s="12">
        <v>117</v>
      </c>
      <c r="I2591" s="12">
        <v>27</v>
      </c>
      <c r="J2591" s="12">
        <v>5</v>
      </c>
      <c r="K2591" s="12">
        <v>4</v>
      </c>
      <c r="L2591" s="12">
        <v>43</v>
      </c>
      <c r="M2591" s="12">
        <v>16</v>
      </c>
      <c r="N2591" s="12">
        <v>4</v>
      </c>
      <c r="O2591" s="12">
        <v>26</v>
      </c>
      <c r="P2591" s="12">
        <v>144</v>
      </c>
    </row>
    <row r="2592" spans="1:16" x14ac:dyDescent="0.2">
      <c r="A2592" s="12" t="s">
        <v>1373</v>
      </c>
      <c r="B2592" s="12">
        <v>2015</v>
      </c>
      <c r="C2592" s="12" t="s">
        <v>177</v>
      </c>
      <c r="D2592" s="12" t="s">
        <v>161</v>
      </c>
      <c r="E2592" s="12">
        <v>144</v>
      </c>
      <c r="F2592" s="12">
        <v>517</v>
      </c>
      <c r="G2592" s="12">
        <v>71</v>
      </c>
      <c r="H2592" s="12">
        <v>116</v>
      </c>
      <c r="I2592" s="12">
        <v>24</v>
      </c>
      <c r="J2592" s="12">
        <v>3</v>
      </c>
      <c r="K2592" s="12">
        <v>13</v>
      </c>
      <c r="L2592" s="12">
        <v>41</v>
      </c>
      <c r="M2592" s="12">
        <v>12</v>
      </c>
      <c r="N2592" s="12">
        <v>8</v>
      </c>
      <c r="O2592" s="12">
        <v>44</v>
      </c>
      <c r="P2592" s="12">
        <v>86</v>
      </c>
    </row>
    <row r="2593" spans="1:16" x14ac:dyDescent="0.2">
      <c r="A2593" s="12" t="s">
        <v>2023</v>
      </c>
      <c r="B2593" s="12">
        <v>2015</v>
      </c>
      <c r="C2593" s="12" t="s">
        <v>170</v>
      </c>
      <c r="D2593" s="12" t="s">
        <v>157</v>
      </c>
      <c r="E2593" s="12">
        <v>125</v>
      </c>
      <c r="F2593" s="12">
        <v>520</v>
      </c>
      <c r="G2593" s="12">
        <v>70</v>
      </c>
      <c r="H2593" s="12">
        <v>153</v>
      </c>
      <c r="I2593" s="12">
        <v>18</v>
      </c>
      <c r="J2593" s="12">
        <v>9</v>
      </c>
      <c r="K2593" s="12">
        <v>5</v>
      </c>
      <c r="L2593" s="12">
        <v>42</v>
      </c>
      <c r="M2593" s="12">
        <v>26</v>
      </c>
      <c r="N2593" s="12">
        <v>8</v>
      </c>
      <c r="O2593" s="12">
        <v>26</v>
      </c>
      <c r="P2593" s="12">
        <v>81</v>
      </c>
    </row>
    <row r="2594" spans="1:16" x14ac:dyDescent="0.2">
      <c r="A2594" s="12" t="s">
        <v>109</v>
      </c>
      <c r="B2594" s="12">
        <v>2015</v>
      </c>
      <c r="C2594" s="12" t="s">
        <v>183</v>
      </c>
      <c r="D2594" s="12" t="s">
        <v>161</v>
      </c>
      <c r="E2594" s="12">
        <v>153</v>
      </c>
      <c r="F2594" s="12">
        <v>521</v>
      </c>
      <c r="G2594" s="12">
        <v>118</v>
      </c>
      <c r="H2594" s="12">
        <v>172</v>
      </c>
      <c r="I2594" s="12">
        <v>38</v>
      </c>
      <c r="J2594" s="12">
        <v>1</v>
      </c>
      <c r="K2594" s="12">
        <v>42</v>
      </c>
      <c r="L2594" s="12">
        <v>99</v>
      </c>
      <c r="M2594" s="12">
        <v>6</v>
      </c>
      <c r="N2594" s="12">
        <v>4</v>
      </c>
      <c r="O2594" s="12">
        <v>124</v>
      </c>
      <c r="P2594" s="12">
        <v>131</v>
      </c>
    </row>
    <row r="2595" spans="1:16" x14ac:dyDescent="0.2">
      <c r="A2595" s="12" t="s">
        <v>1341</v>
      </c>
      <c r="B2595" s="12">
        <v>2015</v>
      </c>
      <c r="C2595" s="12" t="s">
        <v>175</v>
      </c>
      <c r="D2595" s="12" t="s">
        <v>157</v>
      </c>
      <c r="E2595" s="12">
        <v>139</v>
      </c>
      <c r="F2595" s="12">
        <v>521</v>
      </c>
      <c r="G2595" s="12">
        <v>67</v>
      </c>
      <c r="H2595" s="12">
        <v>125</v>
      </c>
      <c r="I2595" s="12">
        <v>22</v>
      </c>
      <c r="J2595" s="12">
        <v>0</v>
      </c>
      <c r="K2595" s="12">
        <v>22</v>
      </c>
      <c r="L2595" s="12">
        <v>81</v>
      </c>
      <c r="M2595" s="12">
        <v>2</v>
      </c>
      <c r="N2595" s="12">
        <v>5</v>
      </c>
      <c r="O2595" s="12">
        <v>35</v>
      </c>
      <c r="P2595" s="12">
        <v>105</v>
      </c>
    </row>
    <row r="2596" spans="1:16" x14ac:dyDescent="0.2">
      <c r="A2596" s="12" t="s">
        <v>1370</v>
      </c>
      <c r="B2596" s="12">
        <v>2015</v>
      </c>
      <c r="C2596" s="12" t="s">
        <v>171</v>
      </c>
      <c r="D2596" s="12" t="s">
        <v>157</v>
      </c>
      <c r="E2596" s="12">
        <v>151</v>
      </c>
      <c r="F2596" s="12">
        <v>523</v>
      </c>
      <c r="G2596" s="12">
        <v>83</v>
      </c>
      <c r="H2596" s="12">
        <v>131</v>
      </c>
      <c r="I2596" s="12">
        <v>22</v>
      </c>
      <c r="J2596" s="12">
        <v>1</v>
      </c>
      <c r="K2596" s="12">
        <v>33</v>
      </c>
      <c r="L2596" s="12">
        <v>86</v>
      </c>
      <c r="M2596" s="12">
        <v>4</v>
      </c>
      <c r="N2596" s="12">
        <v>0</v>
      </c>
      <c r="O2596" s="12">
        <v>84</v>
      </c>
      <c r="P2596" s="12">
        <v>145</v>
      </c>
    </row>
    <row r="2597" spans="1:16" x14ac:dyDescent="0.2">
      <c r="A2597" s="12" t="s">
        <v>2036</v>
      </c>
      <c r="B2597" s="12">
        <v>2015</v>
      </c>
      <c r="C2597" s="12" t="s">
        <v>169</v>
      </c>
      <c r="D2597" s="12" t="s">
        <v>161</v>
      </c>
      <c r="E2597" s="12">
        <v>132</v>
      </c>
      <c r="F2597" s="12">
        <v>524</v>
      </c>
      <c r="G2597" s="12">
        <v>73</v>
      </c>
      <c r="H2597" s="12">
        <v>159</v>
      </c>
      <c r="I2597" s="12">
        <v>27</v>
      </c>
      <c r="J2597" s="12">
        <v>5</v>
      </c>
      <c r="K2597" s="12">
        <v>6</v>
      </c>
      <c r="L2597" s="12">
        <v>45</v>
      </c>
      <c r="M2597" s="12">
        <v>21</v>
      </c>
      <c r="N2597" s="12">
        <v>10</v>
      </c>
      <c r="O2597" s="12">
        <v>26</v>
      </c>
      <c r="P2597" s="12">
        <v>58</v>
      </c>
    </row>
    <row r="2598" spans="1:16" x14ac:dyDescent="0.2">
      <c r="A2598" s="12" t="s">
        <v>1910</v>
      </c>
      <c r="B2598" s="12">
        <v>2015</v>
      </c>
      <c r="C2598" s="12" t="s">
        <v>171</v>
      </c>
      <c r="D2598" s="12" t="s">
        <v>157</v>
      </c>
      <c r="E2598" s="12">
        <v>155</v>
      </c>
      <c r="F2598" s="12">
        <v>525</v>
      </c>
      <c r="G2598" s="12">
        <v>57</v>
      </c>
      <c r="H2598" s="12">
        <v>139</v>
      </c>
      <c r="I2598" s="12">
        <v>24</v>
      </c>
      <c r="J2598" s="12">
        <v>2</v>
      </c>
      <c r="K2598" s="12">
        <v>9</v>
      </c>
      <c r="L2598" s="12">
        <v>56</v>
      </c>
      <c r="M2598" s="12">
        <v>5</v>
      </c>
      <c r="N2598" s="12">
        <v>3</v>
      </c>
      <c r="O2598" s="12">
        <v>33</v>
      </c>
      <c r="P2598" s="12">
        <v>85</v>
      </c>
    </row>
    <row r="2599" spans="1:16" x14ac:dyDescent="0.2">
      <c r="A2599" s="12" t="s">
        <v>1733</v>
      </c>
      <c r="B2599" s="12">
        <v>2015</v>
      </c>
      <c r="C2599" s="12" t="s">
        <v>170</v>
      </c>
      <c r="D2599" s="12" t="s">
        <v>157</v>
      </c>
      <c r="E2599" s="12">
        <v>149</v>
      </c>
      <c r="F2599" s="12">
        <v>526</v>
      </c>
      <c r="G2599" s="12">
        <v>67</v>
      </c>
      <c r="H2599" s="12">
        <v>143</v>
      </c>
      <c r="I2599" s="12">
        <v>25</v>
      </c>
      <c r="J2599" s="12">
        <v>4</v>
      </c>
      <c r="K2599" s="12">
        <v>20</v>
      </c>
      <c r="L2599" s="12">
        <v>77</v>
      </c>
      <c r="M2599" s="12">
        <v>10</v>
      </c>
      <c r="N2599" s="12">
        <v>2</v>
      </c>
      <c r="O2599" s="12">
        <v>49</v>
      </c>
      <c r="P2599" s="12">
        <v>65</v>
      </c>
    </row>
    <row r="2600" spans="1:16" x14ac:dyDescent="0.2">
      <c r="A2600" s="12" t="s">
        <v>2066</v>
      </c>
      <c r="B2600" s="12">
        <v>2015</v>
      </c>
      <c r="C2600" s="12" t="s">
        <v>172</v>
      </c>
      <c r="D2600" s="12" t="s">
        <v>161</v>
      </c>
      <c r="E2600" s="12">
        <v>152</v>
      </c>
      <c r="F2600" s="12">
        <v>526</v>
      </c>
      <c r="G2600" s="12">
        <v>63</v>
      </c>
      <c r="H2600" s="12">
        <v>142</v>
      </c>
      <c r="I2600" s="12">
        <v>33</v>
      </c>
      <c r="J2600" s="12">
        <v>4</v>
      </c>
      <c r="K2600" s="12">
        <v>14</v>
      </c>
      <c r="L2600" s="12">
        <v>63</v>
      </c>
      <c r="M2600" s="12">
        <v>1</v>
      </c>
      <c r="N2600" s="12">
        <v>0</v>
      </c>
      <c r="O2600" s="12">
        <v>34</v>
      </c>
      <c r="P2600" s="12">
        <v>56</v>
      </c>
    </row>
    <row r="2601" spans="1:16" x14ac:dyDescent="0.2">
      <c r="A2601" s="12" t="s">
        <v>115</v>
      </c>
      <c r="B2601" s="12">
        <v>2015</v>
      </c>
      <c r="C2601" s="12" t="s">
        <v>164</v>
      </c>
      <c r="D2601" s="12" t="s">
        <v>157</v>
      </c>
      <c r="E2601" s="12">
        <v>146</v>
      </c>
      <c r="F2601" s="12">
        <v>528</v>
      </c>
      <c r="G2601" s="12">
        <v>94</v>
      </c>
      <c r="H2601" s="12">
        <v>146</v>
      </c>
      <c r="I2601" s="12">
        <v>31</v>
      </c>
      <c r="J2601" s="12">
        <v>0</v>
      </c>
      <c r="K2601" s="12">
        <v>39</v>
      </c>
      <c r="L2601" s="12">
        <v>111</v>
      </c>
      <c r="M2601" s="12">
        <v>3</v>
      </c>
      <c r="N2601" s="12">
        <v>2</v>
      </c>
      <c r="O2601" s="12">
        <v>77</v>
      </c>
      <c r="P2601" s="12">
        <v>98</v>
      </c>
    </row>
    <row r="2602" spans="1:16" x14ac:dyDescent="0.2">
      <c r="A2602" s="12" t="s">
        <v>1360</v>
      </c>
      <c r="B2602" s="12">
        <v>2015</v>
      </c>
      <c r="C2602" s="12" t="s">
        <v>168</v>
      </c>
      <c r="D2602" s="12" t="s">
        <v>157</v>
      </c>
      <c r="E2602" s="12">
        <v>146</v>
      </c>
      <c r="F2602" s="12">
        <v>528</v>
      </c>
      <c r="G2602" s="12">
        <v>73</v>
      </c>
      <c r="H2602" s="12">
        <v>144</v>
      </c>
      <c r="I2602" s="12">
        <v>37</v>
      </c>
      <c r="J2602" s="12">
        <v>0</v>
      </c>
      <c r="K2602" s="12">
        <v>37</v>
      </c>
      <c r="L2602" s="12">
        <v>108</v>
      </c>
      <c r="M2602" s="12">
        <v>0</v>
      </c>
      <c r="N2602" s="12">
        <v>1</v>
      </c>
      <c r="O2602" s="12">
        <v>77</v>
      </c>
      <c r="P2602" s="12">
        <v>95</v>
      </c>
    </row>
    <row r="2603" spans="1:16" x14ac:dyDescent="0.2">
      <c r="A2603" s="12" t="s">
        <v>2051</v>
      </c>
      <c r="B2603" s="12">
        <v>2015</v>
      </c>
      <c r="C2603" s="12" t="s">
        <v>160</v>
      </c>
      <c r="D2603" s="12" t="s">
        <v>161</v>
      </c>
      <c r="E2603" s="12">
        <v>152</v>
      </c>
      <c r="F2603" s="12">
        <v>528</v>
      </c>
      <c r="G2603" s="12">
        <v>55</v>
      </c>
      <c r="H2603" s="12">
        <v>126</v>
      </c>
      <c r="I2603" s="12">
        <v>23</v>
      </c>
      <c r="J2603" s="12">
        <v>5</v>
      </c>
      <c r="K2603" s="12">
        <v>6</v>
      </c>
      <c r="L2603" s="12">
        <v>52</v>
      </c>
      <c r="M2603" s="12">
        <v>12</v>
      </c>
      <c r="N2603" s="12">
        <v>10</v>
      </c>
      <c r="O2603" s="12">
        <v>56</v>
      </c>
      <c r="P2603" s="12">
        <v>120</v>
      </c>
    </row>
    <row r="2604" spans="1:16" x14ac:dyDescent="0.2">
      <c r="A2604" s="12" t="s">
        <v>1701</v>
      </c>
      <c r="B2604" s="12">
        <v>2015</v>
      </c>
      <c r="C2604" s="12" t="s">
        <v>176</v>
      </c>
      <c r="D2604" s="12" t="s">
        <v>157</v>
      </c>
      <c r="E2604" s="12">
        <v>137</v>
      </c>
      <c r="F2604" s="12">
        <v>529</v>
      </c>
      <c r="G2604" s="12">
        <v>68</v>
      </c>
      <c r="H2604" s="12">
        <v>164</v>
      </c>
      <c r="I2604" s="12">
        <v>45</v>
      </c>
      <c r="J2604" s="12">
        <v>0</v>
      </c>
      <c r="K2604" s="12">
        <v>15</v>
      </c>
      <c r="L2604" s="12">
        <v>84</v>
      </c>
      <c r="M2604" s="12">
        <v>15</v>
      </c>
      <c r="N2604" s="12">
        <v>1</v>
      </c>
      <c r="O2604" s="12">
        <v>60</v>
      </c>
      <c r="P2604" s="12">
        <v>51</v>
      </c>
    </row>
    <row r="2605" spans="1:16" x14ac:dyDescent="0.2">
      <c r="A2605" s="12" t="s">
        <v>1871</v>
      </c>
      <c r="B2605" s="12">
        <v>2015</v>
      </c>
      <c r="C2605" s="12" t="s">
        <v>178</v>
      </c>
      <c r="D2605" s="12" t="s">
        <v>157</v>
      </c>
      <c r="E2605" s="12">
        <v>142</v>
      </c>
      <c r="F2605" s="12">
        <v>531</v>
      </c>
      <c r="G2605" s="12">
        <v>52</v>
      </c>
      <c r="H2605" s="12">
        <v>138</v>
      </c>
      <c r="I2605" s="12">
        <v>25</v>
      </c>
      <c r="J2605" s="12">
        <v>0</v>
      </c>
      <c r="K2605" s="12">
        <v>21</v>
      </c>
      <c r="L2605" s="12">
        <v>70</v>
      </c>
      <c r="M2605" s="12">
        <v>1</v>
      </c>
      <c r="N2605" s="12">
        <v>0</v>
      </c>
      <c r="O2605" s="12">
        <v>13</v>
      </c>
      <c r="P2605" s="12">
        <v>82</v>
      </c>
    </row>
    <row r="2606" spans="1:16" x14ac:dyDescent="0.2">
      <c r="A2606" s="12" t="s">
        <v>1602</v>
      </c>
      <c r="B2606" s="12">
        <v>2015</v>
      </c>
      <c r="C2606" s="12" t="s">
        <v>183</v>
      </c>
      <c r="D2606" s="12" t="s">
        <v>161</v>
      </c>
      <c r="E2606" s="12">
        <v>139</v>
      </c>
      <c r="F2606" s="12">
        <v>535</v>
      </c>
      <c r="G2606" s="12">
        <v>75</v>
      </c>
      <c r="H2606" s="12">
        <v>168</v>
      </c>
      <c r="I2606" s="12">
        <v>25</v>
      </c>
      <c r="J2606" s="12">
        <v>1</v>
      </c>
      <c r="K2606" s="12">
        <v>9</v>
      </c>
      <c r="L2606" s="12">
        <v>56</v>
      </c>
      <c r="M2606" s="12">
        <v>2</v>
      </c>
      <c r="N2606" s="12">
        <v>2</v>
      </c>
      <c r="O2606" s="12">
        <v>45</v>
      </c>
      <c r="P2606" s="12">
        <v>70</v>
      </c>
    </row>
    <row r="2607" spans="1:16" x14ac:dyDescent="0.2">
      <c r="A2607" s="12" t="s">
        <v>1942</v>
      </c>
      <c r="B2607" s="12">
        <v>2015</v>
      </c>
      <c r="C2607" s="12" t="s">
        <v>160</v>
      </c>
      <c r="D2607" s="12" t="s">
        <v>161</v>
      </c>
      <c r="E2607" s="12">
        <v>147</v>
      </c>
      <c r="F2607" s="12">
        <v>535</v>
      </c>
      <c r="G2607" s="12">
        <v>60</v>
      </c>
      <c r="H2607" s="12">
        <v>142</v>
      </c>
      <c r="I2607" s="12">
        <v>23</v>
      </c>
      <c r="J2607" s="12">
        <v>2</v>
      </c>
      <c r="K2607" s="12">
        <v>4</v>
      </c>
      <c r="L2607" s="12">
        <v>44</v>
      </c>
      <c r="M2607" s="12">
        <v>5</v>
      </c>
      <c r="N2607" s="12">
        <v>3</v>
      </c>
      <c r="O2607" s="12">
        <v>39</v>
      </c>
      <c r="P2607" s="12">
        <v>48</v>
      </c>
    </row>
    <row r="2608" spans="1:16" x14ac:dyDescent="0.2">
      <c r="A2608" s="12" t="s">
        <v>1596</v>
      </c>
      <c r="B2608" s="12">
        <v>2015</v>
      </c>
      <c r="C2608" s="12" t="s">
        <v>170</v>
      </c>
      <c r="D2608" s="12" t="s">
        <v>157</v>
      </c>
      <c r="E2608" s="12">
        <v>151</v>
      </c>
      <c r="F2608" s="12">
        <v>538</v>
      </c>
      <c r="G2608" s="12">
        <v>63</v>
      </c>
      <c r="H2608" s="12">
        <v>135</v>
      </c>
      <c r="I2608" s="12">
        <v>28</v>
      </c>
      <c r="J2608" s="12">
        <v>1</v>
      </c>
      <c r="K2608" s="12">
        <v>15</v>
      </c>
      <c r="L2608" s="12">
        <v>65</v>
      </c>
      <c r="M2608" s="12">
        <v>0</v>
      </c>
      <c r="N2608" s="12">
        <v>0</v>
      </c>
      <c r="O2608" s="12">
        <v>52</v>
      </c>
      <c r="P2608" s="12">
        <v>101</v>
      </c>
    </row>
    <row r="2609" spans="1:16" x14ac:dyDescent="0.2">
      <c r="A2609" s="12" t="s">
        <v>1837</v>
      </c>
      <c r="B2609" s="12">
        <v>2015</v>
      </c>
      <c r="C2609" s="12" t="s">
        <v>167</v>
      </c>
      <c r="D2609" s="12" t="s">
        <v>157</v>
      </c>
      <c r="E2609" s="12">
        <v>153</v>
      </c>
      <c r="F2609" s="12">
        <v>540</v>
      </c>
      <c r="G2609" s="12">
        <v>69</v>
      </c>
      <c r="H2609" s="12">
        <v>152</v>
      </c>
      <c r="I2609" s="12">
        <v>33</v>
      </c>
      <c r="J2609" s="12">
        <v>2</v>
      </c>
      <c r="K2609" s="12">
        <v>17</v>
      </c>
      <c r="L2609" s="12">
        <v>68</v>
      </c>
      <c r="M2609" s="12">
        <v>9</v>
      </c>
      <c r="N2609" s="12">
        <v>4</v>
      </c>
      <c r="O2609" s="12">
        <v>55</v>
      </c>
      <c r="P2609" s="12">
        <v>111</v>
      </c>
    </row>
    <row r="2610" spans="1:16" x14ac:dyDescent="0.2">
      <c r="A2610" s="12" t="s">
        <v>1635</v>
      </c>
      <c r="B2610" s="12">
        <v>2015</v>
      </c>
      <c r="C2610" s="12" t="s">
        <v>172</v>
      </c>
      <c r="D2610" s="12" t="s">
        <v>161</v>
      </c>
      <c r="E2610" s="12">
        <v>150</v>
      </c>
      <c r="F2610" s="12">
        <v>542</v>
      </c>
      <c r="G2610" s="12">
        <v>85</v>
      </c>
      <c r="H2610" s="12">
        <v>136</v>
      </c>
      <c r="I2610" s="12">
        <v>26</v>
      </c>
      <c r="J2610" s="12">
        <v>3</v>
      </c>
      <c r="K2610" s="12">
        <v>26</v>
      </c>
      <c r="L2610" s="12">
        <v>81</v>
      </c>
      <c r="M2610" s="12">
        <v>19</v>
      </c>
      <c r="N2610" s="12">
        <v>5</v>
      </c>
      <c r="O2610" s="12">
        <v>68</v>
      </c>
      <c r="P2610" s="12">
        <v>159</v>
      </c>
    </row>
    <row r="2611" spans="1:16" x14ac:dyDescent="0.2">
      <c r="A2611" s="12" t="s">
        <v>112</v>
      </c>
      <c r="B2611" s="12">
        <v>2015</v>
      </c>
      <c r="C2611" s="12" t="s">
        <v>164</v>
      </c>
      <c r="D2611" s="12" t="s">
        <v>157</v>
      </c>
      <c r="E2611" s="12">
        <v>153</v>
      </c>
      <c r="F2611" s="12">
        <v>543</v>
      </c>
      <c r="G2611" s="12">
        <v>108</v>
      </c>
      <c r="H2611" s="12">
        <v>136</v>
      </c>
      <c r="I2611" s="12">
        <v>29</v>
      </c>
      <c r="J2611" s="12">
        <v>3</v>
      </c>
      <c r="K2611" s="12">
        <v>40</v>
      </c>
      <c r="L2611" s="12">
        <v>114</v>
      </c>
      <c r="M2611" s="12">
        <v>8</v>
      </c>
      <c r="N2611" s="12">
        <v>2</v>
      </c>
      <c r="O2611" s="12">
        <v>110</v>
      </c>
      <c r="P2611" s="12">
        <v>106</v>
      </c>
    </row>
    <row r="2612" spans="1:16" x14ac:dyDescent="0.2">
      <c r="A2612" s="12" t="s">
        <v>1743</v>
      </c>
      <c r="B2612" s="12">
        <v>2015</v>
      </c>
      <c r="C2612" s="12" t="s">
        <v>174</v>
      </c>
      <c r="D2612" s="12" t="s">
        <v>161</v>
      </c>
      <c r="E2612" s="12">
        <v>151</v>
      </c>
      <c r="F2612" s="12">
        <v>543</v>
      </c>
      <c r="G2612" s="12">
        <v>69</v>
      </c>
      <c r="H2612" s="12">
        <v>146</v>
      </c>
      <c r="I2612" s="12">
        <v>32</v>
      </c>
      <c r="J2612" s="12">
        <v>3</v>
      </c>
      <c r="K2612" s="12">
        <v>16</v>
      </c>
      <c r="L2612" s="12">
        <v>71</v>
      </c>
      <c r="M2612" s="12">
        <v>4</v>
      </c>
      <c r="N2612" s="12">
        <v>1</v>
      </c>
      <c r="O2612" s="12">
        <v>44</v>
      </c>
      <c r="P2612" s="12">
        <v>110</v>
      </c>
    </row>
    <row r="2613" spans="1:16" x14ac:dyDescent="0.2">
      <c r="A2613" s="12" t="s">
        <v>1636</v>
      </c>
      <c r="B2613" s="12">
        <v>2015</v>
      </c>
      <c r="C2613" s="12" t="s">
        <v>179</v>
      </c>
      <c r="D2613" s="12" t="s">
        <v>161</v>
      </c>
      <c r="E2613" s="12">
        <v>158</v>
      </c>
      <c r="F2613" s="12">
        <v>545</v>
      </c>
      <c r="G2613" s="12">
        <v>95</v>
      </c>
      <c r="H2613" s="12">
        <v>171</v>
      </c>
      <c r="I2613" s="12">
        <v>33</v>
      </c>
      <c r="J2613" s="12">
        <v>2</v>
      </c>
      <c r="K2613" s="12">
        <v>29</v>
      </c>
      <c r="L2613" s="12">
        <v>80</v>
      </c>
      <c r="M2613" s="12">
        <v>11</v>
      </c>
      <c r="N2613" s="12">
        <v>3</v>
      </c>
      <c r="O2613" s="12">
        <v>143</v>
      </c>
      <c r="P2613" s="12">
        <v>135</v>
      </c>
    </row>
    <row r="2614" spans="1:16" x14ac:dyDescent="0.2">
      <c r="A2614" s="12" t="s">
        <v>1559</v>
      </c>
      <c r="B2614" s="12">
        <v>2015</v>
      </c>
      <c r="C2614" s="12" t="s">
        <v>165</v>
      </c>
      <c r="D2614" s="12" t="s">
        <v>157</v>
      </c>
      <c r="E2614" s="12">
        <v>137</v>
      </c>
      <c r="F2614" s="12">
        <v>546</v>
      </c>
      <c r="G2614" s="12">
        <v>74</v>
      </c>
      <c r="H2614" s="12">
        <v>147</v>
      </c>
      <c r="I2614" s="12">
        <v>25</v>
      </c>
      <c r="J2614" s="12">
        <v>3</v>
      </c>
      <c r="K2614" s="12">
        <v>27</v>
      </c>
      <c r="L2614" s="12">
        <v>82</v>
      </c>
      <c r="M2614" s="12">
        <v>3</v>
      </c>
      <c r="N2614" s="12">
        <v>1</v>
      </c>
      <c r="O2614" s="12">
        <v>24</v>
      </c>
      <c r="P2614" s="12">
        <v>102</v>
      </c>
    </row>
    <row r="2615" spans="1:16" x14ac:dyDescent="0.2">
      <c r="A2615" s="12" t="s">
        <v>1759</v>
      </c>
      <c r="B2615" s="12">
        <v>2015</v>
      </c>
      <c r="C2615" s="12" t="s">
        <v>162</v>
      </c>
      <c r="D2615" s="12" t="s">
        <v>161</v>
      </c>
      <c r="E2615" s="12">
        <v>151</v>
      </c>
      <c r="F2615" s="12">
        <v>547</v>
      </c>
      <c r="G2615" s="12">
        <v>52</v>
      </c>
      <c r="H2615" s="12">
        <v>145</v>
      </c>
      <c r="I2615" s="12">
        <v>23</v>
      </c>
      <c r="J2615" s="12">
        <v>2</v>
      </c>
      <c r="K2615" s="12">
        <v>11</v>
      </c>
      <c r="L2615" s="12">
        <v>69</v>
      </c>
      <c r="M2615" s="12">
        <v>5</v>
      </c>
      <c r="N2615" s="12">
        <v>5</v>
      </c>
      <c r="O2615" s="12">
        <v>21</v>
      </c>
      <c r="P2615" s="12">
        <v>91</v>
      </c>
    </row>
    <row r="2616" spans="1:16" x14ac:dyDescent="0.2">
      <c r="A2616" s="12" t="s">
        <v>1774</v>
      </c>
      <c r="B2616" s="12">
        <v>2015</v>
      </c>
      <c r="C2616" s="12" t="s">
        <v>180</v>
      </c>
      <c r="D2616" s="12" t="s">
        <v>161</v>
      </c>
      <c r="E2616" s="12">
        <v>154</v>
      </c>
      <c r="F2616" s="12">
        <v>547</v>
      </c>
      <c r="G2616" s="12">
        <v>79</v>
      </c>
      <c r="H2616" s="12">
        <v>160</v>
      </c>
      <c r="I2616" s="12">
        <v>33</v>
      </c>
      <c r="J2616" s="12">
        <v>4</v>
      </c>
      <c r="K2616" s="12">
        <v>13</v>
      </c>
      <c r="L2616" s="12">
        <v>60</v>
      </c>
      <c r="M2616" s="12">
        <v>23</v>
      </c>
      <c r="N2616" s="12">
        <v>3</v>
      </c>
      <c r="O2616" s="12">
        <v>56</v>
      </c>
      <c r="P2616" s="12">
        <v>90</v>
      </c>
    </row>
    <row r="2617" spans="1:16" x14ac:dyDescent="0.2">
      <c r="A2617" s="12" t="s">
        <v>1960</v>
      </c>
      <c r="B2617" s="12">
        <v>2015</v>
      </c>
      <c r="C2617" s="12" t="s">
        <v>182</v>
      </c>
      <c r="D2617" s="12" t="s">
        <v>157</v>
      </c>
      <c r="E2617" s="12">
        <v>154</v>
      </c>
      <c r="F2617" s="12">
        <v>549</v>
      </c>
      <c r="G2617" s="12">
        <v>42</v>
      </c>
      <c r="H2617" s="12">
        <v>140</v>
      </c>
      <c r="I2617" s="12">
        <v>33</v>
      </c>
      <c r="J2617" s="12">
        <v>6</v>
      </c>
      <c r="K2617" s="12">
        <v>15</v>
      </c>
      <c r="L2617" s="12">
        <v>73</v>
      </c>
      <c r="M2617" s="12">
        <v>0</v>
      </c>
      <c r="N2617" s="12">
        <v>3</v>
      </c>
      <c r="O2617" s="12">
        <v>39</v>
      </c>
      <c r="P2617" s="12">
        <v>152</v>
      </c>
    </row>
    <row r="2618" spans="1:16" x14ac:dyDescent="0.2">
      <c r="A2618" s="12" t="s">
        <v>1863</v>
      </c>
      <c r="B2618" s="12">
        <v>2015</v>
      </c>
      <c r="C2618" s="12" t="s">
        <v>178</v>
      </c>
      <c r="D2618" s="12" t="s">
        <v>157</v>
      </c>
      <c r="E2618" s="12">
        <v>147</v>
      </c>
      <c r="F2618" s="12">
        <v>549</v>
      </c>
      <c r="G2618" s="12">
        <v>73</v>
      </c>
      <c r="H2618" s="12">
        <v>156</v>
      </c>
      <c r="I2618" s="12">
        <v>34</v>
      </c>
      <c r="J2618" s="12">
        <v>1</v>
      </c>
      <c r="K2618" s="12">
        <v>22</v>
      </c>
      <c r="L2618" s="12">
        <v>82</v>
      </c>
      <c r="M2618" s="12">
        <v>1</v>
      </c>
      <c r="N2618" s="12">
        <v>2</v>
      </c>
      <c r="O2618" s="12">
        <v>43</v>
      </c>
      <c r="P2618" s="12">
        <v>76</v>
      </c>
    </row>
    <row r="2619" spans="1:16" x14ac:dyDescent="0.2">
      <c r="A2619" s="12" t="s">
        <v>1798</v>
      </c>
      <c r="B2619" s="12">
        <v>2015</v>
      </c>
      <c r="C2619" s="12" t="s">
        <v>176</v>
      </c>
      <c r="D2619" s="12" t="s">
        <v>157</v>
      </c>
      <c r="E2619" s="12">
        <v>154</v>
      </c>
      <c r="F2619" s="12">
        <v>550</v>
      </c>
      <c r="G2619" s="12">
        <v>72</v>
      </c>
      <c r="H2619" s="12">
        <v>127</v>
      </c>
      <c r="I2619" s="12">
        <v>29</v>
      </c>
      <c r="J2619" s="12">
        <v>2</v>
      </c>
      <c r="K2619" s="12">
        <v>19</v>
      </c>
      <c r="L2619" s="12">
        <v>85</v>
      </c>
      <c r="M2619" s="12">
        <v>11</v>
      </c>
      <c r="N2619" s="12">
        <v>3</v>
      </c>
      <c r="O2619" s="12">
        <v>108</v>
      </c>
      <c r="P2619" s="12">
        <v>122</v>
      </c>
    </row>
    <row r="2620" spans="1:16" x14ac:dyDescent="0.2">
      <c r="A2620" s="12" t="s">
        <v>1756</v>
      </c>
      <c r="B2620" s="12">
        <v>2015</v>
      </c>
      <c r="C2620" s="12" t="s">
        <v>178</v>
      </c>
      <c r="D2620" s="12" t="s">
        <v>157</v>
      </c>
      <c r="E2620" s="12">
        <v>140</v>
      </c>
      <c r="F2620" s="12">
        <v>551</v>
      </c>
      <c r="G2620" s="12">
        <v>101</v>
      </c>
      <c r="H2620" s="12">
        <v>169</v>
      </c>
      <c r="I2620" s="12">
        <v>34</v>
      </c>
      <c r="J2620" s="12">
        <v>6</v>
      </c>
      <c r="K2620" s="12">
        <v>16</v>
      </c>
      <c r="L2620" s="12">
        <v>72</v>
      </c>
      <c r="M2620" s="12">
        <v>28</v>
      </c>
      <c r="N2620" s="12">
        <v>6</v>
      </c>
      <c r="O2620" s="12">
        <v>37</v>
      </c>
      <c r="P2620" s="12">
        <v>98</v>
      </c>
    </row>
    <row r="2621" spans="1:16" x14ac:dyDescent="0.2">
      <c r="A2621" s="12" t="s">
        <v>1904</v>
      </c>
      <c r="B2621" s="12">
        <v>2015</v>
      </c>
      <c r="C2621" s="12" t="s">
        <v>156</v>
      </c>
      <c r="D2621" s="12" t="s">
        <v>157</v>
      </c>
      <c r="E2621" s="12">
        <v>148</v>
      </c>
      <c r="F2621" s="12">
        <v>553</v>
      </c>
      <c r="G2621" s="12">
        <v>66</v>
      </c>
      <c r="H2621" s="12">
        <v>142</v>
      </c>
      <c r="I2621" s="12">
        <v>17</v>
      </c>
      <c r="J2621" s="12">
        <v>2</v>
      </c>
      <c r="K2621" s="12">
        <v>13</v>
      </c>
      <c r="L2621" s="12">
        <v>59</v>
      </c>
      <c r="M2621" s="12">
        <v>7</v>
      </c>
      <c r="N2621" s="12">
        <v>7</v>
      </c>
      <c r="O2621" s="12">
        <v>36</v>
      </c>
      <c r="P2621" s="12">
        <v>141</v>
      </c>
    </row>
    <row r="2622" spans="1:16" x14ac:dyDescent="0.2">
      <c r="A2622" s="12" t="s">
        <v>114</v>
      </c>
      <c r="B2622" s="12">
        <v>2015</v>
      </c>
      <c r="C2622" s="12" t="s">
        <v>188</v>
      </c>
      <c r="D2622" s="12" t="s">
        <v>161</v>
      </c>
      <c r="E2622" s="12">
        <v>153</v>
      </c>
      <c r="F2622" s="12">
        <v>554</v>
      </c>
      <c r="G2622" s="12">
        <v>87</v>
      </c>
      <c r="H2622" s="12">
        <v>150</v>
      </c>
      <c r="I2622" s="12">
        <v>25</v>
      </c>
      <c r="J2622" s="12">
        <v>2</v>
      </c>
      <c r="K2622" s="12">
        <v>40</v>
      </c>
      <c r="L2622" s="12">
        <v>97</v>
      </c>
      <c r="M2622" s="12">
        <v>2</v>
      </c>
      <c r="N2622" s="12">
        <v>0</v>
      </c>
      <c r="O2622" s="12">
        <v>46</v>
      </c>
      <c r="P2622" s="12">
        <v>133</v>
      </c>
    </row>
    <row r="2623" spans="1:16" x14ac:dyDescent="0.2">
      <c r="A2623" s="12" t="s">
        <v>1510</v>
      </c>
      <c r="B2623" s="12">
        <v>2015</v>
      </c>
      <c r="C2623" s="12" t="s">
        <v>184</v>
      </c>
      <c r="D2623" s="12" t="s">
        <v>157</v>
      </c>
      <c r="E2623" s="12">
        <v>149</v>
      </c>
      <c r="F2623" s="12">
        <v>555</v>
      </c>
      <c r="G2623" s="12">
        <v>94</v>
      </c>
      <c r="H2623" s="12">
        <v>153</v>
      </c>
      <c r="I2623" s="12">
        <v>32</v>
      </c>
      <c r="J2623" s="12">
        <v>3</v>
      </c>
      <c r="K2623" s="12">
        <v>22</v>
      </c>
      <c r="L2623" s="12">
        <v>82</v>
      </c>
      <c r="M2623" s="12">
        <v>4</v>
      </c>
      <c r="N2623" s="12">
        <v>2</v>
      </c>
      <c r="O2623" s="12">
        <v>76</v>
      </c>
      <c r="P2623" s="12">
        <v>147</v>
      </c>
    </row>
    <row r="2624" spans="1:16" x14ac:dyDescent="0.2">
      <c r="A2624" s="12" t="s">
        <v>2009</v>
      </c>
      <c r="B2624" s="12">
        <v>2015</v>
      </c>
      <c r="C2624" s="12" t="s">
        <v>170</v>
      </c>
      <c r="D2624" s="12" t="s">
        <v>157</v>
      </c>
      <c r="E2624" s="12">
        <v>155</v>
      </c>
      <c r="F2624" s="12">
        <v>556</v>
      </c>
      <c r="G2624" s="12">
        <v>65</v>
      </c>
      <c r="H2624" s="12">
        <v>143</v>
      </c>
      <c r="I2624" s="12">
        <v>23</v>
      </c>
      <c r="J2624" s="12">
        <v>7</v>
      </c>
      <c r="K2624" s="12">
        <v>15</v>
      </c>
      <c r="L2624" s="12">
        <v>45</v>
      </c>
      <c r="M2624" s="12">
        <v>11</v>
      </c>
      <c r="N2624" s="12">
        <v>5</v>
      </c>
      <c r="O2624" s="12">
        <v>42</v>
      </c>
      <c r="P2624" s="12">
        <v>132</v>
      </c>
    </row>
    <row r="2625" spans="1:16" x14ac:dyDescent="0.2">
      <c r="A2625" s="12" t="s">
        <v>1730</v>
      </c>
      <c r="B2625" s="12">
        <v>2015</v>
      </c>
      <c r="C2625" s="12" t="s">
        <v>185</v>
      </c>
      <c r="D2625" s="12" t="s">
        <v>161</v>
      </c>
      <c r="E2625" s="12">
        <v>150</v>
      </c>
      <c r="F2625" s="12">
        <v>557</v>
      </c>
      <c r="G2625" s="12">
        <v>74</v>
      </c>
      <c r="H2625" s="12">
        <v>177</v>
      </c>
      <c r="I2625" s="12">
        <v>28</v>
      </c>
      <c r="J2625" s="12">
        <v>0</v>
      </c>
      <c r="K2625" s="12">
        <v>19</v>
      </c>
      <c r="L2625" s="12">
        <v>95</v>
      </c>
      <c r="M2625" s="12">
        <v>2</v>
      </c>
      <c r="N2625" s="12">
        <v>0</v>
      </c>
      <c r="O2625" s="12">
        <v>56</v>
      </c>
      <c r="P2625" s="12">
        <v>52</v>
      </c>
    </row>
    <row r="2626" spans="1:16" x14ac:dyDescent="0.2">
      <c r="A2626" s="12" t="s">
        <v>2012</v>
      </c>
      <c r="B2626" s="12">
        <v>2015</v>
      </c>
      <c r="C2626" s="12" t="s">
        <v>180</v>
      </c>
      <c r="D2626" s="12" t="s">
        <v>161</v>
      </c>
      <c r="E2626" s="12">
        <v>150</v>
      </c>
      <c r="F2626" s="12">
        <v>557</v>
      </c>
      <c r="G2626" s="12">
        <v>71</v>
      </c>
      <c r="H2626" s="12">
        <v>146</v>
      </c>
      <c r="I2626" s="12">
        <v>28</v>
      </c>
      <c r="J2626" s="12">
        <v>4</v>
      </c>
      <c r="K2626" s="12">
        <v>11</v>
      </c>
      <c r="L2626" s="12">
        <v>61</v>
      </c>
      <c r="M2626" s="12">
        <v>15</v>
      </c>
      <c r="N2626" s="12">
        <v>8</v>
      </c>
      <c r="O2626" s="12">
        <v>36</v>
      </c>
      <c r="P2626" s="12">
        <v>95</v>
      </c>
    </row>
    <row r="2627" spans="1:16" x14ac:dyDescent="0.2">
      <c r="A2627" s="12" t="s">
        <v>2079</v>
      </c>
      <c r="B2627" s="12">
        <v>2015</v>
      </c>
      <c r="C2627" s="12" t="s">
        <v>162</v>
      </c>
      <c r="D2627" s="12" t="s">
        <v>161</v>
      </c>
      <c r="E2627" s="12">
        <v>151</v>
      </c>
      <c r="F2627" s="12">
        <v>559</v>
      </c>
      <c r="G2627" s="12">
        <v>87</v>
      </c>
      <c r="H2627" s="12">
        <v>154</v>
      </c>
      <c r="I2627" s="12">
        <v>31</v>
      </c>
      <c r="J2627" s="12">
        <v>5</v>
      </c>
      <c r="K2627" s="12">
        <v>26</v>
      </c>
      <c r="L2627" s="12">
        <v>99</v>
      </c>
      <c r="M2627" s="12">
        <v>13</v>
      </c>
      <c r="N2627" s="12">
        <v>4</v>
      </c>
      <c r="O2627" s="12">
        <v>77</v>
      </c>
      <c r="P2627" s="12">
        <v>199</v>
      </c>
    </row>
    <row r="2628" spans="1:16" x14ac:dyDescent="0.2">
      <c r="A2628" s="12" t="s">
        <v>1903</v>
      </c>
      <c r="B2628" s="12">
        <v>2015</v>
      </c>
      <c r="C2628" s="12" t="s">
        <v>186</v>
      </c>
      <c r="D2628" s="12" t="s">
        <v>161</v>
      </c>
      <c r="E2628" s="12">
        <v>151</v>
      </c>
      <c r="F2628" s="12">
        <v>559</v>
      </c>
      <c r="G2628" s="12">
        <v>63</v>
      </c>
      <c r="H2628" s="12">
        <v>147</v>
      </c>
      <c r="I2628" s="12">
        <v>14</v>
      </c>
      <c r="J2628" s="12">
        <v>5</v>
      </c>
      <c r="K2628" s="12">
        <v>7</v>
      </c>
      <c r="L2628" s="12">
        <v>50</v>
      </c>
      <c r="M2628" s="12">
        <v>10</v>
      </c>
      <c r="N2628" s="12">
        <v>1</v>
      </c>
      <c r="O2628" s="12">
        <v>30</v>
      </c>
      <c r="P2628" s="12">
        <v>103</v>
      </c>
    </row>
    <row r="2629" spans="1:16" x14ac:dyDescent="0.2">
      <c r="A2629" s="12" t="s">
        <v>1940</v>
      </c>
      <c r="B2629" s="12">
        <v>2015</v>
      </c>
      <c r="C2629" s="12" t="s">
        <v>166</v>
      </c>
      <c r="D2629" s="12" t="s">
        <v>161</v>
      </c>
      <c r="E2629" s="12">
        <v>142</v>
      </c>
      <c r="F2629" s="12">
        <v>560</v>
      </c>
      <c r="G2629" s="12">
        <v>57</v>
      </c>
      <c r="H2629" s="12">
        <v>144</v>
      </c>
      <c r="I2629" s="12">
        <v>16</v>
      </c>
      <c r="J2629" s="12">
        <v>5</v>
      </c>
      <c r="K2629" s="12">
        <v>6</v>
      </c>
      <c r="L2629" s="12">
        <v>50</v>
      </c>
      <c r="M2629" s="12">
        <v>25</v>
      </c>
      <c r="N2629" s="12">
        <v>6</v>
      </c>
      <c r="O2629" s="12">
        <v>13</v>
      </c>
      <c r="P2629" s="12">
        <v>93</v>
      </c>
    </row>
    <row r="2630" spans="1:16" x14ac:dyDescent="0.2">
      <c r="A2630" s="12" t="s">
        <v>1851</v>
      </c>
      <c r="B2630" s="12">
        <v>2015</v>
      </c>
      <c r="C2630" s="12" t="s">
        <v>170</v>
      </c>
      <c r="D2630" s="12" t="s">
        <v>157</v>
      </c>
      <c r="E2630" s="12">
        <v>149</v>
      </c>
      <c r="F2630" s="12">
        <v>562</v>
      </c>
      <c r="G2630" s="12">
        <v>64</v>
      </c>
      <c r="H2630" s="12">
        <v>146</v>
      </c>
      <c r="I2630" s="12">
        <v>29</v>
      </c>
      <c r="J2630" s="12">
        <v>3</v>
      </c>
      <c r="K2630" s="12">
        <v>16</v>
      </c>
      <c r="L2630" s="12">
        <v>60</v>
      </c>
      <c r="M2630" s="12">
        <v>5</v>
      </c>
      <c r="N2630" s="12">
        <v>2</v>
      </c>
      <c r="O2630" s="12">
        <v>28</v>
      </c>
      <c r="P2630" s="12">
        <v>144</v>
      </c>
    </row>
    <row r="2631" spans="1:16" x14ac:dyDescent="0.2">
      <c r="A2631" s="12" t="s">
        <v>1852</v>
      </c>
      <c r="B2631" s="12">
        <v>2015</v>
      </c>
      <c r="C2631" s="12" t="s">
        <v>188</v>
      </c>
      <c r="D2631" s="12" t="s">
        <v>161</v>
      </c>
      <c r="E2631" s="12">
        <v>150</v>
      </c>
      <c r="F2631" s="12">
        <v>564</v>
      </c>
      <c r="G2631" s="12">
        <v>85</v>
      </c>
      <c r="H2631" s="12">
        <v>170</v>
      </c>
      <c r="I2631" s="12">
        <v>21</v>
      </c>
      <c r="J2631" s="12">
        <v>5</v>
      </c>
      <c r="K2631" s="12">
        <v>6</v>
      </c>
      <c r="L2631" s="12">
        <v>61</v>
      </c>
      <c r="M2631" s="12">
        <v>23</v>
      </c>
      <c r="N2631" s="12">
        <v>3</v>
      </c>
      <c r="O2631" s="12">
        <v>50</v>
      </c>
      <c r="P2631" s="12">
        <v>107</v>
      </c>
    </row>
    <row r="2632" spans="1:16" x14ac:dyDescent="0.2">
      <c r="A2632" s="12" t="s">
        <v>1848</v>
      </c>
      <c r="B2632" s="12">
        <v>2015</v>
      </c>
      <c r="C2632" s="12" t="s">
        <v>176</v>
      </c>
      <c r="D2632" s="12" t="s">
        <v>157</v>
      </c>
      <c r="E2632" s="12">
        <v>141</v>
      </c>
      <c r="F2632" s="12">
        <v>565</v>
      </c>
      <c r="G2632" s="12">
        <v>86</v>
      </c>
      <c r="H2632" s="12">
        <v>171</v>
      </c>
      <c r="I2632" s="12">
        <v>43</v>
      </c>
      <c r="J2632" s="12">
        <v>7</v>
      </c>
      <c r="K2632" s="12">
        <v>9</v>
      </c>
      <c r="L2632" s="12">
        <v>52</v>
      </c>
      <c r="M2632" s="12">
        <v>12</v>
      </c>
      <c r="N2632" s="12">
        <v>8</v>
      </c>
      <c r="O2632" s="12">
        <v>57</v>
      </c>
      <c r="P2632" s="12">
        <v>107</v>
      </c>
    </row>
    <row r="2633" spans="1:16" x14ac:dyDescent="0.2">
      <c r="A2633" s="12" t="s">
        <v>1972</v>
      </c>
      <c r="B2633" s="12">
        <v>2015</v>
      </c>
      <c r="C2633" s="12" t="s">
        <v>158</v>
      </c>
      <c r="D2633" s="12" t="s">
        <v>157</v>
      </c>
      <c r="E2633" s="12">
        <v>153</v>
      </c>
      <c r="F2633" s="12">
        <v>566</v>
      </c>
      <c r="G2633" s="12">
        <v>66</v>
      </c>
      <c r="H2633" s="12">
        <v>139</v>
      </c>
      <c r="I2633" s="12">
        <v>20</v>
      </c>
      <c r="J2633" s="12">
        <v>11</v>
      </c>
      <c r="K2633" s="12">
        <v>27</v>
      </c>
      <c r="L2633" s="12">
        <v>88</v>
      </c>
      <c r="M2633" s="12">
        <v>0</v>
      </c>
      <c r="N2633" s="12">
        <v>1</v>
      </c>
      <c r="O2633" s="12">
        <v>30</v>
      </c>
      <c r="P2633" s="12">
        <v>119</v>
      </c>
    </row>
    <row r="2634" spans="1:16" x14ac:dyDescent="0.2">
      <c r="A2634" s="12" t="s">
        <v>1725</v>
      </c>
      <c r="B2634" s="12">
        <v>2015</v>
      </c>
      <c r="C2634" s="12" t="s">
        <v>174</v>
      </c>
      <c r="D2634" s="12" t="s">
        <v>161</v>
      </c>
      <c r="E2634" s="12">
        <v>157</v>
      </c>
      <c r="F2634" s="12">
        <v>566</v>
      </c>
      <c r="G2634" s="12">
        <v>91</v>
      </c>
      <c r="H2634" s="12">
        <v>165</v>
      </c>
      <c r="I2634" s="12">
        <v>36</v>
      </c>
      <c r="J2634" s="12">
        <v>3</v>
      </c>
      <c r="K2634" s="12">
        <v>23</v>
      </c>
      <c r="L2634" s="12">
        <v>96</v>
      </c>
      <c r="M2634" s="12">
        <v>11</v>
      </c>
      <c r="N2634" s="12">
        <v>5</v>
      </c>
      <c r="O2634" s="12">
        <v>98</v>
      </c>
      <c r="P2634" s="12">
        <v>133</v>
      </c>
    </row>
    <row r="2635" spans="1:16" x14ac:dyDescent="0.2">
      <c r="A2635" s="12" t="s">
        <v>1300</v>
      </c>
      <c r="B2635" s="12">
        <v>2015</v>
      </c>
      <c r="C2635" s="12" t="s">
        <v>184</v>
      </c>
      <c r="D2635" s="12" t="s">
        <v>157</v>
      </c>
      <c r="E2635" s="12">
        <v>143</v>
      </c>
      <c r="F2635" s="12">
        <v>567</v>
      </c>
      <c r="G2635" s="12">
        <v>83</v>
      </c>
      <c r="H2635" s="12">
        <v>163</v>
      </c>
      <c r="I2635" s="12">
        <v>32</v>
      </c>
      <c r="J2635" s="12">
        <v>4</v>
      </c>
      <c r="K2635" s="12">
        <v>18</v>
      </c>
      <c r="L2635" s="12">
        <v>83</v>
      </c>
      <c r="M2635" s="12">
        <v>1</v>
      </c>
      <c r="N2635" s="12">
        <v>0</v>
      </c>
      <c r="O2635" s="12">
        <v>41</v>
      </c>
      <c r="P2635" s="12">
        <v>65</v>
      </c>
    </row>
    <row r="2636" spans="1:16" x14ac:dyDescent="0.2">
      <c r="A2636" s="12" t="s">
        <v>1840</v>
      </c>
      <c r="B2636" s="12">
        <v>2015</v>
      </c>
      <c r="C2636" s="12" t="s">
        <v>169</v>
      </c>
      <c r="D2636" s="12" t="s">
        <v>161</v>
      </c>
      <c r="E2636" s="12">
        <v>159</v>
      </c>
      <c r="F2636" s="12">
        <v>567</v>
      </c>
      <c r="G2636" s="12">
        <v>103</v>
      </c>
      <c r="H2636" s="12">
        <v>182</v>
      </c>
      <c r="I2636" s="12">
        <v>38</v>
      </c>
      <c r="J2636" s="12">
        <v>2</v>
      </c>
      <c r="K2636" s="12">
        <v>33</v>
      </c>
      <c r="L2636" s="12">
        <v>110</v>
      </c>
      <c r="M2636" s="12">
        <v>21</v>
      </c>
      <c r="N2636" s="12">
        <v>5</v>
      </c>
      <c r="O2636" s="12">
        <v>118</v>
      </c>
      <c r="P2636" s="12">
        <v>151</v>
      </c>
    </row>
    <row r="2637" spans="1:16" x14ac:dyDescent="0.2">
      <c r="A2637" s="12" t="s">
        <v>1573</v>
      </c>
      <c r="B2637" s="12">
        <v>2015</v>
      </c>
      <c r="C2637" s="12" t="s">
        <v>178</v>
      </c>
      <c r="D2637" s="12" t="s">
        <v>157</v>
      </c>
      <c r="E2637" s="12">
        <v>158</v>
      </c>
      <c r="F2637" s="12">
        <v>569</v>
      </c>
      <c r="G2637" s="12">
        <v>81</v>
      </c>
      <c r="H2637" s="12">
        <v>165</v>
      </c>
      <c r="I2637" s="12">
        <v>41</v>
      </c>
      <c r="J2637" s="12">
        <v>2</v>
      </c>
      <c r="K2637" s="12">
        <v>22</v>
      </c>
      <c r="L2637" s="12">
        <v>106</v>
      </c>
      <c r="M2637" s="12">
        <v>0</v>
      </c>
      <c r="N2637" s="12">
        <v>0</v>
      </c>
      <c r="O2637" s="12">
        <v>58</v>
      </c>
      <c r="P2637" s="12">
        <v>103</v>
      </c>
    </row>
    <row r="2638" spans="1:16" x14ac:dyDescent="0.2">
      <c r="A2638" s="12" t="s">
        <v>1658</v>
      </c>
      <c r="B2638" s="12">
        <v>2015</v>
      </c>
      <c r="C2638" s="12" t="s">
        <v>171</v>
      </c>
      <c r="D2638" s="12" t="s">
        <v>157</v>
      </c>
      <c r="E2638" s="12">
        <v>151</v>
      </c>
      <c r="F2638" s="12">
        <v>571</v>
      </c>
      <c r="G2638" s="12">
        <v>94</v>
      </c>
      <c r="H2638" s="12">
        <v>148</v>
      </c>
      <c r="I2638" s="12">
        <v>26</v>
      </c>
      <c r="J2638" s="12">
        <v>3</v>
      </c>
      <c r="K2638" s="12">
        <v>16</v>
      </c>
      <c r="L2638" s="12">
        <v>66</v>
      </c>
      <c r="M2638" s="12">
        <v>20</v>
      </c>
      <c r="N2638" s="12">
        <v>5</v>
      </c>
      <c r="O2638" s="12">
        <v>68</v>
      </c>
      <c r="P2638" s="12">
        <v>135</v>
      </c>
    </row>
    <row r="2639" spans="1:16" x14ac:dyDescent="0.2">
      <c r="A2639" s="12" t="s">
        <v>1469</v>
      </c>
      <c r="B2639" s="12">
        <v>2015</v>
      </c>
      <c r="C2639" s="12" t="s">
        <v>177</v>
      </c>
      <c r="D2639" s="12" t="s">
        <v>161</v>
      </c>
      <c r="E2639" s="12">
        <v>156</v>
      </c>
      <c r="F2639" s="12">
        <v>571</v>
      </c>
      <c r="G2639" s="12">
        <v>76</v>
      </c>
      <c r="H2639" s="12">
        <v>157</v>
      </c>
      <c r="I2639" s="12">
        <v>33</v>
      </c>
      <c r="J2639" s="12">
        <v>0</v>
      </c>
      <c r="K2639" s="12">
        <v>28</v>
      </c>
      <c r="L2639" s="12">
        <v>90</v>
      </c>
      <c r="M2639" s="12">
        <v>0</v>
      </c>
      <c r="N2639" s="12">
        <v>1</v>
      </c>
      <c r="O2639" s="12">
        <v>62</v>
      </c>
      <c r="P2639" s="12">
        <v>107</v>
      </c>
    </row>
    <row r="2640" spans="1:16" x14ac:dyDescent="0.2">
      <c r="A2640" s="12" t="s">
        <v>106</v>
      </c>
      <c r="B2640" s="12">
        <v>2015</v>
      </c>
      <c r="C2640" s="12" t="s">
        <v>165</v>
      </c>
      <c r="D2640" s="12" t="s">
        <v>157</v>
      </c>
      <c r="E2640" s="12">
        <v>160</v>
      </c>
      <c r="F2640" s="12">
        <v>573</v>
      </c>
      <c r="G2640" s="12">
        <v>100</v>
      </c>
      <c r="H2640" s="12">
        <v>150</v>
      </c>
      <c r="I2640" s="12">
        <v>31</v>
      </c>
      <c r="J2640" s="12">
        <v>0</v>
      </c>
      <c r="K2640" s="12">
        <v>47</v>
      </c>
      <c r="L2640" s="12">
        <v>117</v>
      </c>
      <c r="M2640" s="12">
        <v>2</v>
      </c>
      <c r="N2640" s="12">
        <v>3</v>
      </c>
      <c r="O2640" s="12">
        <v>84</v>
      </c>
      <c r="P2640" s="12">
        <v>208</v>
      </c>
    </row>
    <row r="2641" spans="1:16" x14ac:dyDescent="0.2">
      <c r="A2641" s="12" t="s">
        <v>2030</v>
      </c>
      <c r="B2641" s="12">
        <v>2015</v>
      </c>
      <c r="C2641" s="12" t="s">
        <v>185</v>
      </c>
      <c r="D2641" s="12" t="s">
        <v>161</v>
      </c>
      <c r="E2641" s="12">
        <v>149</v>
      </c>
      <c r="F2641" s="12">
        <v>573</v>
      </c>
      <c r="G2641" s="12">
        <v>77</v>
      </c>
      <c r="H2641" s="12">
        <v>169</v>
      </c>
      <c r="I2641" s="12">
        <v>28</v>
      </c>
      <c r="J2641" s="12">
        <v>6</v>
      </c>
      <c r="K2641" s="12">
        <v>12</v>
      </c>
      <c r="L2641" s="12">
        <v>77</v>
      </c>
      <c r="M2641" s="12">
        <v>12</v>
      </c>
      <c r="N2641" s="12">
        <v>0</v>
      </c>
      <c r="O2641" s="12">
        <v>30</v>
      </c>
      <c r="P2641" s="12">
        <v>96</v>
      </c>
    </row>
    <row r="2642" spans="1:16" x14ac:dyDescent="0.2">
      <c r="A2642" s="12" t="s">
        <v>1792</v>
      </c>
      <c r="B2642" s="12">
        <v>2015</v>
      </c>
      <c r="C2642" s="12" t="s">
        <v>175</v>
      </c>
      <c r="D2642" s="12" t="s">
        <v>157</v>
      </c>
      <c r="E2642" s="12">
        <v>152</v>
      </c>
      <c r="F2642" s="12">
        <v>573</v>
      </c>
      <c r="G2642" s="12">
        <v>74</v>
      </c>
      <c r="H2642" s="12">
        <v>140</v>
      </c>
      <c r="I2642" s="12">
        <v>35</v>
      </c>
      <c r="J2642" s="12">
        <v>4</v>
      </c>
      <c r="K2642" s="12">
        <v>22</v>
      </c>
      <c r="L2642" s="12">
        <v>86</v>
      </c>
      <c r="M2642" s="12">
        <v>2</v>
      </c>
      <c r="N2642" s="12">
        <v>1</v>
      </c>
      <c r="O2642" s="12">
        <v>50</v>
      </c>
      <c r="P2642" s="12">
        <v>124</v>
      </c>
    </row>
    <row r="2643" spans="1:16" x14ac:dyDescent="0.2">
      <c r="A2643" s="12" t="s">
        <v>1819</v>
      </c>
      <c r="B2643" s="12">
        <v>2015</v>
      </c>
      <c r="C2643" s="12" t="s">
        <v>180</v>
      </c>
      <c r="D2643" s="12" t="s">
        <v>161</v>
      </c>
      <c r="E2643" s="12">
        <v>154</v>
      </c>
      <c r="F2643" s="12">
        <v>574</v>
      </c>
      <c r="G2643" s="12">
        <v>101</v>
      </c>
      <c r="H2643" s="12">
        <v>156</v>
      </c>
      <c r="I2643" s="12">
        <v>44</v>
      </c>
      <c r="J2643" s="12">
        <v>3</v>
      </c>
      <c r="K2643" s="12">
        <v>28</v>
      </c>
      <c r="L2643" s="12">
        <v>84</v>
      </c>
      <c r="M2643" s="12">
        <v>4</v>
      </c>
      <c r="N2643" s="12">
        <v>3</v>
      </c>
      <c r="O2643" s="12">
        <v>81</v>
      </c>
      <c r="P2643" s="12">
        <v>151</v>
      </c>
    </row>
    <row r="2644" spans="1:16" x14ac:dyDescent="0.2">
      <c r="A2644" s="12" t="s">
        <v>111</v>
      </c>
      <c r="B2644" s="12">
        <v>2015</v>
      </c>
      <c r="C2644" s="12" t="s">
        <v>181</v>
      </c>
      <c r="D2644" s="12" t="s">
        <v>157</v>
      </c>
      <c r="E2644" s="12">
        <v>159</v>
      </c>
      <c r="F2644" s="12">
        <v>575</v>
      </c>
      <c r="G2644" s="12">
        <v>104</v>
      </c>
      <c r="H2644" s="12">
        <v>172</v>
      </c>
      <c r="I2644" s="12">
        <v>32</v>
      </c>
      <c r="J2644" s="12">
        <v>6</v>
      </c>
      <c r="K2644" s="12">
        <v>41</v>
      </c>
      <c r="L2644" s="12">
        <v>90</v>
      </c>
      <c r="M2644" s="12">
        <v>11</v>
      </c>
      <c r="N2644" s="12">
        <v>7</v>
      </c>
      <c r="O2644" s="12">
        <v>92</v>
      </c>
      <c r="P2644" s="12">
        <v>158</v>
      </c>
    </row>
    <row r="2645" spans="1:16" x14ac:dyDescent="0.2">
      <c r="A2645" s="12" t="s">
        <v>1924</v>
      </c>
      <c r="B2645" s="12">
        <v>2015</v>
      </c>
      <c r="C2645" s="12" t="s">
        <v>174</v>
      </c>
      <c r="D2645" s="12" t="s">
        <v>161</v>
      </c>
      <c r="E2645" s="12">
        <v>153</v>
      </c>
      <c r="F2645" s="12">
        <v>579</v>
      </c>
      <c r="G2645" s="12">
        <v>84</v>
      </c>
      <c r="H2645" s="12">
        <v>166</v>
      </c>
      <c r="I2645" s="12">
        <v>30</v>
      </c>
      <c r="J2645" s="12">
        <v>2</v>
      </c>
      <c r="K2645" s="12">
        <v>19</v>
      </c>
      <c r="L2645" s="12">
        <v>81</v>
      </c>
      <c r="M2645" s="12">
        <v>30</v>
      </c>
      <c r="N2645" s="12">
        <v>10</v>
      </c>
      <c r="O2645" s="12">
        <v>27</v>
      </c>
      <c r="P2645" s="12">
        <v>123</v>
      </c>
    </row>
    <row r="2646" spans="1:16" x14ac:dyDescent="0.2">
      <c r="A2646" s="12" t="s">
        <v>1455</v>
      </c>
      <c r="B2646" s="12">
        <v>2015</v>
      </c>
      <c r="C2646" s="12" t="s">
        <v>180</v>
      </c>
      <c r="D2646" s="12" t="s">
        <v>161</v>
      </c>
      <c r="E2646" s="12">
        <v>155</v>
      </c>
      <c r="F2646" s="12">
        <v>579</v>
      </c>
      <c r="G2646" s="12">
        <v>64</v>
      </c>
      <c r="H2646" s="12">
        <v>159</v>
      </c>
      <c r="I2646" s="12">
        <v>26</v>
      </c>
      <c r="J2646" s="12">
        <v>1</v>
      </c>
      <c r="K2646" s="12">
        <v>17</v>
      </c>
      <c r="L2646" s="12">
        <v>71</v>
      </c>
      <c r="M2646" s="12">
        <v>1</v>
      </c>
      <c r="N2646" s="12">
        <v>4</v>
      </c>
      <c r="O2646" s="12">
        <v>50</v>
      </c>
      <c r="P2646" s="12">
        <v>111</v>
      </c>
    </row>
    <row r="2647" spans="1:16" x14ac:dyDescent="0.2">
      <c r="A2647" s="12" t="s">
        <v>1644</v>
      </c>
      <c r="B2647" s="12">
        <v>2015</v>
      </c>
      <c r="C2647" s="12" t="s">
        <v>179</v>
      </c>
      <c r="D2647" s="12" t="s">
        <v>161</v>
      </c>
      <c r="E2647" s="12">
        <v>157</v>
      </c>
      <c r="F2647" s="12">
        <v>580</v>
      </c>
      <c r="G2647" s="12">
        <v>72</v>
      </c>
      <c r="H2647" s="12">
        <v>131</v>
      </c>
      <c r="I2647" s="12">
        <v>35</v>
      </c>
      <c r="J2647" s="12">
        <v>4</v>
      </c>
      <c r="K2647" s="12">
        <v>26</v>
      </c>
      <c r="L2647" s="12">
        <v>87</v>
      </c>
      <c r="M2647" s="12">
        <v>9</v>
      </c>
      <c r="N2647" s="12">
        <v>5</v>
      </c>
      <c r="O2647" s="12">
        <v>58</v>
      </c>
      <c r="P2647" s="12">
        <v>145</v>
      </c>
    </row>
    <row r="2648" spans="1:16" x14ac:dyDescent="0.2">
      <c r="A2648" s="12" t="s">
        <v>1470</v>
      </c>
      <c r="B2648" s="12">
        <v>2015</v>
      </c>
      <c r="C2648" s="12" t="s">
        <v>173</v>
      </c>
      <c r="D2648" s="12" t="s">
        <v>161</v>
      </c>
      <c r="E2648" s="12">
        <v>157</v>
      </c>
      <c r="F2648" s="12">
        <v>580</v>
      </c>
      <c r="G2648" s="12">
        <v>98</v>
      </c>
      <c r="H2648" s="12">
        <v>150</v>
      </c>
      <c r="I2648" s="12">
        <v>33</v>
      </c>
      <c r="J2648" s="12">
        <v>2</v>
      </c>
      <c r="K2648" s="12">
        <v>26</v>
      </c>
      <c r="L2648" s="12">
        <v>70</v>
      </c>
      <c r="M2648" s="12">
        <v>11</v>
      </c>
      <c r="N2648" s="12">
        <v>6</v>
      </c>
      <c r="O2648" s="12">
        <v>91</v>
      </c>
      <c r="P2648" s="12">
        <v>151</v>
      </c>
    </row>
    <row r="2649" spans="1:16" x14ac:dyDescent="0.2">
      <c r="A2649" s="12" t="s">
        <v>1612</v>
      </c>
      <c r="B2649" s="12">
        <v>2015</v>
      </c>
      <c r="C2649" s="12" t="s">
        <v>171</v>
      </c>
      <c r="D2649" s="12" t="s">
        <v>157</v>
      </c>
      <c r="E2649" s="12">
        <v>156</v>
      </c>
      <c r="F2649" s="12">
        <v>580</v>
      </c>
      <c r="G2649" s="12">
        <v>74</v>
      </c>
      <c r="H2649" s="12">
        <v>150</v>
      </c>
      <c r="I2649" s="12">
        <v>29</v>
      </c>
      <c r="J2649" s="12">
        <v>1</v>
      </c>
      <c r="K2649" s="12">
        <v>11</v>
      </c>
      <c r="L2649" s="12">
        <v>62</v>
      </c>
      <c r="M2649" s="12">
        <v>0</v>
      </c>
      <c r="N2649" s="12">
        <v>2</v>
      </c>
      <c r="O2649" s="12">
        <v>51</v>
      </c>
      <c r="P2649" s="12">
        <v>135</v>
      </c>
    </row>
    <row r="2650" spans="1:16" x14ac:dyDescent="0.2">
      <c r="A2650" s="12" t="s">
        <v>1708</v>
      </c>
      <c r="B2650" s="12">
        <v>2015</v>
      </c>
      <c r="C2650" s="12" t="s">
        <v>183</v>
      </c>
      <c r="D2650" s="12" t="s">
        <v>161</v>
      </c>
      <c r="E2650" s="12">
        <v>156</v>
      </c>
      <c r="F2650" s="12">
        <v>583</v>
      </c>
      <c r="G2650" s="12">
        <v>69</v>
      </c>
      <c r="H2650" s="12">
        <v>136</v>
      </c>
      <c r="I2650" s="12">
        <v>27</v>
      </c>
      <c r="J2650" s="12">
        <v>2</v>
      </c>
      <c r="K2650" s="12">
        <v>19</v>
      </c>
      <c r="L2650" s="12">
        <v>62</v>
      </c>
      <c r="M2650" s="12">
        <v>13</v>
      </c>
      <c r="N2650" s="12">
        <v>5</v>
      </c>
      <c r="O2650" s="12">
        <v>45</v>
      </c>
      <c r="P2650" s="12">
        <v>187</v>
      </c>
    </row>
    <row r="2651" spans="1:16" x14ac:dyDescent="0.2">
      <c r="A2651" s="12" t="s">
        <v>1681</v>
      </c>
      <c r="B2651" s="12">
        <v>2015</v>
      </c>
      <c r="C2651" s="12" t="s">
        <v>156</v>
      </c>
      <c r="D2651" s="12" t="s">
        <v>157</v>
      </c>
      <c r="E2651" s="12">
        <v>154</v>
      </c>
      <c r="F2651" s="12">
        <v>583</v>
      </c>
      <c r="G2651" s="12">
        <v>54</v>
      </c>
      <c r="H2651" s="12">
        <v>145</v>
      </c>
      <c r="I2651" s="12">
        <v>33</v>
      </c>
      <c r="J2651" s="12">
        <v>0</v>
      </c>
      <c r="K2651" s="12">
        <v>10</v>
      </c>
      <c r="L2651" s="12">
        <v>62</v>
      </c>
      <c r="M2651" s="12">
        <v>17</v>
      </c>
      <c r="N2651" s="12">
        <v>7</v>
      </c>
      <c r="O2651" s="12">
        <v>31</v>
      </c>
      <c r="P2651" s="12">
        <v>68</v>
      </c>
    </row>
    <row r="2652" spans="1:16" x14ac:dyDescent="0.2">
      <c r="A2652" s="12" t="s">
        <v>2001</v>
      </c>
      <c r="B2652" s="12">
        <v>2015</v>
      </c>
      <c r="C2652" s="12" t="s">
        <v>164</v>
      </c>
      <c r="D2652" s="12" t="s">
        <v>157</v>
      </c>
      <c r="E2652" s="12">
        <v>159</v>
      </c>
      <c r="F2652" s="12">
        <v>586</v>
      </c>
      <c r="G2652" s="12">
        <v>76</v>
      </c>
      <c r="H2652" s="12">
        <v>163</v>
      </c>
      <c r="I2652" s="12">
        <v>31</v>
      </c>
      <c r="J2652" s="12">
        <v>2</v>
      </c>
      <c r="K2652" s="12">
        <v>12</v>
      </c>
      <c r="L2652" s="12">
        <v>56</v>
      </c>
      <c r="M2652" s="12">
        <v>25</v>
      </c>
      <c r="N2652" s="12">
        <v>4</v>
      </c>
      <c r="O2652" s="12">
        <v>28</v>
      </c>
      <c r="P2652" s="12">
        <v>85</v>
      </c>
    </row>
    <row r="2653" spans="1:16" x14ac:dyDescent="0.2">
      <c r="A2653" s="12" t="s">
        <v>1874</v>
      </c>
      <c r="B2653" s="12">
        <v>2015</v>
      </c>
      <c r="C2653" s="12" t="s">
        <v>162</v>
      </c>
      <c r="D2653" s="12" t="s">
        <v>161</v>
      </c>
      <c r="E2653" s="12">
        <v>160</v>
      </c>
      <c r="F2653" s="12">
        <v>586</v>
      </c>
      <c r="G2653" s="12">
        <v>94</v>
      </c>
      <c r="H2653" s="12">
        <v>163</v>
      </c>
      <c r="I2653" s="12">
        <v>38</v>
      </c>
      <c r="J2653" s="12">
        <v>3</v>
      </c>
      <c r="K2653" s="12">
        <v>31</v>
      </c>
      <c r="L2653" s="12">
        <v>101</v>
      </c>
      <c r="M2653" s="12">
        <v>17</v>
      </c>
      <c r="N2653" s="12">
        <v>6</v>
      </c>
      <c r="O2653" s="12">
        <v>78</v>
      </c>
      <c r="P2653" s="12">
        <v>105</v>
      </c>
    </row>
    <row r="2654" spans="1:16" x14ac:dyDescent="0.2">
      <c r="A2654" s="12" t="s">
        <v>1430</v>
      </c>
      <c r="B2654" s="12">
        <v>2015</v>
      </c>
      <c r="C2654" s="12" t="s">
        <v>179</v>
      </c>
      <c r="D2654" s="12" t="s">
        <v>161</v>
      </c>
      <c r="E2654" s="12">
        <v>148</v>
      </c>
      <c r="F2654" s="12">
        <v>588</v>
      </c>
      <c r="G2654" s="12">
        <v>69</v>
      </c>
      <c r="H2654" s="12">
        <v>173</v>
      </c>
      <c r="I2654" s="12">
        <v>19</v>
      </c>
      <c r="J2654" s="12">
        <v>2</v>
      </c>
      <c r="K2654" s="12">
        <v>12</v>
      </c>
      <c r="L2654" s="12">
        <v>70</v>
      </c>
      <c r="M2654" s="12">
        <v>23</v>
      </c>
      <c r="N2654" s="12">
        <v>3</v>
      </c>
      <c r="O2654" s="12">
        <v>27</v>
      </c>
      <c r="P2654" s="12">
        <v>68</v>
      </c>
    </row>
    <row r="2655" spans="1:16" x14ac:dyDescent="0.2">
      <c r="A2655" s="12" t="s">
        <v>107</v>
      </c>
      <c r="B2655" s="12">
        <v>2015</v>
      </c>
      <c r="C2655" s="12" t="s">
        <v>159</v>
      </c>
      <c r="D2655" s="12" t="s">
        <v>157</v>
      </c>
      <c r="E2655" s="12">
        <v>152</v>
      </c>
      <c r="F2655" s="12">
        <v>590</v>
      </c>
      <c r="G2655" s="12">
        <v>90</v>
      </c>
      <c r="H2655" s="12">
        <v>178</v>
      </c>
      <c r="I2655" s="12">
        <v>22</v>
      </c>
      <c r="J2655" s="12">
        <v>1</v>
      </c>
      <c r="K2655" s="12">
        <v>44</v>
      </c>
      <c r="L2655" s="12">
        <v>93</v>
      </c>
      <c r="M2655" s="12">
        <v>3</v>
      </c>
      <c r="N2655" s="12">
        <v>2</v>
      </c>
      <c r="O2655" s="12">
        <v>59</v>
      </c>
      <c r="P2655" s="12">
        <v>164</v>
      </c>
    </row>
    <row r="2656" spans="1:16" x14ac:dyDescent="0.2">
      <c r="A2656" s="12" t="s">
        <v>1484</v>
      </c>
      <c r="B2656" s="12">
        <v>2015</v>
      </c>
      <c r="C2656" s="12" t="s">
        <v>175</v>
      </c>
      <c r="D2656" s="12" t="s">
        <v>157</v>
      </c>
      <c r="E2656" s="12">
        <v>158</v>
      </c>
      <c r="F2656" s="12">
        <v>592</v>
      </c>
      <c r="G2656" s="12">
        <v>69</v>
      </c>
      <c r="H2656" s="12">
        <v>157</v>
      </c>
      <c r="I2656" s="12">
        <v>34</v>
      </c>
      <c r="J2656" s="12">
        <v>2</v>
      </c>
      <c r="K2656" s="12">
        <v>10</v>
      </c>
      <c r="L2656" s="12">
        <v>66</v>
      </c>
      <c r="M2656" s="12">
        <v>2</v>
      </c>
      <c r="N2656" s="12">
        <v>1</v>
      </c>
      <c r="O2656" s="12">
        <v>67</v>
      </c>
      <c r="P2656" s="12">
        <v>112</v>
      </c>
    </row>
    <row r="2657" spans="1:16" x14ac:dyDescent="0.2">
      <c r="A2657" s="12" t="s">
        <v>2053</v>
      </c>
      <c r="B2657" s="12">
        <v>2015</v>
      </c>
      <c r="C2657" s="12" t="s">
        <v>174</v>
      </c>
      <c r="D2657" s="12" t="s">
        <v>161</v>
      </c>
      <c r="E2657" s="12">
        <v>153</v>
      </c>
      <c r="F2657" s="12">
        <v>593</v>
      </c>
      <c r="G2657" s="12">
        <v>83</v>
      </c>
      <c r="H2657" s="12">
        <v>152</v>
      </c>
      <c r="I2657" s="12">
        <v>35</v>
      </c>
      <c r="J2657" s="12">
        <v>6</v>
      </c>
      <c r="K2657" s="12">
        <v>9</v>
      </c>
      <c r="L2657" s="12">
        <v>52</v>
      </c>
      <c r="M2657" s="12">
        <v>27</v>
      </c>
      <c r="N2657" s="12">
        <v>10</v>
      </c>
      <c r="O2657" s="12">
        <v>55</v>
      </c>
      <c r="P2657" s="12">
        <v>121</v>
      </c>
    </row>
    <row r="2658" spans="1:16" x14ac:dyDescent="0.2">
      <c r="A2658" s="12" t="s">
        <v>1696</v>
      </c>
      <c r="B2658" s="12">
        <v>2015</v>
      </c>
      <c r="C2658" s="12" t="s">
        <v>184</v>
      </c>
      <c r="D2658" s="12" t="s">
        <v>157</v>
      </c>
      <c r="E2658" s="12">
        <v>160</v>
      </c>
      <c r="F2658" s="12">
        <v>596</v>
      </c>
      <c r="G2658" s="12">
        <v>69</v>
      </c>
      <c r="H2658" s="12">
        <v>154</v>
      </c>
      <c r="I2658" s="12">
        <v>34</v>
      </c>
      <c r="J2658" s="12">
        <v>2</v>
      </c>
      <c r="K2658" s="12">
        <v>7</v>
      </c>
      <c r="L2658" s="12">
        <v>62</v>
      </c>
      <c r="M2658" s="12">
        <v>25</v>
      </c>
      <c r="N2658" s="12">
        <v>9</v>
      </c>
      <c r="O2658" s="12">
        <v>46</v>
      </c>
      <c r="P2658" s="12">
        <v>78</v>
      </c>
    </row>
    <row r="2659" spans="1:16" x14ac:dyDescent="0.2">
      <c r="A2659" s="12" t="s">
        <v>1656</v>
      </c>
      <c r="B2659" s="12">
        <v>2015</v>
      </c>
      <c r="C2659" s="12" t="s">
        <v>162</v>
      </c>
      <c r="D2659" s="12" t="s">
        <v>161</v>
      </c>
      <c r="E2659" s="12">
        <v>156</v>
      </c>
      <c r="F2659" s="12">
        <v>596</v>
      </c>
      <c r="G2659" s="12">
        <v>102</v>
      </c>
      <c r="H2659" s="12">
        <v>149</v>
      </c>
      <c r="I2659" s="12">
        <v>29</v>
      </c>
      <c r="J2659" s="12">
        <v>8</v>
      </c>
      <c r="K2659" s="12">
        <v>17</v>
      </c>
      <c r="L2659" s="12">
        <v>46</v>
      </c>
      <c r="M2659" s="12">
        <v>20</v>
      </c>
      <c r="N2659" s="12">
        <v>7</v>
      </c>
      <c r="O2659" s="12">
        <v>84</v>
      </c>
      <c r="P2659" s="12">
        <v>154</v>
      </c>
    </row>
    <row r="2660" spans="1:16" x14ac:dyDescent="0.2">
      <c r="A2660" s="12" t="s">
        <v>1560</v>
      </c>
      <c r="B2660" s="12">
        <v>2015</v>
      </c>
      <c r="C2660" s="12" t="s">
        <v>172</v>
      </c>
      <c r="D2660" s="12" t="s">
        <v>161</v>
      </c>
      <c r="E2660" s="12">
        <v>154</v>
      </c>
      <c r="F2660" s="12">
        <v>596</v>
      </c>
      <c r="G2660" s="12">
        <v>80</v>
      </c>
      <c r="H2660" s="12">
        <v>158</v>
      </c>
      <c r="I2660" s="12">
        <v>31</v>
      </c>
      <c r="J2660" s="12">
        <v>3</v>
      </c>
      <c r="K2660" s="12">
        <v>23</v>
      </c>
      <c r="L2660" s="12">
        <v>100</v>
      </c>
      <c r="M2660" s="12">
        <v>12</v>
      </c>
      <c r="N2660" s="12">
        <v>2</v>
      </c>
      <c r="O2660" s="12">
        <v>39</v>
      </c>
      <c r="P2660" s="12">
        <v>147</v>
      </c>
    </row>
    <row r="2661" spans="1:16" x14ac:dyDescent="0.2">
      <c r="A2661" s="12" t="s">
        <v>1857</v>
      </c>
      <c r="B2661" s="12">
        <v>2015</v>
      </c>
      <c r="C2661" s="12" t="s">
        <v>182</v>
      </c>
      <c r="D2661" s="12" t="s">
        <v>157</v>
      </c>
      <c r="E2661" s="12">
        <v>158</v>
      </c>
      <c r="F2661" s="12">
        <v>596</v>
      </c>
      <c r="G2661" s="12">
        <v>93</v>
      </c>
      <c r="H2661" s="12">
        <v>168</v>
      </c>
      <c r="I2661" s="12">
        <v>33</v>
      </c>
      <c r="J2661" s="12">
        <v>2</v>
      </c>
      <c r="K2661" s="12">
        <v>38</v>
      </c>
      <c r="L2661" s="12">
        <v>102</v>
      </c>
      <c r="M2661" s="12">
        <v>3</v>
      </c>
      <c r="N2661" s="12">
        <v>2</v>
      </c>
      <c r="O2661" s="12">
        <v>53</v>
      </c>
      <c r="P2661" s="12">
        <v>178</v>
      </c>
    </row>
    <row r="2662" spans="1:16" x14ac:dyDescent="0.2">
      <c r="A2662" s="12" t="s">
        <v>1545</v>
      </c>
      <c r="B2662" s="12">
        <v>2015</v>
      </c>
      <c r="C2662" s="12" t="s">
        <v>181</v>
      </c>
      <c r="D2662" s="12" t="s">
        <v>157</v>
      </c>
      <c r="E2662" s="12">
        <v>156</v>
      </c>
      <c r="F2662" s="12">
        <v>597</v>
      </c>
      <c r="G2662" s="12">
        <v>74</v>
      </c>
      <c r="H2662" s="12">
        <v>161</v>
      </c>
      <c r="I2662" s="12">
        <v>30</v>
      </c>
      <c r="J2662" s="12">
        <v>1</v>
      </c>
      <c r="K2662" s="12">
        <v>3</v>
      </c>
      <c r="L2662" s="12">
        <v>44</v>
      </c>
      <c r="M2662" s="12">
        <v>15</v>
      </c>
      <c r="N2662" s="12">
        <v>6</v>
      </c>
      <c r="O2662" s="12">
        <v>25</v>
      </c>
      <c r="P2662" s="12">
        <v>73</v>
      </c>
    </row>
    <row r="2663" spans="1:16" x14ac:dyDescent="0.2">
      <c r="A2663" s="12" t="s">
        <v>2021</v>
      </c>
      <c r="B2663" s="12">
        <v>2015</v>
      </c>
      <c r="C2663" s="12" t="s">
        <v>168</v>
      </c>
      <c r="D2663" s="12" t="s">
        <v>157</v>
      </c>
      <c r="E2663" s="12">
        <v>145</v>
      </c>
      <c r="F2663" s="12">
        <v>597</v>
      </c>
      <c r="G2663" s="12">
        <v>92</v>
      </c>
      <c r="H2663" s="12">
        <v>174</v>
      </c>
      <c r="I2663" s="12">
        <v>42</v>
      </c>
      <c r="J2663" s="12">
        <v>8</v>
      </c>
      <c r="K2663" s="12">
        <v>18</v>
      </c>
      <c r="L2663" s="12">
        <v>77</v>
      </c>
      <c r="M2663" s="12">
        <v>21</v>
      </c>
      <c r="N2663" s="12">
        <v>6</v>
      </c>
      <c r="O2663" s="12">
        <v>46</v>
      </c>
      <c r="P2663" s="12">
        <v>82</v>
      </c>
    </row>
    <row r="2664" spans="1:16" x14ac:dyDescent="0.2">
      <c r="A2664" s="12" t="s">
        <v>1846</v>
      </c>
      <c r="B2664" s="12">
        <v>2015</v>
      </c>
      <c r="C2664" s="12" t="s">
        <v>178</v>
      </c>
      <c r="D2664" s="12" t="s">
        <v>157</v>
      </c>
      <c r="E2664" s="12">
        <v>158</v>
      </c>
      <c r="F2664" s="12">
        <v>599</v>
      </c>
      <c r="G2664" s="12">
        <v>98</v>
      </c>
      <c r="H2664" s="12">
        <v>178</v>
      </c>
      <c r="I2664" s="12">
        <v>33</v>
      </c>
      <c r="J2664" s="12">
        <v>5</v>
      </c>
      <c r="K2664" s="12">
        <v>18</v>
      </c>
      <c r="L2664" s="12">
        <v>93</v>
      </c>
      <c r="M2664" s="12">
        <v>7</v>
      </c>
      <c r="N2664" s="12">
        <v>3</v>
      </c>
      <c r="O2664" s="12">
        <v>61</v>
      </c>
      <c r="P2664" s="12">
        <v>108</v>
      </c>
    </row>
    <row r="2665" spans="1:16" x14ac:dyDescent="0.2">
      <c r="A2665" s="12" t="s">
        <v>113</v>
      </c>
      <c r="B2665" s="12">
        <v>2015</v>
      </c>
      <c r="C2665" s="12" t="s">
        <v>181</v>
      </c>
      <c r="D2665" s="12" t="s">
        <v>157</v>
      </c>
      <c r="E2665" s="12">
        <v>157</v>
      </c>
      <c r="F2665" s="12">
        <v>602</v>
      </c>
      <c r="G2665" s="12">
        <v>85</v>
      </c>
      <c r="H2665" s="12">
        <v>147</v>
      </c>
      <c r="I2665" s="12">
        <v>22</v>
      </c>
      <c r="J2665" s="12">
        <v>0</v>
      </c>
      <c r="K2665" s="12">
        <v>40</v>
      </c>
      <c r="L2665" s="12">
        <v>95</v>
      </c>
      <c r="M2665" s="12">
        <v>5</v>
      </c>
      <c r="N2665" s="12">
        <v>3</v>
      </c>
      <c r="O2665" s="12">
        <v>50</v>
      </c>
      <c r="P2665" s="12">
        <v>72</v>
      </c>
    </row>
    <row r="2666" spans="1:16" x14ac:dyDescent="0.2">
      <c r="A2666" s="12" t="s">
        <v>1671</v>
      </c>
      <c r="B2666" s="12">
        <v>2015</v>
      </c>
      <c r="C2666" s="12" t="s">
        <v>167</v>
      </c>
      <c r="D2666" s="12" t="s">
        <v>157</v>
      </c>
      <c r="E2666" s="12">
        <v>160</v>
      </c>
      <c r="F2666" s="12">
        <v>604</v>
      </c>
      <c r="G2666" s="12">
        <v>74</v>
      </c>
      <c r="H2666" s="12">
        <v>163</v>
      </c>
      <c r="I2666" s="12">
        <v>35</v>
      </c>
      <c r="J2666" s="12">
        <v>1</v>
      </c>
      <c r="K2666" s="12">
        <v>21</v>
      </c>
      <c r="L2666" s="12">
        <v>73</v>
      </c>
      <c r="M2666" s="12">
        <v>3</v>
      </c>
      <c r="N2666" s="12">
        <v>1</v>
      </c>
      <c r="O2666" s="12">
        <v>51</v>
      </c>
      <c r="P2666" s="12">
        <v>132</v>
      </c>
    </row>
    <row r="2667" spans="1:16" x14ac:dyDescent="0.2">
      <c r="A2667" s="12" t="s">
        <v>1935</v>
      </c>
      <c r="B2667" s="12">
        <v>2015</v>
      </c>
      <c r="C2667" s="12" t="s">
        <v>169</v>
      </c>
      <c r="D2667" s="12" t="s">
        <v>161</v>
      </c>
      <c r="E2667" s="12">
        <v>157</v>
      </c>
      <c r="F2667" s="12">
        <v>609</v>
      </c>
      <c r="G2667" s="12">
        <v>111</v>
      </c>
      <c r="H2667" s="12">
        <v>192</v>
      </c>
      <c r="I2667" s="12">
        <v>39</v>
      </c>
      <c r="J2667" s="12">
        <v>6</v>
      </c>
      <c r="K2667" s="12">
        <v>20</v>
      </c>
      <c r="L2667" s="12">
        <v>76</v>
      </c>
      <c r="M2667" s="12">
        <v>39</v>
      </c>
      <c r="N2667" s="12">
        <v>7</v>
      </c>
      <c r="O2667" s="12">
        <v>53</v>
      </c>
      <c r="P2667" s="12">
        <v>89</v>
      </c>
    </row>
    <row r="2668" spans="1:16" x14ac:dyDescent="0.2">
      <c r="A2668" s="12" t="s">
        <v>1322</v>
      </c>
      <c r="B2668" s="12">
        <v>2015</v>
      </c>
      <c r="C2668" s="12" t="s">
        <v>156</v>
      </c>
      <c r="D2668" s="12" t="s">
        <v>157</v>
      </c>
      <c r="E2668" s="12">
        <v>153</v>
      </c>
      <c r="F2668" s="12">
        <v>610</v>
      </c>
      <c r="G2668" s="12">
        <v>98</v>
      </c>
      <c r="H2668" s="12">
        <v>175</v>
      </c>
      <c r="I2668" s="12">
        <v>28</v>
      </c>
      <c r="J2668" s="12">
        <v>9</v>
      </c>
      <c r="K2668" s="12">
        <v>14</v>
      </c>
      <c r="L2668" s="12">
        <v>56</v>
      </c>
      <c r="M2668" s="12">
        <v>18</v>
      </c>
      <c r="N2668" s="12">
        <v>8</v>
      </c>
      <c r="O2668" s="12">
        <v>58</v>
      </c>
      <c r="P2668" s="12">
        <v>131</v>
      </c>
    </row>
    <row r="2669" spans="1:16" x14ac:dyDescent="0.2">
      <c r="A2669" s="12" t="s">
        <v>1654</v>
      </c>
      <c r="B2669" s="12">
        <v>2015</v>
      </c>
      <c r="C2669" s="12" t="s">
        <v>178</v>
      </c>
      <c r="D2669" s="12" t="s">
        <v>157</v>
      </c>
      <c r="E2669" s="12">
        <v>148</v>
      </c>
      <c r="F2669" s="12">
        <v>612</v>
      </c>
      <c r="G2669" s="12">
        <v>76</v>
      </c>
      <c r="H2669" s="12">
        <v>157</v>
      </c>
      <c r="I2669" s="12">
        <v>20</v>
      </c>
      <c r="J2669" s="12">
        <v>5</v>
      </c>
      <c r="K2669" s="12">
        <v>3</v>
      </c>
      <c r="L2669" s="12">
        <v>47</v>
      </c>
      <c r="M2669" s="12">
        <v>17</v>
      </c>
      <c r="N2669" s="12">
        <v>5</v>
      </c>
      <c r="O2669" s="12">
        <v>26</v>
      </c>
      <c r="P2669" s="12">
        <v>75</v>
      </c>
    </row>
    <row r="2670" spans="1:16" x14ac:dyDescent="0.2">
      <c r="A2670" s="12" t="s">
        <v>1568</v>
      </c>
      <c r="B2670" s="12">
        <v>2015</v>
      </c>
      <c r="C2670" s="12" t="s">
        <v>160</v>
      </c>
      <c r="D2670" s="12" t="s">
        <v>161</v>
      </c>
      <c r="E2670" s="12">
        <v>156</v>
      </c>
      <c r="F2670" s="12">
        <v>612</v>
      </c>
      <c r="G2670" s="12">
        <v>73</v>
      </c>
      <c r="H2670" s="12">
        <v>181</v>
      </c>
      <c r="I2670" s="12">
        <v>38</v>
      </c>
      <c r="J2670" s="12">
        <v>1</v>
      </c>
      <c r="K2670" s="12">
        <v>3</v>
      </c>
      <c r="L2670" s="12">
        <v>53</v>
      </c>
      <c r="M2670" s="12">
        <v>2</v>
      </c>
      <c r="N2670" s="12">
        <v>1</v>
      </c>
      <c r="O2670" s="12">
        <v>70</v>
      </c>
      <c r="P2670" s="12">
        <v>83</v>
      </c>
    </row>
    <row r="2671" spans="1:16" x14ac:dyDescent="0.2">
      <c r="A2671" s="12" t="s">
        <v>2015</v>
      </c>
      <c r="B2671" s="12">
        <v>2015</v>
      </c>
      <c r="C2671" s="12" t="s">
        <v>156</v>
      </c>
      <c r="D2671" s="12" t="s">
        <v>157</v>
      </c>
      <c r="E2671" s="12">
        <v>154</v>
      </c>
      <c r="F2671" s="12">
        <v>613</v>
      </c>
      <c r="G2671" s="12">
        <v>88</v>
      </c>
      <c r="H2671" s="12">
        <v>178</v>
      </c>
      <c r="I2671" s="12">
        <v>34</v>
      </c>
      <c r="J2671" s="12">
        <v>3</v>
      </c>
      <c r="K2671" s="12">
        <v>30</v>
      </c>
      <c r="L2671" s="12">
        <v>101</v>
      </c>
      <c r="M2671" s="12">
        <v>0</v>
      </c>
      <c r="N2671" s="12">
        <v>0</v>
      </c>
      <c r="O2671" s="12">
        <v>39</v>
      </c>
      <c r="P2671" s="12">
        <v>140</v>
      </c>
    </row>
    <row r="2672" spans="1:16" x14ac:dyDescent="0.2">
      <c r="A2672" s="12" t="s">
        <v>1957</v>
      </c>
      <c r="B2672" s="12">
        <v>2015</v>
      </c>
      <c r="C2672" s="12" t="s">
        <v>168</v>
      </c>
      <c r="D2672" s="12" t="s">
        <v>157</v>
      </c>
      <c r="E2672" s="12">
        <v>156</v>
      </c>
      <c r="F2672" s="12">
        <v>613</v>
      </c>
      <c r="G2672" s="12">
        <v>84</v>
      </c>
      <c r="H2672" s="12">
        <v>196</v>
      </c>
      <c r="I2672" s="12">
        <v>35</v>
      </c>
      <c r="J2672" s="12">
        <v>3</v>
      </c>
      <c r="K2672" s="12">
        <v>7</v>
      </c>
      <c r="L2672" s="12">
        <v>81</v>
      </c>
      <c r="M2672" s="12">
        <v>10</v>
      </c>
      <c r="N2672" s="12">
        <v>2</v>
      </c>
      <c r="O2672" s="12">
        <v>32</v>
      </c>
      <c r="P2672" s="12">
        <v>101</v>
      </c>
    </row>
    <row r="2673" spans="1:16" x14ac:dyDescent="0.2">
      <c r="A2673" s="12" t="s">
        <v>1513</v>
      </c>
      <c r="B2673" s="12">
        <v>2015</v>
      </c>
      <c r="C2673" s="12" t="s">
        <v>184</v>
      </c>
      <c r="D2673" s="12" t="s">
        <v>157</v>
      </c>
      <c r="E2673" s="12">
        <v>158</v>
      </c>
      <c r="F2673" s="12">
        <v>613</v>
      </c>
      <c r="G2673" s="12">
        <v>78</v>
      </c>
      <c r="H2673" s="12">
        <v>187</v>
      </c>
      <c r="I2673" s="12">
        <v>28</v>
      </c>
      <c r="J2673" s="12">
        <v>0</v>
      </c>
      <c r="K2673" s="12">
        <v>23</v>
      </c>
      <c r="L2673" s="12">
        <v>98</v>
      </c>
      <c r="M2673" s="12">
        <v>0</v>
      </c>
      <c r="N2673" s="12">
        <v>0</v>
      </c>
      <c r="O2673" s="12">
        <v>64</v>
      </c>
      <c r="P2673" s="12">
        <v>88</v>
      </c>
    </row>
    <row r="2674" spans="1:16" x14ac:dyDescent="0.2">
      <c r="A2674" s="12" t="s">
        <v>1817</v>
      </c>
      <c r="B2674" s="12">
        <v>2015</v>
      </c>
      <c r="C2674" s="12" t="s">
        <v>188</v>
      </c>
      <c r="D2674" s="12" t="s">
        <v>161</v>
      </c>
      <c r="E2674" s="12">
        <v>157</v>
      </c>
      <c r="F2674" s="12">
        <v>614</v>
      </c>
      <c r="G2674" s="12">
        <v>93</v>
      </c>
      <c r="H2674" s="12">
        <v>176</v>
      </c>
      <c r="I2674" s="12">
        <v>31</v>
      </c>
      <c r="J2674" s="12">
        <v>9</v>
      </c>
      <c r="K2674" s="12">
        <v>17</v>
      </c>
      <c r="L2674" s="12">
        <v>58</v>
      </c>
      <c r="M2674" s="12">
        <v>43</v>
      </c>
      <c r="N2674" s="12">
        <v>13</v>
      </c>
      <c r="O2674" s="12">
        <v>46</v>
      </c>
      <c r="P2674" s="12">
        <v>112</v>
      </c>
    </row>
    <row r="2675" spans="1:16" x14ac:dyDescent="0.2">
      <c r="A2675" s="12" t="s">
        <v>1842</v>
      </c>
      <c r="B2675" s="12">
        <v>2015</v>
      </c>
      <c r="C2675" s="12" t="s">
        <v>163</v>
      </c>
      <c r="D2675" s="12" t="s">
        <v>161</v>
      </c>
      <c r="E2675" s="12">
        <v>145</v>
      </c>
      <c r="F2675" s="12">
        <v>615</v>
      </c>
      <c r="G2675" s="12">
        <v>88</v>
      </c>
      <c r="H2675" s="12">
        <v>205</v>
      </c>
      <c r="I2675" s="12">
        <v>24</v>
      </c>
      <c r="J2675" s="12">
        <v>8</v>
      </c>
      <c r="K2675" s="12">
        <v>4</v>
      </c>
      <c r="L2675" s="12">
        <v>46</v>
      </c>
      <c r="M2675" s="12">
        <v>58</v>
      </c>
      <c r="N2675" s="12">
        <v>20</v>
      </c>
      <c r="O2675" s="12">
        <v>25</v>
      </c>
      <c r="P2675" s="12">
        <v>91</v>
      </c>
    </row>
    <row r="2676" spans="1:16" x14ac:dyDescent="0.2">
      <c r="A2676" s="12" t="s">
        <v>108</v>
      </c>
      <c r="B2676" s="12">
        <v>2015</v>
      </c>
      <c r="C2676" s="12" t="s">
        <v>188</v>
      </c>
      <c r="D2676" s="12" t="s">
        <v>161</v>
      </c>
      <c r="E2676" s="12">
        <v>157</v>
      </c>
      <c r="F2676" s="12">
        <v>616</v>
      </c>
      <c r="G2676" s="12">
        <v>97</v>
      </c>
      <c r="H2676" s="12">
        <v>177</v>
      </c>
      <c r="I2676" s="12">
        <v>43</v>
      </c>
      <c r="J2676" s="12">
        <v>4</v>
      </c>
      <c r="K2676" s="12">
        <v>42</v>
      </c>
      <c r="L2676" s="12">
        <v>130</v>
      </c>
      <c r="M2676" s="12">
        <v>2</v>
      </c>
      <c r="N2676" s="12">
        <v>5</v>
      </c>
      <c r="O2676" s="12">
        <v>34</v>
      </c>
      <c r="P2676" s="12">
        <v>110</v>
      </c>
    </row>
    <row r="2677" spans="1:16" x14ac:dyDescent="0.2">
      <c r="A2677" s="12" t="s">
        <v>1838</v>
      </c>
      <c r="B2677" s="12">
        <v>2015</v>
      </c>
      <c r="C2677" s="12" t="s">
        <v>179</v>
      </c>
      <c r="D2677" s="12" t="s">
        <v>161</v>
      </c>
      <c r="E2677" s="12">
        <v>157</v>
      </c>
      <c r="F2677" s="12">
        <v>619</v>
      </c>
      <c r="G2677" s="12">
        <v>82</v>
      </c>
      <c r="H2677" s="12">
        <v>158</v>
      </c>
      <c r="I2677" s="12">
        <v>43</v>
      </c>
      <c r="J2677" s="12">
        <v>1</v>
      </c>
      <c r="K2677" s="12">
        <v>35</v>
      </c>
      <c r="L2677" s="12">
        <v>89</v>
      </c>
      <c r="M2677" s="12">
        <v>13</v>
      </c>
      <c r="N2677" s="12">
        <v>8</v>
      </c>
      <c r="O2677" s="12">
        <v>44</v>
      </c>
      <c r="P2677" s="12">
        <v>137</v>
      </c>
    </row>
    <row r="2678" spans="1:16" x14ac:dyDescent="0.2">
      <c r="A2678" s="12" t="s">
        <v>110</v>
      </c>
      <c r="B2678" s="12">
        <v>2015</v>
      </c>
      <c r="C2678" s="12" t="s">
        <v>164</v>
      </c>
      <c r="D2678" s="12" t="s">
        <v>157</v>
      </c>
      <c r="E2678" s="12">
        <v>158</v>
      </c>
      <c r="F2678" s="12">
        <v>620</v>
      </c>
      <c r="G2678" s="12">
        <v>122</v>
      </c>
      <c r="H2678" s="12">
        <v>184</v>
      </c>
      <c r="I2678" s="12">
        <v>41</v>
      </c>
      <c r="J2678" s="12">
        <v>2</v>
      </c>
      <c r="K2678" s="12">
        <v>41</v>
      </c>
      <c r="L2678" s="12">
        <v>123</v>
      </c>
      <c r="M2678" s="12">
        <v>6</v>
      </c>
      <c r="N2678" s="12">
        <v>0</v>
      </c>
      <c r="O2678" s="12">
        <v>73</v>
      </c>
      <c r="P2678" s="12">
        <v>133</v>
      </c>
    </row>
    <row r="2679" spans="1:16" x14ac:dyDescent="0.2">
      <c r="A2679" s="12" t="s">
        <v>1883</v>
      </c>
      <c r="B2679" s="12">
        <v>2015</v>
      </c>
      <c r="C2679" s="12" t="s">
        <v>159</v>
      </c>
      <c r="D2679" s="12" t="s">
        <v>157</v>
      </c>
      <c r="E2679" s="12">
        <v>161</v>
      </c>
      <c r="F2679" s="12">
        <v>623</v>
      </c>
      <c r="G2679" s="12">
        <v>85</v>
      </c>
      <c r="H2679" s="12">
        <v>166</v>
      </c>
      <c r="I2679" s="12">
        <v>37</v>
      </c>
      <c r="J2679" s="12">
        <v>0</v>
      </c>
      <c r="K2679" s="12">
        <v>26</v>
      </c>
      <c r="L2679" s="12">
        <v>74</v>
      </c>
      <c r="M2679" s="12">
        <v>6</v>
      </c>
      <c r="N2679" s="12">
        <v>6</v>
      </c>
      <c r="O2679" s="12">
        <v>54</v>
      </c>
      <c r="P2679" s="12">
        <v>98</v>
      </c>
    </row>
    <row r="2680" spans="1:16" x14ac:dyDescent="0.2">
      <c r="A2680" s="12" t="s">
        <v>1508</v>
      </c>
      <c r="B2680" s="12">
        <v>2015</v>
      </c>
      <c r="C2680" s="12" t="s">
        <v>159</v>
      </c>
      <c r="D2680" s="12" t="s">
        <v>157</v>
      </c>
      <c r="E2680" s="12">
        <v>156</v>
      </c>
      <c r="F2680" s="12">
        <v>624</v>
      </c>
      <c r="G2680" s="12">
        <v>82</v>
      </c>
      <c r="H2680" s="12">
        <v>179</v>
      </c>
      <c r="I2680" s="12">
        <v>34</v>
      </c>
      <c r="J2680" s="12">
        <v>1</v>
      </c>
      <c r="K2680" s="12">
        <v>21</v>
      </c>
      <c r="L2680" s="12">
        <v>79</v>
      </c>
      <c r="M2680" s="12">
        <v>2</v>
      </c>
      <c r="N2680" s="12">
        <v>6</v>
      </c>
      <c r="O2680" s="12">
        <v>43</v>
      </c>
      <c r="P2680" s="12">
        <v>107</v>
      </c>
    </row>
    <row r="2681" spans="1:16" x14ac:dyDescent="0.2">
      <c r="A2681" s="12" t="s">
        <v>1562</v>
      </c>
      <c r="B2681" s="12">
        <v>2015</v>
      </c>
      <c r="C2681" s="12" t="s">
        <v>182</v>
      </c>
      <c r="D2681" s="12" t="s">
        <v>157</v>
      </c>
      <c r="E2681" s="12">
        <v>154</v>
      </c>
      <c r="F2681" s="12">
        <v>624</v>
      </c>
      <c r="G2681" s="12">
        <v>94</v>
      </c>
      <c r="H2681" s="12">
        <v>185</v>
      </c>
      <c r="I2681" s="12">
        <v>35</v>
      </c>
      <c r="J2681" s="12">
        <v>7</v>
      </c>
      <c r="K2681" s="12">
        <v>11</v>
      </c>
      <c r="L2681" s="12">
        <v>73</v>
      </c>
      <c r="M2681" s="12">
        <v>10</v>
      </c>
      <c r="N2681" s="12">
        <v>6</v>
      </c>
      <c r="O2681" s="12">
        <v>43</v>
      </c>
      <c r="P2681" s="12">
        <v>80</v>
      </c>
    </row>
    <row r="2682" spans="1:16" x14ac:dyDescent="0.2">
      <c r="A2682" s="12" t="s">
        <v>1900</v>
      </c>
      <c r="B2682" s="12">
        <v>2015</v>
      </c>
      <c r="C2682" s="12" t="s">
        <v>175</v>
      </c>
      <c r="D2682" s="12" t="s">
        <v>157</v>
      </c>
      <c r="E2682" s="12">
        <v>157</v>
      </c>
      <c r="F2682" s="12">
        <v>628</v>
      </c>
      <c r="G2682" s="12">
        <v>101</v>
      </c>
      <c r="H2682" s="12">
        <v>148</v>
      </c>
      <c r="I2682" s="12">
        <v>39</v>
      </c>
      <c r="J2682" s="12">
        <v>4</v>
      </c>
      <c r="K2682" s="12">
        <v>28</v>
      </c>
      <c r="L2682" s="12">
        <v>77</v>
      </c>
      <c r="M2682" s="12">
        <v>12</v>
      </c>
      <c r="N2682" s="12">
        <v>4</v>
      </c>
      <c r="O2682" s="12">
        <v>61</v>
      </c>
      <c r="P2682" s="12">
        <v>148</v>
      </c>
    </row>
    <row r="2683" spans="1:16" x14ac:dyDescent="0.2">
      <c r="A2683" s="12" t="s">
        <v>1507</v>
      </c>
      <c r="B2683" s="12">
        <v>2015</v>
      </c>
      <c r="C2683" s="12" t="s">
        <v>156</v>
      </c>
      <c r="D2683" s="12" t="s">
        <v>157</v>
      </c>
      <c r="E2683" s="12">
        <v>158</v>
      </c>
      <c r="F2683" s="12">
        <v>629</v>
      </c>
      <c r="G2683" s="12">
        <v>70</v>
      </c>
      <c r="H2683" s="12">
        <v>172</v>
      </c>
      <c r="I2683" s="12">
        <v>36</v>
      </c>
      <c r="J2683" s="12">
        <v>2</v>
      </c>
      <c r="K2683" s="12">
        <v>12</v>
      </c>
      <c r="L2683" s="12">
        <v>77</v>
      </c>
      <c r="M2683" s="12">
        <v>3</v>
      </c>
      <c r="N2683" s="12">
        <v>0</v>
      </c>
      <c r="O2683" s="12">
        <v>40</v>
      </c>
      <c r="P2683" s="12">
        <v>88</v>
      </c>
    </row>
    <row r="2684" spans="1:16" x14ac:dyDescent="0.2">
      <c r="A2684" s="12" t="s">
        <v>1896</v>
      </c>
      <c r="B2684" s="12">
        <v>2015</v>
      </c>
      <c r="C2684" s="12" t="s">
        <v>181</v>
      </c>
      <c r="D2684" s="12" t="s">
        <v>157</v>
      </c>
      <c r="E2684" s="12">
        <v>159</v>
      </c>
      <c r="F2684" s="12">
        <v>630</v>
      </c>
      <c r="G2684" s="12">
        <v>78</v>
      </c>
      <c r="H2684" s="12">
        <v>161</v>
      </c>
      <c r="I2684" s="12">
        <v>23</v>
      </c>
      <c r="J2684" s="12">
        <v>2</v>
      </c>
      <c r="K2684" s="12">
        <v>26</v>
      </c>
      <c r="L2684" s="12">
        <v>83</v>
      </c>
      <c r="M2684" s="12">
        <v>4</v>
      </c>
      <c r="N2684" s="12">
        <v>1</v>
      </c>
      <c r="O2684" s="12">
        <v>45</v>
      </c>
      <c r="P2684" s="12">
        <v>164</v>
      </c>
    </row>
    <row r="2685" spans="1:16" x14ac:dyDescent="0.2">
      <c r="A2685" s="12" t="s">
        <v>1923</v>
      </c>
      <c r="B2685" s="12">
        <v>2015</v>
      </c>
      <c r="C2685" s="12" t="s">
        <v>165</v>
      </c>
      <c r="D2685" s="12" t="s">
        <v>157</v>
      </c>
      <c r="E2685" s="12">
        <v>162</v>
      </c>
      <c r="F2685" s="12">
        <v>633</v>
      </c>
      <c r="G2685" s="12">
        <v>102</v>
      </c>
      <c r="H2685" s="12">
        <v>181</v>
      </c>
      <c r="I2685" s="12">
        <v>30</v>
      </c>
      <c r="J2685" s="12">
        <v>1</v>
      </c>
      <c r="K2685" s="12">
        <v>35</v>
      </c>
      <c r="L2685" s="12">
        <v>86</v>
      </c>
      <c r="M2685" s="12">
        <v>20</v>
      </c>
      <c r="N2685" s="12">
        <v>8</v>
      </c>
      <c r="O2685" s="12">
        <v>70</v>
      </c>
      <c r="P2685" s="12">
        <v>111</v>
      </c>
    </row>
    <row r="2686" spans="1:16" x14ac:dyDescent="0.2">
      <c r="A2686" s="12" t="s">
        <v>1814</v>
      </c>
      <c r="B2686" s="12">
        <v>2015</v>
      </c>
      <c r="C2686" s="12" t="s">
        <v>158</v>
      </c>
      <c r="D2686" s="12" t="s">
        <v>157</v>
      </c>
      <c r="E2686" s="12">
        <v>154</v>
      </c>
      <c r="F2686" s="12">
        <v>638</v>
      </c>
      <c r="G2686" s="12">
        <v>86</v>
      </c>
      <c r="H2686" s="12">
        <v>200</v>
      </c>
      <c r="I2686" s="12">
        <v>40</v>
      </c>
      <c r="J2686" s="12">
        <v>4</v>
      </c>
      <c r="K2686" s="12">
        <v>15</v>
      </c>
      <c r="L2686" s="12">
        <v>66</v>
      </c>
      <c r="M2686" s="12">
        <v>38</v>
      </c>
      <c r="N2686" s="12">
        <v>13</v>
      </c>
      <c r="O2686" s="12">
        <v>33</v>
      </c>
      <c r="P2686" s="12">
        <v>67</v>
      </c>
    </row>
  </sheetData>
  <sortState xmlns:xlrd2="http://schemas.microsoft.com/office/spreadsheetml/2017/richdata2" ref="AI2:AI101">
    <sortCondition ref="AI101"/>
  </sortState>
  <mergeCells count="1">
    <mergeCell ref="S2:T2"/>
  </mergeCells>
  <conditionalFormatting sqref="U5:U10">
    <cfRule type="colorScale" priority="3">
      <colorScale>
        <cfvo type="min"/>
        <cfvo type="max"/>
        <color theme="3" tint="0.79998168889431442"/>
        <color rgb="FF63BE7B"/>
      </colorScale>
    </cfRule>
  </conditionalFormatting>
  <conditionalFormatting sqref="Z5:Z10">
    <cfRule type="colorScale" priority="2">
      <colorScale>
        <cfvo type="min"/>
        <cfvo type="max"/>
        <color theme="3" tint="0.79998168889431442"/>
        <color rgb="FF63BE7B"/>
      </colorScale>
    </cfRule>
  </conditionalFormatting>
  <conditionalFormatting sqref="AF5:AF10">
    <cfRule type="colorScale" priority="1">
      <colorScale>
        <cfvo type="min"/>
        <cfvo type="max"/>
        <color rgb="FF63BE7B"/>
        <color theme="3" tint="0.79998168889431442"/>
      </colorScale>
    </cfRule>
  </conditionalFormatting>
  <dataValidations count="2">
    <dataValidation type="list" allowBlank="1" showInputMessage="1" showErrorMessage="1" sqref="S2:T2" xr:uid="{00000000-0002-0000-1600-000000000000}">
      <formula1>$AI$2:$AI$100</formula1>
    </dataValidation>
    <dataValidation type="list" allowBlank="1" showInputMessage="1" showErrorMessage="1" sqref="Y14 AB14" xr:uid="{FD0F0693-85CB-B846-BD2E-6309171DEED0}">
      <formula1>$AH$2:$AH$15</formula1>
    </dataValidation>
  </dataValidation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59999389629810485"/>
  </sheetPr>
  <dimension ref="A1:G61"/>
  <sheetViews>
    <sheetView showGridLines="0" workbookViewId="0">
      <selection activeCell="P42" sqref="P42"/>
    </sheetView>
  </sheetViews>
  <sheetFormatPr baseColWidth="10" defaultColWidth="8.83203125" defaultRowHeight="15" x14ac:dyDescent="0.2"/>
  <cols>
    <col min="1" max="1" width="9.83203125" style="33" customWidth="1"/>
    <col min="2" max="2" width="9.33203125" style="15" customWidth="1"/>
    <col min="3" max="3" width="10.6640625" bestFit="1" customWidth="1"/>
    <col min="4" max="4" width="5.33203125" customWidth="1"/>
  </cols>
  <sheetData>
    <row r="1" spans="1:7" x14ac:dyDescent="0.2">
      <c r="A1" s="61" t="s">
        <v>100</v>
      </c>
      <c r="B1" s="48" t="s">
        <v>2</v>
      </c>
      <c r="C1" s="13" t="s">
        <v>2229</v>
      </c>
      <c r="D1" s="13">
        <v>0.25</v>
      </c>
      <c r="E1" s="13">
        <v>0.5</v>
      </c>
      <c r="F1" s="13">
        <v>0.75</v>
      </c>
      <c r="G1" s="108">
        <v>1</v>
      </c>
    </row>
    <row r="2" spans="1:7" x14ac:dyDescent="0.2">
      <c r="A2" s="33">
        <v>42370</v>
      </c>
      <c r="B2" s="15">
        <v>8010</v>
      </c>
      <c r="C2" s="38">
        <f>PERCENTRANK(B:B,B2)</f>
        <v>0.627</v>
      </c>
      <c r="D2" s="109" t="str">
        <f>IF($C2&lt;=D$1,$B2,"")</f>
        <v/>
      </c>
      <c r="E2" t="str">
        <f>IF(AND($C2&gt;D$1,$C2&lt;=E$1),$B2,"")</f>
        <v/>
      </c>
      <c r="F2">
        <f t="shared" ref="F2:G2" si="0">IF(AND($C2&gt;E$1,$C2&lt;=F$1),$B2,"")</f>
        <v>8010</v>
      </c>
      <c r="G2" t="str">
        <f t="shared" si="0"/>
        <v/>
      </c>
    </row>
    <row r="3" spans="1:7" x14ac:dyDescent="0.2">
      <c r="A3" s="33">
        <v>42371</v>
      </c>
      <c r="B3" s="15">
        <v>6592</v>
      </c>
      <c r="C3" s="38">
        <f t="shared" ref="C3:C61" si="1">PERCENTRANK(B:B,B3)</f>
        <v>0.28799999999999998</v>
      </c>
      <c r="D3" s="109" t="str">
        <f t="shared" ref="D3:D61" si="2">IF($C3&lt;=D$1,$B3,"")</f>
        <v/>
      </c>
      <c r="E3">
        <f t="shared" ref="E3:G61" si="3">IF(AND($C3&gt;D$1,$C3&lt;=E$1),$B3,"")</f>
        <v>6592</v>
      </c>
      <c r="F3" t="str">
        <f t="shared" si="3"/>
        <v/>
      </c>
      <c r="G3" t="str">
        <f t="shared" si="3"/>
        <v/>
      </c>
    </row>
    <row r="4" spans="1:7" x14ac:dyDescent="0.2">
      <c r="A4" s="33">
        <v>42372</v>
      </c>
      <c r="B4" s="15">
        <v>7520</v>
      </c>
      <c r="C4" s="38">
        <f t="shared" si="1"/>
        <v>0.50800000000000001</v>
      </c>
      <c r="D4" s="109" t="str">
        <f t="shared" si="2"/>
        <v/>
      </c>
      <c r="E4" t="str">
        <f t="shared" si="3"/>
        <v/>
      </c>
      <c r="F4">
        <f t="shared" si="3"/>
        <v>7520</v>
      </c>
      <c r="G4" t="str">
        <f t="shared" si="3"/>
        <v/>
      </c>
    </row>
    <row r="5" spans="1:7" x14ac:dyDescent="0.2">
      <c r="A5" s="33">
        <v>42373</v>
      </c>
      <c r="B5" s="15">
        <v>9765</v>
      </c>
      <c r="C5" s="38">
        <f t="shared" si="1"/>
        <v>0.91500000000000004</v>
      </c>
      <c r="D5" s="109" t="str">
        <f t="shared" si="2"/>
        <v/>
      </c>
      <c r="E5" t="str">
        <f t="shared" si="3"/>
        <v/>
      </c>
      <c r="F5" t="str">
        <f t="shared" si="3"/>
        <v/>
      </c>
      <c r="G5">
        <f t="shared" si="3"/>
        <v>9765</v>
      </c>
    </row>
    <row r="6" spans="1:7" x14ac:dyDescent="0.2">
      <c r="A6" s="33">
        <v>42374</v>
      </c>
      <c r="B6" s="15">
        <v>6285</v>
      </c>
      <c r="C6" s="38">
        <f t="shared" si="1"/>
        <v>0.23699999999999999</v>
      </c>
      <c r="D6" s="109">
        <f t="shared" si="2"/>
        <v>6285</v>
      </c>
      <c r="E6" t="str">
        <f t="shared" si="3"/>
        <v/>
      </c>
      <c r="F6" t="str">
        <f t="shared" si="3"/>
        <v/>
      </c>
      <c r="G6" t="str">
        <f t="shared" si="3"/>
        <v/>
      </c>
    </row>
    <row r="7" spans="1:7" x14ac:dyDescent="0.2">
      <c r="A7" s="33">
        <v>42375</v>
      </c>
      <c r="B7" s="15">
        <v>8934</v>
      </c>
      <c r="C7" s="38">
        <f t="shared" si="1"/>
        <v>0.745</v>
      </c>
      <c r="D7" s="109" t="str">
        <f t="shared" si="2"/>
        <v/>
      </c>
      <c r="E7" t="str">
        <f t="shared" si="3"/>
        <v/>
      </c>
      <c r="F7">
        <f t="shared" si="3"/>
        <v>8934</v>
      </c>
      <c r="G7" t="str">
        <f t="shared" si="3"/>
        <v/>
      </c>
    </row>
    <row r="8" spans="1:7" x14ac:dyDescent="0.2">
      <c r="A8" s="33">
        <v>42376</v>
      </c>
      <c r="B8" s="15">
        <v>9794</v>
      </c>
      <c r="C8" s="38">
        <f t="shared" si="1"/>
        <v>0.94899999999999995</v>
      </c>
      <c r="D8" s="109" t="str">
        <f t="shared" si="2"/>
        <v/>
      </c>
      <c r="E8" t="str">
        <f t="shared" si="3"/>
        <v/>
      </c>
      <c r="F8" t="str">
        <f t="shared" si="3"/>
        <v/>
      </c>
      <c r="G8">
        <f t="shared" si="3"/>
        <v>9794</v>
      </c>
    </row>
    <row r="9" spans="1:7" x14ac:dyDescent="0.2">
      <c r="A9" s="33">
        <v>42377</v>
      </c>
      <c r="B9" s="15">
        <v>5953</v>
      </c>
      <c r="C9" s="38">
        <f t="shared" si="1"/>
        <v>0.20300000000000001</v>
      </c>
      <c r="D9" s="109">
        <f t="shared" si="2"/>
        <v>5953</v>
      </c>
      <c r="E9" t="str">
        <f t="shared" si="3"/>
        <v/>
      </c>
      <c r="F9" t="str">
        <f t="shared" si="3"/>
        <v/>
      </c>
      <c r="G9" t="str">
        <f t="shared" si="3"/>
        <v/>
      </c>
    </row>
    <row r="10" spans="1:7" x14ac:dyDescent="0.2">
      <c r="A10" s="33">
        <v>42378</v>
      </c>
      <c r="B10" s="15">
        <v>9015</v>
      </c>
      <c r="C10" s="38">
        <f t="shared" si="1"/>
        <v>0.76200000000000001</v>
      </c>
      <c r="D10" s="109" t="str">
        <f t="shared" si="2"/>
        <v/>
      </c>
      <c r="E10" t="str">
        <f t="shared" si="3"/>
        <v/>
      </c>
      <c r="F10" t="str">
        <f t="shared" si="3"/>
        <v/>
      </c>
      <c r="G10">
        <f t="shared" si="3"/>
        <v>9015</v>
      </c>
    </row>
    <row r="11" spans="1:7" x14ac:dyDescent="0.2">
      <c r="A11" s="33">
        <v>42379</v>
      </c>
      <c r="B11" s="15">
        <v>8407</v>
      </c>
      <c r="C11" s="38">
        <f t="shared" si="1"/>
        <v>0.66100000000000003</v>
      </c>
      <c r="D11" s="109" t="str">
        <f t="shared" si="2"/>
        <v/>
      </c>
      <c r="E11" t="str">
        <f t="shared" si="3"/>
        <v/>
      </c>
      <c r="F11">
        <f t="shared" si="3"/>
        <v>8407</v>
      </c>
      <c r="G11" t="str">
        <f t="shared" si="3"/>
        <v/>
      </c>
    </row>
    <row r="12" spans="1:7" x14ac:dyDescent="0.2">
      <c r="A12" s="33">
        <v>42380</v>
      </c>
      <c r="B12" s="15">
        <v>5844</v>
      </c>
      <c r="C12" s="38">
        <f t="shared" si="1"/>
        <v>0.16900000000000001</v>
      </c>
      <c r="D12" s="109">
        <f t="shared" si="2"/>
        <v>5844</v>
      </c>
      <c r="E12" t="str">
        <f t="shared" si="3"/>
        <v/>
      </c>
      <c r="F12" t="str">
        <f t="shared" si="3"/>
        <v/>
      </c>
      <c r="G12" t="str">
        <f t="shared" si="3"/>
        <v/>
      </c>
    </row>
    <row r="13" spans="1:7" x14ac:dyDescent="0.2">
      <c r="A13" s="33">
        <v>42381</v>
      </c>
      <c r="B13" s="15">
        <v>9488</v>
      </c>
      <c r="C13" s="38">
        <f t="shared" si="1"/>
        <v>0.84699999999999998</v>
      </c>
      <c r="D13" s="109" t="str">
        <f t="shared" si="2"/>
        <v/>
      </c>
      <c r="E13" t="str">
        <f t="shared" si="3"/>
        <v/>
      </c>
      <c r="F13" t="str">
        <f t="shared" si="3"/>
        <v/>
      </c>
      <c r="G13">
        <f t="shared" si="3"/>
        <v>9488</v>
      </c>
    </row>
    <row r="14" spans="1:7" x14ac:dyDescent="0.2">
      <c r="A14" s="33">
        <v>42382</v>
      </c>
      <c r="B14" s="15">
        <v>5460</v>
      </c>
      <c r="C14" s="38">
        <f t="shared" si="1"/>
        <v>0.10100000000000001</v>
      </c>
      <c r="D14" s="109">
        <f t="shared" si="2"/>
        <v>5460</v>
      </c>
      <c r="E14" t="str">
        <f t="shared" si="3"/>
        <v/>
      </c>
      <c r="F14" t="str">
        <f t="shared" si="3"/>
        <v/>
      </c>
      <c r="G14" t="str">
        <f t="shared" si="3"/>
        <v/>
      </c>
    </row>
    <row r="15" spans="1:7" x14ac:dyDescent="0.2">
      <c r="A15" s="33">
        <v>42383</v>
      </c>
      <c r="B15" s="15">
        <v>9799</v>
      </c>
      <c r="C15" s="38">
        <f t="shared" si="1"/>
        <v>0.96599999999999997</v>
      </c>
      <c r="D15" s="109" t="str">
        <f t="shared" si="2"/>
        <v/>
      </c>
      <c r="E15" t="str">
        <f t="shared" si="3"/>
        <v/>
      </c>
      <c r="F15" t="str">
        <f t="shared" si="3"/>
        <v/>
      </c>
      <c r="G15">
        <f t="shared" si="3"/>
        <v>9799</v>
      </c>
    </row>
    <row r="16" spans="1:7" x14ac:dyDescent="0.2">
      <c r="A16" s="33">
        <v>42384</v>
      </c>
      <c r="B16" s="15">
        <v>9571</v>
      </c>
      <c r="C16" s="38">
        <f t="shared" si="1"/>
        <v>0.86399999999999999</v>
      </c>
      <c r="D16" s="109" t="str">
        <f t="shared" si="2"/>
        <v/>
      </c>
      <c r="E16" t="str">
        <f t="shared" si="3"/>
        <v/>
      </c>
      <c r="F16" t="str">
        <f t="shared" si="3"/>
        <v/>
      </c>
      <c r="G16">
        <f t="shared" si="3"/>
        <v>9571</v>
      </c>
    </row>
    <row r="17" spans="1:7" x14ac:dyDescent="0.2">
      <c r="A17" s="33">
        <v>42385</v>
      </c>
      <c r="B17" s="15">
        <v>5360</v>
      </c>
      <c r="C17" s="38">
        <f t="shared" si="1"/>
        <v>6.7000000000000004E-2</v>
      </c>
      <c r="D17" s="109">
        <f t="shared" si="2"/>
        <v>5360</v>
      </c>
      <c r="E17" t="str">
        <f t="shared" si="3"/>
        <v/>
      </c>
      <c r="F17" t="str">
        <f t="shared" si="3"/>
        <v/>
      </c>
      <c r="G17" t="str">
        <f t="shared" si="3"/>
        <v/>
      </c>
    </row>
    <row r="18" spans="1:7" x14ac:dyDescent="0.2">
      <c r="A18" s="33">
        <v>42386</v>
      </c>
      <c r="B18" s="15">
        <v>9972</v>
      </c>
      <c r="C18" s="38">
        <f t="shared" si="1"/>
        <v>1</v>
      </c>
      <c r="D18" s="109" t="str">
        <f t="shared" si="2"/>
        <v/>
      </c>
      <c r="E18" t="str">
        <f t="shared" si="3"/>
        <v/>
      </c>
      <c r="F18" t="str">
        <f t="shared" si="3"/>
        <v/>
      </c>
      <c r="G18">
        <f t="shared" si="3"/>
        <v>9972</v>
      </c>
    </row>
    <row r="19" spans="1:7" x14ac:dyDescent="0.2">
      <c r="A19" s="33">
        <v>42387</v>
      </c>
      <c r="B19" s="15">
        <v>8529</v>
      </c>
      <c r="C19" s="38">
        <f t="shared" si="1"/>
        <v>0.67700000000000005</v>
      </c>
      <c r="D19" s="109" t="str">
        <f t="shared" si="2"/>
        <v/>
      </c>
      <c r="E19" t="str">
        <f t="shared" si="3"/>
        <v/>
      </c>
      <c r="F19">
        <f t="shared" si="3"/>
        <v>8529</v>
      </c>
      <c r="G19" t="str">
        <f t="shared" si="3"/>
        <v/>
      </c>
    </row>
    <row r="20" spans="1:7" x14ac:dyDescent="0.2">
      <c r="A20" s="33">
        <v>42388</v>
      </c>
      <c r="B20" s="15">
        <v>5277</v>
      </c>
      <c r="C20" s="38">
        <f t="shared" si="1"/>
        <v>0.05</v>
      </c>
      <c r="D20" s="109">
        <f t="shared" si="2"/>
        <v>5277</v>
      </c>
      <c r="E20" t="str">
        <f t="shared" si="3"/>
        <v/>
      </c>
      <c r="F20" t="str">
        <f t="shared" si="3"/>
        <v/>
      </c>
      <c r="G20" t="str">
        <f t="shared" si="3"/>
        <v/>
      </c>
    </row>
    <row r="21" spans="1:7" x14ac:dyDescent="0.2">
      <c r="A21" s="33">
        <v>42389</v>
      </c>
      <c r="B21" s="15">
        <v>7900</v>
      </c>
      <c r="C21" s="38">
        <f t="shared" si="1"/>
        <v>0.59299999999999997</v>
      </c>
      <c r="D21" s="109" t="str">
        <f t="shared" si="2"/>
        <v/>
      </c>
      <c r="E21" t="str">
        <f t="shared" si="3"/>
        <v/>
      </c>
      <c r="F21">
        <f t="shared" si="3"/>
        <v>7900</v>
      </c>
      <c r="G21" t="str">
        <f t="shared" si="3"/>
        <v/>
      </c>
    </row>
    <row r="22" spans="1:7" x14ac:dyDescent="0.2">
      <c r="A22" s="33">
        <v>42390</v>
      </c>
      <c r="B22" s="15">
        <v>8802</v>
      </c>
      <c r="C22" s="38">
        <f t="shared" si="1"/>
        <v>0.71099999999999997</v>
      </c>
      <c r="D22" s="109" t="str">
        <f t="shared" si="2"/>
        <v/>
      </c>
      <c r="E22" t="str">
        <f t="shared" si="3"/>
        <v/>
      </c>
      <c r="F22">
        <f t="shared" si="3"/>
        <v>8802</v>
      </c>
      <c r="G22" t="str">
        <f t="shared" si="3"/>
        <v/>
      </c>
    </row>
    <row r="23" spans="1:7" x14ac:dyDescent="0.2">
      <c r="A23" s="33">
        <v>42391</v>
      </c>
      <c r="B23" s="15">
        <v>9021</v>
      </c>
      <c r="C23" s="38">
        <f t="shared" si="1"/>
        <v>0.77900000000000003</v>
      </c>
      <c r="D23" s="109" t="str">
        <f t="shared" si="2"/>
        <v/>
      </c>
      <c r="E23" t="str">
        <f t="shared" si="3"/>
        <v/>
      </c>
      <c r="F23" t="str">
        <f t="shared" si="3"/>
        <v/>
      </c>
      <c r="G23">
        <f t="shared" si="3"/>
        <v>9021</v>
      </c>
    </row>
    <row r="24" spans="1:7" x14ac:dyDescent="0.2">
      <c r="A24" s="33">
        <v>42392</v>
      </c>
      <c r="B24" s="15">
        <v>9788</v>
      </c>
      <c r="C24" s="38">
        <f t="shared" si="1"/>
        <v>0.93200000000000005</v>
      </c>
      <c r="D24" s="109" t="str">
        <f t="shared" si="2"/>
        <v/>
      </c>
      <c r="E24" t="str">
        <f t="shared" si="3"/>
        <v/>
      </c>
      <c r="F24" t="str">
        <f t="shared" si="3"/>
        <v/>
      </c>
      <c r="G24">
        <f t="shared" si="3"/>
        <v>9788</v>
      </c>
    </row>
    <row r="25" spans="1:7" x14ac:dyDescent="0.2">
      <c r="A25" s="33">
        <v>42393</v>
      </c>
      <c r="B25" s="15">
        <v>9949</v>
      </c>
      <c r="C25" s="38">
        <f t="shared" si="1"/>
        <v>0.98299999999999998</v>
      </c>
      <c r="D25" s="109" t="str">
        <f t="shared" si="2"/>
        <v/>
      </c>
      <c r="E25" t="str">
        <f t="shared" si="3"/>
        <v/>
      </c>
      <c r="F25" t="str">
        <f t="shared" si="3"/>
        <v/>
      </c>
      <c r="G25">
        <f t="shared" si="3"/>
        <v>9949</v>
      </c>
    </row>
    <row r="26" spans="1:7" x14ac:dyDescent="0.2">
      <c r="A26" s="33">
        <v>42394</v>
      </c>
      <c r="B26" s="15">
        <v>6313</v>
      </c>
      <c r="C26" s="38">
        <f t="shared" si="1"/>
        <v>0.254</v>
      </c>
      <c r="D26" s="109" t="str">
        <f t="shared" si="2"/>
        <v/>
      </c>
      <c r="E26">
        <f t="shared" si="3"/>
        <v>6313</v>
      </c>
      <c r="F26" t="str">
        <f t="shared" si="3"/>
        <v/>
      </c>
      <c r="G26" t="str">
        <f t="shared" si="3"/>
        <v/>
      </c>
    </row>
    <row r="27" spans="1:7" x14ac:dyDescent="0.2">
      <c r="A27" s="33">
        <v>42395</v>
      </c>
      <c r="B27" s="15">
        <v>6667</v>
      </c>
      <c r="C27" s="38">
        <f t="shared" si="1"/>
        <v>0.32200000000000001</v>
      </c>
      <c r="D27" s="109" t="str">
        <f t="shared" si="2"/>
        <v/>
      </c>
      <c r="E27">
        <f t="shared" si="3"/>
        <v>6667</v>
      </c>
      <c r="F27" t="str">
        <f t="shared" si="3"/>
        <v/>
      </c>
      <c r="G27" t="str">
        <f t="shared" si="3"/>
        <v/>
      </c>
    </row>
    <row r="28" spans="1:7" x14ac:dyDescent="0.2">
      <c r="A28" s="33">
        <v>42396</v>
      </c>
      <c r="B28" s="15">
        <v>8141</v>
      </c>
      <c r="C28" s="38">
        <f t="shared" si="1"/>
        <v>0.64400000000000002</v>
      </c>
      <c r="D28" s="109" t="str">
        <f t="shared" si="2"/>
        <v/>
      </c>
      <c r="E28" t="str">
        <f t="shared" si="3"/>
        <v/>
      </c>
      <c r="F28">
        <f t="shared" si="3"/>
        <v>8141</v>
      </c>
      <c r="G28" t="str">
        <f t="shared" si="3"/>
        <v/>
      </c>
    </row>
    <row r="29" spans="1:7" x14ac:dyDescent="0.2">
      <c r="A29" s="33">
        <v>42397</v>
      </c>
      <c r="B29" s="15">
        <v>9317</v>
      </c>
      <c r="C29" s="38">
        <f t="shared" si="1"/>
        <v>0.81299999999999994</v>
      </c>
      <c r="D29" s="109" t="str">
        <f t="shared" si="2"/>
        <v/>
      </c>
      <c r="E29" t="str">
        <f t="shared" si="3"/>
        <v/>
      </c>
      <c r="F29" t="str">
        <f t="shared" si="3"/>
        <v/>
      </c>
      <c r="G29">
        <f t="shared" si="3"/>
        <v>9317</v>
      </c>
    </row>
    <row r="30" spans="1:7" x14ac:dyDescent="0.2">
      <c r="A30" s="33">
        <v>42398</v>
      </c>
      <c r="B30" s="15">
        <v>6387</v>
      </c>
      <c r="C30" s="38">
        <f t="shared" si="1"/>
        <v>0.27100000000000002</v>
      </c>
      <c r="D30" s="109" t="str">
        <f t="shared" si="2"/>
        <v/>
      </c>
      <c r="E30">
        <f t="shared" si="3"/>
        <v>6387</v>
      </c>
      <c r="F30" t="str">
        <f t="shared" si="3"/>
        <v/>
      </c>
      <c r="G30" t="str">
        <f t="shared" si="3"/>
        <v/>
      </c>
    </row>
    <row r="31" spans="1:7" x14ac:dyDescent="0.2">
      <c r="A31" s="33">
        <v>42399</v>
      </c>
      <c r="B31" s="15">
        <v>5777</v>
      </c>
      <c r="C31" s="38">
        <f t="shared" si="1"/>
        <v>0.152</v>
      </c>
      <c r="D31" s="109">
        <f t="shared" si="2"/>
        <v>5777</v>
      </c>
      <c r="E31" t="str">
        <f t="shared" si="3"/>
        <v/>
      </c>
      <c r="F31" t="str">
        <f t="shared" si="3"/>
        <v/>
      </c>
      <c r="G31" t="str">
        <f t="shared" si="3"/>
        <v/>
      </c>
    </row>
    <row r="32" spans="1:7" x14ac:dyDescent="0.2">
      <c r="A32" s="33">
        <v>42400</v>
      </c>
      <c r="B32" s="15">
        <v>7281</v>
      </c>
      <c r="C32" s="38">
        <f t="shared" si="1"/>
        <v>0.47399999999999998</v>
      </c>
      <c r="D32" s="109" t="str">
        <f t="shared" si="2"/>
        <v/>
      </c>
      <c r="E32">
        <f t="shared" si="3"/>
        <v>7281</v>
      </c>
      <c r="F32" t="str">
        <f t="shared" si="3"/>
        <v/>
      </c>
      <c r="G32" t="str">
        <f t="shared" si="3"/>
        <v/>
      </c>
    </row>
    <row r="33" spans="1:7" x14ac:dyDescent="0.2">
      <c r="A33" s="33">
        <v>42401</v>
      </c>
      <c r="B33" s="15">
        <v>7609</v>
      </c>
      <c r="C33" s="38">
        <f t="shared" si="1"/>
        <v>0.54200000000000004</v>
      </c>
      <c r="D33" s="109" t="str">
        <f t="shared" si="2"/>
        <v/>
      </c>
      <c r="E33" t="str">
        <f t="shared" si="3"/>
        <v/>
      </c>
      <c r="F33">
        <f t="shared" si="3"/>
        <v>7609</v>
      </c>
      <c r="G33" t="str">
        <f t="shared" si="3"/>
        <v/>
      </c>
    </row>
    <row r="34" spans="1:7" x14ac:dyDescent="0.2">
      <c r="A34" s="33">
        <v>42402</v>
      </c>
      <c r="B34" s="15">
        <v>7750</v>
      </c>
      <c r="C34" s="38">
        <f t="shared" si="1"/>
        <v>0.57599999999999996</v>
      </c>
      <c r="D34" s="109" t="str">
        <f t="shared" si="2"/>
        <v/>
      </c>
      <c r="E34" t="str">
        <f t="shared" si="3"/>
        <v/>
      </c>
      <c r="F34">
        <f t="shared" si="3"/>
        <v>7750</v>
      </c>
      <c r="G34" t="str">
        <f t="shared" si="3"/>
        <v/>
      </c>
    </row>
    <row r="35" spans="1:7" x14ac:dyDescent="0.2">
      <c r="A35" s="33">
        <v>42403</v>
      </c>
      <c r="B35" s="15">
        <v>9761</v>
      </c>
      <c r="C35" s="38">
        <f t="shared" si="1"/>
        <v>0.89800000000000002</v>
      </c>
      <c r="D35" s="109" t="str">
        <f t="shared" si="2"/>
        <v/>
      </c>
      <c r="E35" t="str">
        <f t="shared" si="3"/>
        <v/>
      </c>
      <c r="F35" t="str">
        <f t="shared" si="3"/>
        <v/>
      </c>
      <c r="G35">
        <f t="shared" si="3"/>
        <v>9761</v>
      </c>
    </row>
    <row r="36" spans="1:7" x14ac:dyDescent="0.2">
      <c r="A36" s="33">
        <v>42404</v>
      </c>
      <c r="B36" s="15">
        <v>9439</v>
      </c>
      <c r="C36" s="38">
        <f t="shared" si="1"/>
        <v>0.83</v>
      </c>
      <c r="D36" s="109" t="str">
        <f t="shared" si="2"/>
        <v/>
      </c>
      <c r="E36" t="str">
        <f t="shared" si="3"/>
        <v/>
      </c>
      <c r="F36" t="str">
        <f t="shared" si="3"/>
        <v/>
      </c>
      <c r="G36">
        <f t="shared" si="3"/>
        <v>9439</v>
      </c>
    </row>
    <row r="37" spans="1:7" x14ac:dyDescent="0.2">
      <c r="A37" s="33">
        <v>42405</v>
      </c>
      <c r="B37" s="15">
        <v>7330</v>
      </c>
      <c r="C37" s="38">
        <f t="shared" si="1"/>
        <v>0.49099999999999999</v>
      </c>
      <c r="D37" s="109" t="str">
        <f t="shared" si="2"/>
        <v/>
      </c>
      <c r="E37">
        <f t="shared" si="3"/>
        <v>7330</v>
      </c>
      <c r="F37" t="str">
        <f t="shared" si="3"/>
        <v/>
      </c>
      <c r="G37" t="str">
        <f t="shared" si="3"/>
        <v/>
      </c>
    </row>
    <row r="38" spans="1:7" x14ac:dyDescent="0.2">
      <c r="A38" s="33">
        <v>42406</v>
      </c>
      <c r="B38" s="15">
        <v>5857</v>
      </c>
      <c r="C38" s="38">
        <f t="shared" si="1"/>
        <v>0.186</v>
      </c>
      <c r="D38" s="109">
        <f t="shared" si="2"/>
        <v>5857</v>
      </c>
      <c r="E38" t="str">
        <f t="shared" si="3"/>
        <v/>
      </c>
      <c r="F38" t="str">
        <f t="shared" si="3"/>
        <v/>
      </c>
      <c r="G38" t="str">
        <f t="shared" si="3"/>
        <v/>
      </c>
    </row>
    <row r="39" spans="1:7" x14ac:dyDescent="0.2">
      <c r="A39" s="33">
        <v>42407</v>
      </c>
      <c r="B39" s="15">
        <v>6880</v>
      </c>
      <c r="C39" s="38">
        <f t="shared" si="1"/>
        <v>0.35499999999999998</v>
      </c>
      <c r="D39" s="109" t="str">
        <f t="shared" si="2"/>
        <v/>
      </c>
      <c r="E39">
        <f t="shared" si="3"/>
        <v>6880</v>
      </c>
      <c r="F39" t="str">
        <f t="shared" si="3"/>
        <v/>
      </c>
      <c r="G39" t="str">
        <f t="shared" si="3"/>
        <v/>
      </c>
    </row>
    <row r="40" spans="1:7" x14ac:dyDescent="0.2">
      <c r="A40" s="33">
        <v>42408</v>
      </c>
      <c r="B40" s="15">
        <v>7639</v>
      </c>
      <c r="C40" s="38">
        <f t="shared" si="1"/>
        <v>0.55900000000000005</v>
      </c>
      <c r="D40" s="109" t="str">
        <f t="shared" si="2"/>
        <v/>
      </c>
      <c r="E40" t="str">
        <f t="shared" si="3"/>
        <v/>
      </c>
      <c r="F40">
        <f t="shared" si="3"/>
        <v>7639</v>
      </c>
      <c r="G40" t="str">
        <f t="shared" si="3"/>
        <v/>
      </c>
    </row>
    <row r="41" spans="1:7" x14ac:dyDescent="0.2">
      <c r="A41" s="33">
        <v>42409</v>
      </c>
      <c r="B41" s="15">
        <v>5226</v>
      </c>
      <c r="C41" s="38">
        <f t="shared" si="1"/>
        <v>3.3000000000000002E-2</v>
      </c>
      <c r="D41" s="109">
        <f t="shared" si="2"/>
        <v>5226</v>
      </c>
      <c r="E41" t="str">
        <f t="shared" si="3"/>
        <v/>
      </c>
      <c r="F41" t="str">
        <f t="shared" si="3"/>
        <v/>
      </c>
      <c r="G41" t="str">
        <f t="shared" si="3"/>
        <v/>
      </c>
    </row>
    <row r="42" spans="1:7" x14ac:dyDescent="0.2">
      <c r="A42" s="33">
        <v>42410</v>
      </c>
      <c r="B42" s="15">
        <v>7002</v>
      </c>
      <c r="C42" s="38">
        <f t="shared" si="1"/>
        <v>0.42299999999999999</v>
      </c>
      <c r="D42" s="109" t="str">
        <f t="shared" si="2"/>
        <v/>
      </c>
      <c r="E42">
        <f t="shared" si="3"/>
        <v>7002</v>
      </c>
      <c r="F42" t="str">
        <f t="shared" si="3"/>
        <v/>
      </c>
      <c r="G42" t="str">
        <f t="shared" si="3"/>
        <v/>
      </c>
    </row>
    <row r="43" spans="1:7" x14ac:dyDescent="0.2">
      <c r="A43" s="33">
        <v>42411</v>
      </c>
      <c r="B43" s="15">
        <v>5440</v>
      </c>
      <c r="C43" s="38">
        <f t="shared" si="1"/>
        <v>8.4000000000000005E-2</v>
      </c>
      <c r="D43" s="109">
        <f t="shared" si="2"/>
        <v>5440</v>
      </c>
      <c r="E43" t="str">
        <f t="shared" si="3"/>
        <v/>
      </c>
      <c r="F43" t="str">
        <f t="shared" si="3"/>
        <v/>
      </c>
      <c r="G43" t="str">
        <f t="shared" si="3"/>
        <v/>
      </c>
    </row>
    <row r="44" spans="1:7" x14ac:dyDescent="0.2">
      <c r="A44" s="33">
        <v>42412</v>
      </c>
      <c r="B44" s="15">
        <v>6236</v>
      </c>
      <c r="C44" s="38">
        <f t="shared" si="1"/>
        <v>0.22</v>
      </c>
      <c r="D44" s="109">
        <f t="shared" si="2"/>
        <v>6236</v>
      </c>
      <c r="E44" t="str">
        <f t="shared" si="3"/>
        <v/>
      </c>
      <c r="F44" t="str">
        <f t="shared" si="3"/>
        <v/>
      </c>
      <c r="G44" t="str">
        <f t="shared" si="3"/>
        <v/>
      </c>
    </row>
    <row r="45" spans="1:7" x14ac:dyDescent="0.2">
      <c r="A45" s="33">
        <v>42413</v>
      </c>
      <c r="B45" s="15">
        <v>5172</v>
      </c>
      <c r="C45" s="38">
        <f t="shared" si="1"/>
        <v>1.6E-2</v>
      </c>
      <c r="D45" s="109">
        <f t="shared" si="2"/>
        <v>5172</v>
      </c>
      <c r="E45" t="str">
        <f t="shared" si="3"/>
        <v/>
      </c>
      <c r="F45" t="str">
        <f t="shared" si="3"/>
        <v/>
      </c>
      <c r="G45" t="str">
        <f t="shared" si="3"/>
        <v/>
      </c>
    </row>
    <row r="46" spans="1:7" x14ac:dyDescent="0.2">
      <c r="A46" s="33">
        <v>42414</v>
      </c>
      <c r="B46" s="15">
        <v>7089</v>
      </c>
      <c r="C46" s="38">
        <f t="shared" si="1"/>
        <v>0.44</v>
      </c>
      <c r="D46" s="109" t="str">
        <f t="shared" si="2"/>
        <v/>
      </c>
      <c r="E46">
        <f t="shared" si="3"/>
        <v>7089</v>
      </c>
      <c r="F46" t="str">
        <f t="shared" si="3"/>
        <v/>
      </c>
      <c r="G46" t="str">
        <f t="shared" si="3"/>
        <v/>
      </c>
    </row>
    <row r="47" spans="1:7" x14ac:dyDescent="0.2">
      <c r="A47" s="33">
        <v>42415</v>
      </c>
      <c r="B47" s="15">
        <v>7910</v>
      </c>
      <c r="C47" s="38">
        <f t="shared" si="1"/>
        <v>0.61</v>
      </c>
      <c r="D47" s="109" t="str">
        <f t="shared" si="2"/>
        <v/>
      </c>
      <c r="E47" t="str">
        <f t="shared" si="3"/>
        <v/>
      </c>
      <c r="F47">
        <f t="shared" si="3"/>
        <v>7910</v>
      </c>
      <c r="G47" t="str">
        <f t="shared" si="3"/>
        <v/>
      </c>
    </row>
    <row r="48" spans="1:7" x14ac:dyDescent="0.2">
      <c r="A48" s="33">
        <v>42416</v>
      </c>
      <c r="B48" s="15">
        <v>8756</v>
      </c>
      <c r="C48" s="38">
        <f t="shared" si="1"/>
        <v>0.69399999999999995</v>
      </c>
      <c r="D48" s="109" t="str">
        <f t="shared" si="2"/>
        <v/>
      </c>
      <c r="E48" t="str">
        <f t="shared" si="3"/>
        <v/>
      </c>
      <c r="F48">
        <f t="shared" si="3"/>
        <v>8756</v>
      </c>
      <c r="G48" t="str">
        <f t="shared" si="3"/>
        <v/>
      </c>
    </row>
    <row r="49" spans="1:7" x14ac:dyDescent="0.2">
      <c r="A49" s="33">
        <v>42417</v>
      </c>
      <c r="B49" s="15">
        <v>8850</v>
      </c>
      <c r="C49" s="38">
        <f t="shared" si="1"/>
        <v>0.72799999999999998</v>
      </c>
      <c r="D49" s="109" t="str">
        <f t="shared" si="2"/>
        <v/>
      </c>
      <c r="E49" t="str">
        <f t="shared" si="3"/>
        <v/>
      </c>
      <c r="F49">
        <f t="shared" si="3"/>
        <v>8850</v>
      </c>
      <c r="G49" t="str">
        <f t="shared" si="3"/>
        <v/>
      </c>
    </row>
    <row r="50" spans="1:7" x14ac:dyDescent="0.2">
      <c r="A50" s="33">
        <v>42418</v>
      </c>
      <c r="B50" s="15">
        <v>5574</v>
      </c>
      <c r="C50" s="38">
        <f t="shared" si="1"/>
        <v>0.13500000000000001</v>
      </c>
      <c r="D50" s="109">
        <f t="shared" si="2"/>
        <v>5574</v>
      </c>
      <c r="E50" t="str">
        <f t="shared" si="3"/>
        <v/>
      </c>
      <c r="F50" t="str">
        <f t="shared" si="3"/>
        <v/>
      </c>
      <c r="G50" t="str">
        <f t="shared" si="3"/>
        <v/>
      </c>
    </row>
    <row r="51" spans="1:7" x14ac:dyDescent="0.2">
      <c r="A51" s="33">
        <v>42419</v>
      </c>
      <c r="B51" s="15">
        <v>6991</v>
      </c>
      <c r="C51" s="38">
        <f t="shared" si="1"/>
        <v>0.40600000000000003</v>
      </c>
      <c r="D51" s="109" t="str">
        <f t="shared" si="2"/>
        <v/>
      </c>
      <c r="E51">
        <f t="shared" si="3"/>
        <v>6991</v>
      </c>
      <c r="F51" t="str">
        <f t="shared" si="3"/>
        <v/>
      </c>
      <c r="G51" t="str">
        <f t="shared" si="3"/>
        <v/>
      </c>
    </row>
    <row r="52" spans="1:7" x14ac:dyDescent="0.2">
      <c r="A52" s="33">
        <v>42420</v>
      </c>
      <c r="B52" s="15">
        <v>6889</v>
      </c>
      <c r="C52" s="38">
        <f t="shared" si="1"/>
        <v>0.372</v>
      </c>
      <c r="D52" s="109" t="str">
        <f t="shared" si="2"/>
        <v/>
      </c>
      <c r="E52">
        <f t="shared" si="3"/>
        <v>6889</v>
      </c>
      <c r="F52" t="str">
        <f t="shared" si="3"/>
        <v/>
      </c>
      <c r="G52" t="str">
        <f t="shared" si="3"/>
        <v/>
      </c>
    </row>
    <row r="53" spans="1:7" x14ac:dyDescent="0.2">
      <c r="A53" s="33">
        <v>42421</v>
      </c>
      <c r="B53" s="15">
        <v>6632</v>
      </c>
      <c r="C53" s="38">
        <f t="shared" si="1"/>
        <v>0.30499999999999999</v>
      </c>
      <c r="D53" s="109" t="str">
        <f t="shared" si="2"/>
        <v/>
      </c>
      <c r="E53">
        <f t="shared" si="3"/>
        <v>6632</v>
      </c>
      <c r="F53" t="str">
        <f t="shared" si="3"/>
        <v/>
      </c>
      <c r="G53" t="str">
        <f t="shared" si="3"/>
        <v/>
      </c>
    </row>
    <row r="54" spans="1:7" x14ac:dyDescent="0.2">
      <c r="A54" s="33">
        <v>42422</v>
      </c>
      <c r="B54" s="15">
        <v>7181</v>
      </c>
      <c r="C54" s="38">
        <f t="shared" si="1"/>
        <v>0.45700000000000002</v>
      </c>
      <c r="D54" s="109" t="str">
        <f t="shared" si="2"/>
        <v/>
      </c>
      <c r="E54">
        <f t="shared" si="3"/>
        <v>7181</v>
      </c>
      <c r="F54" t="str">
        <f t="shared" si="3"/>
        <v/>
      </c>
      <c r="G54" t="str">
        <f t="shared" si="3"/>
        <v/>
      </c>
    </row>
    <row r="55" spans="1:7" x14ac:dyDescent="0.2">
      <c r="A55" s="33">
        <v>42423</v>
      </c>
      <c r="B55" s="15">
        <v>6889</v>
      </c>
      <c r="C55" s="38">
        <f t="shared" si="1"/>
        <v>0.372</v>
      </c>
      <c r="D55" s="109" t="str">
        <f t="shared" si="2"/>
        <v/>
      </c>
      <c r="E55">
        <f t="shared" si="3"/>
        <v>6889</v>
      </c>
      <c r="F55" t="str">
        <f t="shared" si="3"/>
        <v/>
      </c>
      <c r="G55" t="str">
        <f t="shared" si="3"/>
        <v/>
      </c>
    </row>
    <row r="56" spans="1:7" x14ac:dyDescent="0.2">
      <c r="A56" s="33">
        <v>42424</v>
      </c>
      <c r="B56" s="15">
        <v>9633</v>
      </c>
      <c r="C56" s="38">
        <f t="shared" si="1"/>
        <v>0.88100000000000001</v>
      </c>
      <c r="D56" s="109" t="str">
        <f t="shared" si="2"/>
        <v/>
      </c>
      <c r="E56" t="str">
        <f t="shared" si="3"/>
        <v/>
      </c>
      <c r="F56" t="str">
        <f t="shared" si="3"/>
        <v/>
      </c>
      <c r="G56">
        <f t="shared" si="3"/>
        <v>9633</v>
      </c>
    </row>
    <row r="57" spans="1:7" x14ac:dyDescent="0.2">
      <c r="A57" s="33">
        <v>42425</v>
      </c>
      <c r="B57" s="15">
        <v>5563</v>
      </c>
      <c r="C57" s="38">
        <f t="shared" si="1"/>
        <v>0.11799999999999999</v>
      </c>
      <c r="D57" s="109">
        <f t="shared" si="2"/>
        <v>5563</v>
      </c>
      <c r="E57" t="str">
        <f t="shared" si="3"/>
        <v/>
      </c>
      <c r="F57" t="str">
        <f t="shared" si="3"/>
        <v/>
      </c>
      <c r="G57" t="str">
        <f t="shared" si="3"/>
        <v/>
      </c>
    </row>
    <row r="58" spans="1:7" x14ac:dyDescent="0.2">
      <c r="A58" s="33">
        <v>42426</v>
      </c>
      <c r="B58" s="15">
        <v>9176</v>
      </c>
      <c r="C58" s="38">
        <f t="shared" si="1"/>
        <v>0.79600000000000004</v>
      </c>
      <c r="D58" s="109" t="str">
        <f t="shared" si="2"/>
        <v/>
      </c>
      <c r="E58" t="str">
        <f t="shared" si="3"/>
        <v/>
      </c>
      <c r="F58" t="str">
        <f t="shared" si="3"/>
        <v/>
      </c>
      <c r="G58">
        <f t="shared" si="3"/>
        <v>9176</v>
      </c>
    </row>
    <row r="59" spans="1:7" x14ac:dyDescent="0.2">
      <c r="A59" s="33">
        <v>42427</v>
      </c>
      <c r="B59" s="15">
        <v>5029</v>
      </c>
      <c r="C59" s="38">
        <f t="shared" si="1"/>
        <v>0</v>
      </c>
      <c r="D59" s="109">
        <f t="shared" si="2"/>
        <v>5029</v>
      </c>
      <c r="E59" t="str">
        <f t="shared" si="3"/>
        <v/>
      </c>
      <c r="F59" t="str">
        <f t="shared" si="3"/>
        <v/>
      </c>
      <c r="G59" t="str">
        <f t="shared" si="3"/>
        <v/>
      </c>
    </row>
    <row r="60" spans="1:7" x14ac:dyDescent="0.2">
      <c r="A60" s="33">
        <v>42428</v>
      </c>
      <c r="B60" s="15">
        <v>6793</v>
      </c>
      <c r="C60" s="38">
        <f t="shared" si="1"/>
        <v>0.33800000000000002</v>
      </c>
      <c r="D60" s="109" t="str">
        <f t="shared" si="2"/>
        <v/>
      </c>
      <c r="E60">
        <f t="shared" si="3"/>
        <v>6793</v>
      </c>
      <c r="F60" t="str">
        <f t="shared" si="3"/>
        <v/>
      </c>
      <c r="G60" t="str">
        <f t="shared" si="3"/>
        <v/>
      </c>
    </row>
    <row r="61" spans="1:7" x14ac:dyDescent="0.2">
      <c r="A61" s="33">
        <v>42429</v>
      </c>
      <c r="B61" s="15">
        <v>7589</v>
      </c>
      <c r="C61" s="38">
        <f t="shared" si="1"/>
        <v>0.52500000000000002</v>
      </c>
      <c r="D61" s="109" t="str">
        <f t="shared" si="2"/>
        <v/>
      </c>
      <c r="E61" t="str">
        <f t="shared" si="3"/>
        <v/>
      </c>
      <c r="F61">
        <f t="shared" si="3"/>
        <v>7589</v>
      </c>
      <c r="G61" t="str">
        <f t="shared" si="3"/>
        <v/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59999389629810485"/>
  </sheetPr>
  <dimension ref="A2:M37"/>
  <sheetViews>
    <sheetView showGridLines="0" tabSelected="1" workbookViewId="0">
      <selection activeCell="O11" sqref="O11"/>
    </sheetView>
  </sheetViews>
  <sheetFormatPr baseColWidth="10" defaultColWidth="8.83203125" defaultRowHeight="15" x14ac:dyDescent="0.2"/>
  <cols>
    <col min="1" max="1" width="18.33203125" style="12" customWidth="1"/>
    <col min="2" max="5" width="12" style="28" customWidth="1"/>
  </cols>
  <sheetData>
    <row r="2" spans="1:13" x14ac:dyDescent="0.2">
      <c r="A2" s="69" t="s">
        <v>2183</v>
      </c>
      <c r="B2" s="68" t="s">
        <v>42</v>
      </c>
    </row>
    <row r="3" spans="1:13" ht="7.75" customHeight="1" x14ac:dyDescent="0.2"/>
    <row r="4" spans="1:13" x14ac:dyDescent="0.2">
      <c r="A4" s="16"/>
      <c r="B4"/>
      <c r="C4" s="15"/>
      <c r="D4" s="15"/>
      <c r="E4" s="15"/>
      <c r="F4" s="47"/>
      <c r="G4" s="47"/>
      <c r="H4" s="47"/>
      <c r="I4" s="47"/>
      <c r="J4" s="47"/>
      <c r="K4" s="47"/>
      <c r="L4" s="47"/>
      <c r="M4" s="47"/>
    </row>
    <row r="5" spans="1:13" x14ac:dyDescent="0.2">
      <c r="A5" s="16"/>
      <c r="B5"/>
      <c r="C5" s="15"/>
      <c r="D5" s="15"/>
      <c r="E5" s="15"/>
      <c r="F5" s="47"/>
      <c r="G5" s="47"/>
      <c r="H5" s="47"/>
      <c r="I5" s="47"/>
      <c r="J5" s="47"/>
      <c r="K5" s="47"/>
      <c r="L5" s="47"/>
      <c r="M5" s="47"/>
    </row>
    <row r="6" spans="1:13" x14ac:dyDescent="0.2">
      <c r="A6" s="16"/>
      <c r="B6"/>
      <c r="C6" s="15"/>
      <c r="D6" s="15"/>
      <c r="E6" s="15"/>
      <c r="F6" s="47"/>
      <c r="G6" s="47"/>
      <c r="H6" s="47"/>
      <c r="I6" s="47"/>
      <c r="J6" s="47"/>
      <c r="K6" s="47"/>
      <c r="L6" s="47"/>
      <c r="M6" s="47"/>
    </row>
    <row r="7" spans="1:13" x14ac:dyDescent="0.2">
      <c r="A7" s="16"/>
      <c r="B7"/>
      <c r="C7" s="15"/>
      <c r="D7" s="15"/>
      <c r="E7" s="15"/>
      <c r="F7" s="47"/>
      <c r="G7" s="47"/>
      <c r="H7" s="47"/>
      <c r="I7" s="47"/>
      <c r="J7" s="47"/>
      <c r="K7" s="47"/>
      <c r="L7" s="47"/>
      <c r="M7" s="47"/>
    </row>
    <row r="8" spans="1:13" x14ac:dyDescent="0.2">
      <c r="A8" s="16"/>
      <c r="B8"/>
      <c r="C8" s="15"/>
      <c r="D8" s="15"/>
      <c r="E8" s="15"/>
      <c r="F8" s="47"/>
      <c r="G8" s="47"/>
      <c r="H8" s="47"/>
      <c r="I8" s="47"/>
      <c r="J8" s="47"/>
      <c r="K8" s="47"/>
      <c r="L8" s="47"/>
      <c r="M8" s="47"/>
    </row>
    <row r="9" spans="1:13" x14ac:dyDescent="0.2">
      <c r="A9" s="16"/>
      <c r="B9"/>
      <c r="C9" s="15"/>
      <c r="D9" s="15"/>
      <c r="E9" s="15"/>
      <c r="F9" s="47"/>
      <c r="G9" s="47"/>
      <c r="H9" s="47"/>
      <c r="I9" s="47"/>
      <c r="J9" s="47"/>
      <c r="K9" s="47"/>
      <c r="L9" s="47"/>
      <c r="M9" s="47"/>
    </row>
    <row r="10" spans="1:13" x14ac:dyDescent="0.2">
      <c r="A10" s="16"/>
      <c r="B10"/>
      <c r="C10" s="15"/>
      <c r="D10" s="15"/>
      <c r="E10" s="15"/>
      <c r="F10" s="47"/>
      <c r="G10" s="47"/>
      <c r="H10" s="47"/>
      <c r="I10" s="47"/>
      <c r="J10" s="47"/>
      <c r="K10" s="47"/>
      <c r="L10" s="47"/>
      <c r="M10" s="47"/>
    </row>
    <row r="11" spans="1:13" x14ac:dyDescent="0.2">
      <c r="A11" s="16"/>
      <c r="B11"/>
      <c r="C11" s="15"/>
      <c r="D11" s="15"/>
      <c r="E11" s="15"/>
      <c r="F11" s="47"/>
      <c r="G11" s="47"/>
      <c r="H11" s="47"/>
      <c r="I11" s="47"/>
      <c r="J11" s="47"/>
      <c r="K11" s="47"/>
      <c r="L11" s="47"/>
      <c r="M11" s="47"/>
    </row>
    <row r="12" spans="1:13" x14ac:dyDescent="0.2">
      <c r="A12" s="16"/>
      <c r="B12"/>
      <c r="C12" s="15"/>
      <c r="D12" s="15"/>
      <c r="E12" s="15"/>
      <c r="F12" s="47"/>
      <c r="G12" s="47"/>
      <c r="H12" s="47"/>
      <c r="I12" s="47"/>
      <c r="J12" s="47"/>
      <c r="K12" s="47"/>
      <c r="L12" s="47"/>
      <c r="M12" s="47"/>
    </row>
    <row r="13" spans="1:13" x14ac:dyDescent="0.2">
      <c r="A13" s="16"/>
      <c r="B13"/>
      <c r="C13" s="15"/>
      <c r="D13" s="15"/>
      <c r="E13" s="15"/>
      <c r="F13" s="47"/>
      <c r="G13" s="47"/>
      <c r="H13" s="47"/>
      <c r="I13" s="47"/>
      <c r="J13" s="47"/>
      <c r="K13" s="47"/>
      <c r="L13" s="47"/>
      <c r="M13" s="47"/>
    </row>
    <row r="14" spans="1:13" x14ac:dyDescent="0.2">
      <c r="A14" s="16"/>
      <c r="B14"/>
      <c r="C14" s="15"/>
      <c r="D14" s="15"/>
      <c r="E14" s="15"/>
      <c r="F14" s="47"/>
      <c r="G14" s="47"/>
      <c r="H14" s="47"/>
      <c r="I14" s="47"/>
      <c r="J14" s="47"/>
      <c r="K14" s="47"/>
      <c r="L14" s="47"/>
      <c r="M14" s="47"/>
    </row>
    <row r="15" spans="1:13" x14ac:dyDescent="0.2">
      <c r="A15" s="16"/>
      <c r="B15"/>
      <c r="C15" s="15"/>
      <c r="D15" s="15"/>
      <c r="E15" s="15"/>
      <c r="F15" s="47"/>
      <c r="G15" s="47"/>
      <c r="H15" s="47"/>
      <c r="I15" s="47"/>
      <c r="J15" s="47"/>
      <c r="K15" s="47"/>
      <c r="L15" s="47"/>
      <c r="M15" s="47"/>
    </row>
    <row r="16" spans="1:13" x14ac:dyDescent="0.2">
      <c r="A16" s="16"/>
      <c r="B16"/>
      <c r="C16" s="15"/>
      <c r="D16" s="15"/>
      <c r="E16" s="15"/>
      <c r="F16" s="47"/>
      <c r="G16" s="47"/>
      <c r="H16" s="47"/>
      <c r="I16" s="47"/>
      <c r="J16" s="47"/>
      <c r="K16" s="47"/>
      <c r="L16" s="47"/>
      <c r="M16" s="47"/>
    </row>
    <row r="17" spans="1:13" x14ac:dyDescent="0.2">
      <c r="A17" s="16"/>
      <c r="B17"/>
      <c r="C17" s="15"/>
      <c r="D17" s="15"/>
      <c r="E17" s="15"/>
      <c r="F17" s="47"/>
      <c r="G17" s="47"/>
      <c r="H17" s="47"/>
      <c r="I17" s="47"/>
      <c r="J17" s="47"/>
      <c r="K17" s="47"/>
      <c r="L17" s="47"/>
      <c r="M17" s="47"/>
    </row>
    <row r="18" spans="1:13" x14ac:dyDescent="0.2">
      <c r="A18" s="16"/>
      <c r="B18"/>
      <c r="C18" s="15"/>
      <c r="D18" s="15"/>
      <c r="E18" s="15"/>
      <c r="F18" s="47"/>
      <c r="G18" s="47"/>
      <c r="H18" s="47"/>
      <c r="I18" s="47"/>
      <c r="J18" s="47"/>
      <c r="K18" s="47"/>
      <c r="L18" s="47"/>
      <c r="M18" s="47"/>
    </row>
    <row r="19" spans="1:13" x14ac:dyDescent="0.2">
      <c r="B19" s="15"/>
      <c r="C19" s="15"/>
      <c r="D19" s="15"/>
      <c r="E19" s="15"/>
      <c r="F19" s="47"/>
      <c r="G19" s="47"/>
      <c r="H19" s="47"/>
      <c r="I19" s="47"/>
      <c r="J19" s="47"/>
      <c r="K19" s="47"/>
      <c r="L19" s="47"/>
      <c r="M19" s="47"/>
    </row>
    <row r="20" spans="1:13" x14ac:dyDescent="0.2">
      <c r="B20" s="15"/>
      <c r="C20" s="15"/>
      <c r="D20" s="15"/>
      <c r="E20" s="15"/>
      <c r="F20" s="47"/>
      <c r="G20" s="47"/>
      <c r="H20" s="47"/>
      <c r="I20" s="47"/>
      <c r="J20" s="47"/>
      <c r="K20" s="47"/>
      <c r="L20" s="47"/>
      <c r="M20" s="47"/>
    </row>
    <row r="21" spans="1:13" x14ac:dyDescent="0.2">
      <c r="B21" s="94" t="s">
        <v>44</v>
      </c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</row>
    <row r="22" spans="1:13" x14ac:dyDescent="0.2">
      <c r="A22" s="13" t="s">
        <v>43</v>
      </c>
      <c r="B22" s="48" t="s">
        <v>28</v>
      </c>
      <c r="C22" s="48" t="s">
        <v>29</v>
      </c>
      <c r="D22" s="48" t="s">
        <v>30</v>
      </c>
      <c r="E22" s="48" t="s">
        <v>31</v>
      </c>
      <c r="F22" s="48" t="s">
        <v>7</v>
      </c>
      <c r="G22" s="48" t="s">
        <v>32</v>
      </c>
      <c r="H22" s="48" t="s">
        <v>33</v>
      </c>
      <c r="I22" s="48" t="s">
        <v>34</v>
      </c>
      <c r="J22" s="48" t="s">
        <v>35</v>
      </c>
      <c r="K22" s="48" t="s">
        <v>36</v>
      </c>
      <c r="L22" s="48" t="s">
        <v>37</v>
      </c>
      <c r="M22" s="48" t="s">
        <v>38</v>
      </c>
    </row>
    <row r="23" spans="1:13" x14ac:dyDescent="0.2">
      <c r="A23" s="12" t="s">
        <v>39</v>
      </c>
      <c r="B23" s="15">
        <v>49832</v>
      </c>
      <c r="C23" s="15">
        <v>47232</v>
      </c>
      <c r="D23" s="15">
        <v>40002</v>
      </c>
      <c r="E23" s="15">
        <v>37283</v>
      </c>
      <c r="F23" s="15">
        <v>32910</v>
      </c>
      <c r="G23" s="15">
        <v>33829</v>
      </c>
      <c r="H23" s="15">
        <v>30102</v>
      </c>
      <c r="I23" s="15">
        <v>32111</v>
      </c>
      <c r="J23" s="15">
        <v>34921</v>
      </c>
      <c r="K23" s="15">
        <v>30293</v>
      </c>
      <c r="L23" s="15">
        <v>28392</v>
      </c>
      <c r="M23" s="15">
        <v>24192</v>
      </c>
    </row>
    <row r="24" spans="1:13" x14ac:dyDescent="0.2">
      <c r="A24" s="12" t="s">
        <v>41</v>
      </c>
      <c r="B24" s="15">
        <v>12839</v>
      </c>
      <c r="C24" s="15">
        <v>16828</v>
      </c>
      <c r="D24" s="15">
        <v>15839</v>
      </c>
      <c r="E24" s="15">
        <v>18082</v>
      </c>
      <c r="F24" s="15">
        <v>24932</v>
      </c>
      <c r="G24" s="15">
        <v>30462</v>
      </c>
      <c r="H24" s="15">
        <v>34240</v>
      </c>
      <c r="I24" s="15">
        <v>42718</v>
      </c>
      <c r="J24" s="15">
        <v>41128</v>
      </c>
      <c r="K24" s="15">
        <v>39382</v>
      </c>
      <c r="L24" s="15">
        <v>36621</v>
      </c>
      <c r="M24" s="15">
        <v>37283</v>
      </c>
    </row>
    <row r="25" spans="1:13" x14ac:dyDescent="0.2">
      <c r="A25" s="12" t="s">
        <v>40</v>
      </c>
      <c r="B25" s="15">
        <v>9118</v>
      </c>
      <c r="C25" s="15">
        <v>9907</v>
      </c>
      <c r="D25" s="15">
        <v>7257</v>
      </c>
      <c r="E25" s="15">
        <v>7838</v>
      </c>
      <c r="F25" s="15">
        <v>6372</v>
      </c>
      <c r="G25" s="15">
        <v>5992</v>
      </c>
      <c r="H25" s="15">
        <v>5773</v>
      </c>
      <c r="I25" s="15">
        <v>5993</v>
      </c>
      <c r="J25" s="15">
        <v>6302</v>
      </c>
      <c r="K25" s="15">
        <v>8103</v>
      </c>
      <c r="L25" s="15">
        <v>9100</v>
      </c>
      <c r="M25" s="15">
        <v>9278</v>
      </c>
    </row>
    <row r="26" spans="1:13" x14ac:dyDescent="0.2">
      <c r="A26" s="12" t="s">
        <v>42</v>
      </c>
      <c r="B26" s="15">
        <v>14381</v>
      </c>
      <c r="C26" s="15">
        <v>14651</v>
      </c>
      <c r="D26" s="15">
        <v>11969</v>
      </c>
      <c r="E26" s="15">
        <v>14602</v>
      </c>
      <c r="F26" s="15">
        <v>13046</v>
      </c>
      <c r="G26" s="15">
        <v>14411</v>
      </c>
      <c r="H26" s="15">
        <v>13871</v>
      </c>
      <c r="I26" s="15">
        <v>14184</v>
      </c>
      <c r="J26" s="15">
        <v>13033</v>
      </c>
      <c r="K26" s="15">
        <v>14625</v>
      </c>
      <c r="L26" s="15">
        <v>12196</v>
      </c>
      <c r="M26" s="15">
        <v>13081</v>
      </c>
    </row>
    <row r="28" spans="1:13" x14ac:dyDescent="0.2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x14ac:dyDescent="0.2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3" x14ac:dyDescent="0.2">
      <c r="A30" s="12" t="s">
        <v>39</v>
      </c>
      <c r="B30" s="15" t="str">
        <f>IF($B$2=$A30,B$23,"")</f>
        <v/>
      </c>
      <c r="C30" s="15" t="str">
        <f t="shared" ref="C30:M30" si="0">IF($B$2=$A30,C$23,"")</f>
        <v/>
      </c>
      <c r="D30" s="15" t="str">
        <f t="shared" si="0"/>
        <v/>
      </c>
      <c r="E30" s="15" t="str">
        <f t="shared" si="0"/>
        <v/>
      </c>
      <c r="F30" s="15" t="str">
        <f t="shared" si="0"/>
        <v/>
      </c>
      <c r="G30" s="15" t="str">
        <f t="shared" si="0"/>
        <v/>
      </c>
      <c r="H30" s="15" t="str">
        <f t="shared" si="0"/>
        <v/>
      </c>
      <c r="I30" s="15" t="str">
        <f t="shared" si="0"/>
        <v/>
      </c>
      <c r="J30" s="15" t="str">
        <f t="shared" si="0"/>
        <v/>
      </c>
      <c r="K30" s="15" t="str">
        <f t="shared" si="0"/>
        <v/>
      </c>
      <c r="L30" s="15" t="str">
        <f t="shared" si="0"/>
        <v/>
      </c>
      <c r="M30" s="15" t="str">
        <f t="shared" si="0"/>
        <v/>
      </c>
    </row>
    <row r="31" spans="1:13" x14ac:dyDescent="0.2">
      <c r="A31" s="12" t="s">
        <v>39</v>
      </c>
      <c r="B31" s="15">
        <f>IF($B$2&lt;&gt;$A31,B$23,"")</f>
        <v>49832</v>
      </c>
      <c r="C31" s="15">
        <f t="shared" ref="C31:M31" si="1">IF($B$2&lt;&gt;$A31,C$23,"")</f>
        <v>47232</v>
      </c>
      <c r="D31" s="15">
        <f t="shared" si="1"/>
        <v>40002</v>
      </c>
      <c r="E31" s="15">
        <f t="shared" si="1"/>
        <v>37283</v>
      </c>
      <c r="F31" s="15">
        <f t="shared" si="1"/>
        <v>32910</v>
      </c>
      <c r="G31" s="15">
        <f t="shared" si="1"/>
        <v>33829</v>
      </c>
      <c r="H31" s="15">
        <f t="shared" si="1"/>
        <v>30102</v>
      </c>
      <c r="I31" s="15">
        <f t="shared" si="1"/>
        <v>32111</v>
      </c>
      <c r="J31" s="15">
        <f t="shared" si="1"/>
        <v>34921</v>
      </c>
      <c r="K31" s="15">
        <f t="shared" si="1"/>
        <v>30293</v>
      </c>
      <c r="L31" s="15">
        <f t="shared" si="1"/>
        <v>28392</v>
      </c>
      <c r="M31" s="15">
        <f t="shared" si="1"/>
        <v>24192</v>
      </c>
    </row>
    <row r="32" spans="1:13" x14ac:dyDescent="0.2">
      <c r="A32" s="12" t="s">
        <v>41</v>
      </c>
      <c r="B32" s="15" t="str">
        <f>IF($B$2=$A32,B$24,"")</f>
        <v/>
      </c>
      <c r="C32" s="15" t="str">
        <f t="shared" ref="C32:M32" si="2">IF($B$2=$A32,C$24,"")</f>
        <v/>
      </c>
      <c r="D32" s="15" t="str">
        <f t="shared" si="2"/>
        <v/>
      </c>
      <c r="E32" s="15" t="str">
        <f t="shared" si="2"/>
        <v/>
      </c>
      <c r="F32" s="15" t="str">
        <f t="shared" si="2"/>
        <v/>
      </c>
      <c r="G32" s="15" t="str">
        <f t="shared" si="2"/>
        <v/>
      </c>
      <c r="H32" s="15" t="str">
        <f t="shared" si="2"/>
        <v/>
      </c>
      <c r="I32" s="15" t="str">
        <f t="shared" si="2"/>
        <v/>
      </c>
      <c r="J32" s="15" t="str">
        <f t="shared" si="2"/>
        <v/>
      </c>
      <c r="K32" s="15" t="str">
        <f t="shared" si="2"/>
        <v/>
      </c>
      <c r="L32" s="15" t="str">
        <f t="shared" si="2"/>
        <v/>
      </c>
      <c r="M32" s="15" t="str">
        <f t="shared" si="2"/>
        <v/>
      </c>
    </row>
    <row r="33" spans="1:13" x14ac:dyDescent="0.2">
      <c r="A33" s="12" t="s">
        <v>41</v>
      </c>
      <c r="B33" s="15">
        <f>IF($B$2&lt;&gt;$A33,B$24,"")</f>
        <v>12839</v>
      </c>
      <c r="C33" s="15">
        <f t="shared" ref="C33:M33" si="3">IF($B$2&lt;&gt;$A33,C$24,"")</f>
        <v>16828</v>
      </c>
      <c r="D33" s="15">
        <f t="shared" si="3"/>
        <v>15839</v>
      </c>
      <c r="E33" s="15">
        <f t="shared" si="3"/>
        <v>18082</v>
      </c>
      <c r="F33" s="15">
        <f t="shared" si="3"/>
        <v>24932</v>
      </c>
      <c r="G33" s="15">
        <f t="shared" si="3"/>
        <v>30462</v>
      </c>
      <c r="H33" s="15">
        <f t="shared" si="3"/>
        <v>34240</v>
      </c>
      <c r="I33" s="15">
        <f t="shared" si="3"/>
        <v>42718</v>
      </c>
      <c r="J33" s="15">
        <f t="shared" si="3"/>
        <v>41128</v>
      </c>
      <c r="K33" s="15">
        <f t="shared" si="3"/>
        <v>39382</v>
      </c>
      <c r="L33" s="15">
        <f t="shared" si="3"/>
        <v>36621</v>
      </c>
      <c r="M33" s="15">
        <f t="shared" si="3"/>
        <v>37283</v>
      </c>
    </row>
    <row r="34" spans="1:13" x14ac:dyDescent="0.2">
      <c r="A34" s="12" t="s">
        <v>40</v>
      </c>
      <c r="B34" s="15" t="str">
        <f>IF($B$2=$A34,B$25,"")</f>
        <v/>
      </c>
      <c r="C34" s="15" t="str">
        <f t="shared" ref="C34:M34" si="4">IF($B$2=$A34,C$25,"")</f>
        <v/>
      </c>
      <c r="D34" s="15" t="str">
        <f t="shared" si="4"/>
        <v/>
      </c>
      <c r="E34" s="15" t="str">
        <f t="shared" si="4"/>
        <v/>
      </c>
      <c r="F34" s="15" t="str">
        <f t="shared" si="4"/>
        <v/>
      </c>
      <c r="G34" s="15" t="str">
        <f t="shared" si="4"/>
        <v/>
      </c>
      <c r="H34" s="15" t="str">
        <f t="shared" si="4"/>
        <v/>
      </c>
      <c r="I34" s="15" t="str">
        <f t="shared" si="4"/>
        <v/>
      </c>
      <c r="J34" s="15" t="str">
        <f t="shared" si="4"/>
        <v/>
      </c>
      <c r="K34" s="15" t="str">
        <f t="shared" si="4"/>
        <v/>
      </c>
      <c r="L34" s="15" t="str">
        <f t="shared" si="4"/>
        <v/>
      </c>
      <c r="M34" s="15" t="str">
        <f t="shared" si="4"/>
        <v/>
      </c>
    </row>
    <row r="35" spans="1:13" x14ac:dyDescent="0.2">
      <c r="A35" s="12" t="s">
        <v>40</v>
      </c>
      <c r="B35" s="15">
        <f>IF($B$2&lt;&gt;$A35,B$25,"")</f>
        <v>9118</v>
      </c>
      <c r="C35" s="15">
        <f t="shared" ref="C35:M35" si="5">IF($B$2&lt;&gt;$A35,C$25,"")</f>
        <v>9907</v>
      </c>
      <c r="D35" s="15">
        <f t="shared" si="5"/>
        <v>7257</v>
      </c>
      <c r="E35" s="15">
        <f t="shared" si="5"/>
        <v>7838</v>
      </c>
      <c r="F35" s="15">
        <f t="shared" si="5"/>
        <v>6372</v>
      </c>
      <c r="G35" s="15">
        <f t="shared" si="5"/>
        <v>5992</v>
      </c>
      <c r="H35" s="15">
        <f t="shared" si="5"/>
        <v>5773</v>
      </c>
      <c r="I35" s="15">
        <f t="shared" si="5"/>
        <v>5993</v>
      </c>
      <c r="J35" s="15">
        <f t="shared" si="5"/>
        <v>6302</v>
      </c>
      <c r="K35" s="15">
        <f t="shared" si="5"/>
        <v>8103</v>
      </c>
      <c r="L35" s="15">
        <f t="shared" si="5"/>
        <v>9100</v>
      </c>
      <c r="M35" s="15">
        <f t="shared" si="5"/>
        <v>9278</v>
      </c>
    </row>
    <row r="36" spans="1:13" x14ac:dyDescent="0.2">
      <c r="A36" s="12" t="s">
        <v>42</v>
      </c>
      <c r="B36" s="15">
        <f>IF($B$2=$A36,B$26,"")</f>
        <v>14381</v>
      </c>
      <c r="C36" s="15">
        <f t="shared" ref="C36:M36" si="6">IF($B$2=$A36,C$26,"")</f>
        <v>14651</v>
      </c>
      <c r="D36" s="15">
        <f t="shared" si="6"/>
        <v>11969</v>
      </c>
      <c r="E36" s="15">
        <f t="shared" si="6"/>
        <v>14602</v>
      </c>
      <c r="F36" s="15">
        <f t="shared" si="6"/>
        <v>13046</v>
      </c>
      <c r="G36" s="15">
        <f t="shared" si="6"/>
        <v>14411</v>
      </c>
      <c r="H36" s="15">
        <f t="shared" si="6"/>
        <v>13871</v>
      </c>
      <c r="I36" s="15">
        <f t="shared" si="6"/>
        <v>14184</v>
      </c>
      <c r="J36" s="15">
        <f t="shared" si="6"/>
        <v>13033</v>
      </c>
      <c r="K36" s="15">
        <f t="shared" si="6"/>
        <v>14625</v>
      </c>
      <c r="L36" s="15">
        <f t="shared" si="6"/>
        <v>12196</v>
      </c>
      <c r="M36" s="15">
        <f t="shared" si="6"/>
        <v>13081</v>
      </c>
    </row>
    <row r="37" spans="1:13" x14ac:dyDescent="0.2">
      <c r="A37" s="12" t="s">
        <v>42</v>
      </c>
      <c r="B37" s="15" t="str">
        <f>IF($B$2&lt;&gt;$A37,B$26,"")</f>
        <v/>
      </c>
      <c r="C37" s="15" t="str">
        <f t="shared" ref="C37:M37" si="7">IF($B$2&lt;&gt;$A37,C$26,"")</f>
        <v/>
      </c>
      <c r="D37" s="15" t="str">
        <f t="shared" si="7"/>
        <v/>
      </c>
      <c r="E37" s="15" t="str">
        <f t="shared" si="7"/>
        <v/>
      </c>
      <c r="F37" s="15" t="str">
        <f t="shared" si="7"/>
        <v/>
      </c>
      <c r="G37" s="15" t="str">
        <f t="shared" si="7"/>
        <v/>
      </c>
      <c r="H37" s="15" t="str">
        <f t="shared" si="7"/>
        <v/>
      </c>
      <c r="I37" s="15" t="str">
        <f t="shared" si="7"/>
        <v/>
      </c>
      <c r="J37" s="15" t="str">
        <f t="shared" si="7"/>
        <v/>
      </c>
      <c r="K37" s="15" t="str">
        <f t="shared" si="7"/>
        <v/>
      </c>
      <c r="L37" s="15" t="str">
        <f t="shared" si="7"/>
        <v/>
      </c>
      <c r="M37" s="15" t="str">
        <f t="shared" si="7"/>
        <v/>
      </c>
    </row>
  </sheetData>
  <mergeCells count="1">
    <mergeCell ref="B21:M21"/>
  </mergeCells>
  <dataValidations count="1">
    <dataValidation type="list" allowBlank="1" showInputMessage="1" showErrorMessage="1" sqref="B19:B20 B2" xr:uid="{00000000-0002-0000-1800-000000000000}">
      <formula1>$A$23:$A$26</formula1>
    </dataValidation>
  </dataValidation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59999389629810485"/>
  </sheetPr>
  <dimension ref="A1:T56"/>
  <sheetViews>
    <sheetView showGridLines="0" zoomScaleNormal="100" workbookViewId="0">
      <selection activeCell="I8" sqref="I8"/>
    </sheetView>
  </sheetViews>
  <sheetFormatPr baseColWidth="10" defaultColWidth="8.83203125" defaultRowHeight="15" x14ac:dyDescent="0.2"/>
  <cols>
    <col min="1" max="1" width="10.5" style="46" customWidth="1"/>
    <col min="2" max="2" width="10.83203125" style="12" customWidth="1"/>
    <col min="3" max="3" width="15.5" style="12" customWidth="1"/>
    <col min="4" max="4" width="10.83203125" style="12" customWidth="1"/>
    <col min="5" max="5" width="10.1640625" style="12" customWidth="1"/>
    <col min="6" max="6" width="11.33203125" style="12" customWidth="1"/>
    <col min="7" max="7" width="10" style="12" customWidth="1"/>
    <col min="8" max="8" width="10.33203125" style="12" customWidth="1"/>
    <col min="9" max="10" width="12.6640625" style="12" customWidth="1"/>
    <col min="11" max="11" width="14" style="12" customWidth="1"/>
    <col min="12" max="12" width="13.83203125" customWidth="1"/>
    <col min="13" max="13" width="10" customWidth="1"/>
    <col min="15" max="15" width="9.6640625" customWidth="1"/>
    <col min="16" max="16" width="12.5" customWidth="1"/>
    <col min="17" max="17" width="8.83203125" customWidth="1"/>
  </cols>
  <sheetData>
    <row r="1" spans="1:11" ht="16.75" customHeight="1" x14ac:dyDescent="0.2">
      <c r="A1" s="32" t="s">
        <v>100</v>
      </c>
      <c r="B1" s="25" t="s">
        <v>234</v>
      </c>
      <c r="C1" s="25" t="s">
        <v>2114</v>
      </c>
      <c r="D1" s="25" t="s">
        <v>2126</v>
      </c>
      <c r="E1" s="25" t="s">
        <v>2115</v>
      </c>
      <c r="F1" s="25" t="s">
        <v>2116</v>
      </c>
      <c r="G1" s="25" t="s">
        <v>2117</v>
      </c>
      <c r="H1" s="25" t="s">
        <v>2118</v>
      </c>
      <c r="I1" s="25" t="s">
        <v>2119</v>
      </c>
      <c r="J1" s="25" t="s">
        <v>2120</v>
      </c>
      <c r="K1" s="25" t="s">
        <v>2121</v>
      </c>
    </row>
    <row r="2" spans="1:11" x14ac:dyDescent="0.2">
      <c r="A2" s="33">
        <v>42461</v>
      </c>
      <c r="B2" s="45">
        <v>2837</v>
      </c>
      <c r="C2" s="28">
        <f>B2</f>
        <v>2837</v>
      </c>
      <c r="D2" s="35">
        <v>150000</v>
      </c>
      <c r="E2" s="28">
        <f>IF(B2&gt;0,C2-D2,"-")</f>
        <v>-147163</v>
      </c>
      <c r="F2" s="36">
        <f t="shared" ref="F2:F31" si="0">DAY(A2)/DAY(EOMONTH(A2,0))</f>
        <v>3.3333333333333333E-2</v>
      </c>
      <c r="G2" s="35">
        <f t="shared" ref="G2:G31" si="1">F2*D2</f>
        <v>5000</v>
      </c>
      <c r="H2" s="28"/>
      <c r="I2" s="28"/>
      <c r="J2" s="28"/>
      <c r="K2" s="28"/>
    </row>
    <row r="3" spans="1:11" x14ac:dyDescent="0.2">
      <c r="A3" s="33">
        <v>42462</v>
      </c>
      <c r="B3" s="45">
        <v>9281</v>
      </c>
      <c r="C3" s="28">
        <f>IF(B3&gt;0,C2+B3,"-")</f>
        <v>12118</v>
      </c>
      <c r="D3" s="35">
        <v>150000</v>
      </c>
      <c r="E3" s="28">
        <f t="shared" ref="E3:E31" si="2">IF(B3&gt;0,C3-D3,"-")</f>
        <v>-137882</v>
      </c>
      <c r="F3" s="36">
        <f t="shared" si="0"/>
        <v>6.6666666666666666E-2</v>
      </c>
      <c r="G3" s="35">
        <f t="shared" si="1"/>
        <v>10000</v>
      </c>
      <c r="H3" s="28"/>
      <c r="I3" s="28"/>
      <c r="J3" s="28"/>
      <c r="K3" s="28"/>
    </row>
    <row r="4" spans="1:11" x14ac:dyDescent="0.2">
      <c r="A4" s="33">
        <v>42463</v>
      </c>
      <c r="B4" s="45">
        <v>2767.19</v>
      </c>
      <c r="C4" s="28">
        <f t="shared" ref="C4:C31" si="3">IF(B4&gt;0,C3+B4,"-")</f>
        <v>14885.19</v>
      </c>
      <c r="D4" s="35">
        <v>150000</v>
      </c>
      <c r="E4" s="28">
        <f t="shared" si="2"/>
        <v>-135114.81</v>
      </c>
      <c r="F4" s="36">
        <f t="shared" si="0"/>
        <v>0.1</v>
      </c>
      <c r="G4" s="35">
        <f t="shared" si="1"/>
        <v>15000</v>
      </c>
      <c r="H4" s="28"/>
      <c r="I4" s="28"/>
      <c r="J4" s="28"/>
      <c r="K4" s="28"/>
    </row>
    <row r="5" spans="1:11" x14ac:dyDescent="0.2">
      <c r="A5" s="33">
        <v>42464</v>
      </c>
      <c r="B5" s="45">
        <v>2122</v>
      </c>
      <c r="C5" s="28">
        <f t="shared" si="3"/>
        <v>17007.190000000002</v>
      </c>
      <c r="D5" s="35">
        <v>150000</v>
      </c>
      <c r="E5" s="28">
        <f t="shared" si="2"/>
        <v>-132992.81</v>
      </c>
      <c r="F5" s="36">
        <f t="shared" si="0"/>
        <v>0.13333333333333333</v>
      </c>
      <c r="G5" s="35">
        <f t="shared" si="1"/>
        <v>20000</v>
      </c>
      <c r="H5" s="28"/>
      <c r="I5" s="28"/>
      <c r="J5" s="28"/>
      <c r="K5" s="28"/>
    </row>
    <row r="6" spans="1:11" x14ac:dyDescent="0.2">
      <c r="A6" s="33">
        <v>42465</v>
      </c>
      <c r="B6" s="45">
        <v>1400</v>
      </c>
      <c r="C6" s="28">
        <f t="shared" si="3"/>
        <v>18407.190000000002</v>
      </c>
      <c r="D6" s="35">
        <v>150000</v>
      </c>
      <c r="E6" s="28">
        <f t="shared" si="2"/>
        <v>-131592.81</v>
      </c>
      <c r="F6" s="36">
        <f t="shared" si="0"/>
        <v>0.16666666666666666</v>
      </c>
      <c r="G6" s="35">
        <f t="shared" si="1"/>
        <v>25000</v>
      </c>
      <c r="H6" s="28"/>
      <c r="I6" s="28"/>
      <c r="J6" s="28"/>
      <c r="K6" s="28"/>
    </row>
    <row r="7" spans="1:11" x14ac:dyDescent="0.2">
      <c r="A7" s="33">
        <v>42466</v>
      </c>
      <c r="B7" s="45">
        <v>2818</v>
      </c>
      <c r="C7" s="28">
        <f t="shared" si="3"/>
        <v>21225.190000000002</v>
      </c>
      <c r="D7" s="35">
        <v>150000</v>
      </c>
      <c r="E7" s="28">
        <f t="shared" si="2"/>
        <v>-128774.81</v>
      </c>
      <c r="F7" s="36">
        <f t="shared" si="0"/>
        <v>0.2</v>
      </c>
      <c r="G7" s="35">
        <f t="shared" si="1"/>
        <v>30000</v>
      </c>
      <c r="H7" s="28"/>
      <c r="I7" s="28"/>
      <c r="J7" s="28"/>
      <c r="K7" s="28"/>
    </row>
    <row r="8" spans="1:11" x14ac:dyDescent="0.2">
      <c r="A8" s="33">
        <v>42467</v>
      </c>
      <c r="B8" s="45">
        <v>3499.6</v>
      </c>
      <c r="C8" s="28">
        <f t="shared" si="3"/>
        <v>24724.79</v>
      </c>
      <c r="D8" s="35">
        <v>150000</v>
      </c>
      <c r="E8" s="28">
        <f t="shared" si="2"/>
        <v>-125275.20999999999</v>
      </c>
      <c r="F8" s="36">
        <f t="shared" si="0"/>
        <v>0.23333333333333334</v>
      </c>
      <c r="G8" s="35">
        <f t="shared" si="1"/>
        <v>35000</v>
      </c>
      <c r="H8" s="28"/>
      <c r="I8" s="28"/>
      <c r="J8" s="28"/>
      <c r="K8" s="28"/>
    </row>
    <row r="9" spans="1:11" x14ac:dyDescent="0.2">
      <c r="A9" s="33">
        <v>42468</v>
      </c>
      <c r="B9" s="45">
        <v>2445.6799999999998</v>
      </c>
      <c r="C9" s="28">
        <f t="shared" si="3"/>
        <v>27170.47</v>
      </c>
      <c r="D9" s="35">
        <v>150000</v>
      </c>
      <c r="E9" s="28">
        <f t="shared" si="2"/>
        <v>-122829.53</v>
      </c>
      <c r="F9" s="36">
        <f t="shared" si="0"/>
        <v>0.26666666666666666</v>
      </c>
      <c r="G9" s="35">
        <f t="shared" si="1"/>
        <v>40000</v>
      </c>
      <c r="H9" s="28"/>
      <c r="I9" s="28"/>
      <c r="J9" s="28"/>
      <c r="K9" s="28"/>
    </row>
    <row r="10" spans="1:11" x14ac:dyDescent="0.2">
      <c r="A10" s="33">
        <v>42469</v>
      </c>
      <c r="B10" s="45">
        <v>8273</v>
      </c>
      <c r="C10" s="28">
        <f t="shared" si="3"/>
        <v>35443.47</v>
      </c>
      <c r="D10" s="35">
        <v>150000</v>
      </c>
      <c r="E10" s="28">
        <f t="shared" si="2"/>
        <v>-114556.53</v>
      </c>
      <c r="F10" s="36">
        <f t="shared" si="0"/>
        <v>0.3</v>
      </c>
      <c r="G10" s="35">
        <f t="shared" si="1"/>
        <v>45000</v>
      </c>
      <c r="H10" s="28"/>
      <c r="I10" s="28"/>
      <c r="J10" s="28"/>
      <c r="K10" s="28"/>
    </row>
    <row r="11" spans="1:11" x14ac:dyDescent="0.2">
      <c r="A11" s="33">
        <v>42470</v>
      </c>
      <c r="B11" s="45">
        <v>2857.21</v>
      </c>
      <c r="C11" s="28">
        <f t="shared" si="3"/>
        <v>38300.68</v>
      </c>
      <c r="D11" s="35">
        <v>150000</v>
      </c>
      <c r="E11" s="28">
        <f t="shared" si="2"/>
        <v>-111699.32</v>
      </c>
      <c r="F11" s="36">
        <f t="shared" si="0"/>
        <v>0.33333333333333331</v>
      </c>
      <c r="G11" s="35">
        <f t="shared" si="1"/>
        <v>50000</v>
      </c>
      <c r="H11" s="28"/>
      <c r="I11" s="28"/>
      <c r="J11" s="28"/>
      <c r="K11" s="28"/>
    </row>
    <row r="12" spans="1:11" x14ac:dyDescent="0.2">
      <c r="A12" s="33">
        <v>42471</v>
      </c>
      <c r="B12" s="45">
        <v>1322.65</v>
      </c>
      <c r="C12" s="28">
        <f t="shared" si="3"/>
        <v>39623.33</v>
      </c>
      <c r="D12" s="35">
        <v>150000</v>
      </c>
      <c r="E12" s="28">
        <f t="shared" si="2"/>
        <v>-110376.67</v>
      </c>
      <c r="F12" s="36">
        <f t="shared" si="0"/>
        <v>0.36666666666666664</v>
      </c>
      <c r="G12" s="35">
        <f t="shared" si="1"/>
        <v>54999.999999999993</v>
      </c>
      <c r="H12" s="28"/>
      <c r="I12" s="28"/>
      <c r="J12" s="28"/>
      <c r="K12" s="28"/>
    </row>
    <row r="13" spans="1:11" x14ac:dyDescent="0.2">
      <c r="A13" s="33">
        <v>42472</v>
      </c>
      <c r="B13" s="45">
        <v>12421.48</v>
      </c>
      <c r="C13" s="28">
        <f t="shared" si="3"/>
        <v>52044.81</v>
      </c>
      <c r="D13" s="35">
        <v>150000</v>
      </c>
      <c r="E13" s="28">
        <f t="shared" si="2"/>
        <v>-97955.19</v>
      </c>
      <c r="F13" s="36">
        <f t="shared" si="0"/>
        <v>0.4</v>
      </c>
      <c r="G13" s="35">
        <f t="shared" si="1"/>
        <v>60000</v>
      </c>
      <c r="H13" s="28"/>
      <c r="I13" s="28"/>
      <c r="J13" s="28"/>
      <c r="K13" s="28"/>
    </row>
    <row r="14" spans="1:11" x14ac:dyDescent="0.2">
      <c r="A14" s="33">
        <v>42473</v>
      </c>
      <c r="B14" s="45">
        <v>6307.97</v>
      </c>
      <c r="C14" s="28">
        <f t="shared" si="3"/>
        <v>58352.78</v>
      </c>
      <c r="D14" s="35">
        <v>150000</v>
      </c>
      <c r="E14" s="28">
        <f t="shared" si="2"/>
        <v>-91647.22</v>
      </c>
      <c r="F14" s="36">
        <f t="shared" si="0"/>
        <v>0.43333333333333335</v>
      </c>
      <c r="G14" s="35">
        <f t="shared" si="1"/>
        <v>65000</v>
      </c>
      <c r="H14" s="28"/>
      <c r="I14" s="28"/>
      <c r="J14" s="28"/>
      <c r="K14" s="28"/>
    </row>
    <row r="15" spans="1:11" x14ac:dyDescent="0.2">
      <c r="A15" s="33">
        <v>42474</v>
      </c>
      <c r="B15" s="45">
        <v>11928</v>
      </c>
      <c r="C15" s="28">
        <f t="shared" si="3"/>
        <v>70280.78</v>
      </c>
      <c r="D15" s="35">
        <v>150000</v>
      </c>
      <c r="E15" s="28">
        <f t="shared" si="2"/>
        <v>-79719.22</v>
      </c>
      <c r="F15" s="36">
        <f t="shared" si="0"/>
        <v>0.46666666666666667</v>
      </c>
      <c r="G15" s="35">
        <f t="shared" si="1"/>
        <v>70000</v>
      </c>
      <c r="H15" s="28"/>
      <c r="I15" s="28"/>
      <c r="J15" s="28"/>
      <c r="K15" s="28"/>
    </row>
    <row r="16" spans="1:11" x14ac:dyDescent="0.2">
      <c r="A16" s="33">
        <v>42475</v>
      </c>
      <c r="B16" s="45">
        <v>13273</v>
      </c>
      <c r="C16" s="28">
        <f t="shared" si="3"/>
        <v>83553.78</v>
      </c>
      <c r="D16" s="35">
        <v>150000</v>
      </c>
      <c r="E16" s="28">
        <f t="shared" si="2"/>
        <v>-66446.22</v>
      </c>
      <c r="F16" s="36">
        <f t="shared" si="0"/>
        <v>0.5</v>
      </c>
      <c r="G16" s="35">
        <f t="shared" si="1"/>
        <v>75000</v>
      </c>
      <c r="H16" s="28"/>
      <c r="I16" s="28"/>
      <c r="J16" s="28"/>
      <c r="K16" s="28"/>
    </row>
    <row r="17" spans="1:11" x14ac:dyDescent="0.2">
      <c r="A17" s="33">
        <v>42476</v>
      </c>
      <c r="B17" s="45">
        <v>7362</v>
      </c>
      <c r="C17" s="28">
        <f t="shared" si="3"/>
        <v>90915.78</v>
      </c>
      <c r="D17" s="35">
        <v>150000</v>
      </c>
      <c r="E17" s="28">
        <f t="shared" si="2"/>
        <v>-59084.22</v>
      </c>
      <c r="F17" s="36">
        <f t="shared" si="0"/>
        <v>0.53333333333333333</v>
      </c>
      <c r="G17" s="35">
        <f t="shared" si="1"/>
        <v>80000</v>
      </c>
      <c r="H17" s="28"/>
      <c r="I17" s="28"/>
      <c r="J17" s="28"/>
      <c r="K17" s="28"/>
    </row>
    <row r="18" spans="1:11" x14ac:dyDescent="0.2">
      <c r="A18" s="33">
        <v>42477</v>
      </c>
      <c r="B18" s="45">
        <v>4626</v>
      </c>
      <c r="C18" s="28">
        <f t="shared" si="3"/>
        <v>95541.78</v>
      </c>
      <c r="D18" s="35">
        <v>150000</v>
      </c>
      <c r="E18" s="28">
        <f t="shared" si="2"/>
        <v>-54458.22</v>
      </c>
      <c r="F18" s="36">
        <f t="shared" si="0"/>
        <v>0.56666666666666665</v>
      </c>
      <c r="G18" s="35">
        <f t="shared" si="1"/>
        <v>85000</v>
      </c>
      <c r="H18" s="28"/>
      <c r="I18" s="28"/>
      <c r="J18" s="28"/>
      <c r="K18" s="28"/>
    </row>
    <row r="19" spans="1:11" x14ac:dyDescent="0.2">
      <c r="A19" s="33">
        <v>42478</v>
      </c>
      <c r="B19" s="45">
        <v>1128</v>
      </c>
      <c r="C19" s="28">
        <f t="shared" si="3"/>
        <v>96669.78</v>
      </c>
      <c r="D19" s="35">
        <v>150000</v>
      </c>
      <c r="E19" s="28">
        <f t="shared" si="2"/>
        <v>-53330.22</v>
      </c>
      <c r="F19" s="36">
        <f t="shared" si="0"/>
        <v>0.6</v>
      </c>
      <c r="G19" s="35">
        <f t="shared" si="1"/>
        <v>90000</v>
      </c>
      <c r="H19" s="28"/>
      <c r="I19" s="28"/>
      <c r="J19" s="28"/>
      <c r="K19" s="28"/>
    </row>
    <row r="20" spans="1:11" x14ac:dyDescent="0.2">
      <c r="A20" s="33">
        <v>42479</v>
      </c>
      <c r="B20" s="45">
        <v>2481</v>
      </c>
      <c r="C20" s="28">
        <f t="shared" si="3"/>
        <v>99150.78</v>
      </c>
      <c r="D20" s="35">
        <v>150000</v>
      </c>
      <c r="E20" s="28">
        <f t="shared" si="2"/>
        <v>-50849.22</v>
      </c>
      <c r="F20" s="36">
        <f t="shared" si="0"/>
        <v>0.6333333333333333</v>
      </c>
      <c r="G20" s="35">
        <f t="shared" si="1"/>
        <v>95000</v>
      </c>
      <c r="H20" s="28"/>
      <c r="I20" s="28"/>
      <c r="J20" s="28"/>
      <c r="K20" s="28"/>
    </row>
    <row r="21" spans="1:11" x14ac:dyDescent="0.2">
      <c r="A21" s="33">
        <v>42480</v>
      </c>
      <c r="B21" s="45">
        <v>2818</v>
      </c>
      <c r="C21" s="28">
        <f t="shared" si="3"/>
        <v>101968.78</v>
      </c>
      <c r="D21" s="35">
        <v>150000</v>
      </c>
      <c r="E21" s="28">
        <f t="shared" si="2"/>
        <v>-48031.22</v>
      </c>
      <c r="F21" s="36">
        <f t="shared" si="0"/>
        <v>0.66666666666666663</v>
      </c>
      <c r="G21" s="35">
        <f t="shared" si="1"/>
        <v>100000</v>
      </c>
      <c r="H21" s="28"/>
      <c r="I21" s="28"/>
      <c r="J21" s="28"/>
      <c r="K21" s="28"/>
    </row>
    <row r="22" spans="1:11" x14ac:dyDescent="0.2">
      <c r="A22" s="33">
        <v>42481</v>
      </c>
      <c r="B22" s="45"/>
      <c r="C22" s="28" t="str">
        <f t="shared" si="3"/>
        <v>-</v>
      </c>
      <c r="D22" s="35">
        <v>150000</v>
      </c>
      <c r="E22" s="28" t="str">
        <f t="shared" si="2"/>
        <v>-</v>
      </c>
      <c r="F22" s="36">
        <f t="shared" si="0"/>
        <v>0.7</v>
      </c>
      <c r="G22" s="35">
        <f t="shared" si="1"/>
        <v>105000</v>
      </c>
      <c r="H22" s="28"/>
      <c r="I22" s="28"/>
      <c r="J22" s="28"/>
      <c r="K22" s="28"/>
    </row>
    <row r="23" spans="1:11" x14ac:dyDescent="0.2">
      <c r="A23" s="33">
        <v>42482</v>
      </c>
      <c r="B23" s="45"/>
      <c r="C23" s="28" t="str">
        <f t="shared" si="3"/>
        <v>-</v>
      </c>
      <c r="D23" s="35">
        <v>150000</v>
      </c>
      <c r="E23" s="28" t="str">
        <f t="shared" si="2"/>
        <v>-</v>
      </c>
      <c r="F23" s="36">
        <f t="shared" si="0"/>
        <v>0.73333333333333328</v>
      </c>
      <c r="G23" s="35">
        <f t="shared" si="1"/>
        <v>109999.99999999999</v>
      </c>
      <c r="H23" s="28"/>
      <c r="I23" s="28"/>
      <c r="J23" s="28"/>
      <c r="K23" s="28"/>
    </row>
    <row r="24" spans="1:11" x14ac:dyDescent="0.2">
      <c r="A24" s="33">
        <v>42483</v>
      </c>
      <c r="B24" s="45"/>
      <c r="C24" s="28" t="str">
        <f t="shared" si="3"/>
        <v>-</v>
      </c>
      <c r="D24" s="35">
        <v>150000</v>
      </c>
      <c r="E24" s="28" t="str">
        <f t="shared" si="2"/>
        <v>-</v>
      </c>
      <c r="F24" s="36">
        <f t="shared" si="0"/>
        <v>0.76666666666666672</v>
      </c>
      <c r="G24" s="35">
        <f t="shared" si="1"/>
        <v>115000.00000000001</v>
      </c>
      <c r="H24" s="28"/>
      <c r="I24" s="28"/>
      <c r="J24" s="28"/>
      <c r="K24" s="28"/>
    </row>
    <row r="25" spans="1:11" x14ac:dyDescent="0.2">
      <c r="A25" s="33">
        <v>42484</v>
      </c>
      <c r="B25" s="45"/>
      <c r="C25" s="28" t="str">
        <f t="shared" si="3"/>
        <v>-</v>
      </c>
      <c r="D25" s="35">
        <v>150000</v>
      </c>
      <c r="E25" s="28" t="str">
        <f t="shared" si="2"/>
        <v>-</v>
      </c>
      <c r="F25" s="36">
        <f t="shared" si="0"/>
        <v>0.8</v>
      </c>
      <c r="G25" s="35">
        <f t="shared" si="1"/>
        <v>120000</v>
      </c>
      <c r="H25" s="28"/>
      <c r="I25" s="28"/>
      <c r="J25" s="28"/>
      <c r="K25" s="28"/>
    </row>
    <row r="26" spans="1:11" x14ac:dyDescent="0.2">
      <c r="A26" s="33">
        <v>42485</v>
      </c>
      <c r="B26" s="45"/>
      <c r="C26" s="28" t="str">
        <f t="shared" si="3"/>
        <v>-</v>
      </c>
      <c r="D26" s="35">
        <v>150000</v>
      </c>
      <c r="E26" s="28" t="str">
        <f t="shared" si="2"/>
        <v>-</v>
      </c>
      <c r="F26" s="36">
        <f t="shared" si="0"/>
        <v>0.83333333333333337</v>
      </c>
      <c r="G26" s="35">
        <f t="shared" si="1"/>
        <v>125000</v>
      </c>
      <c r="H26" s="28"/>
      <c r="I26" s="28"/>
      <c r="J26" s="28"/>
      <c r="K26" s="28"/>
    </row>
    <row r="27" spans="1:11" x14ac:dyDescent="0.2">
      <c r="A27" s="33">
        <v>42486</v>
      </c>
      <c r="B27" s="45"/>
      <c r="C27" s="28" t="str">
        <f t="shared" si="3"/>
        <v>-</v>
      </c>
      <c r="D27" s="35">
        <v>150000</v>
      </c>
      <c r="E27" s="28" t="str">
        <f t="shared" si="2"/>
        <v>-</v>
      </c>
      <c r="F27" s="36">
        <f t="shared" si="0"/>
        <v>0.8666666666666667</v>
      </c>
      <c r="G27" s="35">
        <f t="shared" si="1"/>
        <v>130000</v>
      </c>
      <c r="H27" s="28"/>
      <c r="I27" s="28"/>
      <c r="J27" s="28"/>
      <c r="K27" s="28"/>
    </row>
    <row r="28" spans="1:11" x14ac:dyDescent="0.2">
      <c r="A28" s="33">
        <v>42487</v>
      </c>
      <c r="B28" s="45"/>
      <c r="C28" s="28" t="str">
        <f t="shared" si="3"/>
        <v>-</v>
      </c>
      <c r="D28" s="35">
        <v>150000</v>
      </c>
      <c r="E28" s="28" t="str">
        <f t="shared" si="2"/>
        <v>-</v>
      </c>
      <c r="F28" s="36">
        <f t="shared" si="0"/>
        <v>0.9</v>
      </c>
      <c r="G28" s="35">
        <f t="shared" si="1"/>
        <v>135000</v>
      </c>
      <c r="H28" s="28"/>
      <c r="I28" s="28"/>
      <c r="J28" s="28"/>
      <c r="K28" s="28"/>
    </row>
    <row r="29" spans="1:11" x14ac:dyDescent="0.2">
      <c r="A29" s="33">
        <v>42488</v>
      </c>
      <c r="B29" s="45"/>
      <c r="C29" s="28" t="str">
        <f t="shared" si="3"/>
        <v>-</v>
      </c>
      <c r="D29" s="35">
        <v>150000</v>
      </c>
      <c r="E29" s="28" t="str">
        <f t="shared" si="2"/>
        <v>-</v>
      </c>
      <c r="F29" s="36">
        <f t="shared" si="0"/>
        <v>0.93333333333333335</v>
      </c>
      <c r="G29" s="35">
        <f t="shared" si="1"/>
        <v>140000</v>
      </c>
      <c r="H29" s="28"/>
      <c r="I29" s="28"/>
      <c r="J29" s="28"/>
      <c r="K29" s="28"/>
    </row>
    <row r="30" spans="1:11" x14ac:dyDescent="0.2">
      <c r="A30" s="33">
        <v>42489</v>
      </c>
      <c r="B30" s="45"/>
      <c r="C30" s="28" t="str">
        <f t="shared" si="3"/>
        <v>-</v>
      </c>
      <c r="D30" s="35">
        <v>150000</v>
      </c>
      <c r="E30" s="28" t="str">
        <f t="shared" si="2"/>
        <v>-</v>
      </c>
      <c r="F30" s="36">
        <f t="shared" si="0"/>
        <v>0.96666666666666667</v>
      </c>
      <c r="G30" s="35">
        <f t="shared" si="1"/>
        <v>145000</v>
      </c>
      <c r="H30" s="28"/>
      <c r="I30" s="28"/>
      <c r="J30" s="28"/>
      <c r="K30" s="28"/>
    </row>
    <row r="31" spans="1:11" x14ac:dyDescent="0.2">
      <c r="A31" s="33">
        <v>42490</v>
      </c>
      <c r="B31" s="45"/>
      <c r="C31" s="28" t="str">
        <f t="shared" si="3"/>
        <v>-</v>
      </c>
      <c r="D31" s="35">
        <v>150000</v>
      </c>
      <c r="E31" s="28" t="str">
        <f t="shared" si="2"/>
        <v>-</v>
      </c>
      <c r="F31" s="36">
        <f t="shared" si="0"/>
        <v>1</v>
      </c>
      <c r="G31" s="35">
        <f t="shared" si="1"/>
        <v>150000</v>
      </c>
      <c r="H31" s="28"/>
      <c r="I31" s="28"/>
      <c r="J31" s="28"/>
      <c r="K31" s="28"/>
    </row>
    <row r="49" spans="2:20" x14ac:dyDescent="0.2">
      <c r="T49" s="38"/>
    </row>
    <row r="56" spans="2:20" x14ac:dyDescent="0.2">
      <c r="B56" s="29"/>
      <c r="C56" s="28"/>
      <c r="D56" s="28"/>
      <c r="E56" s="28"/>
      <c r="F56" s="28"/>
      <c r="G56" s="35"/>
      <c r="H56" s="28"/>
      <c r="I56" s="35"/>
      <c r="J56" s="35"/>
      <c r="K56" s="36"/>
      <c r="L56" s="30"/>
      <c r="M56" s="30"/>
      <c r="N56" s="30"/>
      <c r="O56" s="30"/>
      <c r="P56" s="37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0.59999389629810485"/>
  </sheetPr>
  <dimension ref="A1:J37"/>
  <sheetViews>
    <sheetView showGridLines="0" zoomScaleNormal="100" workbookViewId="0">
      <selection activeCell="A3" sqref="A3"/>
    </sheetView>
  </sheetViews>
  <sheetFormatPr baseColWidth="10" defaultColWidth="8.83203125" defaultRowHeight="15" x14ac:dyDescent="0.2"/>
  <cols>
    <col min="1" max="1" width="11.83203125" customWidth="1"/>
    <col min="2" max="2" width="10.1640625" customWidth="1"/>
    <col min="3" max="3" width="11.1640625" customWidth="1"/>
    <col min="4" max="4" width="10.1640625" customWidth="1"/>
    <col min="5" max="5" width="10.83203125" customWidth="1"/>
    <col min="6" max="6" width="12" customWidth="1"/>
    <col min="7" max="7" width="18.5" customWidth="1"/>
  </cols>
  <sheetData>
    <row r="1" spans="1:10" ht="14.5" customHeight="1" x14ac:dyDescent="0.2">
      <c r="A1" s="62" t="s">
        <v>2197</v>
      </c>
      <c r="B1" s="62" t="s">
        <v>2123</v>
      </c>
      <c r="C1" s="62" t="s">
        <v>2122</v>
      </c>
      <c r="D1" s="62" t="s">
        <v>2222</v>
      </c>
      <c r="E1" s="62" t="s">
        <v>2124</v>
      </c>
      <c r="F1" s="62" t="s">
        <v>2125</v>
      </c>
    </row>
    <row r="2" spans="1:10" ht="14.5" customHeight="1" x14ac:dyDescent="0.2">
      <c r="A2" s="63">
        <v>5</v>
      </c>
      <c r="B2" s="41">
        <v>10</v>
      </c>
      <c r="C2" s="42"/>
      <c r="D2" s="41"/>
      <c r="E2" s="41"/>
      <c r="F2" s="41"/>
    </row>
    <row r="3" spans="1:10" ht="14.5" customHeight="1" x14ac:dyDescent="0.2">
      <c r="A3" s="41"/>
      <c r="B3" s="41"/>
      <c r="C3" s="42"/>
      <c r="D3" s="41"/>
      <c r="E3" s="41"/>
      <c r="F3" s="41"/>
    </row>
    <row r="4" spans="1:10" ht="14.5" customHeight="1" x14ac:dyDescent="0.2">
      <c r="A4" s="41"/>
      <c r="B4" s="41"/>
      <c r="C4" s="42"/>
      <c r="D4" s="41"/>
      <c r="E4" s="41"/>
      <c r="F4" s="41"/>
    </row>
    <row r="5" spans="1:10" ht="14.5" customHeight="1" x14ac:dyDescent="0.2">
      <c r="C5" s="42"/>
    </row>
    <row r="6" spans="1:10" ht="14.5" customHeight="1" x14ac:dyDescent="0.2">
      <c r="C6" s="42"/>
    </row>
    <row r="7" spans="1:10" ht="14.5" customHeight="1" x14ac:dyDescent="0.2">
      <c r="C7" s="42"/>
    </row>
    <row r="8" spans="1:10" ht="14.5" customHeight="1" x14ac:dyDescent="0.2"/>
    <row r="9" spans="1:10" ht="14.5" customHeight="1" x14ac:dyDescent="0.2">
      <c r="A9" s="70"/>
      <c r="B9" s="34"/>
      <c r="D9" s="34"/>
      <c r="E9" s="34"/>
      <c r="F9" s="34"/>
      <c r="G9" s="34"/>
      <c r="H9" s="34"/>
    </row>
    <row r="10" spans="1:10" ht="14.5" customHeight="1" x14ac:dyDescent="0.2">
      <c r="H10" s="39"/>
    </row>
    <row r="11" spans="1:10" ht="14.5" customHeight="1" x14ac:dyDescent="0.2">
      <c r="H11" s="39"/>
    </row>
    <row r="12" spans="1:10" ht="14.5" customHeight="1" x14ac:dyDescent="0.2">
      <c r="H12" s="40"/>
    </row>
    <row r="13" spans="1:10" ht="14.5" customHeight="1" x14ac:dyDescent="0.2">
      <c r="H13" s="40"/>
      <c r="I13" s="34"/>
    </row>
    <row r="14" spans="1:10" ht="14.5" customHeight="1" x14ac:dyDescent="0.2">
      <c r="B14" s="41"/>
      <c r="D14" s="41"/>
      <c r="E14" s="41"/>
      <c r="F14" s="41"/>
      <c r="G14" s="41"/>
      <c r="H14" s="41"/>
      <c r="I14" s="34"/>
    </row>
    <row r="15" spans="1:10" ht="14.5" customHeight="1" x14ac:dyDescent="0.2">
      <c r="B15" s="41"/>
      <c r="D15" s="41"/>
      <c r="E15" s="41"/>
      <c r="F15" s="41"/>
      <c r="G15" s="41"/>
      <c r="H15" s="34"/>
      <c r="I15" s="34"/>
    </row>
    <row r="16" spans="1:10" ht="14.5" customHeight="1" x14ac:dyDescent="0.2">
      <c r="B16" s="41"/>
      <c r="C16" s="34"/>
      <c r="D16" s="41"/>
      <c r="E16" s="41"/>
      <c r="F16" s="41"/>
      <c r="G16" s="41"/>
      <c r="I16" s="34"/>
      <c r="J16" s="34"/>
    </row>
    <row r="17" spans="1:10" x14ac:dyDescent="0.2">
      <c r="A17" s="34"/>
      <c r="B17" s="34"/>
      <c r="C17" s="34"/>
      <c r="D17" s="34"/>
      <c r="E17" s="34"/>
      <c r="F17" s="34"/>
      <c r="G17" s="34"/>
      <c r="I17" s="34"/>
      <c r="J17" s="34"/>
    </row>
    <row r="18" spans="1:10" x14ac:dyDescent="0.2">
      <c r="A18" s="43"/>
      <c r="C18" s="34"/>
      <c r="I18" s="34"/>
      <c r="J18" s="34"/>
    </row>
    <row r="19" spans="1:10" x14ac:dyDescent="0.2">
      <c r="A19" s="43"/>
      <c r="C19" s="34"/>
      <c r="I19" s="34"/>
      <c r="J19" s="34"/>
    </row>
    <row r="20" spans="1:10" x14ac:dyDescent="0.2">
      <c r="A20" s="43"/>
      <c r="C20" s="34"/>
      <c r="I20" s="34"/>
      <c r="J20" s="34"/>
    </row>
    <row r="21" spans="1:10" x14ac:dyDescent="0.2">
      <c r="A21" s="43"/>
      <c r="C21" s="34"/>
      <c r="I21" s="34"/>
      <c r="J21" s="34"/>
    </row>
    <row r="22" spans="1:10" x14ac:dyDescent="0.2">
      <c r="A22" s="43"/>
      <c r="C22" s="34"/>
      <c r="I22" s="34"/>
      <c r="J22" s="34"/>
    </row>
    <row r="23" spans="1:10" x14ac:dyDescent="0.2">
      <c r="A23" s="43"/>
      <c r="C23" s="34"/>
      <c r="I23" s="34"/>
      <c r="J23" s="34"/>
    </row>
    <row r="24" spans="1:10" x14ac:dyDescent="0.2">
      <c r="C24" s="34"/>
      <c r="I24" s="34"/>
      <c r="J24" s="34"/>
    </row>
    <row r="25" spans="1:10" x14ac:dyDescent="0.2">
      <c r="C25" s="34"/>
      <c r="I25" s="34"/>
      <c r="J25" s="34"/>
    </row>
    <row r="26" spans="1:10" x14ac:dyDescent="0.2">
      <c r="I26" s="34"/>
      <c r="J26" s="34"/>
    </row>
    <row r="27" spans="1:10" x14ac:dyDescent="0.2">
      <c r="I27" s="34"/>
      <c r="J27" s="34"/>
    </row>
    <row r="28" spans="1:10" x14ac:dyDescent="0.2">
      <c r="B28" s="34"/>
      <c r="D28" s="34"/>
      <c r="E28" s="34"/>
      <c r="F28" s="34"/>
      <c r="G28" s="34"/>
      <c r="H28" s="34"/>
      <c r="I28" s="34"/>
      <c r="J28" s="34"/>
    </row>
    <row r="29" spans="1:10" x14ac:dyDescent="0.2">
      <c r="B29" s="34"/>
      <c r="D29" s="34"/>
      <c r="E29" s="34"/>
      <c r="F29" s="34"/>
      <c r="G29" s="34"/>
      <c r="H29" s="34"/>
      <c r="I29" s="34"/>
      <c r="J29" s="34"/>
    </row>
    <row r="30" spans="1:10" x14ac:dyDescent="0.2">
      <c r="B30" s="34"/>
      <c r="D30" s="34"/>
      <c r="E30" s="34"/>
      <c r="F30" s="34"/>
      <c r="G30" s="34"/>
      <c r="H30" s="34"/>
      <c r="I30" s="34"/>
      <c r="J30" s="34"/>
    </row>
    <row r="31" spans="1:10" x14ac:dyDescent="0.2">
      <c r="J31" s="34"/>
    </row>
    <row r="32" spans="1:10" x14ac:dyDescent="0.2">
      <c r="J32" s="34"/>
    </row>
    <row r="33" spans="2:10" x14ac:dyDescent="0.2">
      <c r="J33" s="34"/>
    </row>
    <row r="34" spans="2:10" x14ac:dyDescent="0.2">
      <c r="J34" s="34"/>
    </row>
    <row r="35" spans="2:10" x14ac:dyDescent="0.2">
      <c r="B35" s="34"/>
      <c r="D35" s="34"/>
      <c r="E35" s="34"/>
      <c r="F35" s="34"/>
      <c r="G35" s="34"/>
      <c r="H35" s="34"/>
      <c r="I35" s="34"/>
      <c r="J35" s="34"/>
    </row>
    <row r="36" spans="2:10" x14ac:dyDescent="0.2">
      <c r="B36" s="34"/>
      <c r="D36" s="34"/>
      <c r="E36" s="34"/>
      <c r="F36" s="34"/>
      <c r="G36" s="34"/>
      <c r="H36" s="34"/>
      <c r="I36" s="34"/>
      <c r="J36" s="34"/>
    </row>
    <row r="37" spans="2:10" x14ac:dyDescent="0.2">
      <c r="B37" s="34"/>
      <c r="D37" s="34"/>
      <c r="E37" s="34"/>
      <c r="F37" s="34"/>
      <c r="G37" s="34"/>
      <c r="H37" s="34"/>
      <c r="I37" s="34"/>
      <c r="J37" s="34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59999389629810485"/>
  </sheetPr>
  <dimension ref="A1:J102"/>
  <sheetViews>
    <sheetView showGridLines="0" zoomScaleNormal="100" workbookViewId="0">
      <selection activeCell="C10" sqref="C10"/>
    </sheetView>
  </sheetViews>
  <sheetFormatPr baseColWidth="10" defaultColWidth="8.83203125" defaultRowHeight="15" x14ac:dyDescent="0.2"/>
  <cols>
    <col min="1" max="1" width="17.83203125" customWidth="1"/>
    <col min="2" max="2" width="14.33203125" customWidth="1"/>
    <col min="8" max="8" width="9.5" customWidth="1"/>
    <col min="12" max="12" width="8.83203125" customWidth="1"/>
    <col min="13" max="13" width="8.6640625" customWidth="1"/>
    <col min="14" max="14" width="8.83203125" customWidth="1"/>
  </cols>
  <sheetData>
    <row r="1" spans="1:10" x14ac:dyDescent="0.2">
      <c r="G1" s="98" t="s">
        <v>2223</v>
      </c>
      <c r="H1" s="98"/>
      <c r="I1" s="99" t="s">
        <v>2224</v>
      </c>
      <c r="J1" s="99"/>
    </row>
    <row r="2" spans="1:10" ht="21" x14ac:dyDescent="0.25">
      <c r="A2" s="50" t="s">
        <v>2201</v>
      </c>
      <c r="B2" s="64">
        <v>0.2</v>
      </c>
      <c r="G2" s="23" t="s">
        <v>2193</v>
      </c>
      <c r="H2" s="23" t="s">
        <v>2194</v>
      </c>
      <c r="I2" s="23" t="s">
        <v>2195</v>
      </c>
      <c r="J2" s="23" t="s">
        <v>2196</v>
      </c>
    </row>
    <row r="3" spans="1:10" x14ac:dyDescent="0.2">
      <c r="G3" s="12">
        <f t="array" ref="G3:G102">MOD(ROW('Array Percentage Grid'!$1:$100)-1,10)</f>
        <v>0</v>
      </c>
      <c r="H3" s="12">
        <f t="array" ref="H3:H102">INT((ROW('Array Percentage Grid'!$1:$100)-1)/10)</f>
        <v>0</v>
      </c>
      <c r="I3" s="12">
        <f t="array" ref="I3:I102">IF(ROW('Array Percentage Grid'!$1:$100)-1&lt;INT('Array Percentage Grid'!$B$2*100),1,0)*arr_x</f>
        <v>0</v>
      </c>
      <c r="J3" s="12">
        <f t="array" ref="J3:J102">IF(ROW('Array Percentage Grid'!$1:$100)-1&lt;INT('Array Percentage Grid'!$B$2*100),1,0)*arr_y</f>
        <v>0</v>
      </c>
    </row>
    <row r="4" spans="1:10" x14ac:dyDescent="0.2">
      <c r="G4" s="12">
        <v>1</v>
      </c>
      <c r="H4" s="12">
        <v>0</v>
      </c>
      <c r="I4" s="12">
        <v>1</v>
      </c>
      <c r="J4" s="12">
        <v>0</v>
      </c>
    </row>
    <row r="5" spans="1:10" x14ac:dyDescent="0.2">
      <c r="G5" s="12">
        <v>2</v>
      </c>
      <c r="H5" s="12">
        <v>0</v>
      </c>
      <c r="I5" s="12">
        <v>2</v>
      </c>
      <c r="J5" s="12">
        <v>0</v>
      </c>
    </row>
    <row r="6" spans="1:10" x14ac:dyDescent="0.2">
      <c r="G6" s="12">
        <v>3</v>
      </c>
      <c r="H6" s="12">
        <v>0</v>
      </c>
      <c r="I6" s="12">
        <v>3</v>
      </c>
      <c r="J6" s="12">
        <v>0</v>
      </c>
    </row>
    <row r="7" spans="1:10" x14ac:dyDescent="0.2">
      <c r="G7" s="12">
        <v>4</v>
      </c>
      <c r="H7" s="12">
        <v>0</v>
      </c>
      <c r="I7" s="12">
        <v>4</v>
      </c>
      <c r="J7" s="12">
        <v>0</v>
      </c>
    </row>
    <row r="8" spans="1:10" x14ac:dyDescent="0.2">
      <c r="G8" s="12">
        <v>5</v>
      </c>
      <c r="H8" s="12">
        <v>0</v>
      </c>
      <c r="I8" s="12">
        <v>5</v>
      </c>
      <c r="J8" s="12">
        <v>0</v>
      </c>
    </row>
    <row r="9" spans="1:10" x14ac:dyDescent="0.2">
      <c r="G9" s="12">
        <v>6</v>
      </c>
      <c r="H9" s="12">
        <v>0</v>
      </c>
      <c r="I9" s="12">
        <v>6</v>
      </c>
      <c r="J9" s="12">
        <v>0</v>
      </c>
    </row>
    <row r="10" spans="1:10" x14ac:dyDescent="0.2">
      <c r="G10" s="12">
        <v>7</v>
      </c>
      <c r="H10" s="12">
        <v>0</v>
      </c>
      <c r="I10" s="12">
        <v>7</v>
      </c>
      <c r="J10" s="12">
        <v>0</v>
      </c>
    </row>
    <row r="11" spans="1:10" x14ac:dyDescent="0.2">
      <c r="G11" s="12">
        <v>8</v>
      </c>
      <c r="H11" s="12">
        <v>0</v>
      </c>
      <c r="I11" s="12">
        <v>8</v>
      </c>
      <c r="J11" s="12">
        <v>0</v>
      </c>
    </row>
    <row r="12" spans="1:10" x14ac:dyDescent="0.2">
      <c r="G12" s="12">
        <v>9</v>
      </c>
      <c r="H12" s="12">
        <v>0</v>
      </c>
      <c r="I12" s="12">
        <v>9</v>
      </c>
      <c r="J12" s="12">
        <v>0</v>
      </c>
    </row>
    <row r="13" spans="1:10" x14ac:dyDescent="0.2">
      <c r="G13" s="12">
        <v>0</v>
      </c>
      <c r="H13" s="12">
        <v>1</v>
      </c>
      <c r="I13" s="12">
        <v>0</v>
      </c>
      <c r="J13" s="12">
        <v>1</v>
      </c>
    </row>
    <row r="14" spans="1:10" x14ac:dyDescent="0.2">
      <c r="G14" s="12">
        <v>1</v>
      </c>
      <c r="H14" s="12">
        <v>1</v>
      </c>
      <c r="I14" s="12">
        <v>1</v>
      </c>
      <c r="J14" s="12">
        <v>1</v>
      </c>
    </row>
    <row r="15" spans="1:10" x14ac:dyDescent="0.2">
      <c r="G15" s="12">
        <v>2</v>
      </c>
      <c r="H15" s="12">
        <v>1</v>
      </c>
      <c r="I15" s="12">
        <v>2</v>
      </c>
      <c r="J15" s="12">
        <v>1</v>
      </c>
    </row>
    <row r="16" spans="1:10" x14ac:dyDescent="0.2">
      <c r="G16" s="12">
        <v>3</v>
      </c>
      <c r="H16" s="12">
        <v>1</v>
      </c>
      <c r="I16" s="12">
        <v>3</v>
      </c>
      <c r="J16" s="12">
        <v>1</v>
      </c>
    </row>
    <row r="17" spans="7:10" x14ac:dyDescent="0.2">
      <c r="G17" s="12">
        <v>4</v>
      </c>
      <c r="H17" s="12">
        <v>1</v>
      </c>
      <c r="I17" s="12">
        <v>4</v>
      </c>
      <c r="J17" s="12">
        <v>1</v>
      </c>
    </row>
    <row r="18" spans="7:10" x14ac:dyDescent="0.2">
      <c r="G18" s="12">
        <v>5</v>
      </c>
      <c r="H18" s="12">
        <v>1</v>
      </c>
      <c r="I18" s="12">
        <v>5</v>
      </c>
      <c r="J18" s="12">
        <v>1</v>
      </c>
    </row>
    <row r="19" spans="7:10" x14ac:dyDescent="0.2">
      <c r="G19" s="12">
        <v>6</v>
      </c>
      <c r="H19" s="12">
        <v>1</v>
      </c>
      <c r="I19" s="12">
        <v>6</v>
      </c>
      <c r="J19" s="12">
        <v>1</v>
      </c>
    </row>
    <row r="20" spans="7:10" x14ac:dyDescent="0.2">
      <c r="G20" s="12">
        <v>7</v>
      </c>
      <c r="H20" s="12">
        <v>1</v>
      </c>
      <c r="I20" s="12">
        <v>7</v>
      </c>
      <c r="J20" s="12">
        <v>1</v>
      </c>
    </row>
    <row r="21" spans="7:10" x14ac:dyDescent="0.2">
      <c r="G21" s="12">
        <v>8</v>
      </c>
      <c r="H21" s="12">
        <v>1</v>
      </c>
      <c r="I21" s="12">
        <v>8</v>
      </c>
      <c r="J21" s="12">
        <v>1</v>
      </c>
    </row>
    <row r="22" spans="7:10" x14ac:dyDescent="0.2">
      <c r="G22" s="12">
        <v>9</v>
      </c>
      <c r="H22" s="12">
        <v>1</v>
      </c>
      <c r="I22" s="12">
        <v>9</v>
      </c>
      <c r="J22" s="12">
        <v>1</v>
      </c>
    </row>
    <row r="23" spans="7:10" x14ac:dyDescent="0.2">
      <c r="G23" s="12">
        <v>0</v>
      </c>
      <c r="H23" s="12">
        <v>2</v>
      </c>
      <c r="I23" s="12">
        <v>0</v>
      </c>
      <c r="J23" s="12">
        <v>0</v>
      </c>
    </row>
    <row r="24" spans="7:10" x14ac:dyDescent="0.2">
      <c r="G24" s="12">
        <v>1</v>
      </c>
      <c r="H24" s="12">
        <v>2</v>
      </c>
      <c r="I24" s="12">
        <v>0</v>
      </c>
      <c r="J24" s="12">
        <v>0</v>
      </c>
    </row>
    <row r="25" spans="7:10" x14ac:dyDescent="0.2">
      <c r="G25" s="12">
        <v>2</v>
      </c>
      <c r="H25" s="12">
        <v>2</v>
      </c>
      <c r="I25" s="12">
        <v>0</v>
      </c>
      <c r="J25" s="12">
        <v>0</v>
      </c>
    </row>
    <row r="26" spans="7:10" x14ac:dyDescent="0.2">
      <c r="G26" s="12">
        <v>3</v>
      </c>
      <c r="H26" s="12">
        <v>2</v>
      </c>
      <c r="I26" s="12">
        <v>0</v>
      </c>
      <c r="J26" s="12">
        <v>0</v>
      </c>
    </row>
    <row r="27" spans="7:10" x14ac:dyDescent="0.2">
      <c r="G27" s="12">
        <v>4</v>
      </c>
      <c r="H27" s="12">
        <v>2</v>
      </c>
      <c r="I27" s="12">
        <v>0</v>
      </c>
      <c r="J27" s="12">
        <v>0</v>
      </c>
    </row>
    <row r="28" spans="7:10" x14ac:dyDescent="0.2">
      <c r="G28" s="12">
        <v>5</v>
      </c>
      <c r="H28" s="12">
        <v>2</v>
      </c>
      <c r="I28" s="12">
        <v>0</v>
      </c>
      <c r="J28" s="12">
        <v>0</v>
      </c>
    </row>
    <row r="29" spans="7:10" x14ac:dyDescent="0.2">
      <c r="G29" s="12">
        <v>6</v>
      </c>
      <c r="H29" s="12">
        <v>2</v>
      </c>
      <c r="I29" s="12">
        <v>0</v>
      </c>
      <c r="J29" s="12">
        <v>0</v>
      </c>
    </row>
    <row r="30" spans="7:10" x14ac:dyDescent="0.2">
      <c r="G30" s="12">
        <v>7</v>
      </c>
      <c r="H30" s="12">
        <v>2</v>
      </c>
      <c r="I30" s="12">
        <v>0</v>
      </c>
      <c r="J30" s="12">
        <v>0</v>
      </c>
    </row>
    <row r="31" spans="7:10" x14ac:dyDescent="0.2">
      <c r="G31" s="12">
        <v>8</v>
      </c>
      <c r="H31" s="12">
        <v>2</v>
      </c>
      <c r="I31" s="12">
        <v>0</v>
      </c>
      <c r="J31" s="12">
        <v>0</v>
      </c>
    </row>
    <row r="32" spans="7:10" x14ac:dyDescent="0.2">
      <c r="G32" s="12">
        <v>9</v>
      </c>
      <c r="H32" s="12">
        <v>2</v>
      </c>
      <c r="I32" s="12">
        <v>0</v>
      </c>
      <c r="J32" s="12">
        <v>0</v>
      </c>
    </row>
    <row r="33" spans="7:10" x14ac:dyDescent="0.2">
      <c r="G33" s="12">
        <v>0</v>
      </c>
      <c r="H33" s="12">
        <v>3</v>
      </c>
      <c r="I33" s="12">
        <v>0</v>
      </c>
      <c r="J33" s="12">
        <v>0</v>
      </c>
    </row>
    <row r="34" spans="7:10" x14ac:dyDescent="0.2">
      <c r="G34" s="12">
        <v>1</v>
      </c>
      <c r="H34" s="12">
        <v>3</v>
      </c>
      <c r="I34" s="12">
        <v>0</v>
      </c>
      <c r="J34" s="12">
        <v>0</v>
      </c>
    </row>
    <row r="35" spans="7:10" x14ac:dyDescent="0.2">
      <c r="G35" s="12">
        <v>2</v>
      </c>
      <c r="H35" s="12">
        <v>3</v>
      </c>
      <c r="I35" s="12">
        <v>0</v>
      </c>
      <c r="J35" s="12">
        <v>0</v>
      </c>
    </row>
    <row r="36" spans="7:10" x14ac:dyDescent="0.2">
      <c r="G36" s="12">
        <v>3</v>
      </c>
      <c r="H36" s="12">
        <v>3</v>
      </c>
      <c r="I36" s="12">
        <v>0</v>
      </c>
      <c r="J36" s="12">
        <v>0</v>
      </c>
    </row>
    <row r="37" spans="7:10" x14ac:dyDescent="0.2">
      <c r="G37" s="12">
        <v>4</v>
      </c>
      <c r="H37" s="12">
        <v>3</v>
      </c>
      <c r="I37" s="12">
        <v>0</v>
      </c>
      <c r="J37" s="12">
        <v>0</v>
      </c>
    </row>
    <row r="38" spans="7:10" x14ac:dyDescent="0.2">
      <c r="G38" s="12">
        <v>5</v>
      </c>
      <c r="H38" s="12">
        <v>3</v>
      </c>
      <c r="I38" s="12">
        <v>0</v>
      </c>
      <c r="J38" s="12">
        <v>0</v>
      </c>
    </row>
    <row r="39" spans="7:10" x14ac:dyDescent="0.2">
      <c r="G39" s="12">
        <v>6</v>
      </c>
      <c r="H39" s="12">
        <v>3</v>
      </c>
      <c r="I39" s="12">
        <v>0</v>
      </c>
      <c r="J39" s="12">
        <v>0</v>
      </c>
    </row>
    <row r="40" spans="7:10" x14ac:dyDescent="0.2">
      <c r="G40" s="12">
        <v>7</v>
      </c>
      <c r="H40" s="12">
        <v>3</v>
      </c>
      <c r="I40" s="12">
        <v>0</v>
      </c>
      <c r="J40" s="12">
        <v>0</v>
      </c>
    </row>
    <row r="41" spans="7:10" x14ac:dyDescent="0.2">
      <c r="G41" s="12">
        <v>8</v>
      </c>
      <c r="H41" s="12">
        <v>3</v>
      </c>
      <c r="I41" s="12">
        <v>0</v>
      </c>
      <c r="J41" s="12">
        <v>0</v>
      </c>
    </row>
    <row r="42" spans="7:10" x14ac:dyDescent="0.2">
      <c r="G42" s="12">
        <v>9</v>
      </c>
      <c r="H42" s="12">
        <v>3</v>
      </c>
      <c r="I42" s="12">
        <v>0</v>
      </c>
      <c r="J42" s="12">
        <v>0</v>
      </c>
    </row>
    <row r="43" spans="7:10" x14ac:dyDescent="0.2">
      <c r="G43" s="12">
        <v>0</v>
      </c>
      <c r="H43" s="12">
        <v>4</v>
      </c>
      <c r="I43" s="12">
        <v>0</v>
      </c>
      <c r="J43" s="12">
        <v>0</v>
      </c>
    </row>
    <row r="44" spans="7:10" x14ac:dyDescent="0.2">
      <c r="G44" s="12">
        <v>1</v>
      </c>
      <c r="H44" s="12">
        <v>4</v>
      </c>
      <c r="I44" s="12">
        <v>0</v>
      </c>
      <c r="J44" s="12">
        <v>0</v>
      </c>
    </row>
    <row r="45" spans="7:10" x14ac:dyDescent="0.2">
      <c r="G45" s="12">
        <v>2</v>
      </c>
      <c r="H45" s="12">
        <v>4</v>
      </c>
      <c r="I45" s="12">
        <v>0</v>
      </c>
      <c r="J45" s="12">
        <v>0</v>
      </c>
    </row>
    <row r="46" spans="7:10" x14ac:dyDescent="0.2">
      <c r="G46" s="12">
        <v>3</v>
      </c>
      <c r="H46" s="12">
        <v>4</v>
      </c>
      <c r="I46" s="12">
        <v>0</v>
      </c>
      <c r="J46" s="12">
        <v>0</v>
      </c>
    </row>
    <row r="47" spans="7:10" x14ac:dyDescent="0.2">
      <c r="G47" s="12">
        <v>4</v>
      </c>
      <c r="H47" s="12">
        <v>4</v>
      </c>
      <c r="I47" s="12">
        <v>0</v>
      </c>
      <c r="J47" s="12">
        <v>0</v>
      </c>
    </row>
    <row r="48" spans="7:10" x14ac:dyDescent="0.2">
      <c r="G48" s="12">
        <v>5</v>
      </c>
      <c r="H48" s="12">
        <v>4</v>
      </c>
      <c r="I48" s="12">
        <v>0</v>
      </c>
      <c r="J48" s="12">
        <v>0</v>
      </c>
    </row>
    <row r="49" spans="7:10" x14ac:dyDescent="0.2">
      <c r="G49" s="12">
        <v>6</v>
      </c>
      <c r="H49" s="12">
        <v>4</v>
      </c>
      <c r="I49" s="12">
        <v>0</v>
      </c>
      <c r="J49" s="12">
        <v>0</v>
      </c>
    </row>
    <row r="50" spans="7:10" x14ac:dyDescent="0.2">
      <c r="G50" s="12">
        <v>7</v>
      </c>
      <c r="H50" s="12">
        <v>4</v>
      </c>
      <c r="I50" s="12">
        <v>0</v>
      </c>
      <c r="J50" s="12">
        <v>0</v>
      </c>
    </row>
    <row r="51" spans="7:10" x14ac:dyDescent="0.2">
      <c r="G51" s="12">
        <v>8</v>
      </c>
      <c r="H51" s="12">
        <v>4</v>
      </c>
      <c r="I51" s="12">
        <v>0</v>
      </c>
      <c r="J51" s="12">
        <v>0</v>
      </c>
    </row>
    <row r="52" spans="7:10" x14ac:dyDescent="0.2">
      <c r="G52" s="12">
        <v>9</v>
      </c>
      <c r="H52" s="12">
        <v>4</v>
      </c>
      <c r="I52" s="12">
        <v>0</v>
      </c>
      <c r="J52" s="12">
        <v>0</v>
      </c>
    </row>
    <row r="53" spans="7:10" x14ac:dyDescent="0.2">
      <c r="G53" s="12">
        <v>0</v>
      </c>
      <c r="H53" s="12">
        <v>5</v>
      </c>
      <c r="I53" s="12">
        <v>0</v>
      </c>
      <c r="J53" s="12">
        <v>0</v>
      </c>
    </row>
    <row r="54" spans="7:10" x14ac:dyDescent="0.2">
      <c r="G54" s="12">
        <v>1</v>
      </c>
      <c r="H54" s="12">
        <v>5</v>
      </c>
      <c r="I54" s="12">
        <v>0</v>
      </c>
      <c r="J54" s="12">
        <v>0</v>
      </c>
    </row>
    <row r="55" spans="7:10" x14ac:dyDescent="0.2">
      <c r="G55" s="12">
        <v>2</v>
      </c>
      <c r="H55" s="12">
        <v>5</v>
      </c>
      <c r="I55" s="12">
        <v>0</v>
      </c>
      <c r="J55" s="12">
        <v>0</v>
      </c>
    </row>
    <row r="56" spans="7:10" x14ac:dyDescent="0.2">
      <c r="G56" s="12">
        <v>3</v>
      </c>
      <c r="H56" s="12">
        <v>5</v>
      </c>
      <c r="I56" s="12">
        <v>0</v>
      </c>
      <c r="J56" s="12">
        <v>0</v>
      </c>
    </row>
    <row r="57" spans="7:10" x14ac:dyDescent="0.2">
      <c r="G57" s="12">
        <v>4</v>
      </c>
      <c r="H57" s="12">
        <v>5</v>
      </c>
      <c r="I57" s="12">
        <v>0</v>
      </c>
      <c r="J57" s="12">
        <v>0</v>
      </c>
    </row>
    <row r="58" spans="7:10" x14ac:dyDescent="0.2">
      <c r="G58" s="12">
        <v>5</v>
      </c>
      <c r="H58" s="12">
        <v>5</v>
      </c>
      <c r="I58" s="12">
        <v>0</v>
      </c>
      <c r="J58" s="12">
        <v>0</v>
      </c>
    </row>
    <row r="59" spans="7:10" x14ac:dyDescent="0.2">
      <c r="G59" s="12">
        <v>6</v>
      </c>
      <c r="H59" s="12">
        <v>5</v>
      </c>
      <c r="I59" s="12">
        <v>0</v>
      </c>
      <c r="J59" s="12">
        <v>0</v>
      </c>
    </row>
    <row r="60" spans="7:10" x14ac:dyDescent="0.2">
      <c r="G60" s="12">
        <v>7</v>
      </c>
      <c r="H60" s="12">
        <v>5</v>
      </c>
      <c r="I60" s="12">
        <v>0</v>
      </c>
      <c r="J60" s="12">
        <v>0</v>
      </c>
    </row>
    <row r="61" spans="7:10" x14ac:dyDescent="0.2">
      <c r="G61" s="12">
        <v>8</v>
      </c>
      <c r="H61" s="12">
        <v>5</v>
      </c>
      <c r="I61" s="12">
        <v>0</v>
      </c>
      <c r="J61" s="12">
        <v>0</v>
      </c>
    </row>
    <row r="62" spans="7:10" x14ac:dyDescent="0.2">
      <c r="G62" s="12">
        <v>9</v>
      </c>
      <c r="H62" s="12">
        <v>5</v>
      </c>
      <c r="I62" s="12">
        <v>0</v>
      </c>
      <c r="J62" s="12">
        <v>0</v>
      </c>
    </row>
    <row r="63" spans="7:10" x14ac:dyDescent="0.2">
      <c r="G63" s="12">
        <v>0</v>
      </c>
      <c r="H63" s="12">
        <v>6</v>
      </c>
      <c r="I63" s="12">
        <v>0</v>
      </c>
      <c r="J63" s="12">
        <v>0</v>
      </c>
    </row>
    <row r="64" spans="7:10" x14ac:dyDescent="0.2">
      <c r="G64" s="12">
        <v>1</v>
      </c>
      <c r="H64" s="12">
        <v>6</v>
      </c>
      <c r="I64" s="12">
        <v>0</v>
      </c>
      <c r="J64" s="12">
        <v>0</v>
      </c>
    </row>
    <row r="65" spans="7:10" x14ac:dyDescent="0.2">
      <c r="G65" s="12">
        <v>2</v>
      </c>
      <c r="H65" s="12">
        <v>6</v>
      </c>
      <c r="I65" s="12">
        <v>0</v>
      </c>
      <c r="J65" s="12">
        <v>0</v>
      </c>
    </row>
    <row r="66" spans="7:10" x14ac:dyDescent="0.2">
      <c r="G66" s="12">
        <v>3</v>
      </c>
      <c r="H66" s="12">
        <v>6</v>
      </c>
      <c r="I66" s="12">
        <v>0</v>
      </c>
      <c r="J66" s="12">
        <v>0</v>
      </c>
    </row>
    <row r="67" spans="7:10" x14ac:dyDescent="0.2">
      <c r="G67" s="12">
        <v>4</v>
      </c>
      <c r="H67" s="12">
        <v>6</v>
      </c>
      <c r="I67" s="12">
        <v>0</v>
      </c>
      <c r="J67" s="12">
        <v>0</v>
      </c>
    </row>
    <row r="68" spans="7:10" x14ac:dyDescent="0.2">
      <c r="G68" s="12">
        <v>5</v>
      </c>
      <c r="H68" s="12">
        <v>6</v>
      </c>
      <c r="I68" s="12">
        <v>0</v>
      </c>
      <c r="J68" s="12">
        <v>0</v>
      </c>
    </row>
    <row r="69" spans="7:10" x14ac:dyDescent="0.2">
      <c r="G69" s="12">
        <v>6</v>
      </c>
      <c r="H69" s="12">
        <v>6</v>
      </c>
      <c r="I69" s="12">
        <v>0</v>
      </c>
      <c r="J69" s="12">
        <v>0</v>
      </c>
    </row>
    <row r="70" spans="7:10" x14ac:dyDescent="0.2">
      <c r="G70" s="12">
        <v>7</v>
      </c>
      <c r="H70" s="12">
        <v>6</v>
      </c>
      <c r="I70" s="12">
        <v>0</v>
      </c>
      <c r="J70" s="12">
        <v>0</v>
      </c>
    </row>
    <row r="71" spans="7:10" x14ac:dyDescent="0.2">
      <c r="G71" s="12">
        <v>8</v>
      </c>
      <c r="H71" s="12">
        <v>6</v>
      </c>
      <c r="I71" s="12">
        <v>0</v>
      </c>
      <c r="J71" s="12">
        <v>0</v>
      </c>
    </row>
    <row r="72" spans="7:10" x14ac:dyDescent="0.2">
      <c r="G72" s="12">
        <v>9</v>
      </c>
      <c r="H72" s="12">
        <v>6</v>
      </c>
      <c r="I72" s="12">
        <v>0</v>
      </c>
      <c r="J72" s="12">
        <v>0</v>
      </c>
    </row>
    <row r="73" spans="7:10" x14ac:dyDescent="0.2">
      <c r="G73" s="12">
        <v>0</v>
      </c>
      <c r="H73" s="12">
        <v>7</v>
      </c>
      <c r="I73" s="12">
        <v>0</v>
      </c>
      <c r="J73" s="12">
        <v>0</v>
      </c>
    </row>
    <row r="74" spans="7:10" x14ac:dyDescent="0.2">
      <c r="G74" s="12">
        <v>1</v>
      </c>
      <c r="H74" s="12">
        <v>7</v>
      </c>
      <c r="I74" s="12">
        <v>0</v>
      </c>
      <c r="J74" s="12">
        <v>0</v>
      </c>
    </row>
    <row r="75" spans="7:10" x14ac:dyDescent="0.2">
      <c r="G75" s="12">
        <v>2</v>
      </c>
      <c r="H75" s="12">
        <v>7</v>
      </c>
      <c r="I75" s="12">
        <v>0</v>
      </c>
      <c r="J75" s="12">
        <v>0</v>
      </c>
    </row>
    <row r="76" spans="7:10" x14ac:dyDescent="0.2">
      <c r="G76" s="12">
        <v>3</v>
      </c>
      <c r="H76" s="12">
        <v>7</v>
      </c>
      <c r="I76" s="12">
        <v>0</v>
      </c>
      <c r="J76" s="12">
        <v>0</v>
      </c>
    </row>
    <row r="77" spans="7:10" x14ac:dyDescent="0.2">
      <c r="G77" s="12">
        <v>4</v>
      </c>
      <c r="H77" s="12">
        <v>7</v>
      </c>
      <c r="I77" s="12">
        <v>0</v>
      </c>
      <c r="J77" s="12">
        <v>0</v>
      </c>
    </row>
    <row r="78" spans="7:10" x14ac:dyDescent="0.2">
      <c r="G78" s="12">
        <v>5</v>
      </c>
      <c r="H78" s="12">
        <v>7</v>
      </c>
      <c r="I78" s="12">
        <v>0</v>
      </c>
      <c r="J78" s="12">
        <v>0</v>
      </c>
    </row>
    <row r="79" spans="7:10" x14ac:dyDescent="0.2">
      <c r="G79" s="12">
        <v>6</v>
      </c>
      <c r="H79" s="12">
        <v>7</v>
      </c>
      <c r="I79" s="12">
        <v>0</v>
      </c>
      <c r="J79" s="12">
        <v>0</v>
      </c>
    </row>
    <row r="80" spans="7:10" x14ac:dyDescent="0.2">
      <c r="G80" s="12">
        <v>7</v>
      </c>
      <c r="H80" s="12">
        <v>7</v>
      </c>
      <c r="I80" s="12">
        <v>0</v>
      </c>
      <c r="J80" s="12">
        <v>0</v>
      </c>
    </row>
    <row r="81" spans="7:10" x14ac:dyDescent="0.2">
      <c r="G81" s="12">
        <v>8</v>
      </c>
      <c r="H81" s="12">
        <v>7</v>
      </c>
      <c r="I81" s="12">
        <v>0</v>
      </c>
      <c r="J81" s="12">
        <v>0</v>
      </c>
    </row>
    <row r="82" spans="7:10" x14ac:dyDescent="0.2">
      <c r="G82" s="12">
        <v>9</v>
      </c>
      <c r="H82" s="12">
        <v>7</v>
      </c>
      <c r="I82" s="12">
        <v>0</v>
      </c>
      <c r="J82" s="12">
        <v>0</v>
      </c>
    </row>
    <row r="83" spans="7:10" x14ac:dyDescent="0.2">
      <c r="G83" s="12">
        <v>0</v>
      </c>
      <c r="H83" s="12">
        <v>8</v>
      </c>
      <c r="I83" s="12">
        <v>0</v>
      </c>
      <c r="J83" s="12">
        <v>0</v>
      </c>
    </row>
    <row r="84" spans="7:10" x14ac:dyDescent="0.2">
      <c r="G84" s="12">
        <v>1</v>
      </c>
      <c r="H84" s="12">
        <v>8</v>
      </c>
      <c r="I84" s="12">
        <v>0</v>
      </c>
      <c r="J84" s="12">
        <v>0</v>
      </c>
    </row>
    <row r="85" spans="7:10" x14ac:dyDescent="0.2">
      <c r="G85" s="12">
        <v>2</v>
      </c>
      <c r="H85" s="12">
        <v>8</v>
      </c>
      <c r="I85" s="12">
        <v>0</v>
      </c>
      <c r="J85" s="12">
        <v>0</v>
      </c>
    </row>
    <row r="86" spans="7:10" x14ac:dyDescent="0.2">
      <c r="G86" s="12">
        <v>3</v>
      </c>
      <c r="H86" s="12">
        <v>8</v>
      </c>
      <c r="I86" s="12">
        <v>0</v>
      </c>
      <c r="J86" s="12">
        <v>0</v>
      </c>
    </row>
    <row r="87" spans="7:10" x14ac:dyDescent="0.2">
      <c r="G87" s="12">
        <v>4</v>
      </c>
      <c r="H87" s="12">
        <v>8</v>
      </c>
      <c r="I87" s="12">
        <v>0</v>
      </c>
      <c r="J87" s="12">
        <v>0</v>
      </c>
    </row>
    <row r="88" spans="7:10" x14ac:dyDescent="0.2">
      <c r="G88" s="12">
        <v>5</v>
      </c>
      <c r="H88" s="12">
        <v>8</v>
      </c>
      <c r="I88" s="12">
        <v>0</v>
      </c>
      <c r="J88" s="12">
        <v>0</v>
      </c>
    </row>
    <row r="89" spans="7:10" x14ac:dyDescent="0.2">
      <c r="G89" s="12">
        <v>6</v>
      </c>
      <c r="H89" s="12">
        <v>8</v>
      </c>
      <c r="I89" s="12">
        <v>0</v>
      </c>
      <c r="J89" s="12">
        <v>0</v>
      </c>
    </row>
    <row r="90" spans="7:10" x14ac:dyDescent="0.2">
      <c r="G90" s="12">
        <v>7</v>
      </c>
      <c r="H90" s="12">
        <v>8</v>
      </c>
      <c r="I90" s="12">
        <v>0</v>
      </c>
      <c r="J90" s="12">
        <v>0</v>
      </c>
    </row>
    <row r="91" spans="7:10" x14ac:dyDescent="0.2">
      <c r="G91" s="12">
        <v>8</v>
      </c>
      <c r="H91" s="12">
        <v>8</v>
      </c>
      <c r="I91" s="12">
        <v>0</v>
      </c>
      <c r="J91" s="12">
        <v>0</v>
      </c>
    </row>
    <row r="92" spans="7:10" x14ac:dyDescent="0.2">
      <c r="G92" s="12">
        <v>9</v>
      </c>
      <c r="H92" s="12">
        <v>8</v>
      </c>
      <c r="I92" s="12">
        <v>0</v>
      </c>
      <c r="J92" s="12">
        <v>0</v>
      </c>
    </row>
    <row r="93" spans="7:10" x14ac:dyDescent="0.2">
      <c r="G93" s="12">
        <v>0</v>
      </c>
      <c r="H93" s="12">
        <v>9</v>
      </c>
      <c r="I93" s="12">
        <v>0</v>
      </c>
      <c r="J93" s="12">
        <v>0</v>
      </c>
    </row>
    <row r="94" spans="7:10" x14ac:dyDescent="0.2">
      <c r="G94" s="12">
        <v>1</v>
      </c>
      <c r="H94" s="12">
        <v>9</v>
      </c>
      <c r="I94" s="12">
        <v>0</v>
      </c>
      <c r="J94" s="12">
        <v>0</v>
      </c>
    </row>
    <row r="95" spans="7:10" x14ac:dyDescent="0.2">
      <c r="G95" s="12">
        <v>2</v>
      </c>
      <c r="H95" s="12">
        <v>9</v>
      </c>
      <c r="I95" s="12">
        <v>0</v>
      </c>
      <c r="J95" s="12">
        <v>0</v>
      </c>
    </row>
    <row r="96" spans="7:10" x14ac:dyDescent="0.2">
      <c r="G96" s="12">
        <v>3</v>
      </c>
      <c r="H96" s="12">
        <v>9</v>
      </c>
      <c r="I96" s="12">
        <v>0</v>
      </c>
      <c r="J96" s="12">
        <v>0</v>
      </c>
    </row>
    <row r="97" spans="7:10" x14ac:dyDescent="0.2">
      <c r="G97" s="12">
        <v>4</v>
      </c>
      <c r="H97" s="12">
        <v>9</v>
      </c>
      <c r="I97" s="12">
        <v>0</v>
      </c>
      <c r="J97" s="12">
        <v>0</v>
      </c>
    </row>
    <row r="98" spans="7:10" x14ac:dyDescent="0.2">
      <c r="G98" s="12">
        <v>5</v>
      </c>
      <c r="H98" s="12">
        <v>9</v>
      </c>
      <c r="I98" s="12">
        <v>0</v>
      </c>
      <c r="J98" s="12">
        <v>0</v>
      </c>
    </row>
    <row r="99" spans="7:10" x14ac:dyDescent="0.2">
      <c r="G99" s="12">
        <v>6</v>
      </c>
      <c r="H99" s="12">
        <v>9</v>
      </c>
      <c r="I99" s="12">
        <v>0</v>
      </c>
      <c r="J99" s="12">
        <v>0</v>
      </c>
    </row>
    <row r="100" spans="7:10" x14ac:dyDescent="0.2">
      <c r="G100" s="12">
        <v>7</v>
      </c>
      <c r="H100" s="12">
        <v>9</v>
      </c>
      <c r="I100" s="12">
        <v>0</v>
      </c>
      <c r="J100" s="12">
        <v>0</v>
      </c>
    </row>
    <row r="101" spans="7:10" x14ac:dyDescent="0.2">
      <c r="G101" s="12">
        <v>8</v>
      </c>
      <c r="H101" s="12">
        <v>9</v>
      </c>
      <c r="I101" s="12">
        <v>0</v>
      </c>
      <c r="J101" s="12">
        <v>0</v>
      </c>
    </row>
    <row r="102" spans="7:10" x14ac:dyDescent="0.2">
      <c r="G102" s="12">
        <v>9</v>
      </c>
      <c r="H102" s="12">
        <v>9</v>
      </c>
      <c r="I102" s="12">
        <v>0</v>
      </c>
      <c r="J102" s="12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Customizing Charts</vt:lpstr>
      <vt:lpstr>Bar &amp; Column Charts</vt:lpstr>
      <vt:lpstr>Histogram &amp; Pareto Charts</vt:lpstr>
      <vt:lpstr>Line Charts</vt:lpstr>
      <vt:lpstr>Area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Stock Charts</vt:lpstr>
      <vt:lpstr>Heat Maps</vt:lpstr>
      <vt:lpstr>Surface Charts</vt:lpstr>
      <vt:lpstr>Power Map</vt:lpstr>
      <vt:lpstr>Combo Charts</vt:lpstr>
      <vt:lpstr>Sparklines</vt:lpstr>
      <vt:lpstr>Image Overlay Charts</vt:lpstr>
      <vt:lpstr>Binary Date Ranges</vt:lpstr>
      <vt:lpstr>Automatic Chart Updates</vt:lpstr>
      <vt:lpstr>Scroll &amp; Zoom Charts</vt:lpstr>
      <vt:lpstr>Animating Changes Over Time</vt:lpstr>
      <vt:lpstr>Dynamic Dashboard</vt:lpstr>
      <vt:lpstr>Value-Based Formatting</vt:lpstr>
      <vt:lpstr>Dynamic Series Selection</vt:lpstr>
      <vt:lpstr>Custom Pacing Chart</vt:lpstr>
      <vt:lpstr>Gauge Chart</vt:lpstr>
      <vt:lpstr>Array Percentage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Jorge Soto</cp:lastModifiedBy>
  <dcterms:created xsi:type="dcterms:W3CDTF">2015-10-15T14:17:43Z</dcterms:created>
  <dcterms:modified xsi:type="dcterms:W3CDTF">2023-02-05T16:35:45Z</dcterms:modified>
</cp:coreProperties>
</file>