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Conciliacion_Migracion\"/>
    </mc:Choice>
  </mc:AlternateContent>
  <bookViews>
    <workbookView xWindow="0" yWindow="0" windowWidth="20490" windowHeight="7755" activeTab="1"/>
  </bookViews>
  <sheets>
    <sheet name="Conciliacion_OSF" sheetId="1" r:id="rId1"/>
    <sheet name="GASPLU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J14" i="1" l="1"/>
  <c r="I10" i="1"/>
  <c r="G10" i="1"/>
  <c r="F10" i="1"/>
  <c r="J7" i="1"/>
  <c r="G6" i="1"/>
  <c r="I6" i="1" s="1"/>
  <c r="G17" i="1"/>
  <c r="L13" i="2"/>
  <c r="L12" i="2"/>
  <c r="L11" i="2"/>
  <c r="L10" i="2"/>
  <c r="L9" i="2"/>
  <c r="M10" i="2" s="1"/>
  <c r="L8" i="2"/>
  <c r="L7" i="2"/>
  <c r="L6" i="2"/>
  <c r="L5" i="2"/>
  <c r="L4" i="2"/>
  <c r="F5" i="1"/>
  <c r="I5" i="1" s="1"/>
  <c r="F6" i="1"/>
  <c r="F7" i="1"/>
  <c r="I7" i="1" s="1"/>
  <c r="F8" i="1"/>
  <c r="I8" i="1" s="1"/>
  <c r="F9" i="1"/>
  <c r="I9" i="1" s="1"/>
  <c r="F4" i="1"/>
  <c r="I4" i="1" l="1"/>
</calcChain>
</file>

<file path=xl/sharedStrings.xml><?xml version="1.0" encoding="utf-8"?>
<sst xmlns="http://schemas.openxmlformats.org/spreadsheetml/2006/main" count="42" uniqueCount="36">
  <si>
    <t>SERVICIO</t>
  </si>
  <si>
    <t>SERVDESC</t>
  </si>
  <si>
    <t>VALOR</t>
  </si>
  <si>
    <t>Gas</t>
  </si>
  <si>
    <t>Brilla Seguros</t>
  </si>
  <si>
    <t>Otros Servicios Financieros</t>
  </si>
  <si>
    <t>Servicios Financieros</t>
  </si>
  <si>
    <t>Servicios Financieros PROMIGAS</t>
  </si>
  <si>
    <t>GASPLUS</t>
  </si>
  <si>
    <t>SERV</t>
  </si>
  <si>
    <t>DIFERENCIA</t>
  </si>
  <si>
    <t>ATLANTICO</t>
  </si>
  <si>
    <t>MAGDALENA</t>
  </si>
  <si>
    <t>CESAR</t>
  </si>
  <si>
    <t>RUVEMES</t>
  </si>
  <si>
    <t>RUVEDIA</t>
  </si>
  <si>
    <t>RUVESERV</t>
  </si>
  <si>
    <t>RUVETOTA</t>
  </si>
  <si>
    <t>RUVESAFA</t>
  </si>
  <si>
    <t>GAS</t>
  </si>
  <si>
    <t>MUNDOGAS</t>
  </si>
  <si>
    <t>CONSTRUCTORES</t>
  </si>
  <si>
    <t>CREDI.BRILLA GC</t>
  </si>
  <si>
    <t>CREDI.BRILLA PG</t>
  </si>
  <si>
    <t>SERRVICIO GASMECO</t>
  </si>
  <si>
    <t>CARTERA MUNDOGAS</t>
  </si>
  <si>
    <t>KIT GNV-GC</t>
  </si>
  <si>
    <t>SEGURO</t>
  </si>
  <si>
    <t>SERVICIO EDS ESPECIAL</t>
  </si>
  <si>
    <t>CORRIENTE</t>
  </si>
  <si>
    <t>DIFERIDA</t>
  </si>
  <si>
    <t>OSF-MIGRACION</t>
  </si>
  <si>
    <t>TOTAL</t>
  </si>
  <si>
    <t>Generico</t>
  </si>
  <si>
    <t>Dato Gasplus Yeliceth</t>
  </si>
  <si>
    <t>Yeliceth Ultimo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</si>
</sst>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2" fillId="0" borderId="3" xfId="1" applyNumberFormat="1" applyFont="1" applyBorder="1"/>
    <xf numFmtId="164" fontId="2" fillId="0" borderId="4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3" xfId="0" applyBorder="1"/>
    <xf numFmtId="0" fontId="0" fillId="0" borderId="4" xfId="0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5" xfId="0" applyBorder="1"/>
    <xf numFmtId="0" fontId="0" fillId="0" borderId="6" xfId="0" applyBorder="1"/>
    <xf numFmtId="164" fontId="0" fillId="0" borderId="0" xfId="0" applyNumberFormat="1" applyAlignment="1">
      <alignment horizontal="left"/>
    </xf>
    <xf numFmtId="0" fontId="0" fillId="0" borderId="7" xfId="0" applyBorder="1"/>
    <xf numFmtId="164" fontId="0" fillId="0" borderId="7" xfId="1" applyNumberFormat="1" applyFont="1" applyBorder="1"/>
    <xf numFmtId="164" fontId="0" fillId="0" borderId="7" xfId="1" applyNumberFormat="1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164" fontId="0" fillId="0" borderId="9" xfId="1" applyNumberFormat="1" applyFont="1" applyBorder="1"/>
    <xf numFmtId="164" fontId="0" fillId="0" borderId="9" xfId="1" applyNumberFormat="1" applyFont="1" applyBorder="1" applyAlignment="1">
      <alignment horizontal="right"/>
    </xf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164" fontId="2" fillId="0" borderId="14" xfId="1" applyNumberFormat="1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164" fontId="0" fillId="0" borderId="0" xfId="0" applyNumberFormat="1" applyFill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Fill="1" applyBorder="1"/>
    <xf numFmtId="164" fontId="0" fillId="0" borderId="22" xfId="0" applyNumberFormat="1" applyBorder="1"/>
    <xf numFmtId="164" fontId="0" fillId="0" borderId="8" xfId="0" applyNumberFormat="1" applyBorder="1"/>
    <xf numFmtId="164" fontId="0" fillId="0" borderId="23" xfId="0" applyNumberFormat="1" applyBorder="1"/>
    <xf numFmtId="164" fontId="0" fillId="0" borderId="23" xfId="0" applyNumberFormat="1" applyFill="1" applyBorder="1"/>
    <xf numFmtId="164" fontId="0" fillId="0" borderId="24" xfId="0" applyNumberFormat="1" applyBorder="1"/>
    <xf numFmtId="164" fontId="0" fillId="0" borderId="20" xfId="0" applyNumberFormat="1" applyFill="1" applyBorder="1"/>
    <xf numFmtId="3" fontId="0" fillId="0" borderId="0" xfId="0" applyNumberFormat="1"/>
    <xf numFmtId="164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4" borderId="8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/>
    <xf numFmtId="164" fontId="0" fillId="0" borderId="12" xfId="1" applyNumberFormat="1" applyFont="1" applyBorder="1"/>
    <xf numFmtId="164" fontId="0" fillId="0" borderId="12" xfId="1" applyNumberFormat="1" applyFont="1" applyBorder="1" applyAlignment="1">
      <alignment horizontal="right"/>
    </xf>
    <xf numFmtId="164" fontId="0" fillId="0" borderId="16" xfId="0" applyNumberFormat="1" applyBorder="1"/>
    <xf numFmtId="164" fontId="0" fillId="0" borderId="25" xfId="0" applyNumberFormat="1" applyBorder="1"/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Fill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27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workbookViewId="0">
      <selection activeCell="E12" sqref="E12"/>
    </sheetView>
  </sheetViews>
  <sheetFormatPr baseColWidth="10" defaultRowHeight="15" x14ac:dyDescent="0.25"/>
  <cols>
    <col min="1" max="1" width="3.5703125" customWidth="1"/>
    <col min="2" max="2" width="9.140625" style="4" bestFit="1" customWidth="1"/>
    <col min="3" max="3" width="29.85546875" bestFit="1" customWidth="1"/>
    <col min="4" max="4" width="17.85546875" style="1" bestFit="1" customWidth="1"/>
    <col min="5" max="5" width="18.85546875" style="3" bestFit="1" customWidth="1"/>
    <col min="6" max="6" width="18.85546875" bestFit="1" customWidth="1"/>
    <col min="7" max="7" width="16.28515625" bestFit="1" customWidth="1"/>
    <col min="8" max="8" width="6.42578125" customWidth="1"/>
    <col min="9" max="9" width="14.140625" bestFit="1" customWidth="1"/>
    <col min="10" max="10" width="16.85546875" bestFit="1" customWidth="1"/>
    <col min="11" max="11" width="21.7109375" bestFit="1" customWidth="1"/>
  </cols>
  <sheetData>
    <row r="1" spans="2:11" ht="15.75" thickBot="1" x14ac:dyDescent="0.3"/>
    <row r="2" spans="2:11" ht="15.75" thickBot="1" x14ac:dyDescent="0.3">
      <c r="B2" s="29"/>
      <c r="C2" s="30"/>
      <c r="D2" s="31" t="s">
        <v>29</v>
      </c>
      <c r="E2" s="31" t="s">
        <v>30</v>
      </c>
      <c r="F2" s="32" t="s">
        <v>32</v>
      </c>
      <c r="G2" s="28"/>
    </row>
    <row r="3" spans="2:11" ht="15.75" thickBot="1" x14ac:dyDescent="0.3">
      <c r="B3" s="56" t="s">
        <v>0</v>
      </c>
      <c r="C3" s="57" t="s">
        <v>1</v>
      </c>
      <c r="D3" s="31" t="s">
        <v>2</v>
      </c>
      <c r="E3" s="31" t="s">
        <v>2</v>
      </c>
      <c r="F3" s="58" t="s">
        <v>31</v>
      </c>
      <c r="G3" s="59" t="s">
        <v>8</v>
      </c>
      <c r="H3" s="60" t="s">
        <v>9</v>
      </c>
      <c r="I3" s="61" t="s">
        <v>10</v>
      </c>
    </row>
    <row r="4" spans="2:11" x14ac:dyDescent="0.25">
      <c r="B4" s="48">
        <v>6121</v>
      </c>
      <c r="C4" s="49" t="s">
        <v>33</v>
      </c>
      <c r="D4" s="50">
        <v>185337022</v>
      </c>
      <c r="E4" s="51">
        <v>279737185</v>
      </c>
      <c r="F4" s="52">
        <f t="shared" ref="F4:F9" si="0">+D4+E4</f>
        <v>465074207</v>
      </c>
      <c r="G4" s="53">
        <v>465074207</v>
      </c>
      <c r="H4" s="54">
        <v>3</v>
      </c>
      <c r="I4" s="55">
        <f>+G4-F4</f>
        <v>0</v>
      </c>
    </row>
    <row r="5" spans="2:11" x14ac:dyDescent="0.25">
      <c r="B5" s="23">
        <v>7014</v>
      </c>
      <c r="C5" s="20" t="s">
        <v>3</v>
      </c>
      <c r="D5" s="21">
        <v>26004494472</v>
      </c>
      <c r="E5" s="22">
        <v>196751199107</v>
      </c>
      <c r="F5" s="34">
        <f t="shared" si="0"/>
        <v>222755693579</v>
      </c>
      <c r="G5" s="39">
        <v>222755778696</v>
      </c>
      <c r="H5" s="44">
        <v>1</v>
      </c>
      <c r="I5" s="36">
        <f t="shared" ref="I5:I9" si="1">+G5-F5</f>
        <v>85117</v>
      </c>
    </row>
    <row r="6" spans="2:11" x14ac:dyDescent="0.25">
      <c r="B6" s="23">
        <v>7053</v>
      </c>
      <c r="C6" s="20" t="s">
        <v>4</v>
      </c>
      <c r="D6" s="21">
        <v>443784363</v>
      </c>
      <c r="E6" s="22">
        <v>3628733056</v>
      </c>
      <c r="F6" s="34">
        <f t="shared" si="0"/>
        <v>4072517419</v>
      </c>
      <c r="G6" s="40">
        <f>+G17</f>
        <v>4072517419</v>
      </c>
      <c r="H6" s="44">
        <v>10</v>
      </c>
      <c r="I6" s="36">
        <f>+G6-F6</f>
        <v>0</v>
      </c>
      <c r="J6" s="1">
        <v>3756931414</v>
      </c>
      <c r="K6" s="19" t="s">
        <v>34</v>
      </c>
    </row>
    <row r="7" spans="2:11" x14ac:dyDescent="0.25">
      <c r="B7" s="23">
        <v>7054</v>
      </c>
      <c r="C7" s="20" t="s">
        <v>5</v>
      </c>
      <c r="D7" s="21">
        <v>226104158</v>
      </c>
      <c r="E7" s="22">
        <v>7409280</v>
      </c>
      <c r="F7" s="34">
        <f t="shared" si="0"/>
        <v>233513438</v>
      </c>
      <c r="G7" s="39">
        <v>233513438</v>
      </c>
      <c r="H7" s="45"/>
      <c r="I7" s="36">
        <f t="shared" si="1"/>
        <v>0</v>
      </c>
      <c r="J7" s="2">
        <f>+J6-E6</f>
        <v>128198358</v>
      </c>
    </row>
    <row r="8" spans="2:11" x14ac:dyDescent="0.25">
      <c r="B8" s="23">
        <v>7055</v>
      </c>
      <c r="C8" s="20" t="s">
        <v>6</v>
      </c>
      <c r="D8" s="21">
        <v>3445022223</v>
      </c>
      <c r="E8" s="22">
        <v>64361602809</v>
      </c>
      <c r="F8" s="34">
        <f t="shared" si="0"/>
        <v>67806625032</v>
      </c>
      <c r="G8" s="39">
        <v>67806625032</v>
      </c>
      <c r="H8" s="44">
        <v>5</v>
      </c>
      <c r="I8" s="36">
        <f t="shared" si="1"/>
        <v>0</v>
      </c>
    </row>
    <row r="9" spans="2:11" ht="15.75" thickBot="1" x14ac:dyDescent="0.3">
      <c r="B9" s="24">
        <v>7056</v>
      </c>
      <c r="C9" s="25" t="s">
        <v>7</v>
      </c>
      <c r="D9" s="26">
        <v>3960829653</v>
      </c>
      <c r="E9" s="27">
        <v>41896527508</v>
      </c>
      <c r="F9" s="35">
        <f t="shared" si="0"/>
        <v>45857357161</v>
      </c>
      <c r="G9" s="41">
        <v>45858222844</v>
      </c>
      <c r="H9" s="46">
        <v>6</v>
      </c>
      <c r="I9" s="42">
        <f t="shared" si="1"/>
        <v>865683</v>
      </c>
      <c r="J9" s="2"/>
    </row>
    <row r="10" spans="2:11" ht="15.75" thickBot="1" x14ac:dyDescent="0.3">
      <c r="F10" s="38">
        <f>SUM(F4:F9)</f>
        <v>341190780836</v>
      </c>
      <c r="G10" s="37">
        <f>SUM(G4:G9)</f>
        <v>341191731636</v>
      </c>
      <c r="I10" s="47">
        <f>SUM(I4:I9)</f>
        <v>950800</v>
      </c>
      <c r="J10" s="2"/>
    </row>
    <row r="11" spans="2:11" x14ac:dyDescent="0.25">
      <c r="D11" s="1">
        <f>SUM(D4:D10)</f>
        <v>34265571891</v>
      </c>
      <c r="E11" s="3">
        <f>SUM(E4:E10)</f>
        <v>306925208945</v>
      </c>
      <c r="F11" s="2"/>
      <c r="I11" s="33"/>
    </row>
    <row r="12" spans="2:11" x14ac:dyDescent="0.25">
      <c r="F12" s="1"/>
      <c r="J12" s="43">
        <v>3671244950</v>
      </c>
    </row>
    <row r="13" spans="2:11" x14ac:dyDescent="0.25">
      <c r="F13" s="2"/>
      <c r="G13" s="5" t="s">
        <v>35</v>
      </c>
    </row>
    <row r="14" spans="2:11" x14ac:dyDescent="0.25">
      <c r="G14" s="33">
        <v>3628733056</v>
      </c>
      <c r="J14" s="43">
        <f>+G14-J12</f>
        <v>-42511894</v>
      </c>
    </row>
    <row r="15" spans="2:11" x14ac:dyDescent="0.25">
      <c r="F15" s="2"/>
      <c r="G15" s="1">
        <v>443784363</v>
      </c>
    </row>
    <row r="17" spans="7:7" x14ac:dyDescent="0.25">
      <c r="G17" s="2">
        <f>+G14+G15</f>
        <v>4072517419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tabSelected="1" workbookViewId="0">
      <selection activeCell="F11" sqref="F11:K11"/>
    </sheetView>
  </sheetViews>
  <sheetFormatPr baseColWidth="10" defaultRowHeight="15" x14ac:dyDescent="0.25"/>
  <cols>
    <col min="5" max="5" width="21.5703125" bestFit="1" customWidth="1"/>
    <col min="6" max="6" width="16.28515625" bestFit="1" customWidth="1"/>
    <col min="7" max="7" width="14.140625" bestFit="1" customWidth="1"/>
    <col min="8" max="8" width="15.140625" bestFit="1" customWidth="1"/>
    <col min="10" max="10" width="15.140625" bestFit="1" customWidth="1"/>
    <col min="12" max="12" width="16.28515625" bestFit="1" customWidth="1"/>
    <col min="13" max="13" width="12.5703125" bestFit="1" customWidth="1"/>
  </cols>
  <sheetData>
    <row r="1" spans="2:13" ht="15.75" thickBot="1" x14ac:dyDescent="0.3"/>
    <row r="2" spans="2:13" x14ac:dyDescent="0.25">
      <c r="B2" s="6" t="s">
        <v>11</v>
      </c>
      <c r="C2" s="6"/>
      <c r="D2" s="6"/>
      <c r="E2" s="6"/>
      <c r="F2" s="62" t="s">
        <v>11</v>
      </c>
      <c r="G2" s="63"/>
      <c r="H2" s="64" t="s">
        <v>12</v>
      </c>
      <c r="I2" s="65"/>
      <c r="J2" s="64" t="s">
        <v>13</v>
      </c>
      <c r="K2" s="65"/>
    </row>
    <row r="3" spans="2:13" x14ac:dyDescent="0.25">
      <c r="B3" s="6" t="s">
        <v>14</v>
      </c>
      <c r="C3" s="6" t="s">
        <v>15</v>
      </c>
      <c r="D3" s="6" t="s">
        <v>16</v>
      </c>
      <c r="E3" s="6"/>
      <c r="F3" s="9" t="s">
        <v>17</v>
      </c>
      <c r="G3" s="10" t="s">
        <v>18</v>
      </c>
      <c r="H3" s="9" t="s">
        <v>17</v>
      </c>
      <c r="I3" s="10" t="s">
        <v>18</v>
      </c>
      <c r="J3" s="9" t="s">
        <v>17</v>
      </c>
      <c r="K3" s="10" t="s">
        <v>18</v>
      </c>
    </row>
    <row r="4" spans="2:13" x14ac:dyDescent="0.25">
      <c r="B4" s="4">
        <v>2</v>
      </c>
      <c r="C4" s="4">
        <v>5</v>
      </c>
      <c r="D4" s="4">
        <v>1</v>
      </c>
      <c r="E4" t="s">
        <v>19</v>
      </c>
      <c r="F4" s="11">
        <v>129707782952</v>
      </c>
      <c r="G4" s="12">
        <v>1037207728</v>
      </c>
      <c r="H4" s="11">
        <v>64717260138</v>
      </c>
      <c r="I4" s="12">
        <v>59157008</v>
      </c>
      <c r="J4" s="11">
        <v>28330735606</v>
      </c>
      <c r="K4" s="12">
        <v>20945548</v>
      </c>
      <c r="L4" s="7">
        <f>+F4+H4+J4</f>
        <v>222755778696</v>
      </c>
    </row>
    <row r="5" spans="2:13" x14ac:dyDescent="0.25">
      <c r="B5" s="4">
        <v>2</v>
      </c>
      <c r="C5" s="4">
        <v>5</v>
      </c>
      <c r="D5" s="4">
        <v>2</v>
      </c>
      <c r="E5" t="s">
        <v>20</v>
      </c>
      <c r="F5" s="11">
        <v>58058956</v>
      </c>
      <c r="G5" s="12">
        <v>6982349</v>
      </c>
      <c r="H5" s="11">
        <v>10146229</v>
      </c>
      <c r="I5" s="12">
        <v>421714</v>
      </c>
      <c r="J5" s="11">
        <v>754992</v>
      </c>
      <c r="K5" s="12">
        <v>581360</v>
      </c>
      <c r="L5" s="8">
        <f t="shared" ref="L5:L13" si="0">+F5+H5+J5</f>
        <v>68960177</v>
      </c>
    </row>
    <row r="6" spans="2:13" x14ac:dyDescent="0.25">
      <c r="B6" s="4">
        <v>2</v>
      </c>
      <c r="C6" s="4">
        <v>5</v>
      </c>
      <c r="D6" s="4">
        <v>3</v>
      </c>
      <c r="E6" t="s">
        <v>21</v>
      </c>
      <c r="F6" s="11">
        <v>450173291</v>
      </c>
      <c r="G6" s="12">
        <v>5178</v>
      </c>
      <c r="H6" s="11">
        <v>9773311</v>
      </c>
      <c r="I6" s="12">
        <v>10057528</v>
      </c>
      <c r="J6" s="11">
        <v>5127605</v>
      </c>
      <c r="K6" s="12">
        <v>42</v>
      </c>
      <c r="L6" s="7">
        <f t="shared" si="0"/>
        <v>465074207</v>
      </c>
    </row>
    <row r="7" spans="2:13" x14ac:dyDescent="0.25">
      <c r="B7" s="4">
        <v>2</v>
      </c>
      <c r="C7" s="4">
        <v>5</v>
      </c>
      <c r="D7" s="4">
        <v>5</v>
      </c>
      <c r="E7" t="s">
        <v>22</v>
      </c>
      <c r="F7" s="11">
        <v>46298248362</v>
      </c>
      <c r="G7" s="12">
        <v>6886306</v>
      </c>
      <c r="H7" s="11">
        <v>12480259414</v>
      </c>
      <c r="I7" s="12">
        <v>2284017</v>
      </c>
      <c r="J7" s="11">
        <v>9028117256</v>
      </c>
      <c r="K7" s="12">
        <v>956562</v>
      </c>
      <c r="L7" s="7">
        <f t="shared" si="0"/>
        <v>67806625032</v>
      </c>
    </row>
    <row r="8" spans="2:13" x14ac:dyDescent="0.25">
      <c r="B8" s="4">
        <v>2</v>
      </c>
      <c r="C8" s="4">
        <v>5</v>
      </c>
      <c r="D8" s="4">
        <v>6</v>
      </c>
      <c r="E8" t="s">
        <v>23</v>
      </c>
      <c r="F8" s="11">
        <v>32435504147</v>
      </c>
      <c r="G8" s="12">
        <v>36340817</v>
      </c>
      <c r="H8" s="11">
        <v>8074467647</v>
      </c>
      <c r="I8" s="12">
        <v>13552560</v>
      </c>
      <c r="J8" s="11">
        <v>5348251050</v>
      </c>
      <c r="K8" s="12">
        <v>3162046</v>
      </c>
      <c r="L8" s="7">
        <f t="shared" si="0"/>
        <v>45858222844</v>
      </c>
    </row>
    <row r="9" spans="2:13" x14ac:dyDescent="0.25">
      <c r="B9" s="4">
        <v>2</v>
      </c>
      <c r="C9" s="4">
        <v>5</v>
      </c>
      <c r="D9" s="4">
        <v>7</v>
      </c>
      <c r="E9" t="s">
        <v>24</v>
      </c>
      <c r="F9" s="11">
        <v>2346345</v>
      </c>
      <c r="G9" s="12">
        <v>284483</v>
      </c>
      <c r="H9" s="13"/>
      <c r="I9" s="14"/>
      <c r="J9" s="13"/>
      <c r="K9" s="14"/>
      <c r="L9" s="8">
        <f t="shared" si="0"/>
        <v>2346345</v>
      </c>
    </row>
    <row r="10" spans="2:13" x14ac:dyDescent="0.25">
      <c r="B10" s="4">
        <v>2</v>
      </c>
      <c r="C10" s="4">
        <v>5</v>
      </c>
      <c r="D10" s="4">
        <v>8</v>
      </c>
      <c r="E10" t="s">
        <v>25</v>
      </c>
      <c r="F10" s="11">
        <v>104787442</v>
      </c>
      <c r="G10" s="12">
        <v>1339</v>
      </c>
      <c r="H10" s="11">
        <v>57419474</v>
      </c>
      <c r="I10" s="12">
        <v>7781</v>
      </c>
      <c r="J10" s="11">
        <v>0</v>
      </c>
      <c r="K10" s="12">
        <v>0</v>
      </c>
      <c r="L10" s="8">
        <f t="shared" si="0"/>
        <v>162206916</v>
      </c>
      <c r="M10" s="2">
        <f>+L5+L9+L10</f>
        <v>233513438</v>
      </c>
    </row>
    <row r="11" spans="2:13" x14ac:dyDescent="0.25">
      <c r="B11" s="4">
        <v>2</v>
      </c>
      <c r="C11" s="4">
        <v>5</v>
      </c>
      <c r="D11" s="4">
        <v>9</v>
      </c>
      <c r="E11" t="s">
        <v>26</v>
      </c>
      <c r="F11" s="11">
        <v>0</v>
      </c>
      <c r="G11" s="12">
        <v>0</v>
      </c>
      <c r="H11" s="11">
        <v>0</v>
      </c>
      <c r="I11" s="12">
        <v>0</v>
      </c>
      <c r="J11" s="11">
        <v>0</v>
      </c>
      <c r="K11" s="12">
        <v>0</v>
      </c>
      <c r="L11" s="2">
        <f t="shared" si="0"/>
        <v>0</v>
      </c>
    </row>
    <row r="12" spans="2:13" x14ac:dyDescent="0.25">
      <c r="B12" s="4">
        <v>2</v>
      </c>
      <c r="C12" s="4">
        <v>5</v>
      </c>
      <c r="D12" s="4">
        <v>10</v>
      </c>
      <c r="E12" t="s">
        <v>27</v>
      </c>
      <c r="F12" s="11">
        <v>314218777</v>
      </c>
      <c r="G12" s="12">
        <v>322118</v>
      </c>
      <c r="H12" s="11">
        <v>106922662</v>
      </c>
      <c r="I12" s="12">
        <v>91940</v>
      </c>
      <c r="J12" s="11">
        <v>22642924</v>
      </c>
      <c r="K12" s="12">
        <v>19340</v>
      </c>
      <c r="L12" s="7">
        <f t="shared" si="0"/>
        <v>443784363</v>
      </c>
    </row>
    <row r="13" spans="2:13" ht="15.75" thickBot="1" x14ac:dyDescent="0.3">
      <c r="B13" s="4">
        <v>2</v>
      </c>
      <c r="C13" s="4">
        <v>5</v>
      </c>
      <c r="D13" s="4">
        <v>11</v>
      </c>
      <c r="E13" t="s">
        <v>28</v>
      </c>
      <c r="F13" s="15">
        <v>0</v>
      </c>
      <c r="G13" s="16">
        <v>0</v>
      </c>
      <c r="H13" s="17"/>
      <c r="I13" s="18"/>
      <c r="J13" s="17"/>
      <c r="K13" s="18"/>
      <c r="L13" s="2">
        <f t="shared" si="0"/>
        <v>0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Conciliacion_OSF</vt:lpstr>
      <vt:lpstr>GASPLUS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Ludycom</dc:creator>
  <cp:lastModifiedBy>Usuario</cp:lastModifiedBy>
  <dcterms:created xsi:type="dcterms:W3CDTF">2015-02-10T13:16:00Z</dcterms:created>
  <dcterms:modified xsi:type="dcterms:W3CDTF">2016-02-17T13:18:26Z</dcterms:modified>
</cp:coreProperties>
</file>