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PIA_ED\Gas_Caribe_2015\Servicios_Varios\"/>
    </mc:Choice>
  </mc:AlternateContent>
  <bookViews>
    <workbookView xWindow="480" yWindow="30" windowWidth="14115" windowHeight="7485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H12" i="1" l="1"/>
  <c r="G12" i="1"/>
  <c r="F12" i="1"/>
  <c r="E12" i="1"/>
  <c r="J3" i="1"/>
  <c r="K6" i="1" l="1"/>
  <c r="E35" i="1" l="1"/>
  <c r="F35" i="1"/>
  <c r="G35" i="1"/>
  <c r="G36" i="1" s="1"/>
  <c r="H35" i="1"/>
  <c r="D35" i="1"/>
  <c r="I34" i="1"/>
  <c r="I33" i="1"/>
  <c r="E32" i="1"/>
  <c r="F32" i="1"/>
  <c r="G32" i="1"/>
  <c r="J32" i="1" s="1"/>
  <c r="H32" i="1"/>
  <c r="K32" i="1" s="1"/>
  <c r="D32" i="1"/>
  <c r="I31" i="1"/>
  <c r="I26" i="1"/>
  <c r="I27" i="1"/>
  <c r="I28" i="1"/>
  <c r="I29" i="1"/>
  <c r="I30" i="1"/>
  <c r="I25" i="1"/>
  <c r="I16" i="1"/>
  <c r="I17" i="1"/>
  <c r="I18" i="1"/>
  <c r="I19" i="1"/>
  <c r="I15" i="1"/>
  <c r="I21" i="1"/>
  <c r="I22" i="1"/>
  <c r="E23" i="1"/>
  <c r="E38" i="1" s="1"/>
  <c r="F23" i="1"/>
  <c r="G23" i="1"/>
  <c r="G38" i="1" s="1"/>
  <c r="H23" i="1"/>
  <c r="H38" i="1" s="1"/>
  <c r="D23" i="1"/>
  <c r="H20" i="1"/>
  <c r="E20" i="1"/>
  <c r="F20" i="1"/>
  <c r="F24" i="1" s="1"/>
  <c r="G20" i="1"/>
  <c r="D20" i="1"/>
  <c r="D37" i="1" s="1"/>
  <c r="D5" i="1"/>
  <c r="H37" i="1" l="1"/>
  <c r="I35" i="1"/>
  <c r="I23" i="1"/>
  <c r="D36" i="1"/>
  <c r="H36" i="1"/>
  <c r="F36" i="1"/>
  <c r="G24" i="1"/>
  <c r="E24" i="1"/>
  <c r="E36" i="1"/>
  <c r="H39" i="1"/>
  <c r="D24" i="1"/>
  <c r="F38" i="1"/>
  <c r="H24" i="1"/>
  <c r="D38" i="1"/>
  <c r="G37" i="1"/>
  <c r="G39" i="1" s="1"/>
  <c r="F37" i="1"/>
  <c r="E37" i="1"/>
  <c r="E39" i="1" s="1"/>
  <c r="I32" i="1"/>
  <c r="I20" i="1"/>
  <c r="I24" i="1" s="1"/>
  <c r="F39" i="1" l="1"/>
  <c r="I36" i="1"/>
  <c r="I38" i="1"/>
  <c r="D39" i="1"/>
  <c r="I39" i="1" s="1"/>
  <c r="I37" i="1"/>
</calcChain>
</file>

<file path=xl/sharedStrings.xml><?xml version="1.0" encoding="utf-8"?>
<sst xmlns="http://schemas.openxmlformats.org/spreadsheetml/2006/main" count="40" uniqueCount="26">
  <si>
    <t>SERVICIOS VARIOS</t>
  </si>
  <si>
    <t>Servicios Varios</t>
  </si>
  <si>
    <t>Reparaciones</t>
  </si>
  <si>
    <t>4390900109</t>
  </si>
  <si>
    <t>4390900314</t>
  </si>
  <si>
    <t>7530900900</t>
  </si>
  <si>
    <t>7570900200</t>
  </si>
  <si>
    <t>ACUM</t>
  </si>
  <si>
    <t>ENE</t>
  </si>
  <si>
    <t>FEB</t>
  </si>
  <si>
    <t>MAR</t>
  </si>
  <si>
    <t>ABR</t>
  </si>
  <si>
    <t>MAY</t>
  </si>
  <si>
    <t>SUBTOTAL S.V.</t>
  </si>
  <si>
    <t>SUBTOTAL REP</t>
  </si>
  <si>
    <t>TOTAL INGRESO</t>
  </si>
  <si>
    <t>TOTAL COSTO</t>
  </si>
  <si>
    <t>UTILIDAD S.V.</t>
  </si>
  <si>
    <t>UTILIDAD REP</t>
  </si>
  <si>
    <t>TOTAL UTILIDAD</t>
  </si>
  <si>
    <t>Reclasificación Reparaciones</t>
  </si>
  <si>
    <t>COSTO</t>
  </si>
  <si>
    <t>INGRESO</t>
  </si>
  <si>
    <t>PERIODO</t>
  </si>
  <si>
    <t>VALOR</t>
  </si>
  <si>
    <t>INGRESOS 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</si>
</sst>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9" formatCode="_-* #,##0_-;\-* #,##0_-;_-* &quot;-&quot;??_-;_-@_-"/>
    <numFmt numFmtId="171" formatCode="#,##0_ ;\-#,##0\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Arial"/>
      <family val="2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20">
    <xf numFmtId="0" fontId="0" fillId="0" borderId="0"/>
    <xf numFmtId="0" fontId="3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1" fillId="0" borderId="0"/>
    <xf numFmtId="0" fontId="4" fillId="0" borderId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" fillId="0" borderId="0"/>
    <xf numFmtId="0" fontId="4" fillId="0" borderId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3" fillId="0" borderId="0" xfId="1" applyAlignment="1">
      <alignment vertical="top"/>
    </xf>
    <xf numFmtId="3" fontId="6" fillId="0" borderId="1" xfId="1" applyNumberFormat="1" applyFont="1" applyFill="1" applyBorder="1" applyAlignment="1">
      <alignment vertical="top"/>
    </xf>
    <xf numFmtId="3" fontId="5" fillId="5" borderId="1" xfId="1" applyNumberFormat="1" applyFont="1" applyFill="1" applyBorder="1" applyAlignment="1">
      <alignment horizontal="center" vertical="center"/>
    </xf>
    <xf numFmtId="0" fontId="7" fillId="0" borderId="0" xfId="1" applyNumberFormat="1" applyFont="1" applyAlignment="1">
      <alignment horizontal="left" indent="1"/>
    </xf>
    <xf numFmtId="0" fontId="8" fillId="0" borderId="0" xfId="1" applyNumberFormat="1" applyFont="1" applyAlignment="1">
      <alignment horizontal="left" indent="1"/>
    </xf>
    <xf numFmtId="3" fontId="1" fillId="0" borderId="0" xfId="0" applyNumberFormat="1" applyFont="1"/>
    <xf numFmtId="0" fontId="8" fillId="0" borderId="0" xfId="1" quotePrefix="1" applyNumberFormat="1" applyFont="1" applyAlignment="1">
      <alignment horizontal="left" indent="1"/>
    </xf>
    <xf numFmtId="0" fontId="8" fillId="0" borderId="0" xfId="1" applyFont="1"/>
    <xf numFmtId="0" fontId="1" fillId="0" borderId="0" xfId="0" applyFont="1"/>
    <xf numFmtId="0" fontId="8" fillId="6" borderId="0" xfId="1" applyNumberFormat="1" applyFont="1" applyFill="1" applyAlignment="1">
      <alignment horizontal="left" indent="1"/>
    </xf>
    <xf numFmtId="3" fontId="8" fillId="6" borderId="1" xfId="1" applyNumberFormat="1" applyFont="1" applyFill="1" applyBorder="1" applyAlignment="1">
      <alignment vertical="top"/>
    </xf>
    <xf numFmtId="0" fontId="8" fillId="3" borderId="0" xfId="1" applyNumberFormat="1" applyFont="1" applyFill="1" applyAlignment="1">
      <alignment horizontal="left" indent="1"/>
    </xf>
    <xf numFmtId="3" fontId="8" fillId="3" borderId="1" xfId="1" applyNumberFormat="1" applyFont="1" applyFill="1" applyBorder="1" applyAlignment="1">
      <alignment vertical="top"/>
    </xf>
    <xf numFmtId="0" fontId="1" fillId="2" borderId="0" xfId="0" applyFont="1" applyFill="1"/>
    <xf numFmtId="0" fontId="8" fillId="2" borderId="0" xfId="1" applyNumberFormat="1" applyFont="1" applyFill="1" applyAlignment="1">
      <alignment horizontal="left" indent="1"/>
    </xf>
    <xf numFmtId="0" fontId="6" fillId="0" borderId="0" xfId="0" applyFont="1" applyFill="1"/>
    <xf numFmtId="165" fontId="6" fillId="0" borderId="1" xfId="5" applyNumberFormat="1" applyFont="1" applyFill="1" applyBorder="1" applyAlignment="1">
      <alignment vertical="top"/>
    </xf>
    <xf numFmtId="0" fontId="1" fillId="0" borderId="0" xfId="0" applyFont="1" applyFill="1"/>
    <xf numFmtId="0" fontId="5" fillId="5" borderId="2" xfId="1" applyFont="1" applyFill="1" applyBorder="1" applyAlignment="1">
      <alignment vertical="center"/>
    </xf>
    <xf numFmtId="0" fontId="6" fillId="0" borderId="1" xfId="1" applyFont="1" applyFill="1" applyBorder="1" applyAlignment="1">
      <alignment vertical="top"/>
    </xf>
    <xf numFmtId="0" fontId="8" fillId="4" borderId="1" xfId="1" applyFont="1" applyFill="1" applyBorder="1" applyAlignment="1">
      <alignment vertical="top"/>
    </xf>
    <xf numFmtId="0" fontId="0" fillId="2" borderId="0" xfId="0" applyFill="1" applyAlignment="1">
      <alignment horizontal="center" vertical="center" wrapText="1"/>
    </xf>
    <xf numFmtId="165" fontId="6" fillId="0" borderId="1" xfId="1" applyNumberFormat="1" applyFont="1" applyFill="1" applyBorder="1" applyAlignment="1">
      <alignment horizontal="right" vertical="top"/>
    </xf>
    <xf numFmtId="0" fontId="3" fillId="0" borderId="0" xfId="1" applyAlignment="1">
      <alignment horizontal="right" vertical="top"/>
    </xf>
    <xf numFmtId="3" fontId="2" fillId="6" borderId="1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8" fillId="3" borderId="1" xfId="1" applyNumberFormat="1" applyFont="1" applyFill="1" applyBorder="1" applyAlignment="1">
      <alignment horizontal="right" vertical="top"/>
    </xf>
    <xf numFmtId="0" fontId="1" fillId="0" borderId="0" xfId="0" applyFont="1" applyAlignment="1">
      <alignment horizontal="right"/>
    </xf>
    <xf numFmtId="3" fontId="0" fillId="0" borderId="0" xfId="0" applyNumberFormat="1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8" fillId="7" borderId="0" xfId="1" applyNumberFormat="1" applyFont="1" applyFill="1" applyAlignment="1">
      <alignment horizontal="left" indent="1"/>
    </xf>
    <xf numFmtId="0" fontId="1" fillId="7" borderId="0" xfId="0" applyFont="1" applyFill="1"/>
    <xf numFmtId="3" fontId="6" fillId="7" borderId="1" xfId="1" applyNumberFormat="1" applyFont="1" applyFill="1" applyBorder="1" applyAlignment="1">
      <alignment vertical="top"/>
    </xf>
    <xf numFmtId="3" fontId="1" fillId="7" borderId="1" xfId="0" applyNumberFormat="1" applyFont="1" applyFill="1" applyBorder="1" applyAlignment="1">
      <alignment horizontal="right"/>
    </xf>
    <xf numFmtId="0" fontId="8" fillId="8" borderId="0" xfId="1" applyNumberFormat="1" applyFont="1" applyFill="1" applyAlignment="1">
      <alignment horizontal="left" indent="1"/>
    </xf>
    <xf numFmtId="0" fontId="1" fillId="8" borderId="0" xfId="0" applyFont="1" applyFill="1"/>
    <xf numFmtId="3" fontId="6" fillId="8" borderId="1" xfId="1" applyNumberFormat="1" applyFont="1" applyFill="1" applyBorder="1" applyAlignment="1">
      <alignment vertical="top"/>
    </xf>
    <xf numFmtId="3" fontId="1" fillId="8" borderId="1" xfId="0" applyNumberFormat="1" applyFont="1" applyFill="1" applyBorder="1" applyAlignment="1">
      <alignment horizontal="right"/>
    </xf>
    <xf numFmtId="3" fontId="6" fillId="0" borderId="1" xfId="19" applyNumberFormat="1" applyFont="1" applyFill="1" applyBorder="1" applyAlignment="1">
      <alignment horizontal="right" vertical="top"/>
    </xf>
    <xf numFmtId="3" fontId="6" fillId="0" borderId="5" xfId="1" applyNumberFormat="1" applyFont="1" applyFill="1" applyBorder="1" applyAlignment="1">
      <alignment vertical="top"/>
    </xf>
    <xf numFmtId="3" fontId="0" fillId="0" borderId="0" xfId="0" applyNumberFormat="1" applyBorder="1"/>
    <xf numFmtId="171" fontId="6" fillId="0" borderId="1" xfId="19" applyNumberFormat="1" applyFont="1" applyFill="1" applyBorder="1" applyAlignment="1">
      <alignment vertical="top"/>
    </xf>
    <xf numFmtId="3" fontId="0" fillId="3" borderId="0" xfId="0" applyNumberFormat="1" applyFill="1"/>
    <xf numFmtId="0" fontId="0" fillId="3" borderId="0" xfId="0" applyFill="1" applyAlignment="1">
      <alignment horizontal="right"/>
    </xf>
    <xf numFmtId="3" fontId="6" fillId="0" borderId="1" xfId="5" applyNumberFormat="1" applyFont="1" applyFill="1" applyBorder="1" applyAlignment="1">
      <alignment vertical="top"/>
    </xf>
    <xf numFmtId="169" fontId="0" fillId="0" borderId="0" xfId="19" applyNumberFormat="1" applyFont="1"/>
    <xf numFmtId="169" fontId="2" fillId="0" borderId="1" xfId="19" applyNumberFormat="1" applyFont="1" applyBorder="1" applyAlignment="1">
      <alignment horizontal="center"/>
    </xf>
    <xf numFmtId="169" fontId="2" fillId="0" borderId="1" xfId="19" applyNumberFormat="1" applyFont="1" applyBorder="1" applyAlignment="1">
      <alignment horizontal="center"/>
    </xf>
    <xf numFmtId="169" fontId="2" fillId="0" borderId="1" xfId="19" applyNumberFormat="1" applyFont="1" applyBorder="1" applyAlignment="1">
      <alignment horizontal="right"/>
    </xf>
    <xf numFmtId="0" fontId="0" fillId="0" borderId="1" xfId="19" applyNumberFormat="1" applyFont="1" applyBorder="1" applyAlignment="1">
      <alignment horizontal="center"/>
    </xf>
    <xf numFmtId="169" fontId="0" fillId="0" borderId="1" xfId="19" applyNumberFormat="1" applyFont="1" applyBorder="1"/>
  </cellXfs>
  <cellStyles count="20">
    <cellStyle name="Millares" xfId="19" builtinId="3"/>
    <cellStyle name="Millares 2" xfId="10"/>
    <cellStyle name="Millares 3" xfId="14"/>
    <cellStyle name="Millares 4" xfId="5"/>
    <cellStyle name="Normal" xfId="0" builtinId="0"/>
    <cellStyle name="Normal 2" xfId="8"/>
    <cellStyle name="Normal 2 2" xfId="3"/>
    <cellStyle name="Normal 2 5" xfId="6"/>
    <cellStyle name="Normal 3" xfId="4"/>
    <cellStyle name="Normal 4" xfId="7"/>
    <cellStyle name="Normal 4 2" xfId="15"/>
    <cellStyle name="Normal 4 2 2" xfId="18"/>
    <cellStyle name="Normal 4 3" xfId="16"/>
    <cellStyle name="Normal 5" xfId="12"/>
    <cellStyle name="Normal 6" xfId="11"/>
    <cellStyle name="Normal 6 2" xfId="17"/>
    <cellStyle name="Normal 7" xfId="1"/>
    <cellStyle name="Porcentaje 2" xfId="9"/>
    <cellStyle name="Porcentaje 3" xfId="13"/>
    <cellStyle name="Porcentaje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workbookViewId="0">
      <selection activeCell="E12" sqref="E12:H12"/>
    </sheetView>
  </sheetViews>
  <sheetFormatPr baseColWidth="10" defaultRowHeight="15" x14ac:dyDescent="0.25"/>
  <cols>
    <col min="1" max="1" width="11.7109375" customWidth="1"/>
    <col min="2" max="2" width="19.7109375" customWidth="1"/>
    <col min="3" max="3" width="3.7109375" customWidth="1"/>
    <col min="4" max="4" width="13" bestFit="1" customWidth="1"/>
    <col min="5" max="5" width="14.140625" bestFit="1" customWidth="1"/>
    <col min="6" max="7" width="12.5703125" bestFit="1" customWidth="1"/>
    <col min="8" max="8" width="15.140625" bestFit="1" customWidth="1"/>
    <col min="9" max="9" width="14.140625" style="26" bestFit="1" customWidth="1"/>
    <col min="10" max="10" width="11.5703125" customWidth="1"/>
  </cols>
  <sheetData>
    <row r="1" spans="1:11" ht="15.75" thickBot="1" x14ac:dyDescent="0.3">
      <c r="D1" s="1"/>
      <c r="E1" s="1"/>
      <c r="F1" s="1"/>
      <c r="G1" s="1"/>
      <c r="H1" s="1"/>
      <c r="I1" s="24"/>
    </row>
    <row r="2" spans="1:11" ht="15.75" thickBot="1" x14ac:dyDescent="0.3">
      <c r="B2" s="19" t="s">
        <v>0</v>
      </c>
      <c r="D2" s="3" t="s">
        <v>8</v>
      </c>
      <c r="E2" s="3" t="s">
        <v>9</v>
      </c>
      <c r="F2" s="3" t="s">
        <v>10</v>
      </c>
      <c r="G2" s="3" t="s">
        <v>11</v>
      </c>
      <c r="H2" s="3" t="s">
        <v>12</v>
      </c>
      <c r="I2" s="3" t="s">
        <v>7</v>
      </c>
    </row>
    <row r="3" spans="1:11" x14ac:dyDescent="0.25">
      <c r="A3" s="31" t="s">
        <v>22</v>
      </c>
      <c r="B3" s="20" t="s">
        <v>1</v>
      </c>
      <c r="D3" s="47">
        <v>587707830</v>
      </c>
      <c r="E3" s="44">
        <v>72462975</v>
      </c>
      <c r="F3" s="17">
        <v>305198039</v>
      </c>
      <c r="G3" s="17">
        <v>356164280</v>
      </c>
      <c r="H3" s="41">
        <v>503764162</v>
      </c>
      <c r="I3" s="23">
        <v>2643066248</v>
      </c>
      <c r="J3" s="30">
        <f>+H3-H19</f>
        <v>484319576</v>
      </c>
    </row>
    <row r="4" spans="1:11" x14ac:dyDescent="0.25">
      <c r="A4" s="32"/>
      <c r="B4" s="20" t="s">
        <v>2</v>
      </c>
      <c r="D4" s="2">
        <v>158101755</v>
      </c>
      <c r="E4" s="2">
        <v>0</v>
      </c>
      <c r="F4" s="2">
        <v>0</v>
      </c>
      <c r="G4" s="2">
        <v>0</v>
      </c>
      <c r="H4" s="2">
        <v>0</v>
      </c>
      <c r="I4" s="23">
        <v>158101755</v>
      </c>
    </row>
    <row r="5" spans="1:11" x14ac:dyDescent="0.25">
      <c r="B5" s="21"/>
      <c r="D5" s="11">
        <f>SUM(D3:D4)</f>
        <v>745809585</v>
      </c>
      <c r="E5" s="11">
        <v>72462975</v>
      </c>
      <c r="F5" s="11">
        <v>305198039</v>
      </c>
      <c r="G5" s="11">
        <v>356164280</v>
      </c>
      <c r="H5" s="11">
        <v>503764162</v>
      </c>
      <c r="I5" s="25">
        <v>2801168003</v>
      </c>
    </row>
    <row r="6" spans="1:11" x14ac:dyDescent="0.25">
      <c r="A6" s="31" t="s">
        <v>21</v>
      </c>
      <c r="B6" s="20" t="s">
        <v>1</v>
      </c>
      <c r="D6" s="2">
        <v>574824941</v>
      </c>
      <c r="E6" s="2">
        <v>133217045</v>
      </c>
      <c r="F6" s="2">
        <v>376622676</v>
      </c>
      <c r="G6" s="2">
        <v>365390956</v>
      </c>
      <c r="H6" s="2">
        <v>645411916</v>
      </c>
      <c r="I6" s="23">
        <v>2900111236</v>
      </c>
      <c r="J6" s="42">
        <v>696829478</v>
      </c>
      <c r="K6" s="43">
        <f>+H6-J6</f>
        <v>-51417562</v>
      </c>
    </row>
    <row r="7" spans="1:11" x14ac:dyDescent="0.25">
      <c r="A7" s="32"/>
      <c r="B7" s="20" t="s">
        <v>2</v>
      </c>
      <c r="D7" s="2">
        <v>370695805</v>
      </c>
      <c r="E7" s="2">
        <v>0</v>
      </c>
      <c r="F7" s="2">
        <v>0</v>
      </c>
      <c r="G7" s="2">
        <v>0</v>
      </c>
      <c r="H7" s="2">
        <v>0</v>
      </c>
      <c r="I7" s="23">
        <v>370695805</v>
      </c>
    </row>
    <row r="8" spans="1:11" x14ac:dyDescent="0.25">
      <c r="B8" s="21"/>
      <c r="D8" s="11">
        <v>945520746</v>
      </c>
      <c r="E8" s="11">
        <v>133217045</v>
      </c>
      <c r="F8" s="11">
        <v>376622676</v>
      </c>
      <c r="G8" s="11">
        <v>365390956</v>
      </c>
      <c r="H8" s="11">
        <v>645411916</v>
      </c>
      <c r="I8" s="25">
        <v>1820751423</v>
      </c>
    </row>
    <row r="9" spans="1:11" x14ac:dyDescent="0.25">
      <c r="B9" s="20" t="s">
        <v>1</v>
      </c>
      <c r="D9" s="2">
        <v>12882889</v>
      </c>
      <c r="E9" s="2">
        <v>-60754070</v>
      </c>
      <c r="F9" s="2">
        <v>-71424637</v>
      </c>
      <c r="G9" s="2">
        <v>-9226676</v>
      </c>
      <c r="H9" s="2">
        <v>-141647754</v>
      </c>
      <c r="I9" s="23">
        <v>-257044988</v>
      </c>
    </row>
    <row r="10" spans="1:11" x14ac:dyDescent="0.25">
      <c r="B10" s="20" t="s">
        <v>2</v>
      </c>
      <c r="D10" s="2">
        <v>-212594050</v>
      </c>
      <c r="E10" s="2">
        <v>0</v>
      </c>
      <c r="F10" s="2">
        <v>0</v>
      </c>
      <c r="G10" s="2">
        <v>0</v>
      </c>
      <c r="H10" s="2">
        <v>0</v>
      </c>
      <c r="I10" s="23">
        <v>-212594050</v>
      </c>
    </row>
    <row r="11" spans="1:11" x14ac:dyDescent="0.25">
      <c r="B11" s="21"/>
      <c r="D11" s="11">
        <v>-199711161</v>
      </c>
      <c r="E11" s="11">
        <v>-60754070</v>
      </c>
      <c r="F11" s="11">
        <v>-71424637</v>
      </c>
      <c r="G11" s="11">
        <v>-9226676</v>
      </c>
      <c r="H11" s="11">
        <v>-141647754</v>
      </c>
      <c r="I11" s="25">
        <v>-469639038</v>
      </c>
    </row>
    <row r="12" spans="1:11" x14ac:dyDescent="0.25">
      <c r="B12" s="9"/>
      <c r="D12" s="45"/>
      <c r="E12" s="45">
        <f>+E5-E19</f>
        <v>52471547</v>
      </c>
      <c r="F12" s="45">
        <f>+F5-F19</f>
        <v>285753453</v>
      </c>
      <c r="G12" s="45">
        <f>+G5-G19</f>
        <v>336719694</v>
      </c>
      <c r="H12" s="45">
        <f>+H5-H19</f>
        <v>484319576</v>
      </c>
      <c r="I12" s="46"/>
    </row>
    <row r="13" spans="1:11" ht="15.75" thickBot="1" x14ac:dyDescent="0.3"/>
    <row r="14" spans="1:11" ht="15.75" thickBot="1" x14ac:dyDescent="0.3">
      <c r="B14" s="19" t="s">
        <v>0</v>
      </c>
      <c r="D14" s="3" t="s">
        <v>8</v>
      </c>
      <c r="E14" s="3" t="s">
        <v>9</v>
      </c>
      <c r="F14" s="3" t="s">
        <v>10</v>
      </c>
      <c r="G14" s="3" t="s">
        <v>11</v>
      </c>
      <c r="H14" s="3" t="s">
        <v>12</v>
      </c>
      <c r="I14" s="3" t="s">
        <v>7</v>
      </c>
    </row>
    <row r="15" spans="1:11" x14ac:dyDescent="0.25">
      <c r="B15" s="37">
        <v>4325260400</v>
      </c>
      <c r="C15" s="38"/>
      <c r="D15" s="39">
        <v>231966155</v>
      </c>
      <c r="E15" s="39">
        <v>22358008</v>
      </c>
      <c r="F15" s="39">
        <v>165088819</v>
      </c>
      <c r="G15" s="39">
        <v>180950276</v>
      </c>
      <c r="H15" s="39">
        <v>224589250</v>
      </c>
      <c r="I15" s="40">
        <f>SUM(D15:H15)</f>
        <v>824952508</v>
      </c>
      <c r="J15" s="9"/>
      <c r="K15" s="9"/>
    </row>
    <row r="16" spans="1:11" x14ac:dyDescent="0.25">
      <c r="B16" s="5">
        <v>4325260401</v>
      </c>
      <c r="C16" s="9"/>
      <c r="D16" s="2">
        <v>79920573</v>
      </c>
      <c r="E16" s="2">
        <v>4204831</v>
      </c>
      <c r="F16" s="2">
        <v>0</v>
      </c>
      <c r="G16" s="2">
        <v>0</v>
      </c>
      <c r="H16" s="2">
        <v>0</v>
      </c>
      <c r="I16" s="27">
        <f t="shared" ref="I16:I19" si="0">SUM(D16:H16)</f>
        <v>84125404</v>
      </c>
      <c r="J16" s="9"/>
      <c r="K16" s="9"/>
    </row>
    <row r="17" spans="1:11" x14ac:dyDescent="0.25">
      <c r="B17" s="5">
        <v>4390020100</v>
      </c>
      <c r="C17" s="9"/>
      <c r="D17" s="2">
        <v>50835598</v>
      </c>
      <c r="E17" s="2">
        <v>0</v>
      </c>
      <c r="F17" s="2">
        <v>0</v>
      </c>
      <c r="G17" s="2">
        <v>0</v>
      </c>
      <c r="H17" s="2">
        <v>0</v>
      </c>
      <c r="I17" s="27">
        <f t="shared" si="0"/>
        <v>50835598</v>
      </c>
      <c r="J17" s="9"/>
      <c r="K17" s="9"/>
    </row>
    <row r="18" spans="1:11" x14ac:dyDescent="0.25">
      <c r="B18" s="37">
        <v>4390900102</v>
      </c>
      <c r="C18" s="38"/>
      <c r="D18" s="39">
        <v>206087759</v>
      </c>
      <c r="E18" s="39">
        <v>25908708</v>
      </c>
      <c r="F18" s="39">
        <v>120664634</v>
      </c>
      <c r="G18" s="39">
        <v>155769418</v>
      </c>
      <c r="H18" s="39">
        <v>259730326</v>
      </c>
      <c r="I18" s="40">
        <f t="shared" si="0"/>
        <v>768160845</v>
      </c>
      <c r="J18" s="9"/>
      <c r="K18" s="9"/>
    </row>
    <row r="19" spans="1:11" x14ac:dyDescent="0.25">
      <c r="B19" s="33">
        <v>4390900104</v>
      </c>
      <c r="C19" s="34"/>
      <c r="D19" s="35">
        <v>18897745</v>
      </c>
      <c r="E19" s="35">
        <v>19991428</v>
      </c>
      <c r="F19" s="35">
        <v>19444586</v>
      </c>
      <c r="G19" s="35">
        <v>19444586</v>
      </c>
      <c r="H19" s="35">
        <v>19444586</v>
      </c>
      <c r="I19" s="36">
        <f t="shared" si="0"/>
        <v>97222931</v>
      </c>
      <c r="J19" s="9"/>
      <c r="K19" s="9"/>
    </row>
    <row r="20" spans="1:11" x14ac:dyDescent="0.25">
      <c r="B20" s="10" t="s">
        <v>13</v>
      </c>
      <c r="C20" s="18"/>
      <c r="D20" s="11">
        <f>SUM(D15:D19)</f>
        <v>587707830</v>
      </c>
      <c r="E20" s="11">
        <f t="shared" ref="E20:G20" si="1">SUM(E15:E19)</f>
        <v>72462975</v>
      </c>
      <c r="F20" s="11">
        <f t="shared" si="1"/>
        <v>305198039</v>
      </c>
      <c r="G20" s="11">
        <f t="shared" si="1"/>
        <v>356164280</v>
      </c>
      <c r="H20" s="11">
        <f>SUM(H15:H19)</f>
        <v>503764162</v>
      </c>
      <c r="I20" s="25">
        <f>SUM(D20:H20)</f>
        <v>1825297286</v>
      </c>
      <c r="J20" s="9"/>
      <c r="K20" s="9"/>
    </row>
    <row r="21" spans="1:11" x14ac:dyDescent="0.25">
      <c r="A21" s="22" t="s">
        <v>20</v>
      </c>
      <c r="B21" s="5" t="s">
        <v>3</v>
      </c>
      <c r="C21" s="18"/>
      <c r="D21" s="2">
        <v>15810178</v>
      </c>
      <c r="E21" s="2">
        <v>0</v>
      </c>
      <c r="F21" s="2">
        <v>0</v>
      </c>
      <c r="G21" s="2">
        <v>0</v>
      </c>
      <c r="H21" s="2">
        <v>0</v>
      </c>
      <c r="I21" s="27">
        <f t="shared" ref="I21:I23" si="2">SUM(D21:H21)</f>
        <v>15810178</v>
      </c>
      <c r="J21" s="9"/>
      <c r="K21" s="9"/>
    </row>
    <row r="22" spans="1:11" x14ac:dyDescent="0.25">
      <c r="A22" s="22"/>
      <c r="B22" s="5" t="s">
        <v>4</v>
      </c>
      <c r="C22" s="18"/>
      <c r="D22" s="2">
        <v>142291577</v>
      </c>
      <c r="E22" s="2">
        <v>0</v>
      </c>
      <c r="F22" s="2">
        <v>0</v>
      </c>
      <c r="G22" s="2">
        <v>0</v>
      </c>
      <c r="H22" s="2">
        <v>0</v>
      </c>
      <c r="I22" s="27">
        <f t="shared" si="2"/>
        <v>142291577</v>
      </c>
      <c r="J22" s="9"/>
      <c r="K22" s="9"/>
    </row>
    <row r="23" spans="1:11" x14ac:dyDescent="0.25">
      <c r="B23" s="10" t="s">
        <v>14</v>
      </c>
      <c r="C23" s="18"/>
      <c r="D23" s="11">
        <f>SUM(D21:D22)</f>
        <v>158101755</v>
      </c>
      <c r="E23" s="11">
        <f t="shared" ref="E23:H23" si="3">SUM(E21:E22)</f>
        <v>0</v>
      </c>
      <c r="F23" s="11">
        <f t="shared" si="3"/>
        <v>0</v>
      </c>
      <c r="G23" s="11">
        <f t="shared" si="3"/>
        <v>0</v>
      </c>
      <c r="H23" s="11">
        <f t="shared" si="3"/>
        <v>0</v>
      </c>
      <c r="I23" s="25">
        <f t="shared" si="2"/>
        <v>158101755</v>
      </c>
      <c r="J23" s="9"/>
      <c r="K23" s="9"/>
    </row>
    <row r="24" spans="1:11" x14ac:dyDescent="0.25">
      <c r="B24" s="12" t="s">
        <v>15</v>
      </c>
      <c r="C24" s="16"/>
      <c r="D24" s="13">
        <f>+D20+D23</f>
        <v>745809585</v>
      </c>
      <c r="E24" s="13">
        <f t="shared" ref="E24:I24" si="4">+E20+E23</f>
        <v>72462975</v>
      </c>
      <c r="F24" s="13">
        <f t="shared" si="4"/>
        <v>305198039</v>
      </c>
      <c r="G24" s="13">
        <f t="shared" si="4"/>
        <v>356164280</v>
      </c>
      <c r="H24" s="13">
        <f t="shared" si="4"/>
        <v>503764162</v>
      </c>
      <c r="I24" s="28">
        <f t="shared" si="4"/>
        <v>1983399041</v>
      </c>
      <c r="J24" s="9"/>
      <c r="K24" s="9"/>
    </row>
    <row r="25" spans="1:11" x14ac:dyDescent="0.25">
      <c r="B25" s="15">
        <v>7530900900</v>
      </c>
      <c r="C25" s="14">
        <v>9</v>
      </c>
      <c r="D25" s="2">
        <v>244262250</v>
      </c>
      <c r="E25" s="2">
        <v>40130138</v>
      </c>
      <c r="F25" s="2">
        <v>218620916</v>
      </c>
      <c r="G25" s="2">
        <v>100684883</v>
      </c>
      <c r="H25" s="2">
        <v>359675367</v>
      </c>
      <c r="I25" s="27">
        <f>SUM(D25:H25)</f>
        <v>963373554</v>
      </c>
      <c r="J25" s="9"/>
      <c r="K25" s="9"/>
    </row>
    <row r="26" spans="1:11" x14ac:dyDescent="0.25">
      <c r="B26" s="8"/>
      <c r="C26" s="14">
        <v>12</v>
      </c>
      <c r="D26" s="2">
        <v>0</v>
      </c>
      <c r="E26" s="2">
        <v>0</v>
      </c>
      <c r="F26" s="2">
        <v>33478058</v>
      </c>
      <c r="G26" s="2">
        <v>0</v>
      </c>
      <c r="H26" s="2">
        <v>0</v>
      </c>
      <c r="I26" s="27">
        <f t="shared" ref="I26:I32" si="5">SUM(D26:H26)</f>
        <v>33478058</v>
      </c>
      <c r="J26" s="9"/>
      <c r="K26" s="9"/>
    </row>
    <row r="27" spans="1:11" x14ac:dyDescent="0.25">
      <c r="B27" s="8"/>
      <c r="C27" s="14">
        <v>32</v>
      </c>
      <c r="D27" s="2">
        <v>0</v>
      </c>
      <c r="E27" s="2">
        <v>0</v>
      </c>
      <c r="F27" s="2">
        <v>26153770</v>
      </c>
      <c r="G27" s="2">
        <v>1637230</v>
      </c>
      <c r="H27" s="2">
        <v>24416246</v>
      </c>
      <c r="I27" s="27">
        <f t="shared" si="5"/>
        <v>52207246</v>
      </c>
      <c r="J27" s="9"/>
      <c r="K27" s="9"/>
    </row>
    <row r="28" spans="1:11" x14ac:dyDescent="0.25">
      <c r="B28" s="8"/>
      <c r="C28" s="14">
        <v>51</v>
      </c>
      <c r="D28" s="2">
        <v>37712155</v>
      </c>
      <c r="E28" s="2">
        <v>6360013</v>
      </c>
      <c r="F28" s="2">
        <v>0</v>
      </c>
      <c r="G28" s="2">
        <v>0</v>
      </c>
      <c r="H28" s="2">
        <v>4730469</v>
      </c>
      <c r="I28" s="27">
        <f t="shared" si="5"/>
        <v>48802637</v>
      </c>
      <c r="J28" s="9"/>
      <c r="K28" s="9"/>
    </row>
    <row r="29" spans="1:11" x14ac:dyDescent="0.25">
      <c r="B29" s="15">
        <v>7570900200</v>
      </c>
      <c r="C29" s="14">
        <v>6</v>
      </c>
      <c r="D29" s="2">
        <v>6656041</v>
      </c>
      <c r="E29" s="2">
        <v>0</v>
      </c>
      <c r="F29" s="2">
        <v>0</v>
      </c>
      <c r="G29" s="2">
        <v>0</v>
      </c>
      <c r="H29" s="2">
        <v>0</v>
      </c>
      <c r="I29" s="27">
        <f t="shared" si="5"/>
        <v>6656041</v>
      </c>
      <c r="J29" s="9"/>
      <c r="K29" s="9"/>
    </row>
    <row r="30" spans="1:11" x14ac:dyDescent="0.25">
      <c r="B30" s="8"/>
      <c r="C30" s="14">
        <v>9</v>
      </c>
      <c r="D30" s="2">
        <v>275247770</v>
      </c>
      <c r="E30" s="2">
        <v>86726894</v>
      </c>
      <c r="F30" s="2">
        <v>98369932</v>
      </c>
      <c r="G30" s="2">
        <v>263068843</v>
      </c>
      <c r="H30" s="2">
        <v>256589834</v>
      </c>
      <c r="I30" s="27">
        <f t="shared" si="5"/>
        <v>980003273</v>
      </c>
      <c r="J30" s="9"/>
      <c r="K30" s="9"/>
    </row>
    <row r="31" spans="1:11" x14ac:dyDescent="0.25">
      <c r="B31" s="8"/>
      <c r="C31" s="14">
        <v>51</v>
      </c>
      <c r="D31" s="2">
        <v>10946725</v>
      </c>
      <c r="E31" s="2">
        <v>0</v>
      </c>
      <c r="F31" s="2">
        <v>0</v>
      </c>
      <c r="G31" s="2">
        <v>0</v>
      </c>
      <c r="H31" s="2"/>
      <c r="I31" s="27">
        <f t="shared" si="5"/>
        <v>10946725</v>
      </c>
      <c r="J31" s="9"/>
      <c r="K31" s="9"/>
    </row>
    <row r="32" spans="1:11" x14ac:dyDescent="0.25">
      <c r="B32" s="10" t="s">
        <v>13</v>
      </c>
      <c r="C32" s="18"/>
      <c r="D32" s="11">
        <f>SUM(D25:D31)</f>
        <v>574824941</v>
      </c>
      <c r="E32" s="11">
        <f t="shared" ref="E32:H32" si="6">SUM(E25:E31)</f>
        <v>133217045</v>
      </c>
      <c r="F32" s="11">
        <f t="shared" si="6"/>
        <v>376622676</v>
      </c>
      <c r="G32" s="11">
        <f t="shared" si="6"/>
        <v>365390956</v>
      </c>
      <c r="H32" s="11">
        <f t="shared" si="6"/>
        <v>645411916</v>
      </c>
      <c r="I32" s="25">
        <f t="shared" si="5"/>
        <v>2095467534</v>
      </c>
      <c r="J32" s="6">
        <f>367588836-G32</f>
        <v>2197880</v>
      </c>
      <c r="K32" s="6">
        <f>652961781-H32</f>
        <v>7549865</v>
      </c>
    </row>
    <row r="33" spans="1:11" ht="15" customHeight="1" x14ac:dyDescent="0.25">
      <c r="A33" s="22" t="s">
        <v>20</v>
      </c>
      <c r="B33" s="5" t="s">
        <v>5</v>
      </c>
      <c r="C33" s="14">
        <v>8</v>
      </c>
      <c r="D33" s="2">
        <v>98581354</v>
      </c>
      <c r="E33" s="2">
        <v>0</v>
      </c>
      <c r="F33" s="2">
        <v>0</v>
      </c>
      <c r="G33" s="2">
        <v>0</v>
      </c>
      <c r="H33" s="2">
        <v>0</v>
      </c>
      <c r="I33" s="27">
        <f>SUM(D33:H33)</f>
        <v>98581354</v>
      </c>
      <c r="J33" s="9"/>
      <c r="K33" s="9"/>
    </row>
    <row r="34" spans="1:11" x14ac:dyDescent="0.25">
      <c r="A34" s="22"/>
      <c r="B34" s="5" t="s">
        <v>6</v>
      </c>
      <c r="C34" s="14">
        <v>8</v>
      </c>
      <c r="D34" s="2">
        <v>272114451</v>
      </c>
      <c r="E34" s="2">
        <v>0</v>
      </c>
      <c r="F34" s="2">
        <v>0</v>
      </c>
      <c r="G34" s="2">
        <v>0</v>
      </c>
      <c r="H34" s="2">
        <v>0</v>
      </c>
      <c r="I34" s="27">
        <f>SUM(D34:H34)</f>
        <v>272114451</v>
      </c>
      <c r="J34" s="9"/>
      <c r="K34" s="9"/>
    </row>
    <row r="35" spans="1:11" x14ac:dyDescent="0.25">
      <c r="B35" s="10" t="s">
        <v>14</v>
      </c>
      <c r="C35" s="18"/>
      <c r="D35" s="11">
        <f>SUM(D33:D34)</f>
        <v>370695805</v>
      </c>
      <c r="E35" s="11">
        <f t="shared" ref="E35:H35" si="7">SUM(E33:E34)</f>
        <v>0</v>
      </c>
      <c r="F35" s="11">
        <f t="shared" si="7"/>
        <v>0</v>
      </c>
      <c r="G35" s="11">
        <f t="shared" si="7"/>
        <v>0</v>
      </c>
      <c r="H35" s="11">
        <f t="shared" si="7"/>
        <v>0</v>
      </c>
      <c r="I35" s="25">
        <f t="shared" ref="I35" si="8">SUM(D35:H35)</f>
        <v>370695805</v>
      </c>
      <c r="J35" s="9"/>
      <c r="K35" s="9"/>
    </row>
    <row r="36" spans="1:11" x14ac:dyDescent="0.25">
      <c r="B36" s="12" t="s">
        <v>16</v>
      </c>
      <c r="C36" s="16"/>
      <c r="D36" s="13">
        <f>+D35+D32</f>
        <v>945520746</v>
      </c>
      <c r="E36" s="13">
        <f>+E35+E32</f>
        <v>133217045</v>
      </c>
      <c r="F36" s="13">
        <f>+F35+F32</f>
        <v>376622676</v>
      </c>
      <c r="G36" s="13">
        <f>+G35+G32</f>
        <v>365390956</v>
      </c>
      <c r="H36" s="13">
        <f>+H35+H32</f>
        <v>645411916</v>
      </c>
      <c r="I36" s="28">
        <f>SUM(D36:H36)</f>
        <v>2466163339</v>
      </c>
      <c r="J36" s="9"/>
      <c r="K36" s="9"/>
    </row>
    <row r="37" spans="1:11" x14ac:dyDescent="0.25">
      <c r="B37" s="10" t="s">
        <v>17</v>
      </c>
      <c r="C37" s="18"/>
      <c r="D37" s="11">
        <f>+D20-D32</f>
        <v>12882889</v>
      </c>
      <c r="E37" s="11">
        <f>+E20-E32</f>
        <v>-60754070</v>
      </c>
      <c r="F37" s="11">
        <f>+F20-F32</f>
        <v>-71424637</v>
      </c>
      <c r="G37" s="11">
        <f>+G20-G32</f>
        <v>-9226676</v>
      </c>
      <c r="H37" s="11">
        <f>+H20-H32</f>
        <v>-141647754</v>
      </c>
      <c r="I37" s="25">
        <f t="shared" ref="I37:I39" si="9">SUM(D37:H37)</f>
        <v>-270170248</v>
      </c>
      <c r="J37" s="9"/>
      <c r="K37" s="9"/>
    </row>
    <row r="38" spans="1:11" x14ac:dyDescent="0.25">
      <c r="B38" s="10" t="s">
        <v>18</v>
      </c>
      <c r="C38" s="18"/>
      <c r="D38" s="11">
        <f>+D23-D35</f>
        <v>-212594050</v>
      </c>
      <c r="E38" s="11">
        <f>+E23-E35</f>
        <v>0</v>
      </c>
      <c r="F38" s="11">
        <f>+F23-F35</f>
        <v>0</v>
      </c>
      <c r="G38" s="11">
        <f>+G23-G35</f>
        <v>0</v>
      </c>
      <c r="H38" s="11">
        <f>+H23-H35</f>
        <v>0</v>
      </c>
      <c r="I38" s="25">
        <f t="shared" si="9"/>
        <v>-212594050</v>
      </c>
      <c r="J38" s="9"/>
      <c r="K38" s="9"/>
    </row>
    <row r="39" spans="1:11" x14ac:dyDescent="0.25">
      <c r="B39" s="12" t="s">
        <v>19</v>
      </c>
      <c r="C39" s="16"/>
      <c r="D39" s="13">
        <f>SUM(D37:D38)</f>
        <v>-199711161</v>
      </c>
      <c r="E39" s="13">
        <f t="shared" ref="E39:H39" si="10">SUM(E37:E38)</f>
        <v>-60754070</v>
      </c>
      <c r="F39" s="13">
        <f t="shared" si="10"/>
        <v>-71424637</v>
      </c>
      <c r="G39" s="13">
        <f t="shared" si="10"/>
        <v>-9226676</v>
      </c>
      <c r="H39" s="13">
        <f t="shared" si="10"/>
        <v>-141647754</v>
      </c>
      <c r="I39" s="28">
        <f t="shared" si="9"/>
        <v>-482764298</v>
      </c>
      <c r="J39" s="9"/>
      <c r="K39" s="9"/>
    </row>
    <row r="40" spans="1:11" x14ac:dyDescent="0.25">
      <c r="B40" s="5"/>
      <c r="C40" s="18"/>
      <c r="D40" s="9"/>
      <c r="E40" s="9"/>
      <c r="F40" s="9"/>
      <c r="G40" s="9"/>
      <c r="H40" s="9"/>
      <c r="I40" s="29"/>
      <c r="J40" s="9"/>
      <c r="K40" s="9"/>
    </row>
    <row r="41" spans="1:11" x14ac:dyDescent="0.25">
      <c r="B41" s="7"/>
      <c r="C41" s="9"/>
      <c r="D41" s="9"/>
      <c r="E41" s="9"/>
      <c r="F41" s="9"/>
      <c r="G41" s="9"/>
      <c r="H41" s="9"/>
      <c r="I41" s="29"/>
      <c r="J41" s="9"/>
      <c r="K41" s="9"/>
    </row>
    <row r="42" spans="1:11" x14ac:dyDescent="0.25">
      <c r="B42" s="5"/>
      <c r="C42" s="9"/>
      <c r="D42" s="9"/>
      <c r="E42" s="9"/>
      <c r="F42" s="9"/>
      <c r="G42" s="9"/>
      <c r="H42" s="9"/>
      <c r="I42" s="29"/>
      <c r="J42" s="9"/>
      <c r="K42" s="9"/>
    </row>
    <row r="43" spans="1:11" x14ac:dyDescent="0.25">
      <c r="B43" s="7"/>
      <c r="C43" s="9"/>
      <c r="D43" s="9"/>
      <c r="E43" s="9"/>
      <c r="F43" s="9"/>
      <c r="G43" s="9"/>
      <c r="H43" s="9"/>
      <c r="I43" s="29"/>
      <c r="J43" s="9"/>
      <c r="K43" s="9"/>
    </row>
    <row r="44" spans="1:11" x14ac:dyDescent="0.25">
      <c r="B44" s="4"/>
      <c r="C44" s="9"/>
      <c r="D44" s="9"/>
      <c r="E44" s="9"/>
      <c r="F44" s="9"/>
      <c r="G44" s="9"/>
      <c r="H44" s="9"/>
      <c r="I44" s="29"/>
      <c r="J44" s="9"/>
      <c r="K44" s="9"/>
    </row>
    <row r="45" spans="1:11" x14ac:dyDescent="0.25">
      <c r="B45" s="4"/>
      <c r="C45" s="9"/>
      <c r="D45" s="9"/>
      <c r="E45" s="9"/>
      <c r="F45" s="9"/>
      <c r="G45" s="9"/>
      <c r="H45" s="9"/>
      <c r="I45" s="29"/>
      <c r="J45" s="9"/>
      <c r="K45" s="9"/>
    </row>
    <row r="46" spans="1:11" x14ac:dyDescent="0.25">
      <c r="B46" s="9"/>
      <c r="C46" s="9"/>
      <c r="D46" s="9"/>
      <c r="E46" s="9"/>
      <c r="F46" s="9"/>
      <c r="G46" s="9"/>
      <c r="H46" s="9"/>
      <c r="I46" s="29"/>
      <c r="J46" s="9"/>
      <c r="K46" s="9"/>
    </row>
  </sheetData>
  <mergeCells count="4">
    <mergeCell ref="A33:A34"/>
    <mergeCell ref="A21:A22"/>
    <mergeCell ref="A3:A4"/>
    <mergeCell ref="A6:A7"/>
  </mergeCells>
  <pageMargins left="0.7" right="0.7" top="0.75" bottom="0.75" header="0.3" footer="0.3"/>
  <pageSetup orientation="portrait" r:id="rId1"/>
  <ignoredErrors>
    <ignoredError sqref="B21:B22 B33:B34" numberStoredAsText="1"/>
    <ignoredError sqref="I24" formula="1"/>
    <ignoredError sqref="I25:I31" formula="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6"/>
  <sheetViews>
    <sheetView workbookViewId="0">
      <selection activeCell="E3" sqref="E3"/>
    </sheetView>
  </sheetViews>
  <sheetFormatPr baseColWidth="10" defaultRowHeight="15" x14ac:dyDescent="0.25"/>
  <cols>
    <col min="2" max="2" width="11.5703125" style="48" bestFit="1" customWidth="1"/>
    <col min="3" max="3" width="15.140625" style="48" bestFit="1" customWidth="1"/>
  </cols>
  <sheetData>
    <row r="1" spans="2:3" x14ac:dyDescent="0.25">
      <c r="B1" s="49" t="s">
        <v>25</v>
      </c>
      <c r="C1" s="49"/>
    </row>
    <row r="2" spans="2:3" x14ac:dyDescent="0.25">
      <c r="B2" s="50" t="s">
        <v>23</v>
      </c>
      <c r="C2" s="51" t="s">
        <v>24</v>
      </c>
    </row>
    <row r="3" spans="2:3" x14ac:dyDescent="0.25">
      <c r="B3" s="52">
        <v>201502</v>
      </c>
      <c r="C3" s="53">
        <v>32520595</v>
      </c>
    </row>
    <row r="4" spans="2:3" x14ac:dyDescent="0.25">
      <c r="B4" s="52">
        <v>201503</v>
      </c>
      <c r="C4" s="53">
        <v>261016777</v>
      </c>
    </row>
    <row r="5" spans="2:3" x14ac:dyDescent="0.25">
      <c r="B5" s="52">
        <v>201504</v>
      </c>
      <c r="C5" s="53">
        <v>335304608</v>
      </c>
    </row>
    <row r="6" spans="2:3" x14ac:dyDescent="0.25">
      <c r="B6" s="52">
        <v>201505</v>
      </c>
      <c r="C6" s="53">
        <v>475918480</v>
      </c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Rossana Ariza Diaz</dc:creator>
  <cp:lastModifiedBy>Usuario</cp:lastModifiedBy>
  <dcterms:created xsi:type="dcterms:W3CDTF">2015-06-17T16:20:46Z</dcterms:created>
  <dcterms:modified xsi:type="dcterms:W3CDTF">2015-07-10T16:11:47Z</dcterms:modified>
</cp:coreProperties>
</file>