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home\GitHub\TrackSyS\"/>
    </mc:Choice>
  </mc:AlternateContent>
  <xr:revisionPtr revIDLastSave="0" documentId="13_ncr:1_{9EBE905D-68F0-4C93-BAFC-3DFE70BADAA6}" xr6:coauthVersionLast="47" xr6:coauthVersionMax="47" xr10:uidLastSave="{00000000-0000-0000-0000-000000000000}"/>
  <bookViews>
    <workbookView xWindow="20370" yWindow="-120" windowWidth="29040" windowHeight="16440" activeTab="1" xr2:uid="{0FEA2DD1-6355-4632-8A38-9DB45ABC76C7}"/>
  </bookViews>
  <sheets>
    <sheet name="DOTACION" sheetId="2" r:id="rId1"/>
    <sheet name="ACTIVIDADES" sheetId="7" r:id="rId2"/>
    <sheet name="RESUMEN" sheetId="6" r:id="rId3"/>
    <sheet name="WORKFACES" sheetId="8" state="hidden" r:id="rId4"/>
    <sheet name="RESUMEN_CWA" sheetId="10" r:id="rId5"/>
  </sheets>
  <externalReferences>
    <externalReference r:id="rId6"/>
    <externalReference r:id="rId7"/>
  </externalReferences>
  <definedNames>
    <definedName name="_xlnm._FilterDatabase" localSheetId="0" hidden="1">DOTACION!#REF!</definedName>
    <definedName name="CAPATACES">[2]!TABLA_CAPATACES[[#All],[CAPATAZ]]</definedName>
    <definedName name="Consulta_desde_SQLite3_Ch" localSheetId="1" hidden="1">ACTIVIDADES!$A$1:$G$601</definedName>
    <definedName name="Consulta_desde_SQLite3_Ch" localSheetId="0" hidden="1">DOTACION!$A$1:$I$1198</definedName>
    <definedName name="JORNADA11">11</definedName>
    <definedName name="JORNADA12">12</definedName>
    <definedName name="REPORT_INPUT_CODE">TABLA_FRENTES_DE_TRABAJO[REPORT_INPUT_CODE]</definedName>
    <definedName name="TABLA_DOT_MOD_RRLL">[2]!Tabla2[[#Headers],[#Data],[FECHA]:[HH_RRLL]]</definedName>
    <definedName name="TABLA_REPORT_INPUT_CODE">TABLA_FRENTES_DE_TRABAJO[REPORT_INPUT_CODE]</definedName>
    <definedName name="TABLA_REPORT_MANUALES">[2]!TABLA_REPORTES_MOD_PLATAFORMA14[#All]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B8" i="6" l="1"/>
  <c r="B9" i="6" s="1"/>
  <c r="B10" i="6" s="1"/>
  <c r="B11" i="6" s="1"/>
  <c r="B12" i="6" s="1"/>
  <c r="B13" i="6" s="1"/>
  <c r="D7" i="6" l="1"/>
  <c r="B8" i="10"/>
  <c r="J51" i="8"/>
  <c r="G51" i="8"/>
  <c r="E51" i="8"/>
  <c r="J50" i="8"/>
  <c r="G50" i="8"/>
  <c r="E50" i="8"/>
  <c r="J49" i="8"/>
  <c r="G49" i="8"/>
  <c r="E49" i="8"/>
  <c r="J48" i="8"/>
  <c r="G48" i="8"/>
  <c r="E48" i="8"/>
  <c r="J47" i="8"/>
  <c r="G47" i="8"/>
  <c r="E47" i="8"/>
  <c r="J46" i="8"/>
  <c r="G46" i="8"/>
  <c r="E46" i="8"/>
  <c r="J45" i="8"/>
  <c r="G45" i="8"/>
  <c r="E45" i="8"/>
  <c r="J44" i="8"/>
  <c r="G44" i="8"/>
  <c r="E44" i="8"/>
  <c r="J43" i="8"/>
  <c r="G43" i="8"/>
  <c r="E43" i="8"/>
  <c r="G42" i="8"/>
  <c r="J42" i="8" s="1"/>
  <c r="E42" i="8"/>
  <c r="G41" i="8"/>
  <c r="J41" i="8" s="1"/>
  <c r="E41" i="8"/>
  <c r="G40" i="8"/>
  <c r="J40" i="8" s="1"/>
  <c r="E40" i="8"/>
  <c r="J39" i="8"/>
  <c r="G39" i="8"/>
  <c r="E39" i="8"/>
  <c r="J38" i="8"/>
  <c r="G38" i="8"/>
  <c r="E38" i="8"/>
  <c r="J37" i="8"/>
  <c r="G37" i="8"/>
  <c r="E37" i="8"/>
  <c r="J36" i="8"/>
  <c r="G36" i="8"/>
  <c r="E36" i="8"/>
  <c r="J35" i="8"/>
  <c r="G35" i="8"/>
  <c r="E35" i="8"/>
  <c r="J34" i="8"/>
  <c r="G34" i="8"/>
  <c r="E34" i="8"/>
  <c r="J33" i="8"/>
  <c r="G33" i="8"/>
  <c r="E33" i="8"/>
  <c r="J32" i="8"/>
  <c r="G32" i="8"/>
  <c r="E32" i="8"/>
  <c r="J31" i="8"/>
  <c r="G31" i="8"/>
  <c r="E31" i="8"/>
  <c r="J30" i="8"/>
  <c r="G30" i="8"/>
  <c r="E30" i="8"/>
  <c r="G29" i="8"/>
  <c r="J29" i="8" s="1"/>
  <c r="E29" i="8"/>
  <c r="G28" i="8"/>
  <c r="J28" i="8" s="1"/>
  <c r="E28" i="8"/>
  <c r="J27" i="8"/>
  <c r="G27" i="8"/>
  <c r="E27" i="8"/>
  <c r="J26" i="8"/>
  <c r="G26" i="8"/>
  <c r="E26" i="8"/>
  <c r="J25" i="8"/>
  <c r="G25" i="8"/>
  <c r="E25" i="8"/>
  <c r="J24" i="8"/>
  <c r="G24" i="8"/>
  <c r="E24" i="8"/>
  <c r="J23" i="8"/>
  <c r="G23" i="8"/>
  <c r="E23" i="8"/>
  <c r="J22" i="8"/>
  <c r="G22" i="8"/>
  <c r="E22" i="8"/>
  <c r="J21" i="8"/>
  <c r="G21" i="8"/>
  <c r="E21" i="8"/>
  <c r="J20" i="8"/>
  <c r="G20" i="8"/>
  <c r="E20" i="8"/>
  <c r="J19" i="8"/>
  <c r="G19" i="8"/>
  <c r="E19" i="8"/>
  <c r="J18" i="8"/>
  <c r="G18" i="8"/>
  <c r="E18" i="8"/>
  <c r="J17" i="8"/>
  <c r="G17" i="8"/>
  <c r="E17" i="8"/>
  <c r="J16" i="8"/>
  <c r="G16" i="8"/>
  <c r="E16" i="8"/>
  <c r="J15" i="8"/>
  <c r="G15" i="8"/>
  <c r="E15" i="8"/>
  <c r="J14" i="8"/>
  <c r="G14" i="8"/>
  <c r="E14" i="8"/>
  <c r="J13" i="8"/>
  <c r="G13" i="8"/>
  <c r="E13" i="8"/>
  <c r="J12" i="8"/>
  <c r="G12" i="8"/>
  <c r="E12" i="8"/>
  <c r="G11" i="8"/>
  <c r="J11" i="8" s="1"/>
  <c r="E11" i="8"/>
  <c r="G10" i="8"/>
  <c r="J10" i="8" s="1"/>
  <c r="E10" i="8"/>
  <c r="J9" i="8"/>
  <c r="G9" i="8"/>
  <c r="E9" i="8"/>
  <c r="J8" i="8"/>
  <c r="G8" i="8"/>
  <c r="E8" i="8"/>
  <c r="J7" i="8"/>
  <c r="G7" i="8"/>
  <c r="E7" i="8"/>
  <c r="J6" i="8"/>
  <c r="G6" i="8"/>
  <c r="E6" i="8"/>
  <c r="J5" i="8"/>
  <c r="G5" i="8"/>
  <c r="E5" i="8"/>
  <c r="J4" i="8"/>
  <c r="G4" i="8"/>
  <c r="E4" i="8"/>
  <c r="J3" i="8"/>
  <c r="G3" i="8"/>
  <c r="E3" i="8"/>
  <c r="J2" i="8"/>
  <c r="G2" i="8"/>
  <c r="E2" i="8"/>
  <c r="C7" i="6"/>
  <c r="F7" i="6" l="1"/>
  <c r="G7" i="6"/>
  <c r="I7" i="6" s="1"/>
  <c r="E7" i="6"/>
  <c r="D7" i="10"/>
  <c r="O7" i="10"/>
  <c r="K7" i="10"/>
  <c r="G7" i="10"/>
  <c r="C8" i="10"/>
  <c r="N7" i="10"/>
  <c r="J7" i="10"/>
  <c r="F7" i="10"/>
  <c r="C7" i="10"/>
  <c r="M7" i="10"/>
  <c r="I7" i="10"/>
  <c r="E7" i="10"/>
  <c r="P7" i="10"/>
  <c r="L7" i="10"/>
  <c r="H7" i="10"/>
  <c r="N8" i="10"/>
  <c r="J8" i="10"/>
  <c r="F8" i="10"/>
  <c r="M8" i="10"/>
  <c r="I8" i="10"/>
  <c r="E8" i="10"/>
  <c r="P8" i="10"/>
  <c r="L8" i="10"/>
  <c r="H8" i="10"/>
  <c r="D8" i="10"/>
  <c r="O8" i="10"/>
  <c r="K8" i="10"/>
  <c r="G8" i="10"/>
  <c r="B9" i="10"/>
  <c r="M2145" i="2"/>
  <c r="G8" i="6" l="1"/>
  <c r="F8" i="6"/>
  <c r="C8" i="6"/>
  <c r="D8" i="6"/>
  <c r="E8" i="6"/>
  <c r="E9" i="6"/>
  <c r="Q8" i="10"/>
  <c r="Q7" i="10"/>
  <c r="E9" i="10"/>
  <c r="I9" i="10"/>
  <c r="M9" i="10"/>
  <c r="F9" i="10"/>
  <c r="J9" i="10"/>
  <c r="N9" i="10"/>
  <c r="C9" i="10"/>
  <c r="G9" i="10"/>
  <c r="K9" i="10"/>
  <c r="O9" i="10"/>
  <c r="D9" i="10"/>
  <c r="H9" i="10"/>
  <c r="L9" i="10"/>
  <c r="P9" i="10"/>
  <c r="B10" i="10"/>
  <c r="F9" i="6"/>
  <c r="G9" i="6"/>
  <c r="D9" i="6"/>
  <c r="C9" i="6"/>
  <c r="H7" i="6"/>
  <c r="I8" i="6" l="1"/>
  <c r="G10" i="6"/>
  <c r="H8" i="6"/>
  <c r="H9" i="6"/>
  <c r="I9" i="6"/>
  <c r="E10" i="6"/>
  <c r="Q9" i="10"/>
  <c r="C10" i="10"/>
  <c r="G10" i="10"/>
  <c r="K10" i="10"/>
  <c r="O10" i="10"/>
  <c r="D10" i="10"/>
  <c r="H10" i="10"/>
  <c r="L10" i="10"/>
  <c r="P10" i="10"/>
  <c r="E10" i="10"/>
  <c r="I10" i="10"/>
  <c r="M10" i="10"/>
  <c r="F10" i="10"/>
  <c r="J10" i="10"/>
  <c r="N10" i="10"/>
  <c r="B11" i="10"/>
  <c r="D10" i="6"/>
  <c r="F10" i="6"/>
  <c r="C10" i="6" l="1"/>
  <c r="H10" i="6" s="1"/>
  <c r="C11" i="6"/>
  <c r="E11" i="6"/>
  <c r="Q10" i="10"/>
  <c r="E11" i="10"/>
  <c r="I11" i="10"/>
  <c r="M11" i="10"/>
  <c r="F11" i="10"/>
  <c r="J11" i="10"/>
  <c r="N11" i="10"/>
  <c r="C11" i="10"/>
  <c r="G11" i="10"/>
  <c r="K11" i="10"/>
  <c r="O11" i="10"/>
  <c r="D11" i="10"/>
  <c r="H11" i="10"/>
  <c r="L11" i="10"/>
  <c r="P11" i="10"/>
  <c r="B12" i="10"/>
  <c r="I10" i="6"/>
  <c r="G11" i="6" l="1"/>
  <c r="F11" i="6"/>
  <c r="H11" i="6" s="1"/>
  <c r="D11" i="6"/>
  <c r="G12" i="6"/>
  <c r="Q11" i="10"/>
  <c r="C12" i="10"/>
  <c r="G12" i="10"/>
  <c r="K12" i="10"/>
  <c r="O12" i="10"/>
  <c r="D12" i="10"/>
  <c r="H12" i="10"/>
  <c r="L12" i="10"/>
  <c r="P12" i="10"/>
  <c r="E12" i="10"/>
  <c r="I12" i="10"/>
  <c r="M12" i="10"/>
  <c r="F12" i="10"/>
  <c r="J12" i="10"/>
  <c r="N12" i="10"/>
  <c r="B13" i="10"/>
  <c r="B3" i="10" a="1"/>
  <c r="I11" i="6" l="1"/>
  <c r="E12" i="6"/>
  <c r="F12" i="6"/>
  <c r="D12" i="6"/>
  <c r="I12" i="6" s="1"/>
  <c r="C12" i="6"/>
  <c r="B3" i="10"/>
  <c r="Q12" i="10"/>
  <c r="E13" i="10"/>
  <c r="E14" i="10" s="1"/>
  <c r="I13" i="10"/>
  <c r="I14" i="10" s="1"/>
  <c r="M13" i="10"/>
  <c r="F13" i="10"/>
  <c r="F14" i="10" s="1"/>
  <c r="J13" i="10"/>
  <c r="J14" i="10" s="1"/>
  <c r="N13" i="10"/>
  <c r="N14" i="10" s="1"/>
  <c r="C13" i="10"/>
  <c r="C14" i="10" s="1"/>
  <c r="G13" i="10"/>
  <c r="G14" i="10" s="1"/>
  <c r="K13" i="10"/>
  <c r="K14" i="10" s="1"/>
  <c r="O13" i="10"/>
  <c r="O14" i="10" s="1"/>
  <c r="D13" i="10"/>
  <c r="D14" i="10" s="1"/>
  <c r="H13" i="10"/>
  <c r="H14" i="10" s="1"/>
  <c r="L13" i="10"/>
  <c r="L14" i="10" s="1"/>
  <c r="P13" i="10"/>
  <c r="P14" i="10" s="1"/>
  <c r="M14" i="10"/>
  <c r="H12" i="6" l="1"/>
  <c r="G13" i="6"/>
  <c r="G14" i="6" s="1"/>
  <c r="C13" i="6"/>
  <c r="B3" i="6"/>
  <c r="Q13" i="10"/>
  <c r="D13" i="6" l="1"/>
  <c r="I13" i="6" s="1"/>
  <c r="I14" i="6" s="1"/>
  <c r="Q14" i="10" s="1"/>
  <c r="E13" i="6"/>
  <c r="E14" i="6" s="1"/>
  <c r="F13" i="6"/>
  <c r="H1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EE2F5-CA53-4AFF-AA92-4009F8D74987}" name="Consulta desde SQLite3_Ch" type="1" refreshedVersion="8" background="1" saveData="1">
    <dbPr connection="DSN=SQLite3_Ch;Database=C:\tracksys\bin\sqlite-tools-win-x64-3450100\controlhh.db;StepAPI=0;SyncPragma=NORMAL;NoTXN=0;Timeout=;ShortNames=0;LongNames=0;NoCreat=0;NoWCHAR=0;FKSupport=0;JournalMode=;OEMCP=0;LoadExt=;BigInt=0;JDConv=0;AttachAs=;ILike=0" command="SELECT *_x000d__x000a_FROM DOTACION_VIEW_x000d__x000a_WHERE FECHA BETWEEN  ? and ?"/>
    <parameters count="2">
      <parameter name="Parámetro1" parameterType="cell" cell="RESUMEN!$B$7"/>
      <parameter name="Parámetro2" parameterType="cell" cell="RESUMEN!$B$13"/>
    </parameters>
  </connection>
  <connection id="2" xr16:uid="{75751C45-C6CE-4C9E-8B73-BFC71FFD4B18}" name="Consulta desde SQLite3_Ch1" type="1" refreshedVersion="8" background="1" saveData="1">
    <dbPr connection="DSN=SQLite3_Ch;Database=C:\tracksys\bin\sqlite-tools-win-x64-3450100\controlhh.db;StepAPI=0;SyncPragma=NORMAL;NoTXN=0;Timeout=;ShortNames=0;LongNames=0;NoCreat=0;NoWCHAR=0;FKSupport=0;JournalMode=;OEMCP=0;LoadExt=;BigInt=0;JDConv=0;AttachAs=;ILike=0" command="SELECT *_x000d__x000a_FROM ACTIVIDADES_VIEW_x000d__x000a_WHERE _x000d__x000a_FECHA between ? and ?_x000d__x000a_ORDER BY FECHA ASC"/>
    <parameters count="2">
      <parameter name="Parámetro1" parameterType="cell" cell="RESUMEN!$B$7"/>
      <parameter name="Parámetro2" parameterType="cell" cell="RESUMEN!$B$13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<sst xmlns="http://schemas.openxmlformats.org/spreadsheetml/2006/main" count="13388" uniqueCount="1262">
  <si>
    <t>FECHA</t>
  </si>
  <si>
    <t>ESPECIALIDAD</t>
  </si>
  <si>
    <t>CAPATAZ</t>
  </si>
  <si>
    <t>T1 6 Colación 5.00</t>
  </si>
  <si>
    <t>Disciplina ANDAMIOS Especialidad ANDAMIOS</t>
  </si>
  <si>
    <t>T4 2 Charla diaria 3.50</t>
  </si>
  <si>
    <t>T6 6 Colación 7.00</t>
  </si>
  <si>
    <t>T3 6 Colación 8.00</t>
  </si>
  <si>
    <t>T5 6 Colación 12.00</t>
  </si>
  <si>
    <t>T3 6 Colación 11.00</t>
  </si>
  <si>
    <t>T2 6 Colación 4.00</t>
  </si>
  <si>
    <t>Disciplina ELÉCTRICA Especialidad ELECTRICO</t>
  </si>
  <si>
    <t>T1 6 Colación 4.00</t>
  </si>
  <si>
    <t>Disciplina OBRAS CIVILES Especialidad ENFIERRADURA</t>
  </si>
  <si>
    <t>T4 6 Colación 8.00</t>
  </si>
  <si>
    <t>Disciplina ESTRUCTURA Especialidad ESTRUCTURA</t>
  </si>
  <si>
    <t>T1 7 Confección de documentos 5.50</t>
  </si>
  <si>
    <t>T3 2 Charla diaria 6.00</t>
  </si>
  <si>
    <t>T1 2 Charla diaria 6.00</t>
  </si>
  <si>
    <t>T3 7 Confección de documentos 6.00</t>
  </si>
  <si>
    <t>Disciplina OBRAS CIVILES Especialidad OBRAS CIVILES</t>
  </si>
  <si>
    <t>T5 6 Colación 5.00</t>
  </si>
  <si>
    <t>T2 6 Colación 5.00</t>
  </si>
  <si>
    <t>T1 6 Colación 9.00</t>
  </si>
  <si>
    <t>T4 6 Colación 10.00</t>
  </si>
  <si>
    <t>T3 2 Charla diaria 3.50</t>
  </si>
  <si>
    <t>T4 6 Colación 7.00</t>
  </si>
  <si>
    <t>T4 6 Colación 6.00</t>
  </si>
  <si>
    <t>T4 2 Charla diaria 6.00</t>
  </si>
  <si>
    <t>HH</t>
  </si>
  <si>
    <t>Capataz LUIS MARTINEZ PINELA Turno 14 x14 A</t>
  </si>
  <si>
    <t>T3 6 Colación 6.00</t>
  </si>
  <si>
    <t>Capataz SERGIO CARRASCO ABURTO Turno 14x14 E Invierno</t>
  </si>
  <si>
    <t>T1 6 Colación 6.00</t>
  </si>
  <si>
    <t>T2 2 Charla diaria 6.00</t>
  </si>
  <si>
    <t>Capataz CLAUDIO VARGAS DIAZ Turno 14 x14 A</t>
  </si>
  <si>
    <t>T3 6 Colación 10.00</t>
  </si>
  <si>
    <t>Capataz PATRICK PORTILLA GALVEZ Turno 14 x14 A</t>
  </si>
  <si>
    <t>T2 2 Charla diaria 11.00</t>
  </si>
  <si>
    <t>Capataz DANIEL OYANEDEL RAMIREZ Turno 14x14 B</t>
  </si>
  <si>
    <t>Disciplina OBRAS CIVILES Especialidad HORMIGÓN</t>
  </si>
  <si>
    <t>T1 6 Colación 12.00</t>
  </si>
  <si>
    <t>Capataz FRANKLIN AZOCAR ELMES Turno 14x14 B Invierno</t>
  </si>
  <si>
    <t>T4 2 Charla diaria 11.00</t>
  </si>
  <si>
    <t>Disciplina MAQUINARIA Y EQUIPOS Especialidad MAQSA</t>
  </si>
  <si>
    <t>Capataz MANUEL PAIVA REINOSO Turno 14x14 B Invierno</t>
  </si>
  <si>
    <t>Capataz RICARDO CIFUENTES SOTO Turno 14x14 B</t>
  </si>
  <si>
    <t>Disciplina PIPING Especialidad PIPING</t>
  </si>
  <si>
    <t>T2 2 Charla diaria 10.00</t>
  </si>
  <si>
    <t>Capataz FELIPE GATICA SEPULVEDA Turno 14x14 A Invierno</t>
  </si>
  <si>
    <t>T2 2 Charla diaria 9.00</t>
  </si>
  <si>
    <t>T3 6 Colación 9.00</t>
  </si>
  <si>
    <t>Capataz NELSON BUSTOS MARCHANT Turno 14 x 14 B</t>
  </si>
  <si>
    <t>SOLDADOR PLANCHA</t>
  </si>
  <si>
    <t>SOLDADURA</t>
  </si>
  <si>
    <t>DIRECTOS</t>
  </si>
  <si>
    <t>14X14 B</t>
  </si>
  <si>
    <t>OBRAS CIVILES</t>
  </si>
  <si>
    <t>MAESTRO MAYOR</t>
  </si>
  <si>
    <t>MAESTRO PRIMERA</t>
  </si>
  <si>
    <t>JUAN CARLOS</t>
  </si>
  <si>
    <t>MAQUINARIA</t>
  </si>
  <si>
    <t>OPERADOR CAMION ALJIBE</t>
  </si>
  <si>
    <t>ANDAMIOS</t>
  </si>
  <si>
    <t xml:space="preserve">MAESTRO PRIMERA </t>
  </si>
  <si>
    <t>MECANICA</t>
  </si>
  <si>
    <t xml:space="preserve">MAESTRO MAYOR </t>
  </si>
  <si>
    <t>ESTRUCTURA</t>
  </si>
  <si>
    <t>CARLOS ALBERTO</t>
  </si>
  <si>
    <t>LUIS ALEJANDRO</t>
  </si>
  <si>
    <t>CLAUDIO ANDRES</t>
  </si>
  <si>
    <t>OPERADOR MOTONIVELADORA</t>
  </si>
  <si>
    <t>FELIPE ALEJANDRO</t>
  </si>
  <si>
    <t>CRISTIAN ANDRES</t>
  </si>
  <si>
    <t>FELIPE ANDRES</t>
  </si>
  <si>
    <t>MAESTRO SEGUNDA</t>
  </si>
  <si>
    <t>ELECTRICA</t>
  </si>
  <si>
    <t>OPERADOR EXCAVADORA</t>
  </si>
  <si>
    <t>FRP</t>
  </si>
  <si>
    <t>DIRECTOS (FRP)</t>
  </si>
  <si>
    <t xml:space="preserve">CAPATAZ </t>
  </si>
  <si>
    <t>ENFIERRADURA</t>
  </si>
  <si>
    <t xml:space="preserve">JUAN CARLOS </t>
  </si>
  <si>
    <t>PABLO ANDRES</t>
  </si>
  <si>
    <t xml:space="preserve">VICTOR HUGO </t>
  </si>
  <si>
    <t xml:space="preserve">FELIPE </t>
  </si>
  <si>
    <t>JOSE IGNACIO</t>
  </si>
  <si>
    <t>VICTOR HUGO</t>
  </si>
  <si>
    <t>LUIS FERNANDO</t>
  </si>
  <si>
    <t>JOSE LUIS</t>
  </si>
  <si>
    <t>PIPING</t>
  </si>
  <si>
    <t>OPERADOR RODILLO</t>
  </si>
  <si>
    <t>12463311-7</t>
  </si>
  <si>
    <t>ARANCIBIA BARQUI</t>
  </si>
  <si>
    <t>CLAUDIO IVAN</t>
  </si>
  <si>
    <t>SOLDADOR TIG</t>
  </si>
  <si>
    <t>14X14 C</t>
  </si>
  <si>
    <t>RUT</t>
  </si>
  <si>
    <t>APELLIDOS</t>
  </si>
  <si>
    <t>NOMBRES</t>
  </si>
  <si>
    <t>CARGO</t>
  </si>
  <si>
    <t>TURNO</t>
  </si>
  <si>
    <t>14125276-3</t>
  </si>
  <si>
    <t>VIDAL GONZALEZ</t>
  </si>
  <si>
    <t xml:space="preserve">CARLOS ALBERTO </t>
  </si>
  <si>
    <t>14X14 A</t>
  </si>
  <si>
    <t>10105978-2</t>
  </si>
  <si>
    <t>ARBULU SOTO</t>
  </si>
  <si>
    <t>14174708-8</t>
  </si>
  <si>
    <t>RODRIGUEZ MARCHANT</t>
  </si>
  <si>
    <t xml:space="preserve">RODRIGO ANDRES </t>
  </si>
  <si>
    <t>12697782-4</t>
  </si>
  <si>
    <t>CORTES MEDINA</t>
  </si>
  <si>
    <t xml:space="preserve">CLAUDIO IVAN </t>
  </si>
  <si>
    <t>19785054-K</t>
  </si>
  <si>
    <t>QUINTEROS ORTIZ</t>
  </si>
  <si>
    <t xml:space="preserve">SEBASTIAN PATRICIO </t>
  </si>
  <si>
    <t>20360980-9</t>
  </si>
  <si>
    <t>SALINAS LEIVA</t>
  </si>
  <si>
    <t xml:space="preserve">HUMBERTO EMILIO </t>
  </si>
  <si>
    <t>20958059-4</t>
  </si>
  <si>
    <t>ESTRADA QUINTANA</t>
  </si>
  <si>
    <t xml:space="preserve">BAYRON RODRIGO </t>
  </si>
  <si>
    <t>27038460-9</t>
  </si>
  <si>
    <t>RIVAS CERVELEON</t>
  </si>
  <si>
    <t xml:space="preserve">DIDIER ARONI </t>
  </si>
  <si>
    <t>16929005-9</t>
  </si>
  <si>
    <t>ACEVEDO DROGUETT</t>
  </si>
  <si>
    <t>HECTOR MANUEL</t>
  </si>
  <si>
    <t>20275772-3</t>
  </si>
  <si>
    <t>PARRA SILVA</t>
  </si>
  <si>
    <t>ESTEBAN NEHEMÍAS</t>
  </si>
  <si>
    <t>21299885-0</t>
  </si>
  <si>
    <t>TAMAYO VALDEBENITO</t>
  </si>
  <si>
    <t>ADAN ALEXANDER</t>
  </si>
  <si>
    <t>13728067-1</t>
  </si>
  <si>
    <t>AZOCAR ELMES</t>
  </si>
  <si>
    <t>FRANKLIN ROLANDO</t>
  </si>
  <si>
    <t>18107378-0</t>
  </si>
  <si>
    <t>MERCADO TORRES</t>
  </si>
  <si>
    <t>18343385-7</t>
  </si>
  <si>
    <t>QUEZADA BADILLA</t>
  </si>
  <si>
    <t>IGNACIO ANDRES</t>
  </si>
  <si>
    <t>19908278-7</t>
  </si>
  <si>
    <t>CARRASCO JARA</t>
  </si>
  <si>
    <t>CRISTIAN ESTEBAN</t>
  </si>
  <si>
    <t>17549630-0</t>
  </si>
  <si>
    <t>AUCAL ORMEÑO</t>
  </si>
  <si>
    <t>HECTOR ALEJANDRO</t>
  </si>
  <si>
    <t>20694842-6</t>
  </si>
  <si>
    <t>CAMPOS SAEZ</t>
  </si>
  <si>
    <t>FABIAN ALEXIS</t>
  </si>
  <si>
    <t>13371994-6</t>
  </si>
  <si>
    <t>IBAÑEZ REBOLLEDO</t>
  </si>
  <si>
    <t>BENJASMIN DEL CARMEN</t>
  </si>
  <si>
    <t>14065051-K</t>
  </si>
  <si>
    <t>BELLO VALENZUELA</t>
  </si>
  <si>
    <t>IVAN ENRIQUE</t>
  </si>
  <si>
    <t>16219655-3</t>
  </si>
  <si>
    <t>PARRA ALVAREZ</t>
  </si>
  <si>
    <t xml:space="preserve">CARLOS </t>
  </si>
  <si>
    <t>25205473-1</t>
  </si>
  <si>
    <t xml:space="preserve">VALDES </t>
  </si>
  <si>
    <t>AURELIO JOSE</t>
  </si>
  <si>
    <t>12326055-4</t>
  </si>
  <si>
    <t>MEZA MUÑOZ</t>
  </si>
  <si>
    <t>RICARDO ALBERTO</t>
  </si>
  <si>
    <t>24477849-6</t>
  </si>
  <si>
    <t>CASTILLO BRUNO</t>
  </si>
  <si>
    <t>JULIO ARCADIO</t>
  </si>
  <si>
    <t>18946906-3</t>
  </si>
  <si>
    <t>HERMOSILLA ALVARADO</t>
  </si>
  <si>
    <t>JEYSON ROBERTO</t>
  </si>
  <si>
    <t>16348258-4</t>
  </si>
  <si>
    <t>VIVEROS LERMANDA</t>
  </si>
  <si>
    <t>MIGUEL ANGEL</t>
  </si>
  <si>
    <t>17846125-7</t>
  </si>
  <si>
    <t>MORALES ITURRA</t>
  </si>
  <si>
    <t>ALEXIS ISMAEL</t>
  </si>
  <si>
    <t>16836650-7</t>
  </si>
  <si>
    <t>RAMIREZ GOMEZ</t>
  </si>
  <si>
    <t>JOSE ANTONIO</t>
  </si>
  <si>
    <t>13790626-0</t>
  </si>
  <si>
    <t>ZAMBRANO GUZMAN</t>
  </si>
  <si>
    <t>MAURO ALEXANDER</t>
  </si>
  <si>
    <t>15658447-9</t>
  </si>
  <si>
    <t>RIOS FAUNDEZ</t>
  </si>
  <si>
    <t>11660770-0</t>
  </si>
  <si>
    <t xml:space="preserve">HERRERA  PARRA </t>
  </si>
  <si>
    <t>DANIEL ALEJANDRO</t>
  </si>
  <si>
    <t>14388919-k</t>
  </si>
  <si>
    <t>MUÑOZ RAMOS</t>
  </si>
  <si>
    <t>15851419-2</t>
  </si>
  <si>
    <t>MARTINEZ ARANCIBIA</t>
  </si>
  <si>
    <t>MARCO ANTONIO</t>
  </si>
  <si>
    <t>15909909-1</t>
  </si>
  <si>
    <t>PORTILLA GALVEZ</t>
  </si>
  <si>
    <t>PATRICK ALEJANDRO</t>
  </si>
  <si>
    <t>15922777-4</t>
  </si>
  <si>
    <t>VARGAS DIAZ</t>
  </si>
  <si>
    <t>17042562-6</t>
  </si>
  <si>
    <t>CARO MOYA</t>
  </si>
  <si>
    <t>19334850-5</t>
  </si>
  <si>
    <t>BASADUREN BIZAMA</t>
  </si>
  <si>
    <t>MANUEL MAXIMILIANO</t>
  </si>
  <si>
    <t>9196480-5</t>
  </si>
  <si>
    <t>BUSTOS MARCHANT</t>
  </si>
  <si>
    <t>NELSON MARCIAL</t>
  </si>
  <si>
    <t>13385313-8</t>
  </si>
  <si>
    <t>MUÑOZ VASQUEZ</t>
  </si>
  <si>
    <t>PATRICIO ANDRES</t>
  </si>
  <si>
    <t>16294966-7</t>
  </si>
  <si>
    <t>NAVARRO ALVAREZ</t>
  </si>
  <si>
    <t>JAVIER ORLANDO</t>
  </si>
  <si>
    <t>15189083-0</t>
  </si>
  <si>
    <t>MEDINA  CEBALLOS</t>
  </si>
  <si>
    <t>ROLANDO RAMON</t>
  </si>
  <si>
    <t>20111592-2</t>
  </si>
  <si>
    <t>GARRIDO LILLO</t>
  </si>
  <si>
    <t>NICOLAS JESUS</t>
  </si>
  <si>
    <t>17751047-5</t>
  </si>
  <si>
    <t>NICLOUSE ARANEDA</t>
  </si>
  <si>
    <t>DIEGO ABDON</t>
  </si>
  <si>
    <t>15574627-0</t>
  </si>
  <si>
    <t>PLAZA YAÑEZ</t>
  </si>
  <si>
    <t>RODRIGO SEBASTIAN</t>
  </si>
  <si>
    <t>18345779-9</t>
  </si>
  <si>
    <t>SEPULVEDA OSSES</t>
  </si>
  <si>
    <t>LUIS FELIPE</t>
  </si>
  <si>
    <t>15593227-9</t>
  </si>
  <si>
    <t>GUZMAN GUTIERREZ</t>
  </si>
  <si>
    <t>JOSE ANDRES</t>
  </si>
  <si>
    <t>10817060-3</t>
  </si>
  <si>
    <t>PADILLA CARDENAS</t>
  </si>
  <si>
    <t>JUAN ALFREDO</t>
  </si>
  <si>
    <t>12197622-6</t>
  </si>
  <si>
    <t>SANCHEZ JIMENEZ</t>
  </si>
  <si>
    <t>LUIS OVIDIO</t>
  </si>
  <si>
    <t>17063347-4</t>
  </si>
  <si>
    <t>MONTENEGRO BURGOS</t>
  </si>
  <si>
    <t>19382470-6</t>
  </si>
  <si>
    <t>DIAZ DIAZ</t>
  </si>
  <si>
    <t>DIEGO FERNANDO ENRIQUE</t>
  </si>
  <si>
    <t>9642642-9</t>
  </si>
  <si>
    <t>JOFRE VERA</t>
  </si>
  <si>
    <t>JUAN LEONARDO</t>
  </si>
  <si>
    <t>11416138-1</t>
  </si>
  <si>
    <t>GALLEGOS SAAVEDRA</t>
  </si>
  <si>
    <t>MANUEL ANTONIO</t>
  </si>
  <si>
    <t>19588975-9</t>
  </si>
  <si>
    <t>PUENTES CAROCA</t>
  </si>
  <si>
    <t>PATRICIO ABRAHAM</t>
  </si>
  <si>
    <t>10814147-6</t>
  </si>
  <si>
    <t>ESPARZA CASTRO</t>
  </si>
  <si>
    <t>FULGENCIO EDUARDO</t>
  </si>
  <si>
    <t>15263432-3</t>
  </si>
  <si>
    <t>ALVAREZ VALDEBENITO</t>
  </si>
  <si>
    <t>JAIME DAVID</t>
  </si>
  <si>
    <t>16046007-5</t>
  </si>
  <si>
    <t>ZULETA PINILLA</t>
  </si>
  <si>
    <t>CESAR ANTONIO</t>
  </si>
  <si>
    <t>16061073-5</t>
  </si>
  <si>
    <t>MARTINEZ PINELA</t>
  </si>
  <si>
    <t>LUIS EDUARDIO</t>
  </si>
  <si>
    <t>17445398-5</t>
  </si>
  <si>
    <t>ESPARZA TORRES</t>
  </si>
  <si>
    <t>NELSON EDUARDO</t>
  </si>
  <si>
    <t>17592558-9</t>
  </si>
  <si>
    <t>HERNANDEZ CHEGUAN</t>
  </si>
  <si>
    <t>LEONEL ALEJANDRO</t>
  </si>
  <si>
    <t>17917645-9</t>
  </si>
  <si>
    <t>ESPARZA VALENZUELA</t>
  </si>
  <si>
    <t>FRANCISCO DAVID</t>
  </si>
  <si>
    <t>19119298-2</t>
  </si>
  <si>
    <t>CARRASCO CEA</t>
  </si>
  <si>
    <t>CARLOS ALEJANDRO</t>
  </si>
  <si>
    <t>14062209-5</t>
  </si>
  <si>
    <t>CARRERA ILLANES</t>
  </si>
  <si>
    <t>MIGUEL AGUSTIN</t>
  </si>
  <si>
    <t>20469361-7</t>
  </si>
  <si>
    <t>OLIVARES PINO</t>
  </si>
  <si>
    <t>WILSON ALEXIS</t>
  </si>
  <si>
    <t>19662020-6</t>
  </si>
  <si>
    <t>SALAS ALVAREZ</t>
  </si>
  <si>
    <t>JOAQUÍN IGNACIO</t>
  </si>
  <si>
    <t>17569950-3</t>
  </si>
  <si>
    <t>SAAVEDRA PONCE</t>
  </si>
  <si>
    <t>LUIS</t>
  </si>
  <si>
    <t>19149062-2</t>
  </si>
  <si>
    <t>BORDA HERRERA</t>
  </si>
  <si>
    <t>DANILO ORLANDO</t>
  </si>
  <si>
    <t>11518244-7</t>
  </si>
  <si>
    <t>UBILLA ANTIHUENO</t>
  </si>
  <si>
    <t>LUIS ANTONIO</t>
  </si>
  <si>
    <t>12703433-8</t>
  </si>
  <si>
    <t>VILLABLANCA PAZ</t>
  </si>
  <si>
    <t>RICARDO ALFONSO</t>
  </si>
  <si>
    <t>19917243-3</t>
  </si>
  <si>
    <t>ACEVEDO FUENTES</t>
  </si>
  <si>
    <t>TOMAS ANGELO</t>
  </si>
  <si>
    <t>16035259-0</t>
  </si>
  <si>
    <t>CORTES CORDANO</t>
  </si>
  <si>
    <t>GIOVANI LUIS</t>
  </si>
  <si>
    <t>19124317-K</t>
  </si>
  <si>
    <t>ARANCIBIA MOLINA</t>
  </si>
  <si>
    <t>DANIEL ELIAS</t>
  </si>
  <si>
    <t>18137654-6</t>
  </si>
  <si>
    <t xml:space="preserve">LEONARDO ANDRÉS </t>
  </si>
  <si>
    <t>18344582-0</t>
  </si>
  <si>
    <t>VIVAR GONZALEZ</t>
  </si>
  <si>
    <t>OPERADOR RETROEXCAVADORA</t>
  </si>
  <si>
    <t>12551858-3</t>
  </si>
  <si>
    <t>HERRERA RICHARD</t>
  </si>
  <si>
    <t>JOHNNY RED-LEX</t>
  </si>
  <si>
    <t>19386439-2</t>
  </si>
  <si>
    <t>ALEGRIA ZAPATA</t>
  </si>
  <si>
    <t>15135066-6</t>
  </si>
  <si>
    <t>ALCANTARE GONZALEZ</t>
  </si>
  <si>
    <t xml:space="preserve">JUAN PABLO ANDRES </t>
  </si>
  <si>
    <t>24285758-5</t>
  </si>
  <si>
    <t>RIVERA ROSALES</t>
  </si>
  <si>
    <t xml:space="preserve">RICHARD HEDINSON </t>
  </si>
  <si>
    <t>16869348-6</t>
  </si>
  <si>
    <t>VORPHAL VIVALLO</t>
  </si>
  <si>
    <t xml:space="preserve">HELMUT GUILLERMO </t>
  </si>
  <si>
    <t>12992323-7</t>
  </si>
  <si>
    <t>TORRES HUENUPAN</t>
  </si>
  <si>
    <t xml:space="preserve">ELIAS MARTIN </t>
  </si>
  <si>
    <t>16585498-5</t>
  </si>
  <si>
    <t>GUZMAN PINTO</t>
  </si>
  <si>
    <t xml:space="preserve">BENJAZMIN EVANGELISTA </t>
  </si>
  <si>
    <t>15413377-1</t>
  </si>
  <si>
    <t>AGUILERA CONTRERAS</t>
  </si>
  <si>
    <t xml:space="preserve">CRISTIAN GABRIEL </t>
  </si>
  <si>
    <t>24514659-0</t>
  </si>
  <si>
    <t>DELGADILLO MELGAR</t>
  </si>
  <si>
    <t xml:space="preserve">LUIS FERNANDO </t>
  </si>
  <si>
    <t>13801271-9</t>
  </si>
  <si>
    <t>VENEGAS AVELLO</t>
  </si>
  <si>
    <t>16516644-2</t>
  </si>
  <si>
    <t>MENDOZA VERA</t>
  </si>
  <si>
    <t>ANGEL GABRIEL</t>
  </si>
  <si>
    <t>14214517-0</t>
  </si>
  <si>
    <t>QUILODRAN BULNES</t>
  </si>
  <si>
    <t>OMAR ALEJANDRO</t>
  </si>
  <si>
    <t>13149962-0</t>
  </si>
  <si>
    <t>10799361-4</t>
  </si>
  <si>
    <t>JARPA PINO</t>
  </si>
  <si>
    <t>JUAN OCTAVIO</t>
  </si>
  <si>
    <t>16735445-9</t>
  </si>
  <si>
    <t>OSSES GONZALEZ</t>
  </si>
  <si>
    <t>RAUL ANDRES</t>
  </si>
  <si>
    <t>20410735-1</t>
  </si>
  <si>
    <t>URQUIETA MORALEDA</t>
  </si>
  <si>
    <t>ENZO BASTIAN</t>
  </si>
  <si>
    <t>15658840-7</t>
  </si>
  <si>
    <t>SANTIBAÑEZ GALLARDO</t>
  </si>
  <si>
    <t>CARLOS ANDRES</t>
  </si>
  <si>
    <t>15518357-8</t>
  </si>
  <si>
    <t>CABEZAS PEREZ</t>
  </si>
  <si>
    <t>EDUARDO ANDRES</t>
  </si>
  <si>
    <t>20520837-2</t>
  </si>
  <si>
    <t>OLATE FUENTEALBA</t>
  </si>
  <si>
    <t>SEBASTIAN NICOLAS</t>
  </si>
  <si>
    <t>19149729-5</t>
  </si>
  <si>
    <t>ZUÑIGA ROJAS</t>
  </si>
  <si>
    <t>DAVIS ALEJANDRO</t>
  </si>
  <si>
    <t>14151007-K</t>
  </si>
  <si>
    <t>LASTRA MORALES</t>
  </si>
  <si>
    <t>CRISTIAN ALEJANDRO</t>
  </si>
  <si>
    <t>17868201-6</t>
  </si>
  <si>
    <t>CORDOVA TRONCOSO</t>
  </si>
  <si>
    <t>NELSON ALEJANDRO</t>
  </si>
  <si>
    <t>13142456-6</t>
  </si>
  <si>
    <t>CARRIEL SOTO</t>
  </si>
  <si>
    <t>PATRICIO ELIAS</t>
  </si>
  <si>
    <t>18017324-2</t>
  </si>
  <si>
    <t>RODRIGUEZ  MENDEZ</t>
  </si>
  <si>
    <t>DIEGO ABRAHAM</t>
  </si>
  <si>
    <t>17223167-5</t>
  </si>
  <si>
    <t>JARA SOTO</t>
  </si>
  <si>
    <t>IVAN ALEJANDRO</t>
  </si>
  <si>
    <t>17277293-5</t>
  </si>
  <si>
    <t>GONZALEZ DIAZ</t>
  </si>
  <si>
    <t>MICHAEL ANTONIO</t>
  </si>
  <si>
    <t>17508252-2</t>
  </si>
  <si>
    <t>GUTIERREZ GARRIDO</t>
  </si>
  <si>
    <t>LUIS MARIANO</t>
  </si>
  <si>
    <t>10376942-6</t>
  </si>
  <si>
    <t>LAFUENTE URREJOLA</t>
  </si>
  <si>
    <t>PABLO ENRIQUE</t>
  </si>
  <si>
    <t>24399232-K</t>
  </si>
  <si>
    <t>PUCHU ARANCIBIA</t>
  </si>
  <si>
    <t>FREDDY</t>
  </si>
  <si>
    <t>19532947-8</t>
  </si>
  <si>
    <t>PAIVA REINOSO</t>
  </si>
  <si>
    <t>MANUEL HERNAN</t>
  </si>
  <si>
    <t>16416901-4</t>
  </si>
  <si>
    <t>GONZALEZ LABARCA</t>
  </si>
  <si>
    <t>PABLO OSVALDO</t>
  </si>
  <si>
    <t>19578326-8</t>
  </si>
  <si>
    <t>ALVAREZ PACHECO</t>
  </si>
  <si>
    <t>14390812-7</t>
  </si>
  <si>
    <t>CARRASCO ABURTO</t>
  </si>
  <si>
    <t>SERGIO HERNAN</t>
  </si>
  <si>
    <t>19594555-1</t>
  </si>
  <si>
    <t>RIVAS RIOS</t>
  </si>
  <si>
    <t>JAVIERA VALENTINA</t>
  </si>
  <si>
    <t>17635457-7</t>
  </si>
  <si>
    <t>PALMA GOMEZ</t>
  </si>
  <si>
    <t>19907403-2</t>
  </si>
  <si>
    <t>TOLEDO NUÑEZ</t>
  </si>
  <si>
    <t>KEVIN NICOLAS</t>
  </si>
  <si>
    <t>19776179-2</t>
  </si>
  <si>
    <t>MARTINEZ MARTINEZ</t>
  </si>
  <si>
    <t>ALAN GUSTAVO</t>
  </si>
  <si>
    <t>17465614-2</t>
  </si>
  <si>
    <t>HENRIQUEZ INOSTROZA</t>
  </si>
  <si>
    <t>RAFAEL</t>
  </si>
  <si>
    <t>19373497-9</t>
  </si>
  <si>
    <t>BAHAMONDES SALAZAR</t>
  </si>
  <si>
    <t>CHRISTOPHER ALEXANDER</t>
  </si>
  <si>
    <t>15182453-6</t>
  </si>
  <si>
    <t>FUENTES DIAZ</t>
  </si>
  <si>
    <t>OLIVER LEONARDO</t>
  </si>
  <si>
    <t>20780867-9</t>
  </si>
  <si>
    <t>ORMEÑO  PARRA</t>
  </si>
  <si>
    <t>19194539-5</t>
  </si>
  <si>
    <t>VASQUEZ VERA</t>
  </si>
  <si>
    <t>MELQUISEDEC ABRAHAM</t>
  </si>
  <si>
    <t>15321052-7</t>
  </si>
  <si>
    <t>SARMIENTO SAAVEDRA</t>
  </si>
  <si>
    <t xml:space="preserve">CLAUDIO ANTONIO </t>
  </si>
  <si>
    <t>11679457-8</t>
  </si>
  <si>
    <t>ARANEDA JARA</t>
  </si>
  <si>
    <t>17352254-1</t>
  </si>
  <si>
    <t>MORA SANHUEZA</t>
  </si>
  <si>
    <t>CRISTIAN FELIPE</t>
  </si>
  <si>
    <t>10491676-7</t>
  </si>
  <si>
    <t>CASTRO LEIVA</t>
  </si>
  <si>
    <t>OMAR HUMBERTO</t>
  </si>
  <si>
    <t>18807838-9</t>
  </si>
  <si>
    <t>CAMPOS ULLOA</t>
  </si>
  <si>
    <t xml:space="preserve">ALDO BASILIO </t>
  </si>
  <si>
    <t>13146130-5</t>
  </si>
  <si>
    <t>OLATE SEPULVEDA</t>
  </si>
  <si>
    <t>15293064-K</t>
  </si>
  <si>
    <t>VILLAGRAN ALVAREZ</t>
  </si>
  <si>
    <t xml:space="preserve">NIBALDO ANDRES </t>
  </si>
  <si>
    <t>16379585-K</t>
  </si>
  <si>
    <t>BARAHONA SALGADO</t>
  </si>
  <si>
    <t xml:space="preserve">NICOLAS ELIAS </t>
  </si>
  <si>
    <t>17688580-7</t>
  </si>
  <si>
    <t>MORALES VERA</t>
  </si>
  <si>
    <t xml:space="preserve">ABRAHAM ESTEBAN </t>
  </si>
  <si>
    <t>27332782-7</t>
  </si>
  <si>
    <t>MELGAR RAMIREZ</t>
  </si>
  <si>
    <t xml:space="preserve">IDDALID </t>
  </si>
  <si>
    <t>23864859-9</t>
  </si>
  <si>
    <t>AYOA BATALLA</t>
  </si>
  <si>
    <t>WASHINGTON</t>
  </si>
  <si>
    <t>26030626-K</t>
  </si>
  <si>
    <t>CHAVEZ ALCANTARA</t>
  </si>
  <si>
    <t xml:space="preserve">JESUS RAUL </t>
  </si>
  <si>
    <t>20649500-6</t>
  </si>
  <si>
    <t>CANDIA NAVARRETE</t>
  </si>
  <si>
    <t>DIEGO ANDRES</t>
  </si>
  <si>
    <t>12918335-7</t>
  </si>
  <si>
    <t>GATICA SEPULVEDA</t>
  </si>
  <si>
    <t>16835753-2</t>
  </si>
  <si>
    <t xml:space="preserve">JOSE LUIS </t>
  </si>
  <si>
    <t>16538121-1</t>
  </si>
  <si>
    <t>TORRES TORRES</t>
  </si>
  <si>
    <t>13135566-1</t>
  </si>
  <si>
    <t>SAEZ CONTRERAS</t>
  </si>
  <si>
    <t>CARPINTERIA</t>
  </si>
  <si>
    <t>10720240-4</t>
  </si>
  <si>
    <t>PONCE MIRANDA</t>
  </si>
  <si>
    <t xml:space="preserve">LUIS ARTURO </t>
  </si>
  <si>
    <t>12557694-K</t>
  </si>
  <si>
    <t>CIFUENTES SOTO</t>
  </si>
  <si>
    <t xml:space="preserve">RICARDO ESTEBAN </t>
  </si>
  <si>
    <t>19909382-7</t>
  </si>
  <si>
    <t>CABEZAS PEREIRA</t>
  </si>
  <si>
    <t xml:space="preserve">NICOLAS FELIPE </t>
  </si>
  <si>
    <t>19520922-7</t>
  </si>
  <si>
    <t>CASTILLO RIQUELME</t>
  </si>
  <si>
    <t xml:space="preserve">LUIS ALFREDO </t>
  </si>
  <si>
    <t>16282601-8</t>
  </si>
  <si>
    <t>OPAZO ZAMBRANO</t>
  </si>
  <si>
    <t xml:space="preserve">HANS DAVINSON </t>
  </si>
  <si>
    <t>18506805-6</t>
  </si>
  <si>
    <t>MORENO CORTES</t>
  </si>
  <si>
    <t xml:space="preserve">ESTEBAN JESUS </t>
  </si>
  <si>
    <t>18490338-5</t>
  </si>
  <si>
    <t>RODRÍGUEZ ORTIZ</t>
  </si>
  <si>
    <t>MARCOS EDUARDO</t>
  </si>
  <si>
    <t>18995978-8</t>
  </si>
  <si>
    <t>HOFMANN PACHECO</t>
  </si>
  <si>
    <t xml:space="preserve">DANIEL MOISES </t>
  </si>
  <si>
    <t>15045685-1</t>
  </si>
  <si>
    <t>LANAS VEGA</t>
  </si>
  <si>
    <t xml:space="preserve">REINALDO SEBASTIAN </t>
  </si>
  <si>
    <t>15045321-6</t>
  </si>
  <si>
    <t>CALDERON TAPIA</t>
  </si>
  <si>
    <t>18535834-8</t>
  </si>
  <si>
    <t>BARRA MANRIQUEZ</t>
  </si>
  <si>
    <t xml:space="preserve">JOAQUIN MARIO </t>
  </si>
  <si>
    <t>20543967-6</t>
  </si>
  <si>
    <t>ALVAREZ TAPIA</t>
  </si>
  <si>
    <t xml:space="preserve">BASTIAN ANDRE </t>
  </si>
  <si>
    <t>17618643-7</t>
  </si>
  <si>
    <t>BARAHONA GUERRA</t>
  </si>
  <si>
    <t xml:space="preserve">FERNANDO </t>
  </si>
  <si>
    <t>18814600-7</t>
  </si>
  <si>
    <t>REBOLLEDO AGUILAR</t>
  </si>
  <si>
    <t>LUIS DAVID</t>
  </si>
  <si>
    <t>15186135-0</t>
  </si>
  <si>
    <t>SILVA CONTRERAS</t>
  </si>
  <si>
    <t xml:space="preserve">JORDAN ALEXANDER </t>
  </si>
  <si>
    <t>12402308-4</t>
  </si>
  <si>
    <t>OYANEDEL RAMIREZ</t>
  </si>
  <si>
    <t xml:space="preserve">DANIEL ENRIQUE </t>
  </si>
  <si>
    <t>14207222-K</t>
  </si>
  <si>
    <t>FIERRO VEJAR</t>
  </si>
  <si>
    <t>17036369-8</t>
  </si>
  <si>
    <t>CARRILLO LARREGLA</t>
  </si>
  <si>
    <t xml:space="preserve">VICTOR LEONEL </t>
  </si>
  <si>
    <t>17935343-1</t>
  </si>
  <si>
    <t>MARTINEZ RIVAS</t>
  </si>
  <si>
    <t xml:space="preserve">ROBERTO JESUS </t>
  </si>
  <si>
    <t>15215674-K</t>
  </si>
  <si>
    <t>OLIVA GALLARDO</t>
  </si>
  <si>
    <t xml:space="preserve">HECTOR GERARDO </t>
  </si>
  <si>
    <t>14278590-0</t>
  </si>
  <si>
    <t>SEPULVEDA ORTEGA</t>
  </si>
  <si>
    <t xml:space="preserve">GUILLERMO PATRICIO </t>
  </si>
  <si>
    <t>Disciplina OBRAS CIVILES Especialidad CARPINTERIA</t>
  </si>
  <si>
    <t>17291472-1</t>
  </si>
  <si>
    <t>RIFO JARA</t>
  </si>
  <si>
    <t xml:space="preserve">ALVARO ALFREDO </t>
  </si>
  <si>
    <t>Capataz LUIS MARTINEZ PINELA Turno 14x14 B (Invierno)</t>
  </si>
  <si>
    <t>T2 2 Charla diaria 5.00</t>
  </si>
  <si>
    <t>Capataz PATRICK PORTILLA GALVEZ Turno 14x14 B Invierno</t>
  </si>
  <si>
    <t>T2 6 Colación 6.00</t>
  </si>
  <si>
    <t>Capataz NELSON ESPARZA TORRES Turno 14x14 E Invierno</t>
  </si>
  <si>
    <t>Capataz FRANKLIN AZOCAR ELMES Turno 10x5 A</t>
  </si>
  <si>
    <t>T4 6 Colación 12.00</t>
  </si>
  <si>
    <t>T1 6 Colación 13.00</t>
  </si>
  <si>
    <t>T3 2 Charla diaria 5.00</t>
  </si>
  <si>
    <t>Capataz RICARDO CIFUENTES SOTO Turno 14 x14 A</t>
  </si>
  <si>
    <t>T2 6 Colación 8.00</t>
  </si>
  <si>
    <t>Capataz DIEGO NICLOUSE ARANEDA Turno 10x5 C</t>
  </si>
  <si>
    <t>Capataz FELIPE GATICA SEPULVEDA Turno 14 x14 A</t>
  </si>
  <si>
    <t>T1 2 Charla diaria 9.00</t>
  </si>
  <si>
    <t>11495888-3</t>
  </si>
  <si>
    <t>MARTINEZ POBLETE</t>
  </si>
  <si>
    <t>ERNESTO EDUARDO</t>
  </si>
  <si>
    <t>T3 2 Charla diaria 4.00</t>
  </si>
  <si>
    <t>Capataz CLAUDIO VARGAS DIAZ Turno 14x14 B</t>
  </si>
  <si>
    <t>T2 2 Charla diaria 13.00</t>
  </si>
  <si>
    <t>Capataz DANIEL OYANEDEL RAMIREZ Turno 14 x14 A</t>
  </si>
  <si>
    <t>Capataz NELSON ESPARZA TORRES Turno 14 x14 A</t>
  </si>
  <si>
    <t>T2 6 Colación 13.00</t>
  </si>
  <si>
    <t>T3 2 Charla diaria 13.00</t>
  </si>
  <si>
    <t>Capataz FRANKLIN AZOCAR ELMES Turno 14 x14 A</t>
  </si>
  <si>
    <t>Capataz DIEGO NICLOUSE ARANEDA Turno 14x14 Noche B</t>
  </si>
  <si>
    <t>T2 6 Colación 9.00</t>
  </si>
  <si>
    <t>Capataz HANS OPAZO ZAMBRANO Turno 14 x14 A</t>
  </si>
  <si>
    <t>Total</t>
  </si>
  <si>
    <t>ITEM</t>
  </si>
  <si>
    <t>OCV-WP4-78</t>
  </si>
  <si>
    <t>OCV-WP4-80</t>
  </si>
  <si>
    <t>T1 7 Confección de documentos 5.00</t>
  </si>
  <si>
    <t>Capataz JORDAN SILVA CONTRERAS Turno 14x14 D</t>
  </si>
  <si>
    <t>T4 2 Charla diaria 0.64</t>
  </si>
  <si>
    <t>T5 7 Confección de documentos 1.75</t>
  </si>
  <si>
    <t>T2 6 Colación 2.00</t>
  </si>
  <si>
    <t>T1 2 Charla diaria 13.00</t>
  </si>
  <si>
    <t>T3 6 Colación 26.00</t>
  </si>
  <si>
    <t>OCV-WP4-40</t>
  </si>
  <si>
    <t>BENJAZMIN EVANGELISTA</t>
  </si>
  <si>
    <t>CRISTIAN GABRIEL</t>
  </si>
  <si>
    <t>JESUS RAUL</t>
  </si>
  <si>
    <t>CLAUDIO ANTONIO</t>
  </si>
  <si>
    <t>ALDO BASILIO</t>
  </si>
  <si>
    <t>EDUARDO ANDRÉS</t>
  </si>
  <si>
    <t>LUIS ARTURO</t>
  </si>
  <si>
    <t>RICARDO ESTEBAN</t>
  </si>
  <si>
    <t>ALVARO ALFREDO</t>
  </si>
  <si>
    <t>NICOLAS FELIPE</t>
  </si>
  <si>
    <t>LUIS ALFREDO</t>
  </si>
  <si>
    <t>HANS DAVINSON</t>
  </si>
  <si>
    <t>ESTEBAN JESUS</t>
  </si>
  <si>
    <t>DANIEL MOISES</t>
  </si>
  <si>
    <t>REINALDO SEBASTIAN</t>
  </si>
  <si>
    <t>JOAQUIN MARIO</t>
  </si>
  <si>
    <t>BASTIAN ANDRE</t>
  </si>
  <si>
    <t>JORDAN ALEXANDER</t>
  </si>
  <si>
    <t>DANIEL ENRIQUE</t>
  </si>
  <si>
    <t>VICTOR LEONEL</t>
  </si>
  <si>
    <t>ROBERTO JESUS</t>
  </si>
  <si>
    <t>HECTOR GERARDO</t>
  </si>
  <si>
    <t>GUILLERMO PATRICIO</t>
  </si>
  <si>
    <t>RICHARD HEDINSON</t>
  </si>
  <si>
    <t>HELMUT GUILLERMO</t>
  </si>
  <si>
    <t>ELIAS MARTIN</t>
  </si>
  <si>
    <t>NIBALDO ANDRES</t>
  </si>
  <si>
    <t>NICOLAS ELIAS</t>
  </si>
  <si>
    <t>ABRAHAM ESTEBAN</t>
  </si>
  <si>
    <t>LUIS RENE</t>
  </si>
  <si>
    <t>RODRIGO ANDRES</t>
  </si>
  <si>
    <t>SEBASTIAN PATRICIO</t>
  </si>
  <si>
    <t>HUMBERTO EMILIO</t>
  </si>
  <si>
    <t>BAYRON RODRIGO</t>
  </si>
  <si>
    <t>DIDIER ARONI</t>
  </si>
  <si>
    <t>ASISTENTE TECNICO</t>
  </si>
  <si>
    <t>HH REPORT</t>
  </si>
  <si>
    <t>HH DOT SUBC.</t>
  </si>
  <si>
    <t>DOT. MOD SALFA</t>
  </si>
  <si>
    <t>HH MOD SALFA</t>
  </si>
  <si>
    <t>TOTAL HH</t>
  </si>
  <si>
    <t>TOTAL DOT</t>
  </si>
  <si>
    <t>PROYECTO MEL FULL SAL</t>
  </si>
  <si>
    <t>RESUMEN SEMANAL GASTO HH MOD</t>
  </si>
  <si>
    <t>DOT. SUBC. FRP</t>
  </si>
  <si>
    <t>GRUPO</t>
  </si>
  <si>
    <t>* Total</t>
  </si>
  <si>
    <t>* Se considera Jornada de 11 HH por Trabajador.</t>
  </si>
  <si>
    <t>ACTIVIDAD</t>
  </si>
  <si>
    <t>FRENTE</t>
  </si>
  <si>
    <t>T1 258466 Area Aglomerado Se realiza armado de andamio para pilares prefabricado en sector 030,acopio de sal (hecho</t>
  </si>
  <si>
    <t>OCV-WP1-04</t>
  </si>
  <si>
    <t>TSK10EFS-061</t>
  </si>
  <si>
    <t/>
  </si>
  <si>
    <t>T4 281724 Se realiza retiro de material sobrante del interior de lavador B y de terreno. REA SX. Obras Normales 9.00</t>
  </si>
  <si>
    <t>T5 150940 Se realiza armado de plataforma para hormigónado de DOP2 en lavador B ( trabajo adicional)</t>
  </si>
  <si>
    <t>T6 209158 Se realiza desarme de andamio móvil en interior de lavador A, con retiro del material</t>
  </si>
  <si>
    <t>T7 116043 Se realiza armado y desarme de andamio acceso a malla R1 lado oeste de lavador A. REA</t>
  </si>
  <si>
    <t>T8 116637 Retiro de material del lavador B hacia lavador C donde se realiza modificacion de andamio de</t>
  </si>
  <si>
    <t>T9 193924 Traslado de material de andamio en camión pluma desde acopio hasta terreno, AREA</t>
  </si>
  <si>
    <t>T10 230256 Ordenamiento de material sobrante del área y retiro, AREA AGLOMERADO. Obras Normales 2.00</t>
  </si>
  <si>
    <t>T11 152886 Se realiza armado y desarme de barrera duras en excavación lavador de gases, AREA Aglomerado</t>
  </si>
  <si>
    <t>T1 236364 PP3 - Armado, y modificacion de andamios trabajos en tren C 44.00</t>
  </si>
  <si>
    <t>PIP-WP4-06</t>
  </si>
  <si>
    <t>T1 127985 apoyo pp3 pruebas de aislacion y conexionado de motores agitador E2C 410-5AGP-021 410-</t>
  </si>
  <si>
    <t>T4 159223 termofusiones en malla tierra sala electrica SX Obras Normales 22.00</t>
  </si>
  <si>
    <t>TSK11EFS-048</t>
  </si>
  <si>
    <t>T5 101750 Aplicacion de producto kam en malla sala electrica SX Obras Normales 43.00</t>
  </si>
  <si>
    <t>T2 187832 se genera acceso a patio de acopio de pvc de 6" para retiro Obras Normales 20.00</t>
  </si>
  <si>
    <t>T3 164862 traslado de ductos de pvc de 6" de forma manual para banco ducto de sala eléctrica de Aglomerado</t>
  </si>
  <si>
    <t>T5 238785 apoyo aplicación de aditivo kam en area sx Obras Normales 20.00</t>
  </si>
  <si>
    <t>T2 146588 Armado de radier lavador A lado oriente 66.00</t>
  </si>
  <si>
    <t>TSK10EFS-008</t>
  </si>
  <si>
    <t>T3 275440 Equipo operativo en área Aglomerado 20.00</t>
  </si>
  <si>
    <t>T4 204957 Pulido de piso para instalación se FRP en lavador C . (adicional) Obras Adicionales 78.00</t>
  </si>
  <si>
    <t>TSK11EFS-021</t>
  </si>
  <si>
    <t>T5 113506 decimbre de moldajes de insertos lado Sur lavador B (adicional). Obras Adicionales 6.00</t>
  </si>
  <si>
    <t>T6 268894 Tratamiento de junta en pasadas de insertos lado Este lavador B , (adicional) Obras Adicionales 6.00</t>
  </si>
  <si>
    <t>TSK10EFS-021</t>
  </si>
  <si>
    <t>T7 90857 humectación de areas en general Obras Normales 10.00</t>
  </si>
  <si>
    <t>T8 250277 tratamiento de junta murete lado este lavador C. Obras Normales 10.00</t>
  </si>
  <si>
    <t>TSK11EFS-040</t>
  </si>
  <si>
    <t>Disciplina MECNICA Especialidad MECANICA</t>
  </si>
  <si>
    <t>T2 166506 Descarga de camión con fierro de construcción en patio de aglomerado con apoyo de gra</t>
  </si>
  <si>
    <t>T3 122179 Descarga de cañeria con apoyo de gra telescópica en aglomerado Obras Normales 20.00</t>
  </si>
  <si>
    <t>T4 101486 apoyo a oficina tecnica Obras Normales 33.00</t>
  </si>
  <si>
    <t>T1 165744 Trabajos de carpintería en área Aglomerado Obras Normales 8.00</t>
  </si>
  <si>
    <t>Capataz IVAN BELLO VALENZUELA Turno 14 x14 A</t>
  </si>
  <si>
    <t>OCV-WP1-10</t>
  </si>
  <si>
    <t>T2 253033 Preparación de sello de forma manual en excavación para fundaciones en área labador de gases Aglomerado</t>
  </si>
  <si>
    <t>T6 213961 Paleteros en excavación, para sala de compresores en área labador de gases Aglomerado Obras Normales 24.00</t>
  </si>
  <si>
    <t>T7 141339 Tratamiento, limpieza, umestacion y colocación de placas de nivelación en pedestales área Alimentacion de Sal</t>
  </si>
  <si>
    <t>T8 296593 Paleteros en mejoramiento de sello de excavación con retro excavadora en área labador de Gases</t>
  </si>
  <si>
    <t>T9 244571 Lectura de procedimientos de maquinaria Obras Normales 12.00</t>
  </si>
  <si>
    <t>T1 262178 Identificación de barras de enfierradura para loza de tolva 44.00</t>
  </si>
  <si>
    <t>Capataz JORDAN SILVA CONTRERAS Turno 14x14 A</t>
  </si>
  <si>
    <t>T1 162073 manejo de sitio Obras Normales 15.00</t>
  </si>
  <si>
    <t>T3 289802 escarpe y retiro de material del poc tren c 80 m Obras Adicionales 24.00</t>
  </si>
  <si>
    <t>T4 279384 carga, descarga de materiales desde aglomerado a SX Obras Normales 10.00</t>
  </si>
  <si>
    <t>T5 167321 stand by por falta de acreditación Obras Normales 11.00</t>
  </si>
  <si>
    <t>T6 197327 escarpe y retiro de material del poc tren c 80 m Obras Adicionales 6.00</t>
  </si>
  <si>
    <t>T7 252397 traslado de excavadora desde sala electrica sx a sector sur sx con apoyo de cama baja Obras Normales 5.00</t>
  </si>
  <si>
    <t>T8 122942 apoyo a asistente de izajes en area aglomerado Obras Normales 6.00</t>
  </si>
  <si>
    <t>T9 253308 control de flujo vehicular peatonal y equipos entrada sx Obras Normales 11.00</t>
  </si>
  <si>
    <t>T1 7 Confección de documentos 7.36</t>
  </si>
  <si>
    <t>T3 113791 reterio de material en desuso, segregacion, orden y aseo en area general Obras Normales 14.00</t>
  </si>
  <si>
    <t>T5 242302 confeccion, encofrado e instalacion de de moldaje Tren b, R1 (15 metros) Obras Normales 32.00</t>
  </si>
  <si>
    <t>T6 297556 confeccion, instalacion y encofrado tren B Obras Normales 28.00</t>
  </si>
  <si>
    <t>T7 197870 apoyo cuadrilla externa Obras Normales 6.00</t>
  </si>
  <si>
    <t>T1 271630 Montaje de flange con carrete de ajuste de spool 0410-SP-TC-2010 10.50</t>
  </si>
  <si>
    <t>T2 216732 Fabricación de empaquetaduras 30 y 20 7.00</t>
  </si>
  <si>
    <t>T3 215071 Traslado de spool 0410-SP-TC-2015 con traspaleta 7.00</t>
  </si>
  <si>
    <t>T5 86499 Retiro de T spool 0410-SP-TC-2016 para modificación 10.50</t>
  </si>
  <si>
    <t>T6 282712 Montaje de válvulas VM-14309 30 y VM-14300 20 24.50</t>
  </si>
  <si>
    <t>T7 2 Charla diaria 1.75</t>
  </si>
  <si>
    <t>T8 247308 Retiro de material residual entre E1C y E2C 14.00</t>
  </si>
  <si>
    <t>T9 7 Confección de documentos 1.75</t>
  </si>
  <si>
    <t>T1 270186 PP3 - Turno Noche - Retiro y Posicionado de Spools 99.00</t>
  </si>
  <si>
    <t>T1 168175 Trabajos pre armado de correas, bsqueda de pernos en SX, carga de canastillos para bases de columnas</t>
  </si>
  <si>
    <t>Capataz NELSON BUSTOS MARCHANT Turno 14x14 D</t>
  </si>
  <si>
    <t>T2 6 Colación 26.00</t>
  </si>
  <si>
    <t>T3 290777 PP3 - Torque de uniones mecánica en eje de agitadores 52.50</t>
  </si>
  <si>
    <t>T4 192800 PP3 - Normalizado de pernos valvula, corte de spool y posic. de válvula 73.50</t>
  </si>
  <si>
    <t>T5 122661 PP3 - Dimensionamiento, corte de spooles de frp, montaje de spooles de frp,Carga y descarga de valvulas y flanges</t>
  </si>
  <si>
    <t>Personal nuevo en Cursos de Especialidad</t>
  </si>
  <si>
    <t>Capataz Soldadura HDPE</t>
  </si>
  <si>
    <t>Disciplina PIPING Especialidad SOLDADURA HDPE</t>
  </si>
  <si>
    <t>Capataz Soldadura</t>
  </si>
  <si>
    <t>Disciplina SOLDADURA Especialidad SOLDADURA</t>
  </si>
  <si>
    <t>Aplicación de vendaje de FRP Pared Borda y Pilares, Lijado de planchas de piso. Lavador B</t>
  </si>
  <si>
    <t>Capataz FRP</t>
  </si>
  <si>
    <t>Disciplina FRP Especialidad FRP</t>
  </si>
  <si>
    <t>T1 297538 Se realiza armado de andamio acceso a malla R1, lado oeste del lavador A. Se traslada hacia SX</t>
  </si>
  <si>
    <t>E.2.4.3.5</t>
  </si>
  <si>
    <t>T3 236052 Se realiza desarme y armado de andamio en acceso a loza spirok tren c del lavador C para colocacion de enfierradura</t>
  </si>
  <si>
    <t>E.2.5.3.7</t>
  </si>
  <si>
    <t>T4 125704 Se realiza desarme de acceso y barrera dura en sector poc, lavador A, se retira material</t>
  </si>
  <si>
    <t>E.4.2.28.9</t>
  </si>
  <si>
    <t>T6 170432 Se realiza movimiento de material de andamio de una acopio a otro, de acopio de lavador B</t>
  </si>
  <si>
    <t>T7 76039 Se realiza desarme de andamio en las 2 primeras columnas estructura, hecho para reforzar la estructura sobre tambor de aglomerado</t>
  </si>
  <si>
    <t>T8 167223 Se realiza desarme de andamio en parte exterior de la estructura hechos para cambiar crucetas en estructura existente costado tambores de aglomerado</t>
  </si>
  <si>
    <t>T9 282165 Se realiza carga, descarga de material de andamio, trasladado por camión pluma para armado de plataform en pedestales frente a acopio de sal</t>
  </si>
  <si>
    <t>T2 91120 PP3, Armado, modificacón de andamios trabajos en Tren C SX 55.00</t>
  </si>
  <si>
    <t>J.1.1.3</t>
  </si>
  <si>
    <t>T1 122730 Aplicacion de producto kam plus en malla tierra sala electrica 0410 SX Obras Normales 64.00</t>
  </si>
  <si>
    <t>Capataz CLAUDIO VARGAS DIAZ Turno 14x14 B Invierno</t>
  </si>
  <si>
    <t>E.5.2.3.1</t>
  </si>
  <si>
    <t>T2 194856 traslado de producto Kam plus desde instalaciones generales a SX Obras Normales 11.00</t>
  </si>
  <si>
    <t>T4 6 Colación 13.00</t>
  </si>
  <si>
    <t>T5 88899 termofusiones en malla puesta tierra sala electrica SX Obras Normales 11.00</t>
  </si>
  <si>
    <t>T6 161100 Apoyo a pp3 y fabricacion de placas para aterramiento de flanges de cañerías en pp3 Obras Normales 44.00</t>
  </si>
  <si>
    <t>T1 296137 ordeny segregación de materiales eléctricos en area aglomerado Obras Normales 40.00</t>
  </si>
  <si>
    <t>T2 271787 prearmado de enfierradura canaleta spirok lavador C Obras Normales 60.00</t>
  </si>
  <si>
    <t>T1 251599 instalación y fijación de insertos lado Este lavador B ( adicional) Obras Normales 32.00</t>
  </si>
  <si>
    <t>Capataz NELSON ESPARZA TORRES Turno 14x14 D</t>
  </si>
  <si>
    <t>T3 285144 pulido de piso para instalación de frp en lavador c Obras Normales 68.00</t>
  </si>
  <si>
    <t>T4 2 Charla diaria 13.00</t>
  </si>
  <si>
    <t>T5 112638 Equipo y Operador operativos en área de trabajo 30.00</t>
  </si>
  <si>
    <t>Capataz FRANKLIN AZOCAR ELMES Turno 14x14 B</t>
  </si>
  <si>
    <t>B.3.3.2.4</t>
  </si>
  <si>
    <t>T3 134556 Prearmado de Cepas numero 4 y 6 de correa CV00101 , con apoyo de grua telescopica. Obras Normales 80.00</t>
  </si>
  <si>
    <t>T4 225509 apoyo a oficina técnica Obras Normales 10.00</t>
  </si>
  <si>
    <t>Capataz IVAN BELLO VALENZUELA Turno 14x14 C Invierno</t>
  </si>
  <si>
    <t>B.2.2.2.2</t>
  </si>
  <si>
    <t>T2 204208 Paleteros con trabajos con maquinaria en Aglomerado Obras Normales 20.00</t>
  </si>
  <si>
    <t>T3 2 Charla diaria 5.50</t>
  </si>
  <si>
    <t>T4 6 Colación 11.00</t>
  </si>
  <si>
    <t>T5 126411 Apollo a especialidad andamio en Aglomerado Obras Normales 20.00</t>
  </si>
  <si>
    <t>T6 144176 Umestacion y compactacion de sello de excavación en área labador de gases Aglomerado Obras Normales 11.00</t>
  </si>
  <si>
    <t>T7 249400 Preparación de sello de forma manual en excavación para fundaciones en área labador de gases aglomerado</t>
  </si>
  <si>
    <t>T8 129581 Limpieza y cargio traslado y descarga de New yersey en área Aglomerado Obras Normales 6.00</t>
  </si>
  <si>
    <t>T9 138508 Trabajo de carpintería, confección de moldajes e instalación para cama de arena Obras Normales 25.00</t>
  </si>
  <si>
    <t>T10 120992 Derivado a policlinico y descanso Obras Normales 12.00</t>
  </si>
  <si>
    <t>T11 175791 Lectura de procedimientos de maquinaria Obras Normales 12.00</t>
  </si>
  <si>
    <t>T12 209831 Apollo a preparación de sello de excavación, generación de pretiles en área labador de gases y relleno de arena en area de alimentacion de sal aglomerado</t>
  </si>
  <si>
    <t>T2 154715 Identifacion de barras de enfierradura para loza tolva de aproximacion 44.00</t>
  </si>
  <si>
    <t>T1 216205 escarpe para relleno faltante sector espirok tren c con excavadora Obras Normales 42.00</t>
  </si>
  <si>
    <t>T2 201267 retiro de material de forma manual en escarpe para relleno faltante spirok tren c Obras Normales 35.00</t>
  </si>
  <si>
    <t>T4 292840 stand by en IIFF Obras Normales 11.00</t>
  </si>
  <si>
    <t>T1 295205 confeccion e instalacion de moldaje en pasillo lavador A Obras Normales 16.00</t>
  </si>
  <si>
    <t>T2 106200 confeccion e instalacion de loldaje lavador pasillo A Obras Normales 16.00</t>
  </si>
  <si>
    <t>T4 2 Charla diaria 40.00</t>
  </si>
  <si>
    <t>T5 158850 instalacion de moldaje en DOP lavador c Obras Normales 16.00</t>
  </si>
  <si>
    <t>E.2.4.3.3</t>
  </si>
  <si>
    <t>T1 157429 Trabajos PP3, Desmontaje y montaje de codo 90 30 spool 0410-SP-TC-2011 21.00</t>
  </si>
  <si>
    <t>T2 157273  Trabajos PP3, Montaje T spool 0410-SP-TC-2011 21.00</t>
  </si>
  <si>
    <t>T3 206330  Trabajos PP3, Giro de 5 a codo 90x30 spool 0410-SP-TC-2010 10.50</t>
  </si>
  <si>
    <t>T4 2 Charla diaria 1.75</t>
  </si>
  <si>
    <t>T6 94000  Trabajos PP3, Montaje de flange ciego 20 spool 0410-SP-TC-2011 21.00</t>
  </si>
  <si>
    <t>T7 6 Colación 7.00</t>
  </si>
  <si>
    <t>T1 70954 PP3, Truno Noche, Torque de pernos linea 2008 Torque de pernos linea 2010 Posicionado de spool linea 2010</t>
  </si>
  <si>
    <t>T1 135571 Trabajos en correas, posicionamiento de castillos (base) para pre armado de cepa nmero 6 y cepa numero 4</t>
  </si>
  <si>
    <t>T1 208368 montaje de valvula,aliniamiento y emplantillado de spool frp,relleno de pernos en válvulas, dimensionamiento y corte de spool FRP entre lado c  oriente PP3</t>
  </si>
  <si>
    <t>Capataz NELSON BUSTOS MARCHANT Turno 14 x14 A</t>
  </si>
  <si>
    <t>T4 246004 PP3 , Montaje de agitador y torque de pernos en agitador 410-5AGP-055 63.00</t>
  </si>
  <si>
    <t>T5 130134 PP3, Torque de uniones mecanicas de valvulas 63.00</t>
  </si>
  <si>
    <t>Capataz PIPING FRP PERSONAL TB APOYO PP3</t>
  </si>
  <si>
    <t>Disciplina PIPING FRP Especialidad PIPING</t>
  </si>
  <si>
    <t>T4 246004 PP3 , Personal Piping del TB en apoyo FRP a Trabajos PP3</t>
  </si>
  <si>
    <t>Capataz Subcontrato FRP</t>
  </si>
  <si>
    <t>Disciplina Subcontrato FRP</t>
  </si>
  <si>
    <t>Aplicación de vendaje de FRP Pared  Lavador B, Lijado de planchas de piso Lavador A, Uniones de Tuberias y Trunnions</t>
  </si>
  <si>
    <t>T1 155336 Se realiza traslado de material de andamio manualmente desde tambor aglomerado hasta lavador de gases</t>
  </si>
  <si>
    <t>T3 159665 Se realiza armado de andamio para ingreso a rampla para descarga de materiales, AREA aglomerado</t>
  </si>
  <si>
    <t>T4 111730 Se realiza traslado de material de andamio manualmente desde acopio aglomerado hasta aglomerado</t>
  </si>
  <si>
    <t>T5 119573 Se realiza armado de barrera duras en sector de lavador de gases, AREA AGLOMERADO. Obras Normales 2.00</t>
  </si>
  <si>
    <t>T6 257927 Se realiza armado de andamio para chequeo de pedestales en sector acopio de sal, REA</t>
  </si>
  <si>
    <t>B.2.1.2.3</t>
  </si>
  <si>
    <t>T7 226721 Se realiza armado de barrera y toldo piso para actividad SSOMA programada, AREA</t>
  </si>
  <si>
    <t>T8 2 Charla diaria 5.00</t>
  </si>
  <si>
    <t>T9 236207 Se realiza desarme de andamio en boquillas de inserto del lavador C, REA SX. Obras Normales 3.00</t>
  </si>
  <si>
    <t>T10 244861 Se va a instalaciones full sal a retiro de candados para liberar casilleros en los vestidores y retiro de epp</t>
  </si>
  <si>
    <t>T11 149344 Armado de plataforma para retiro de escombro en sector de poc lavador C, REA SX. Obras Normales 3.00</t>
  </si>
  <si>
    <t>T12 140721 Se realiza desarme de plataforma hecho para retiro de escombro en sector poc de lavador c</t>
  </si>
  <si>
    <t>T13 128420 Se realiza carga, traslado y descarga de material de andamio de camion 3/4,material hacia aglomerado</t>
  </si>
  <si>
    <t>T14 175667 Se presta apoyo a SSOMA para instalación de piso, toldo y pendones para actividad ssoma</t>
  </si>
  <si>
    <t>T15 233779 Se retira material sobrante del área manualmente y se traslada material de un acopio a otro, lavador b a lavador A</t>
  </si>
  <si>
    <t>T2 85710 PP3, Trabajo en armado y modificacion de cuerpos de andamios 55.00</t>
  </si>
  <si>
    <t>T1 6 Colación 11.00</t>
  </si>
  <si>
    <t>T2 138302 Apoyo parada de planta instalacion de placas para aterramiento de flanges y cañerias Obras Normales 23.00</t>
  </si>
  <si>
    <t>T3 145411 apoyo parada de planta montaje de transmisor y sensor 0410-cit-41314 ; montaje de transmisor</t>
  </si>
  <si>
    <t>T5 134612 aplicacion de producto kam en malla tierra sala electrica SX Obras Normales 65.00</t>
  </si>
  <si>
    <t>T2 285514 apoyo instalación de aditivo kam en sala eléctrica sx Obras Normales 20.00</t>
  </si>
  <si>
    <t>T4 77015 instalación de aditivo kam en planta de alimentación de sal y correa Obras Normales 24.00</t>
  </si>
  <si>
    <t>T5 123528 traslado de aditivo kam desde instalación de faena hasta aglomerado Obras Normales 16.00</t>
  </si>
  <si>
    <t>T1 1 Traslados diarios hacia/desde frentes de trabajo 60.00</t>
  </si>
  <si>
    <t>T3 188268 armado de radier spirok lavador C Obras Normales 60.00</t>
  </si>
  <si>
    <t>E.2.5.3.3</t>
  </si>
  <si>
    <t>T3 126154 confeccion de moldajes y fijación de insertos lado Este lavador B. ( adicional). Obras Adicionales 22.00</t>
  </si>
  <si>
    <t>T4 297185 Humectación de areas en general. Obras Normales 10.00</t>
  </si>
  <si>
    <t>T5 116322 hormigonado de radiel lado Este lavador A y lavador B . 26 m3. Obras Normales 78.00</t>
  </si>
  <si>
    <t>T1 298451 descarga y montaje de prefabricado Obras Normales 8.00</t>
  </si>
  <si>
    <t>T3 175576 prearmado de ectructura , cepas 4 y 6 , para instalacion de correas transportadoras , xon apoyo de camion pluma</t>
  </si>
  <si>
    <t>T4 240006 descarga de camiones (3) con prefabricados en aglomerado , con apoyo de grua telescopica Obras Normales 32.00</t>
  </si>
  <si>
    <t>T5 6 Colación 9.00</t>
  </si>
  <si>
    <t>T6 98475 apoyo a oficina tecnica Obras Normales 10.00</t>
  </si>
  <si>
    <t>T1 7 Confección de documentos 6.00</t>
  </si>
  <si>
    <t>T3 297798 Relleno, preparación de cama de arena para pedestales en área alimentación de sal aglomerado</t>
  </si>
  <si>
    <t>T5 184093 Apollo a especialidad andamio área Aglomerado Obras Normales 6.00</t>
  </si>
  <si>
    <t>T6 139769 Carpintería, confección e intalacion de moldajes para cama de arena y emplantillado, en alimentador de sal</t>
  </si>
  <si>
    <t>T7 290915 Paleteros en excavación para banco ducto,en sala eléctrica Aglomerado Obras Normales 45.00</t>
  </si>
  <si>
    <t>T8 283723 Lectura de procedimientos de maquinaria Obras Normales 12.00</t>
  </si>
  <si>
    <t>T1 193007 Identificación y Clasificación de enfierradura para sector lavado de gases, loza de aproximacion</t>
  </si>
  <si>
    <t>T1 168797 curso asistente de izaje Obras Normales 6.00</t>
  </si>
  <si>
    <t>T2 222359 descarga de materiales de forma manual en instalación de faena Obras Normales 4.00</t>
  </si>
  <si>
    <t>T4 117053 manejo de sitio Obras Normales 6.00</t>
  </si>
  <si>
    <t>T5 166750 retiro de material de forma manual sector dop tren c Obras Normales 20.00</t>
  </si>
  <si>
    <t>T6 228624 descarga de materiales con apoyo de grua hidraulica Obras Normales 15.00</t>
  </si>
  <si>
    <t>T7 204697 retiro de material sector dop tren c Obras Normales 6.00</t>
  </si>
  <si>
    <t>T8 149945 stand by por interferencia con trabajos Obras Normales 9.00</t>
  </si>
  <si>
    <t>T9 125501 control de flujo vehicular peatonal y equipos entrada sx Obras Normales 11.00</t>
  </si>
  <si>
    <t>T10 229798 stand by por falta de acreditación Obras Normales 11.00</t>
  </si>
  <si>
    <t>Capataz RICARDO CIFUENTES SOTO Turno 14x14 D</t>
  </si>
  <si>
    <t>T3 289772 apoyo a cuadrilla externa Obras Normales 15.00</t>
  </si>
  <si>
    <t>T4 96900 apoyo cuadrilla externa Obras Normales 15.00</t>
  </si>
  <si>
    <t>T5 2 Charla diaria 0.64</t>
  </si>
  <si>
    <t>T6 208059 pulido de piso lavador c Obras Normales 25.00</t>
  </si>
  <si>
    <t>T7 99164 pulido lavador c ( tarde ) Obras Normales 19.00</t>
  </si>
  <si>
    <t>T8 187568 cursos de maniobra de izaje Obras Normales 6.00</t>
  </si>
  <si>
    <t>T1 198135 Montaje de soportes de spool con maniobras manuales 7.00</t>
  </si>
  <si>
    <t>T2 117120 Instalación de empaquetadura y relleno de pernos en TIE-IN 0410-0109 14.00</t>
  </si>
  <si>
    <t>T3 79935 Posicionamiento de soportes de spool con apoyo de camión pluma 10.50</t>
  </si>
  <si>
    <t>T5 268875 Relleno de pernos en TIE-IN 0410-01021 14.00</t>
  </si>
  <si>
    <t>T7 104643 Fabricación de empaquetaduras 20 7.00</t>
  </si>
  <si>
    <t>T8 112425 Relleno de pernos en válvula 14300 20 10.50</t>
  </si>
  <si>
    <t>T9 7 Confección de documentos 3.50</t>
  </si>
  <si>
    <t>T10 156667 Trazado para corte de spool 0410-SP-TC-2016 3.50</t>
  </si>
  <si>
    <t>T11 208534 Carga de soporte a piso para spool 0410-SP-TC-2015 y 2016 3.50</t>
  </si>
  <si>
    <t>T1 244543 PP3, Posicionado de spool y torque lineas enflanchadas 99.00</t>
  </si>
  <si>
    <t>T1 6 Colación 2.00</t>
  </si>
  <si>
    <t>T2 197850 Carga, trasladom, descarga y prearmado de angulos cepas 4 y 6 22.00</t>
  </si>
  <si>
    <t>T1 6 Colación 26.00</t>
  </si>
  <si>
    <t>T3 85818 aliniamiento, emplantillado de spooles, montaje de válvula,spool.instalacion de bases paratrunion de spooles</t>
  </si>
  <si>
    <t>T4 192417 PP3, Retiro de soportes en area Tren C y traslado a patio K. 73.50</t>
  </si>
  <si>
    <t>T5 85776 PP3, Montaje de agitador 410-5AGP-054 410-5AGP-022 52.50</t>
  </si>
  <si>
    <t>Capataz FRP Subcontrato FRP</t>
  </si>
  <si>
    <t>Disciplina FRP subcontrato FRP</t>
  </si>
  <si>
    <t>Aplicación de vendaje de FRP Pared y traslado de piezas  Lavador C</t>
  </si>
  <si>
    <t>Personal nuevo en proceso de incorporación segn asistencia RRLL</t>
  </si>
  <si>
    <t xml:space="preserve">Personal Electrico nuevo en proceso de incorporación </t>
  </si>
  <si>
    <t xml:space="preserve">Personal Estructura nuevo en proceso de incorporación </t>
  </si>
  <si>
    <t xml:space="preserve">Personal Piping nuevo en proceso de incorporación </t>
  </si>
  <si>
    <t xml:space="preserve">Personal Soldadura nuevo en proceso de incorporación </t>
  </si>
  <si>
    <t>Disciplina SOLDADURA Especialidad HDPE</t>
  </si>
  <si>
    <t>Disciplina SOLDADURA Especialidad TIG</t>
  </si>
  <si>
    <t>Personal PIPING Turno B en apoyo a Trabajos FRP PP3</t>
  </si>
  <si>
    <t>T1 205206 Se realiza carga, traslado y descarga de material de andamio en camión 3 /4 en area de aglomerado</t>
  </si>
  <si>
    <t>Capataz LUIS MARTINEZ PINELA Turno 14x14 D</t>
  </si>
  <si>
    <t>PP3-SX</t>
  </si>
  <si>
    <t>T3 108231 Se realiza apoyo a asoma a preparación de actividad de conversación de seguridad, REA AGLOMERADO</t>
  </si>
  <si>
    <t>T4 290656 Se realiza armado de barrera dura en frente de instalaciónes de aglomerado para eléctricos, AREA AGLOMERADO</t>
  </si>
  <si>
    <t>T5 101216 Se realiza armado de barrera dura en estacionamiento de maquinaria, REA AGLOMERADO. Obras Normales 2.00</t>
  </si>
  <si>
    <t>T6 2 Charla diaria 5.00</t>
  </si>
  <si>
    <t>T7 196210 Se realiza armado de andamio para retiro de moldajes y escombros en sector de tren 3 de lavador C</t>
  </si>
  <si>
    <t>T8 182353 Retiro de material de andamio de acopio de lavador B hasta acopio lavador A</t>
  </si>
  <si>
    <t>T9 243035 Se presta apoyo para instalación de mesa y sillas para actividad de ssoma, conversacion de seguridad</t>
  </si>
  <si>
    <t>T10 190003 Se realiza desarme de andamio acceso en sector de tren 3 de lavador C, hecho para retiro de moldajes</t>
  </si>
  <si>
    <t>T11 276209 Se va a curso en edificio H, relacionado a nivelación. Obras Normales 4.00</t>
  </si>
  <si>
    <t>T1 267828 PP3, Trabajo en cuerpo de andamios para trabajos en tren C 55.00</t>
  </si>
  <si>
    <t>T1 2 Charla diaria 11.00</t>
  </si>
  <si>
    <t>SALA ELECTRICA-SX</t>
  </si>
  <si>
    <t>T2 165198 aplicacion de producto kam en malla tierra sala eléctrica SX Obras Normales 65.00</t>
  </si>
  <si>
    <t>T4 278035 Apoyo PP3 ; Montaje de placas para tierra en flanges de cañerias Obras Normales 21.00</t>
  </si>
  <si>
    <t>T5 128379 Apoyo PP3 : Pruebas de aislacion y conexionado de motor agitador 0410 5agp 024 Obras Normales 12.00</t>
  </si>
  <si>
    <t>T6 187930 Apoyo a PP3 : Montaje de transmisor 0410-CIT-41354 ; montaje de sensor 0410 CIT -47714 y</t>
  </si>
  <si>
    <t>T1 292353 apoyo aplicación aditivo kam en sala eléctrica de sx Obras Normales 20.00</t>
  </si>
  <si>
    <t>T4 226058 curso de ingreso area humeda y seca Obras Normales 3.00</t>
  </si>
  <si>
    <t>T5 92114 aplicación de aditivo kam en planta de alimentación de sal y correas Obras Normales 37.00</t>
  </si>
  <si>
    <t>SPIROK-SX</t>
  </si>
  <si>
    <t>B.2.1.1.1</t>
  </si>
  <si>
    <t>T2 117127 armado de canaleta lavador C spirok Obras Normales 60.00</t>
  </si>
  <si>
    <t>LAVADORES-SX</t>
  </si>
  <si>
    <t>T3 121106 Confeccion e instalación de moldajes en insertos muro 4 , lavador B (adicional).. Obras Adicionales 53.00</t>
  </si>
  <si>
    <t>T4 167331 Tratamiento de junta murete lado Este lavador B Obras Normales 24.00</t>
  </si>
  <si>
    <t>T5 129761 Instalación de moldajes murete lado Este lavador B. Obras Normales 43.00</t>
  </si>
  <si>
    <t>T6 240727 humectación de areas en general Obras Normales 10.00</t>
  </si>
  <si>
    <t>T1 194741 apoyo a oficina tecnica Obras Normales 20.00</t>
  </si>
  <si>
    <t>CORREAS-AGLOMERADO</t>
  </si>
  <si>
    <t>T4 254813 termino de prearmado de cepa 4 con apoyo de grua telescópica en aglomerado Obras Normales 32.00</t>
  </si>
  <si>
    <t>T5 240205 preparativos y traslado de materiales para prearmado de contraso Obras Normales 48.00</t>
  </si>
  <si>
    <t>SALA ELECTRICA-AGLOMERADO</t>
  </si>
  <si>
    <t>T2 3 Entrega de EPP 24.00</t>
  </si>
  <si>
    <t>T4 7 Confección de documentos 6.00</t>
  </si>
  <si>
    <t>T5 162307 Paleteros en retiro de pretiles y mejoramiento de área con retro excavadora en intalacion Aglomerado</t>
  </si>
  <si>
    <t>T6 9 Lectura de procedimientos 20.00</t>
  </si>
  <si>
    <t>T7 284419 Retiro de material excavado de forma manual en preparación de sello de excavación en área Sala eléctrica Aglomerado</t>
  </si>
  <si>
    <t>T8 153042 Lectura de procedimientos de maquinaria Obras Normales 12.00</t>
  </si>
  <si>
    <t>T9 90714 Capacitación por guiñez. Obras Normales 4.00</t>
  </si>
  <si>
    <t>T1 100049 Identificacion y calificación de enfierradura para sector lavado de gases, loza de aproximacion y mexclador estático</t>
  </si>
  <si>
    <t>LAVADORES DE GASES-AGLOMERADO</t>
  </si>
  <si>
    <t>T1 113087 Preparacion sello excavación de forma manual POC tren C 16.00</t>
  </si>
  <si>
    <t>T3 163189 Compactado de sello de excavacion Poc con rodillo doble tambor 32.00</t>
  </si>
  <si>
    <t>T4 144659 Excavacion Dop tren A ( adicional) (jesus chavez- pablo gonzalez- manuel paiva- 5horas) Obras Adicionales 15.00</t>
  </si>
  <si>
    <t>T5 241372 Instalacion de moldaje para relleno faltante sector spirok tren C 25.00</t>
  </si>
  <si>
    <t>T1 104274 pulido y reparacion de loza lavador c Obras Normales 26.50</t>
  </si>
  <si>
    <t>T2 7 Confección de documentos 7.36</t>
  </si>
  <si>
    <t>T4 114484 pulido y reparacion loza tren c Obras Normales 28.50</t>
  </si>
  <si>
    <t>T5 82051 obra detenida por maniobra de izaje Obras Normales 4.00</t>
  </si>
  <si>
    <t>T6 2 Charla diaria 0.64</t>
  </si>
  <si>
    <t>T7 232216 instalacion de moldaje (15 metros cuadros) Obras Normales 12.50</t>
  </si>
  <si>
    <t>T8 149524 instalacion de moldaje Obras Normales 7.50</t>
  </si>
  <si>
    <t>T9 95393 carga y trasladó de material ( moldaje ) Obras Normales 1.00</t>
  </si>
  <si>
    <t>T1 132415 Emplantillado de cañería 28 con apoyo de maniobras manuales spool 0410-SP-TC-2015 28.00</t>
  </si>
  <si>
    <t>T2 153217 Retiro de pernos U EN línea de HDPE 6 para nivelación de línea de 28 14.00</t>
  </si>
  <si>
    <t>T4 7 Confección de documentos 3.50</t>
  </si>
  <si>
    <t>T5 212786 Retiro de pernos en bodega IIFF 7.00</t>
  </si>
  <si>
    <t>T6 142415 Rectificado de corte en cañería FRP 20 spool 0410-SP-TC-2016 14.00</t>
  </si>
  <si>
    <t>T7 227707 Traslado de trunnions con traspaleta para spool 0410-SP-TC-2015 y 2016 7.00</t>
  </si>
  <si>
    <t>T8 6 Colación 7.00</t>
  </si>
  <si>
    <t>T2 267014 PP3, Turno Noche, dimensionado y corte de esparragos, torque de lineas enflanchadas 99.00</t>
  </si>
  <si>
    <t>T2 284036 Prearmado Cepa 3 22.00</t>
  </si>
  <si>
    <t>T3 222841 trazado,corte y instalación de trunios en spooles de 30 y 20 pulg.torque de pernos en spool de 20" montaje de valvula instal. De anillo de ajuste</t>
  </si>
  <si>
    <t>T4 218334 PP3, Montaje de estructura de agitador 52.50</t>
  </si>
  <si>
    <t>T5 180304 PP3, Desmontaje de soportes existentes Tren C, Soldadura de nuevos soportes. 73.50</t>
  </si>
  <si>
    <t>Subcontrato FRP</t>
  </si>
  <si>
    <t>Disciplina FRP Subcontrato FRP</t>
  </si>
  <si>
    <t>FRP - Aplicación Vendajes de FRP, Lavador W1-C</t>
  </si>
  <si>
    <t>FRP - Preparacion de Superficie de FRP (Lijado y/o desbaste), Lavador W1-A</t>
  </si>
  <si>
    <t>Personal Eléctrico nuevo en proceso de incorporación (induccion en obra)</t>
  </si>
  <si>
    <t>Disciplina ELECTRICA Especialidad ELECTRICA</t>
  </si>
  <si>
    <t>Personal Estructura nuevo en proceso de incorporación (induccion en obra)</t>
  </si>
  <si>
    <t>Personal Piping nuevo en proceso de incorporación (induccion en obra)</t>
  </si>
  <si>
    <t>Personal Solddura nuevo en proceso de incorporación (induccion en obra)</t>
  </si>
  <si>
    <t>T1 225632 Se realiza desarme de andamio en boquillas de 8"y 28" en sector sur del lavador B ( trabajo ADICIONAL</t>
  </si>
  <si>
    <t>T2 180054 Se realiza modificacion de plataforma ingreso a malla radiel p1 de lavador A, material a SX</t>
  </si>
  <si>
    <t>T3 85537 Se realiza armado de andamio para instalaciones de frp de 8" en sector sur del lavador B, (trabajo adicional)</t>
  </si>
  <si>
    <t>T4 2 Charla diaria 5.00</t>
  </si>
  <si>
    <t>E.2.3.3.5</t>
  </si>
  <si>
    <t>T5 293904 Se realiza preparación de material de andamio, para armado de plataforma ingreso sector oeste lavador B</t>
  </si>
  <si>
    <t>T6 6 Colación 5.00</t>
  </si>
  <si>
    <t>T7 266717 Se realiza retiro de material sobrante del área hacia acopio, REA SX. Obras Normales 4.00</t>
  </si>
  <si>
    <t>T8 266207 Se realiza armado de andamio para perforación de prefabricado doc costado sur de lavador C (Trabajo Adicional)</t>
  </si>
  <si>
    <t>T9 170644 Se realiza carga, traslado y descarga de material de de instalación de aglomerado hasta acopio de sal</t>
  </si>
  <si>
    <t>T10 220608 Se realiza carga, traslado y descarga de material de andamio desde área SX hasta área de aglomerado</t>
  </si>
  <si>
    <t>T11 102248 Se realiza montaje de plataformas en carrera de andamios existente en pilares de nivelación, area aglomerado</t>
  </si>
  <si>
    <t>T12 237368 Se realiza carga, traslado y descarga de material de andamio en instalaciones de aglomerado hasta acopio de sal</t>
  </si>
  <si>
    <t>T13 161007 Se realiza armado de andamio para medicion de pilares en acopio de sal, REA aglomerado</t>
  </si>
  <si>
    <t>Capataz SERGIO CARRASCO ABURTO Turno 14 x14 A</t>
  </si>
  <si>
    <t>T2 260884 PP3, Trabajo en cuerpos de andamios tren C 55.00</t>
  </si>
  <si>
    <t>T1 6 Colación 14.00</t>
  </si>
  <si>
    <t>T2 2 Charla diaria 14.00</t>
  </si>
  <si>
    <t>T3 79225 aplicacion de producto Kam en malla tierra sala electrica SX Obras Normales 59.00</t>
  </si>
  <si>
    <t>T4 113840 Apoyo PP3 Pruebas de aislacion y conexionado de motores 410-5AGP-008 / 410-5AGP-022</t>
  </si>
  <si>
    <t>T5 99120 Apoyo PP3 Fabricacion y montaje de placas de aterramiento en cañerias de piping Obras Normales 22.00</t>
  </si>
  <si>
    <t>T6 193341 Apoyo a precomisionamiento Obras Normales 16.00 (Trabajo Adicional)</t>
  </si>
  <si>
    <t>B.5.1.5.1</t>
  </si>
  <si>
    <t>T2 219056 aplicacion de aditivo kam en alimentador de sal y correas en aglomerado Obras Normales 60.00</t>
  </si>
  <si>
    <t>T4 225143 traslado de aditivo kam desde instalación de faena hasta aglomerado Obras Normales 30.00</t>
  </si>
  <si>
    <t>T1 133061 prearmado canaletas spirok lavador A Obras Normales 60.00</t>
  </si>
  <si>
    <t>T2 106033 Hormigonado de pasada de muro lado Este lavador B (adicional) Obras Adicionales 16.00</t>
  </si>
  <si>
    <t>T3 298410 Hormigonado de murete lado Este lavador B. Obras Normales 27.00</t>
  </si>
  <si>
    <t>T5 144503 instalación de moldajes en pasada muro,lado Este lavador B( adicional) Obras Adicionales 12.00</t>
  </si>
  <si>
    <t>T6 239154 Humectación de áreas de trabajos en general Obras Normales 10.00</t>
  </si>
  <si>
    <t>T7 167646 Instalación de moldajes en murete lado Este lavador B. Obras Normales 24.00</t>
  </si>
  <si>
    <t>T8 200953 Tratamiento de junta lado Este lavador A Obras Normales 10.00</t>
  </si>
  <si>
    <t>T9 293385 Equipo Operativo en Area Aglomerado 10.00</t>
  </si>
  <si>
    <t>T10 172861 picado y resane de pasadas de insertos lavador B Obras Normales 11.00 (Trabajo Adicional)</t>
  </si>
  <si>
    <t>T11 204129 Equipo operativo en area SX 10.00</t>
  </si>
  <si>
    <t>T1 157841 carga traslado y descarga de materiales para prearmado de torre de contrapeso en aglomerado</t>
  </si>
  <si>
    <t>PATIO DE ACOPIO-AGLOMERADO</t>
  </si>
  <si>
    <t>T2 145258 descarga de camion (1) con prefabricados en aglomerado , con apoyo de gra telescópica. Obras Normales 16.00</t>
  </si>
  <si>
    <t>T3 2 Charla diaria 10.00</t>
  </si>
  <si>
    <t>T5 168277 prearmado de torre de contrapeso con ayuda de grua telescopica en aglomerado. Obras Normales 48.00</t>
  </si>
  <si>
    <t>T6 111399 apoyo a oficina técnica Obras Normales 20.00</t>
  </si>
  <si>
    <t>T2 7 Confección de documentos 6.00</t>
  </si>
  <si>
    <t>T3 191523 Desplazamiento de pedestales para fijación de eje. En área acopio de sal Aglomerado Obras Normales 40.00</t>
  </si>
  <si>
    <t>ACOPIO DE SAL-AGLOMERADO</t>
  </si>
  <si>
    <t>T5 163548 Apollo a especialidad eléctrico en aplicación de kam plus en loza de aproximación</t>
  </si>
  <si>
    <t>T6 253596 Paleteros en excavación para banco ducto sala eléctrica Aglomerado Obras Normales 10.00</t>
  </si>
  <si>
    <t>T7 232834 Retiro de placas de nivelación y colocación de placas de nivelación en área alimentación de sal aglomerado</t>
  </si>
  <si>
    <t>T8 223642 Preparación de sello de excavación a cota. Para banco ducto sala eléctrica Aglomerado Obras Normales 10.00</t>
  </si>
  <si>
    <t>T9 179270 Excavación de banco ducto y retiro de material excavado. Obras Normales 10.00</t>
  </si>
  <si>
    <t>T10 72504 Lectura de procedimientos de maquinaria Obras Normales 12.00</t>
  </si>
  <si>
    <t>T2 126446 Apoyo a Ivan Bello en sello excavacion banco ducto sala electrica aglomerado 44.00</t>
  </si>
  <si>
    <t>T1 165261 compactado con rodillo doble tambor Poc tren C Obras Normales 5.00</t>
  </si>
  <si>
    <t>Capataz MANUEL PAIVA REINOSO Turno 14 x14 A</t>
  </si>
  <si>
    <t>TREN C-SX</t>
  </si>
  <si>
    <t>E.2.4.2.2</t>
  </si>
  <si>
    <t>T2 11 Retiro de materiales en bodega 6.00</t>
  </si>
  <si>
    <t>T4 214644 manejo de sitio Obras Normales 6.00</t>
  </si>
  <si>
    <t>T5 145371 stand by en IIFF Obras Normales 11.00</t>
  </si>
  <si>
    <t>T6 113241 instalacion de moldaje para emplatillado poc lavador c (apoyo a ricardo cifuentes) Obras Adicionales 10.00</t>
  </si>
  <si>
    <t>T7 105645 descarga de materiales con apoyo de grua Obras Normales 12.00</t>
  </si>
  <si>
    <t>T8 266244 Instalacion de moldaje sector spirok tren C Obras Adicionales 21.00</t>
  </si>
  <si>
    <t>T9 259987 stand by en SX por trabajos Obras Normales 11.00</t>
  </si>
  <si>
    <t>T10 203906 control de flujo vehicular y peatonal acceso SX Obras Normales 6.00</t>
  </si>
  <si>
    <t>T1 223144 picado y pulido lavador c sector vertedero Obras Normales 46.50 /Trabajo Adicional)</t>
  </si>
  <si>
    <t>T2 7 Confección de documentos 3.36</t>
  </si>
  <si>
    <t>E.2.5.1.1</t>
  </si>
  <si>
    <t>T3 2 Charla diaria 0.64</t>
  </si>
  <si>
    <t>T5 106470 trazado para moldaje poc lavador c Obras Normales 15.00</t>
  </si>
  <si>
    <t>T6 148300 instlacion de moldajes para enplantillado POC lavador C 30 M2 Obras Normales 11.00</t>
  </si>
  <si>
    <t>T7 287440 traslado de moldaje lavador c Obras Normales 1.00</t>
  </si>
  <si>
    <t>T8 295785 apoyo para instalacion de moldaje Obras Normales 10.50</t>
  </si>
  <si>
    <t>Capataz DIEGO NICLOUSE ARANEDA Turno 14x14 B (Invierno)</t>
  </si>
  <si>
    <t>T2 PIP-WP4-06 Ejecución PP3 - PP3 (sd) - DETENCION LOCAL TREN C 24 - 26 95.00</t>
  </si>
  <si>
    <t>T5 12 Orden y limpieza lugar de trabajo 5.00</t>
  </si>
  <si>
    <t>T1 161601 PP3, Turno Noche, Torque de unione enflanchadas yposicionado de soportes 99.00</t>
  </si>
  <si>
    <t>Capataz FELIPE GATICA SEPULVEDA Turno 14x14 A (Invierno)</t>
  </si>
  <si>
    <t>T1 281005 Prearmado de cepa 5 22.00</t>
  </si>
  <si>
    <t>EST-WP1-02</t>
  </si>
  <si>
    <t>T1 139219 PP3, Dimensionado, corte y soldadura de soportes 220.00</t>
  </si>
  <si>
    <t>T2 6 Colación 37.00</t>
  </si>
  <si>
    <t>T3 108015 montaje de flanges ciegos en valvulas de 24 pulg .aliniamiento, emplantillado de spool.</t>
  </si>
  <si>
    <t>T4 130876 PP3, Montaje de Agitadores 22.00</t>
  </si>
  <si>
    <t>14x14 A</t>
  </si>
  <si>
    <t>FLORES ADAROS</t>
  </si>
  <si>
    <t>SOLDADOR HDPE</t>
  </si>
  <si>
    <t>11512977-5</t>
  </si>
  <si>
    <t>ARAYA HUENTEO</t>
  </si>
  <si>
    <t>LUIS HERNAN</t>
  </si>
  <si>
    <t>12527007-7</t>
  </si>
  <si>
    <t>TEJOS BELTRN</t>
  </si>
  <si>
    <t>FELIPE</t>
  </si>
  <si>
    <t>OLIVARES SAN MARTIN</t>
  </si>
  <si>
    <t>OSCAR MAURICIO</t>
  </si>
  <si>
    <t>14576851-9</t>
  </si>
  <si>
    <t>JUAN PABLO ANDRES</t>
  </si>
  <si>
    <t>ZAMBRANO ZAMBRANO</t>
  </si>
  <si>
    <t>ENRIQUE SEBASTIAN</t>
  </si>
  <si>
    <t>15179505-6</t>
  </si>
  <si>
    <t>LEIVA RUIZ</t>
  </si>
  <si>
    <t>JERSO ANTONIO</t>
  </si>
  <si>
    <t>16186215-0</t>
  </si>
  <si>
    <t>NOVOA ARRIAGADA</t>
  </si>
  <si>
    <t>DANILO CRISTOPHER</t>
  </si>
  <si>
    <t>16481638-9</t>
  </si>
  <si>
    <t>MEDINA URBINA</t>
  </si>
  <si>
    <t>IVAN</t>
  </si>
  <si>
    <t>16553763-7</t>
  </si>
  <si>
    <t>BASTIN RAMÓN</t>
  </si>
  <si>
    <t>FERNANDO</t>
  </si>
  <si>
    <t xml:space="preserve">BELTRN  MELLA </t>
  </si>
  <si>
    <t xml:space="preserve">KEVIN NICOLAS </t>
  </si>
  <si>
    <t>IDDALID</t>
  </si>
  <si>
    <t>FLORES SOTO</t>
  </si>
  <si>
    <t>8979112-K</t>
  </si>
  <si>
    <t xml:space="preserve">MANUEL ANTONIO </t>
  </si>
  <si>
    <t xml:space="preserve">LUIS HERNAN </t>
  </si>
  <si>
    <t xml:space="preserve">OSCAR MAURICIO </t>
  </si>
  <si>
    <t xml:space="preserve">ENRIQUE SEBASTIAN </t>
  </si>
  <si>
    <t xml:space="preserve">JERSO ANTONIO </t>
  </si>
  <si>
    <t xml:space="preserve">DANILO CRISTOPHER </t>
  </si>
  <si>
    <t xml:space="preserve">IVAN </t>
  </si>
  <si>
    <t>ARIAS ARANCIBIA</t>
  </si>
  <si>
    <t xml:space="preserve">GERMAN ALEJANDRO </t>
  </si>
  <si>
    <t>10044681-2</t>
  </si>
  <si>
    <t>CORTES  SANTIBAÑEZ</t>
  </si>
  <si>
    <t xml:space="preserve">RAIMUNDO ALFREDO </t>
  </si>
  <si>
    <t>10231990-7</t>
  </si>
  <si>
    <t>BARRERA JELDRES</t>
  </si>
  <si>
    <t xml:space="preserve">ARTURO ALEJANDRO </t>
  </si>
  <si>
    <t>12124028-9</t>
  </si>
  <si>
    <t>SAEZ SILVA</t>
  </si>
  <si>
    <t>CESAR IGNACIO</t>
  </si>
  <si>
    <t>13240437-2</t>
  </si>
  <si>
    <t>ORMEÑO CUEVAS</t>
  </si>
  <si>
    <t xml:space="preserve">LUIS ALEXIS </t>
  </si>
  <si>
    <t>14403901-7</t>
  </si>
  <si>
    <t>BARRAZA MARABOLI</t>
  </si>
  <si>
    <t xml:space="preserve">RODRIGO ANTONIO </t>
  </si>
  <si>
    <t>15012673-8</t>
  </si>
  <si>
    <t>ROSALES MOLINA</t>
  </si>
  <si>
    <t xml:space="preserve">CRISTIAN ANDRES </t>
  </si>
  <si>
    <t>16825869-0</t>
  </si>
  <si>
    <t>PEÑA GAJARDO</t>
  </si>
  <si>
    <t xml:space="preserve">MIGUEL ANGEL </t>
  </si>
  <si>
    <t>18589465-7</t>
  </si>
  <si>
    <t>MONTOYA FIGUEROA</t>
  </si>
  <si>
    <t xml:space="preserve">EXEQUIEL JEREMIAS </t>
  </si>
  <si>
    <t>18684167-0</t>
  </si>
  <si>
    <t>ALBORNOZ ROBLES</t>
  </si>
  <si>
    <t>NICOLAS ORLANDO</t>
  </si>
  <si>
    <t>19909269-3</t>
  </si>
  <si>
    <t>RUBILAR GUTIERREZ</t>
  </si>
  <si>
    <t>MATHIAS ALONSO</t>
  </si>
  <si>
    <t>20019208-7</t>
  </si>
  <si>
    <t>TOLOZA BARRAZA</t>
  </si>
  <si>
    <t xml:space="preserve">ANGELO MARCEL </t>
  </si>
  <si>
    <t>20448256-K</t>
  </si>
  <si>
    <t>VILLEGAS VILCHEZ</t>
  </si>
  <si>
    <t xml:space="preserve">LUCAS ALEXIS </t>
  </si>
  <si>
    <t>20452389-4</t>
  </si>
  <si>
    <t>CARTES CASTILLO</t>
  </si>
  <si>
    <t xml:space="preserve">PEDRO JUAN </t>
  </si>
  <si>
    <t>6181738-7</t>
  </si>
  <si>
    <t>AGLOMERADO-AGLOMERADO</t>
  </si>
  <si>
    <t>TOLVAS-AGLOMERADO</t>
  </si>
  <si>
    <t>TREN B-SX</t>
  </si>
  <si>
    <t>DOP-SX</t>
  </si>
  <si>
    <t>WP_ID</t>
  </si>
  <si>
    <t>WP_CODE</t>
  </si>
  <si>
    <t>WP_DESCRIPTION</t>
  </si>
  <si>
    <t>WORKFACE_ID</t>
  </si>
  <si>
    <t>WORKFACE_CODE</t>
  </si>
  <si>
    <t>WORKFACE_DESCRIPTION</t>
  </si>
  <si>
    <t>REPORT_INPUT_CODE</t>
  </si>
  <si>
    <t>CWA_ID</t>
  </si>
  <si>
    <t>CWA_DESCRIPTION</t>
  </si>
  <si>
    <t>CWA_CODE</t>
  </si>
  <si>
    <t>AGLOMERADO</t>
  </si>
  <si>
    <t>IIFF</t>
  </si>
  <si>
    <t>ACOPIO Y MANEJO DE SAL</t>
  </si>
  <si>
    <t>ACOPIO DE SAL</t>
  </si>
  <si>
    <t>TAMBORES</t>
  </si>
  <si>
    <t>SALA ELECTRICA</t>
  </si>
  <si>
    <t>LAVADORES DE GASES</t>
  </si>
  <si>
    <t>CORREAS</t>
  </si>
  <si>
    <t>TOLVAS</t>
  </si>
  <si>
    <t>PP2</t>
  </si>
  <si>
    <t>PP7</t>
  </si>
  <si>
    <t>PATIO DE ACOPIO</t>
  </si>
  <si>
    <t>OLAP</t>
  </si>
  <si>
    <t>SOPLADORES</t>
  </si>
  <si>
    <t>AIREACION DE PILAS</t>
  </si>
  <si>
    <t>BANCO DUCTO</t>
  </si>
  <si>
    <t>SUB ESTACION MOVIL</t>
  </si>
  <si>
    <t>MURO CORTAFUEGO</t>
  </si>
  <si>
    <t>TRAFOS</t>
  </si>
  <si>
    <t>MANEJO DE SOLUCIONES</t>
  </si>
  <si>
    <t>PISCINA PLS</t>
  </si>
  <si>
    <t>PISCINA ILS</t>
  </si>
  <si>
    <t>PISCINA REFINO</t>
  </si>
  <si>
    <t>PISCINA CABEZA</t>
  </si>
  <si>
    <t>BALSA</t>
  </si>
  <si>
    <t>PILA LIXIVIACION NORTE (FRANJA 1 A 19)</t>
  </si>
  <si>
    <t>PILA LIXIVIACION SUR (FRANJA 20 A 3X)</t>
  </si>
  <si>
    <t>PP1</t>
  </si>
  <si>
    <t>PP5</t>
  </si>
  <si>
    <t>SX</t>
  </si>
  <si>
    <t>TREN A</t>
  </si>
  <si>
    <t>EXTRACCION POR SOLVENTES</t>
  </si>
  <si>
    <t>TREN B</t>
  </si>
  <si>
    <t>TREN C</t>
  </si>
  <si>
    <t>OSMOSIS INVERSA (RO)</t>
  </si>
  <si>
    <t>RED INCENDIO</t>
  </si>
  <si>
    <t>CANALETAS</t>
  </si>
  <si>
    <t>TK HORMIGON</t>
  </si>
  <si>
    <t>TK FRP</t>
  </si>
  <si>
    <t>PP3</t>
  </si>
  <si>
    <t>PP4</t>
  </si>
  <si>
    <t>PP6</t>
  </si>
  <si>
    <t>TRINCHERAS</t>
  </si>
  <si>
    <t>LAVADORES</t>
  </si>
  <si>
    <t>SPIROK</t>
  </si>
  <si>
    <t>DOP</t>
  </si>
  <si>
    <t>MANTENCION ELECTRICA</t>
  </si>
  <si>
    <t>BODEGA - PAÑOL</t>
  </si>
  <si>
    <t>STAND BY</t>
  </si>
  <si>
    <t>ANTOFAGASTA</t>
  </si>
  <si>
    <t>DESCANSO</t>
  </si>
  <si>
    <t>BAJADA DE TURNO</t>
  </si>
  <si>
    <t>AREA</t>
  </si>
  <si>
    <t>1000-ACOPIO Y MANEJO DE SAL</t>
  </si>
  <si>
    <t>PP2-AGLOMERADO</t>
  </si>
  <si>
    <t>PP7-AGLOMERADO</t>
  </si>
  <si>
    <t>2000-AIREACION DE PILAS</t>
  </si>
  <si>
    <t>3000-MANEJO DE SOLUCIONES</t>
  </si>
  <si>
    <t>PP1-OLAP</t>
  </si>
  <si>
    <t>PP5-OLAP</t>
  </si>
  <si>
    <t>4000-EXTRACCION POR SOLVENTES</t>
  </si>
  <si>
    <t>PP4-SX</t>
  </si>
  <si>
    <t>PP6-SX</t>
  </si>
  <si>
    <t>9000-IIFF</t>
  </si>
  <si>
    <t>20000-ANTOFAGASTA</t>
  </si>
  <si>
    <t>30000-BAJADA DE TURNO</t>
  </si>
  <si>
    <t>RESUMEN SEMANAL GASTO HH MOD POR CWA</t>
  </si>
  <si>
    <t>TOTAL</t>
  </si>
  <si>
    <t>24-02-2024</t>
  </si>
  <si>
    <t>T3 275614 Se realiza ordenamiento general del área, vestidores y oficinas,REA SX. Obras Normales 3.00</t>
  </si>
  <si>
    <t>IIFF-SX</t>
  </si>
  <si>
    <t>T4 251742 Se inicia armado de andamio acceso a lavador B, AREA SX. Obras Normales 6.00</t>
  </si>
  <si>
    <t>T5 274748 Se realiza continuación de andamio acceso a interior de lavador B, AREA SX. Obras Normales 18.00</t>
  </si>
  <si>
    <t>T6 88203 Se realiza desarme de andamio acceso a lavador B contado este exterior, por excavación en area SX</t>
  </si>
  <si>
    <t>T7 240577 Desarme de andamio en pilares lado acopio de sal, REA AGLOMERADO. Obras Normales 2.00</t>
  </si>
  <si>
    <t>T8 176196 Desarme y armado de andamio en cruce de peatones sector instalación de aglomerado,</t>
  </si>
  <si>
    <t>IIFF-AGLOMERADO</t>
  </si>
  <si>
    <t>T9 245755 Trabajo en stambay por maniobras de de izaje, descarga de prefabricado sector acopio de sal</t>
  </si>
  <si>
    <t>T10 114066 Desarme de andamio en carrera de perfiles de prefabricado, REA AGLOMERADO. Obras Normales 2.00</t>
  </si>
  <si>
    <t>T11 130003 Carga y descarga de material de andamio en sector de acopio de sal, REA AGLOMERADO Obras Normales 2.00</t>
  </si>
  <si>
    <t>T12 151298 Armado de andamio para alineación de prefabricado lado oriente en acopio de sal, REA aglomerado</t>
  </si>
  <si>
    <t>T13 294292 Traslado de material de andamio para armado de andamio a fabricado en acopio de sal, area aglomerado</t>
  </si>
  <si>
    <t>Capataz SERGIO CARRASCO ABURTO Turno TURNO 14X14 E</t>
  </si>
  <si>
    <t>T2 PIP-WP4-06 Ejecución PP3 - PP3 (sd) - DETENCION LOCAL TREN C 24 - 26 55.00</t>
  </si>
  <si>
    <t>T1 107201 Levantamiento de material asociado a Paneles solares en IIFF generales Obras Normales 51.00</t>
  </si>
  <si>
    <t>T2 6 Colación 14.00</t>
  </si>
  <si>
    <t>T3 2 Charla diaria 14.00</t>
  </si>
  <si>
    <t>T4 110367 Apoyo PP3 ; Confeccion e instalacion de chicotes aterramiento en lineas de piping Obras Normales 77.00</t>
  </si>
  <si>
    <t>T5 189504 Apoyo PP3 ; Pruebas de aislacion y conexionado de motor 410-5AGP-010 Obras Normales 12.00</t>
  </si>
  <si>
    <t>T3 286553 instalación de aditivo kam en planta de alimentación de sal y correa Obras Normales 90.00</t>
  </si>
  <si>
    <t>T1 266356 armado de enfierradura en radier spirok lavador C Obras Normales 30.00</t>
  </si>
  <si>
    <t>T3 108707 carga de fierro a camion rampla en forma manual de AGLOMERADO a SX Obras Normales 30.00</t>
  </si>
  <si>
    <t>Capataz NELSON ESPARZA TORRES Turno TURNO 14X14 E</t>
  </si>
  <si>
    <t>T2 256422 Decimbre de moldajes en Radiel R2 lavador B Obras Normales 10.00</t>
  </si>
  <si>
    <t>T3 99889 Fabricación de rodon faltante para instalación de FRP en lavador C Obras Normales 10.00</t>
  </si>
  <si>
    <t>T5 89564 Instalación de moldajes en murete lado Esté lavador C. Obras Normales 30.00</t>
  </si>
  <si>
    <t>T6 200705 Humectación de areas en general. Obras Normales 10.00</t>
  </si>
  <si>
    <t>T7 87846 posicionamiento y fijación de inserto muro 4 lavador B ( adicional) Obras Adicionales 20.00</t>
  </si>
  <si>
    <t>T8 241767 Decimbre de pasada de muro lado Este y picado resane . lavador B (adicional) Obras Adicionales 20.00</t>
  </si>
  <si>
    <t>T9 183130 Equipo operativo en area SX 10.00</t>
  </si>
  <si>
    <t>T10 80917 Equipo operativo en área Aglomerado 10.00</t>
  </si>
  <si>
    <t>T11 230238 Decimbre de moldajes en murete lado Este lavador B Obras Normales 20.00</t>
  </si>
  <si>
    <t>T1 138641 montaje de prefabricados en aglomerado Obras Normales 16.00</t>
  </si>
  <si>
    <t>T3 279120 descarga de camiones (4) con prefabricados , en aglomerado con apoyo de grua telescopica Obras Normales 48.00</t>
  </si>
  <si>
    <t>T4 279965 montajes de cepas 1 y 2 en aglomerado con apoyo de grua telescopica Obras Normales 16.00</t>
  </si>
  <si>
    <t>T5 6 Colación 10.00</t>
  </si>
  <si>
    <t>T6 296547 apoyo a oficina tecnica Obras Normales 20.00</t>
  </si>
  <si>
    <t>T2 6 Colación 12.00</t>
  </si>
  <si>
    <t>T3 170865 Asistentes de izaje en descarga de fierro y pedestales en área Aglomerado Obras Normales 12.00</t>
  </si>
  <si>
    <t>T5 284540 Relleno de forma manual en preparación de sello y compactacion en sala eléctrica aglomerado</t>
  </si>
  <si>
    <t>T6 266075 Tratamiento de juntas en pedestales e instalación de placas de nivelación en área alimentacion de sal</t>
  </si>
  <si>
    <t>T7 212941 Carpintería, confección de atriles, almuadillas para contenedores en área Aglomerado Obras Normales 22.00</t>
  </si>
  <si>
    <t>T8 292633 Paleteros en confección de pretil en intalacion Aglomerado, relleno de material estructural en excavacion malla tierra losa de aproximacion</t>
  </si>
  <si>
    <t>T9 132345 Lectura de procedimientos de maquinaria Obras Normales 12.00</t>
  </si>
  <si>
    <t>Capataz JORDAN SILVA CONTRERAS Turno 14 x14 A</t>
  </si>
  <si>
    <t>T2 105797 Identicacion y calificación de enfierradura para sector lavado de gases, loza de aproximación, mezclador estatico, losa tolva area glomerado</t>
  </si>
  <si>
    <t>T1 PIP-WP4-06 Ejecución PP3 - PP3 (sd) - DETENCION LOCAL TREN C 24 - 26 88.00</t>
  </si>
  <si>
    <t>T2 7 Confección de documentos 8.00</t>
  </si>
  <si>
    <t>T1 267071 hormigonado poc lavador C Obras Normales 20.00</t>
  </si>
  <si>
    <t>T3 103551 apoyo cuadrilla externa Obras Normales 8.50</t>
  </si>
  <si>
    <t>T4 296685 spirok lavador C Obras Normales 12.50</t>
  </si>
  <si>
    <t>T5 7 Confección de documentos 6.44</t>
  </si>
  <si>
    <t>T6 2 Charla diaria 0.56</t>
  </si>
  <si>
    <t>T7 176469 apoyo parada de planta Obras Normales 6.00</t>
  </si>
  <si>
    <t>T8 115631 traslado de materiales Obras Normales 4.00</t>
  </si>
  <si>
    <t>T9 283041 picado y pulido de piso lavador C Obras Normales 30.00</t>
  </si>
  <si>
    <t>T1 PIP-WP4-06 Ejecución PP3 - PP3 (sd) - DETENCION LOCAL TREN C 24 - 26 121.00</t>
  </si>
  <si>
    <t>T2 6 Colación 11.00</t>
  </si>
  <si>
    <t>T2 PIP-WP4-06 Ejecución PP3 - PP3 (sd) - DETENCION LOCAL TREN C 24 - 26 99.00</t>
  </si>
  <si>
    <t>T2 187552 Termino de prearmado cepa 5 correa 22.00</t>
  </si>
  <si>
    <t>T1 2 Charla diaria 18.50</t>
  </si>
  <si>
    <t>T3 PIP-WP4-06 Ejecución PP3 - PP3 (sd) - DETENCION LOCAL TREN C 24 - 26 388.50</t>
  </si>
  <si>
    <t>FRP - Preparacion de Superficie de FRP (Lijado y/o desbaste), Lavador W1-C</t>
  </si>
  <si>
    <t>FRP - Traslado de Piezas, Lavador W1-A</t>
  </si>
  <si>
    <t>19/02/2024</t>
  </si>
  <si>
    <t>20-02-2024</t>
  </si>
  <si>
    <t>21-02-2024</t>
  </si>
  <si>
    <t>22-02-2024</t>
  </si>
  <si>
    <t>23-02-2024</t>
  </si>
  <si>
    <t>25-02-2024</t>
  </si>
  <si>
    <t>19-02-2024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</si>
</sst>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14" fontId="4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7" xfId="0" applyFont="1" applyBorder="1" applyAlignment="1">
      <alignment horizontal="left"/>
    </xf>
    <xf numFmtId="0" fontId="5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0" fillId="0" borderId="5" xfId="0" applyBorder="1"/>
    <xf numFmtId="0" fontId="6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8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2" fontId="0" fillId="0" borderId="0" xfId="0" applyNumberFormat="1"/>
    <xf numFmtId="14" fontId="9" fillId="0" borderId="0" xfId="0" quotePrefix="1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75">
    <dxf>
      <numFmt numFmtId="2" formatCode="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2</xdr:col>
      <xdr:colOff>1028699</xdr:colOff>
      <xdr:row>2</xdr:row>
      <xdr:rowOff>146888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F17C5F73-5A2E-41FF-B4AF-30D996173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0</xdr:row>
      <xdr:rowOff>54403</xdr:rowOff>
    </xdr:from>
    <xdr:to>
      <xdr:col>8</xdr:col>
      <xdr:colOff>752475</xdr:colOff>
      <xdr:row>3</xdr:row>
      <xdr:rowOff>130815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681AC9CE-9EE1-4ECA-931A-D7644BC83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54403"/>
          <a:ext cx="885825" cy="743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257175</xdr:colOff>
      <xdr:row>1</xdr:row>
      <xdr:rowOff>19050</xdr:rowOff>
    </xdr:from>
    <xdr:to>
      <xdr:col>13</xdr:col>
      <xdr:colOff>466018</xdr:colOff>
      <xdr:row>25</xdr:row>
      <xdr:rowOff>123240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791E70-185C-485E-B5F0-AB0C00AC8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4550" y="209550"/>
          <a:ext cx="5657143" cy="4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3</xdr:col>
      <xdr:colOff>314324</xdr:colOff>
      <xdr:row>3</xdr:row>
      <xdr:rowOff>51638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0F0E2C48-B403-4FA1-95CF-ACB1F8648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0</xdr:row>
      <xdr:rowOff>76200</xdr:rowOff>
    </xdr:from>
    <xdr:to>
      <xdr:col>16</xdr:col>
      <xdr:colOff>400050</xdr:colOff>
      <xdr:row>3</xdr:row>
      <xdr:rowOff>190712</xdr:rowOff>
    </xdr:to>
    <xdr:pic>
      <xdr:nvPicPr>
        <xdr:cNvPr id="4" name="Imagen 3" descr="Logotipo, nombre de la empresa&#10;&#10;Descripción generada automáticamente">
          <a:extLst>
            <a:ext uri="{FF2B5EF4-FFF2-40B4-BE49-F238E27FC236}">
              <a16:creationId xmlns:a16="http://schemas.microsoft.com/office/drawing/2014/main" id="{890E7546-CE7C-435F-8E79-EA531D171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76200"/>
          <a:ext cx="885825" cy="7431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cksys\tracksys_plugin_V3.xlam" TargetMode="External"/><Relationship Id="rId1" Type="http://schemas.openxmlformats.org/officeDocument/2006/relationships/externalLinkPath" Target="/tracksys/tracksys_plugin_V3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home\GitHub\TrackSyS\CIERRE_DIARIO_CHH.xlsx" TargetMode="External"/><Relationship Id="rId1" Type="http://schemas.openxmlformats.org/officeDocument/2006/relationships/externalLinkPath" Target="CIERRE_DIARIO_CH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_TO_FECHA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AFORMA"/>
      <sheetName val="REPORTES"/>
      <sheetName val="DOT_MOD_PLATAFORMA"/>
      <sheetName val="CUADRO_DE_FIRMAS"/>
      <sheetName val="PDF2XLS"/>
      <sheetName val="ACT_FROM_PDF"/>
      <sheetName val="DOT_MOD_RRLL"/>
      <sheetName val="RESUMEN_DIA"/>
      <sheetName val="RESUMEN_POR_CWA"/>
      <sheetName val="ENCUESTA_WASAP"/>
      <sheetName val="WORKFACES"/>
      <sheetName val="FORMATO_ENTRADA_SALIDA"/>
      <sheetName val="REPORTES_MOD_MANUALES"/>
      <sheetName val="CAPATACES"/>
      <sheetName val="MEN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QLite3_Ch" adjustColumnWidth="0" connectionId="1" xr16:uid="{6432048B-7CF3-452A-B5B9-A0504AF4666F}" autoFormatId="16" applyNumberFormats="0" applyBorderFormats="0" applyFontFormats="0" applyPatternFormats="0" applyAlignmentFormats="0" applyWidthHeightFormats="0">
  <queryTableRefresh nextId="14">
    <queryTableFields count="9">
      <queryTableField id="4" name="FECHA" tableColumnId="4"/>
      <queryTableField id="8" name="RUT" tableColumnId="8"/>
      <queryTableField id="7" name="NOMBRES" tableColumnId="7"/>
      <queryTableField id="1" name="APELLIDOS" tableColumnId="1"/>
      <queryTableField id="2" name="CARGO" tableColumnId="2"/>
      <queryTableField id="3" name="ESPECIALIDAD" tableColumnId="3"/>
      <queryTableField id="9" name="TURNO" tableColumnId="9"/>
      <queryTableField id="5" name="GRUPO" tableColumnId="5"/>
      <queryTableField id="6" name="H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QLite3_Ch" adjustColumnWidth="0" connectionId="2" xr16:uid="{4BA249BB-8017-4467-A422-11924832648C}" autoFormatId="16" applyNumberFormats="0" applyBorderFormats="0" applyFontFormats="0" applyPatternFormats="0" applyAlignmentFormats="0" applyWidthHeightFormats="0">
  <queryTableRefresh nextId="13" unboundColumnsRight="1">
    <queryTableFields count="8">
      <queryTableField id="4" name="FECHA" tableColumnId="4"/>
      <queryTableField id="3" name="ESPECIALIDAD" tableColumnId="3"/>
      <queryTableField id="2" name="CAPATAZ" tableColumnId="2"/>
      <queryTableField id="1" name="ACTIVIDAD" tableColumnId="1"/>
      <queryTableField id="6" name="HH" tableColumnId="6"/>
      <queryTableField id="7" name="ITEM" tableColumnId="7"/>
      <queryTableField id="5" name="FRENTE" tableColumnId="5"/>
      <queryTableField id="1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BAAB7F-57F7-4CF3-B232-C469DB44E790}" name="TABLA_DOTACION" displayName="TABLA_DOTACION" ref="A1:I1198" tableType="queryTable" totalsRowShown="0" headerRowDxfId="74" dataDxfId="73">
  <autoFilter ref="A1:I1198" xr:uid="{CBBAAB7F-57F7-4CF3-B232-C469DB44E790}"/>
  <tableColumns count="9">
    <tableColumn id="4" xr3:uid="{CF561FC6-F8FD-4F5C-97D0-6846BDB64384}" uniqueName="4" name="FECHA" queryTableFieldId="4" dataDxfId="10"/>
    <tableColumn id="8" xr3:uid="{37EA1EE3-FE10-47A9-86D4-50131E10251E}" uniqueName="8" name="RUT" queryTableFieldId="8" dataDxfId="9"/>
    <tableColumn id="7" xr3:uid="{E9C424EB-4FA2-404C-9AFA-BFBF1B629F93}" uniqueName="7" name="NOMBRES" queryTableFieldId="7" dataDxfId="8"/>
    <tableColumn id="1" xr3:uid="{EBB43112-DE42-45FA-854A-9AB83CC2BD65}" uniqueName="1" name="APELLIDOS" queryTableFieldId="1" dataDxfId="7"/>
    <tableColumn id="2" xr3:uid="{0A581EBC-6317-44D4-B7B7-CAAE98127573}" uniqueName="2" name="CARGO" queryTableFieldId="2" dataDxfId="6"/>
    <tableColumn id="3" xr3:uid="{35E771D8-1D92-4699-8BEA-FA421BBD98BF}" uniqueName="3" name="ESPECIALIDAD" queryTableFieldId="3" dataDxfId="5"/>
    <tableColumn id="9" xr3:uid="{89E640E6-1BDA-4AB0-A0A2-56C61047836E}" uniqueName="9" name="TURNO" queryTableFieldId="9" dataDxfId="4"/>
    <tableColumn id="5" xr3:uid="{E59CA855-5341-4FC8-9FA6-9EC7C3BD1F7A}" uniqueName="5" name="GRUPO" queryTableFieldId="5" dataDxfId="3"/>
    <tableColumn id="6" xr3:uid="{47F1AF8C-7656-4F4F-8011-76C550C5395D}" uniqueName="6" name="HH" queryTableFieldId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6BF92-82F9-4051-8661-850461C27612}" name="TABLA_ACTIVIDADES" displayName="TABLA_ACTIVIDADES" ref="A1:H601" tableType="queryTable" totalsRowShown="0">
  <autoFilter ref="A1:H601" xr:uid="{8E96BF92-82F9-4051-8661-850461C27612}"/>
  <tableColumns count="8">
    <tableColumn id="4" xr3:uid="{B3082221-EC69-4660-BF61-13D208C38145}" uniqueName="4" name="FECHA" queryTableFieldId="4" dataDxfId="1"/>
    <tableColumn id="3" xr3:uid="{38686922-3628-4F3C-BE93-64681C8024AE}" uniqueName="3" name="ESPECIALIDAD" queryTableFieldId="3"/>
    <tableColumn id="2" xr3:uid="{F12DC0D8-12A4-4396-B868-FEAC09A72DB8}" uniqueName="2" name="CAPATAZ" queryTableFieldId="2"/>
    <tableColumn id="1" xr3:uid="{3C51D94A-9A79-4803-B52F-22732A04B287}" uniqueName="1" name="ACTIVIDAD" queryTableFieldId="1"/>
    <tableColumn id="6" xr3:uid="{D5141FDC-D26E-412D-9B64-CD8A5D11FF4A}" uniqueName="6" name="HH" queryTableFieldId="6" dataDxfId="0"/>
    <tableColumn id="7" xr3:uid="{BDB13393-765E-4EDD-8DAE-A6AEB3EDBFB6}" uniqueName="7" name="ITEM" queryTableFieldId="7"/>
    <tableColumn id="5" xr3:uid="{97375CAB-A6A4-41EB-9670-C04DB6869C0D}" uniqueName="5" name="FRENTE" queryTableFieldId="5"/>
    <tableColumn id="8" xr3:uid="{33AB91A6-BBA6-4999-8E37-7603842DF7AF}" uniqueName="8" name="AREA" queryTableFieldId="12">
      <calculatedColumnFormula>VLOOKUP(TABLA_ACTIVIDADES[[#This Row],[FRENTE]],WORKFACES!G:J,4,FALSE)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F2C53F-6E52-4D1F-8046-6849A39FA797}" name="TABLA_RESUMEN_GASTO_SEMANAL" displayName="TABLA_RESUMEN_GASTO_SEMANAL" ref="B6:I14" totalsRowCount="1" headerRowDxfId="72" dataDxfId="71" totalsRowDxfId="70">
  <autoFilter ref="B6:I13" xr:uid="{C8F2C53F-6E52-4D1F-8046-6849A39FA7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0E898F9-D1C7-4656-A48F-0E8BD4F9F71B}" name="FECHA" totalsRowLabel="* Total" dataDxfId="26" totalsRowDxfId="18"/>
    <tableColumn id="2" xr3:uid="{757D9012-1992-4F10-AFD4-CFC7B15291A7}" name="DOT. MOD SALFA" dataDxfId="25" totalsRowDxfId="17">
      <calculatedColumnFormula>COUNTIFS(TABLA_DOTACION[FECHA],TABLA_RESUMEN_GASTO_SEMANAL[[#This Row],[FECHA]],TABLA_DOTACION[GRUPO],"DIRECTOS")</calculatedColumnFormula>
    </tableColumn>
    <tableColumn id="3" xr3:uid="{A371193A-E0E2-43E0-839D-9271BB652EAF}" name="HH MOD SALFA" dataDxfId="24" totalsRowDxfId="16">
      <calculatedColumnFormula>SUMIFS(TABLA_DOTACION[HH],TABLA_DOTACION[FECHA],TABLA_RESUMEN_GASTO_SEMANAL[[#This Row],[FECHA]],TABLA_DOTACION[GRUPO],"DIRECTOS")</calculatedColumnFormula>
    </tableColumn>
    <tableColumn id="4" xr3:uid="{CEB9F547-A79E-48D5-8B0C-5AE36DD842CC}" name="HH REPORT" totalsRowFunction="sum" dataDxfId="23" totalsRowDxfId="15">
      <calculatedColumnFormula>SUMIFS(TABLA_ACTIVIDADES[HH],TABLA_ACTIVIDADES[FECHA],RESUMEN!B7,TABLA_ACTIVIDADES[ACTIVIDAD],"&lt;&gt;*Colación*")</calculatedColumnFormula>
    </tableColumn>
    <tableColumn id="5" xr3:uid="{F0819DD4-3653-4D4C-B12D-C4677D150AB0}" name="DOT. SUBC. FRP" dataDxfId="22" totalsRowDxfId="14">
      <calculatedColumnFormula>COUNTIFS(TABLA_DOTACION[FECHA],TABLA_RESUMEN_GASTO_SEMANAL[[#This Row],[FECHA]],TABLA_DOTACION[GRUPO],"DIRECTOS (FRP)")</calculatedColumnFormula>
    </tableColumn>
    <tableColumn id="6" xr3:uid="{D934776C-CA23-47EE-B459-78414171270B}" name="HH DOT SUBC." totalsRowFunction="sum" dataDxfId="21" totalsRowDxfId="13">
      <calculatedColumnFormula>SUMIFS(TABLA_DOTACION[HH],TABLA_DOTACION[FECHA],TABLA_RESUMEN_GASTO_SEMANAL[[#This Row],[FECHA]],TABLA_DOTACION[GRUPO],"DIRECTOS (FRP)")</calculatedColumnFormula>
    </tableColumn>
    <tableColumn id="8" xr3:uid="{96638EF1-A856-47F6-AC83-2319F57C0680}" name="TOTAL DOT" dataDxfId="20" totalsRowDxfId="12">
      <calculatedColumnFormula>TABLA_RESUMEN_GASTO_SEMANAL[[#This Row],[DOT. MOD SALFA]]+TABLA_RESUMEN_GASTO_SEMANAL[[#This Row],[DOT. SUBC. FRP]]</calculatedColumnFormula>
    </tableColumn>
    <tableColumn id="7" xr3:uid="{8953416B-F85B-482D-A685-2A9050C48557}" name="TOTAL HH" totalsRowFunction="sum" dataDxfId="19" totalsRowDxfId="11">
      <calculatedColumnFormula>IF(SUMIFS(TABLA_DOTACION[HH],TABLA_DOTACION[FECHA],TABLA_RESUMEN_GASTO_SEMANAL[[#This Row],[FECHA]])=RESUMEN!D7+RESUMEN!G7,RESUMEN!D7+RESUMEN!G7,"ERROR")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2381B7-5EE0-4905-B997-EA14FE9B1F31}" name="TABLA_FRENTES_DE_TRABAJO" displayName="TABLA_FRENTES_DE_TRABAJO" ref="A1:J51" totalsRowShown="0">
  <autoFilter ref="A1:J51" xr:uid="{CBB8F85C-6C0D-4B35-8C6C-AB7B698122D1}"/>
  <tableColumns count="10">
    <tableColumn id="3" xr3:uid="{401E9E1E-3899-49BD-983C-87216E68E79B}" name="WP_ID" dataDxfId="69"/>
    <tableColumn id="8" xr3:uid="{B5481A89-F6C1-41A0-99E8-0405A0998B64}" name="WP_CODE" dataDxfId="68"/>
    <tableColumn id="4" xr3:uid="{21C98C3D-ECF2-4A7C-8DC3-BD905ACA805A}" name="WP_DESCRIPTION" dataDxfId="67"/>
    <tableColumn id="5" xr3:uid="{32267D46-AE40-47F6-8A72-1316F93F22B3}" name="WORKFACE_ID" dataDxfId="66"/>
    <tableColumn id="6" xr3:uid="{29190520-09A3-4EF7-8986-0CBCBFE591DE}" name="WORKFACE_CODE" dataDxfId="65">
      <calculatedColumnFormula>H2&amp;"-"&amp;D2</calculatedColumnFormula>
    </tableColumn>
    <tableColumn id="7" xr3:uid="{9E4F5F40-D68E-4AE1-B949-12312DA00419}" name="WORKFACE_DESCRIPTION" dataDxfId="64"/>
    <tableColumn id="9" xr3:uid="{3CEBA5CC-6686-4518-9B7E-8F595B39A9C5}" name="REPORT_INPUT_CODE" dataDxfId="63">
      <calculatedColumnFormula>TABLA_FRENTES_DE_TRABAJO[[#This Row],[WORKFACE_DESCRIPTION]]&amp;"-"&amp;TABLA_FRENTES_DE_TRABAJO[[#This Row],[WP_DESCRIPTION]]</calculatedColumnFormula>
    </tableColumn>
    <tableColumn id="1" xr3:uid="{CFE73188-860C-47E9-9DCD-1917CC5BDCE3}" name="CWA_ID" dataDxfId="62"/>
    <tableColumn id="2" xr3:uid="{D457A71B-AEE9-4C99-816C-2EC64E5911D6}" name="CWA_DESCRIPTION" dataDxfId="61"/>
    <tableColumn id="10" xr3:uid="{021D0AF3-9769-490B-896E-31E405EF3F00}" name="CWA_CODE" dataDxfId="60">
      <calculatedColumnFormula>TABLA_FRENTES_DE_TRABAJO[[#This Row],[CWA_ID]]&amp;"-"&amp;TABLA_FRENTES_DE_TRABAJO[[#This Row],[CWA_DESCRIPTION]]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3A4C65-A769-41DB-B975-FDF2D5703D3C}" name="Tabla6" displayName="Tabla6" ref="B6:Q14" totalsRowCount="1" headerRowDxfId="59">
  <autoFilter ref="B6:Q13" xr:uid="{AF3A4C65-A769-41DB-B975-FDF2D5703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83C12EB-3A3F-443F-8567-7C5A4D10976F}" name="FECHA" totalsRowLabel="Total" dataDxfId="58" totalsRowDxfId="57">
      <calculatedColumnFormula>B6+1</calculatedColumnFormula>
    </tableColumn>
    <tableColumn id="2" xr3:uid="{EC0A2FDF-12AD-40AD-BF8E-947E3F476C8B}" name="1000-ACOPIO Y MANEJO DE SAL" totalsRowFunction="sum" dataDxfId="56" totalsRowDxfId="55">
      <calculatedColumnFormula>SUMIFS(TABLA_ACTIVIDADES[HH],TABLA_ACTIVIDADES[FECHA],Tabla6[[#This Row],[FECHA]],TABLA_ACTIVIDADES[AREA],RESUMEN_CWA!C$6,TABLA_ACTIVIDADES[ACTIVIDAD],"&lt;&gt;*Colación*")</calculatedColumnFormula>
    </tableColumn>
    <tableColumn id="3" xr3:uid="{6B666C9E-A87F-4DF3-B6B0-E05385348FA5}" name="2000-AIREACION DE PILAS" totalsRowFunction="sum" dataDxfId="54" totalsRowDxfId="53">
      <calculatedColumnFormula>SUMIFS(TABLA_ACTIVIDADES[HH],TABLA_ACTIVIDADES[FECHA],Tabla6[[#This Row],[FECHA]],TABLA_ACTIVIDADES[AREA],RESUMEN_CWA!D$6,TABLA_ACTIVIDADES[ACTIVIDAD],"&lt;&gt;*Colación*")</calculatedColumnFormula>
    </tableColumn>
    <tableColumn id="4" xr3:uid="{C6FFA84E-5AF4-48DE-80B8-CD2616B399C0}" name="3000-MANEJO DE SOLUCIONES" totalsRowFunction="sum" dataDxfId="52" totalsRowDxfId="51">
      <calculatedColumnFormula>SUMIFS(TABLA_ACTIVIDADES[HH],TABLA_ACTIVIDADES[FECHA],Tabla6[[#This Row],[FECHA]],TABLA_ACTIVIDADES[AREA],RESUMEN_CWA!E$6,TABLA_ACTIVIDADES[ACTIVIDAD],"&lt;&gt;*Colación*")</calculatedColumnFormula>
    </tableColumn>
    <tableColumn id="5" xr3:uid="{8EB0C5E6-5F76-4D03-BEAF-8EA4E621B2E9}" name="4000-EXTRACCION POR SOLVENTES" totalsRowFunction="sum" dataDxfId="50" totalsRowDxfId="49">
      <calculatedColumnFormula>SUMIFS(TABLA_ACTIVIDADES[HH],TABLA_ACTIVIDADES[FECHA],Tabla6[[#This Row],[FECHA]],TABLA_ACTIVIDADES[AREA],RESUMEN_CWA!F$6,TABLA_ACTIVIDADES[ACTIVIDAD],"&lt;&gt;*Colación*")</calculatedColumnFormula>
    </tableColumn>
    <tableColumn id="6" xr3:uid="{C7EC7FD7-4DD2-49E0-8CB8-983574366400}" name="9000-IIFF" totalsRowFunction="sum" dataDxfId="48" totalsRowDxfId="47">
      <calculatedColumnFormula>SUMIFS(TABLA_ACTIVIDADES[HH],TABLA_ACTIVIDADES[FECHA],Tabla6[[#This Row],[FECHA]],TABLA_ACTIVIDADES[AREA],RESUMEN_CWA!G$6,TABLA_ACTIVIDADES[ACTIVIDAD],"&lt;&gt;*Colación*")</calculatedColumnFormula>
    </tableColumn>
    <tableColumn id="7" xr3:uid="{5D1C2EE3-20E5-486D-9D18-A499B6668EF5}" name="20000-ANTOFAGASTA" totalsRowFunction="sum" dataDxfId="46" totalsRowDxfId="45">
      <calculatedColumnFormula>SUMIFS(TABLA_ACTIVIDADES[HH],TABLA_ACTIVIDADES[FECHA],Tabla6[[#This Row],[FECHA]],TABLA_ACTIVIDADES[AREA],RESUMEN_CWA!H$6,TABLA_ACTIVIDADES[ACTIVIDAD],"&lt;&gt;*Colación*")</calculatedColumnFormula>
    </tableColumn>
    <tableColumn id="8" xr3:uid="{0FB74101-FFD6-44D4-8F94-C1010B2FC12F}" name="30000-BAJADA DE TURNO" totalsRowFunction="sum" dataDxfId="44" totalsRowDxfId="43">
      <calculatedColumnFormula>SUMIFS(TABLA_ACTIVIDADES[HH],TABLA_ACTIVIDADES[FECHA],Tabla6[[#This Row],[FECHA]],TABLA_ACTIVIDADES[AREA],RESUMEN_CWA!I$6,TABLA_ACTIVIDADES[ACTIVIDAD],"&lt;&gt;*Colación*")</calculatedColumnFormula>
    </tableColumn>
    <tableColumn id="9" xr3:uid="{21D622D3-541C-41BE-A151-C4145824B354}" name="PP1-OLAP" totalsRowFunction="sum" dataDxfId="42" totalsRowDxfId="41">
      <calculatedColumnFormula>SUMIFS(TABLA_ACTIVIDADES[HH],TABLA_ACTIVIDADES[FECHA],Tabla6[[#This Row],[FECHA]],TABLA_ACTIVIDADES[AREA],RESUMEN_CWA!J$6,TABLA_ACTIVIDADES[ACTIVIDAD],"&lt;&gt;*Colación*")</calculatedColumnFormula>
    </tableColumn>
    <tableColumn id="10" xr3:uid="{BBAEE836-852E-4836-B252-2135B2359133}" name="PP2-AGLOMERADO" totalsRowFunction="sum" dataDxfId="40" totalsRowDxfId="39">
      <calculatedColumnFormula>SUMIFS(TABLA_ACTIVIDADES[HH],TABLA_ACTIVIDADES[FECHA],Tabla6[[#This Row],[FECHA]],TABLA_ACTIVIDADES[AREA],RESUMEN_CWA!K$6,TABLA_ACTIVIDADES[ACTIVIDAD],"&lt;&gt;*Colación*")</calculatedColumnFormula>
    </tableColumn>
    <tableColumn id="11" xr3:uid="{A0DF91A2-17CE-4135-A58F-0B3EB7B26D34}" name="PP3-SX" totalsRowFunction="sum" dataDxfId="38" totalsRowDxfId="37">
      <calculatedColumnFormula>SUMIFS(TABLA_ACTIVIDADES[HH],TABLA_ACTIVIDADES[FECHA],Tabla6[[#This Row],[FECHA]],TABLA_ACTIVIDADES[AREA],RESUMEN_CWA!L$6,TABLA_ACTIVIDADES[ACTIVIDAD],"&lt;&gt;*Colación*")</calculatedColumnFormula>
    </tableColumn>
    <tableColumn id="12" xr3:uid="{87D55EE5-37CD-4F7A-A916-A5990C42E8A4}" name="PP4-SX" totalsRowFunction="sum" dataDxfId="36" totalsRowDxfId="35">
      <calculatedColumnFormula>SUMIFS(TABLA_ACTIVIDADES[HH],TABLA_ACTIVIDADES[FECHA],Tabla6[[#This Row],[FECHA]],TABLA_ACTIVIDADES[AREA],RESUMEN_CWA!M$6,TABLA_ACTIVIDADES[ACTIVIDAD],"&lt;&gt;*Colación*")</calculatedColumnFormula>
    </tableColumn>
    <tableColumn id="13" xr3:uid="{E6BB7EC6-9D9A-465D-8FBA-3E0DFEE15727}" name="PP5-OLAP" totalsRowFunction="sum" dataDxfId="34" totalsRowDxfId="33">
      <calculatedColumnFormula>SUMIFS(TABLA_ACTIVIDADES[HH],TABLA_ACTIVIDADES[FECHA],Tabla6[[#This Row],[FECHA]],TABLA_ACTIVIDADES[AREA],RESUMEN_CWA!N$6,TABLA_ACTIVIDADES[ACTIVIDAD],"&lt;&gt;*Colación*")</calculatedColumnFormula>
    </tableColumn>
    <tableColumn id="14" xr3:uid="{A0B90AFC-EF34-4B13-BB1C-8CA092CEF43E}" name="PP6-SX" totalsRowFunction="sum" dataDxfId="32" totalsRowDxfId="31">
      <calculatedColumnFormula>SUMIFS(TABLA_ACTIVIDADES[HH],TABLA_ACTIVIDADES[FECHA],Tabla6[[#This Row],[FECHA]],TABLA_ACTIVIDADES[AREA],RESUMEN_CWA!O$6,TABLA_ACTIVIDADES[ACTIVIDAD],"&lt;&gt;*Colación*")</calculatedColumnFormula>
    </tableColumn>
    <tableColumn id="15" xr3:uid="{442E6E1E-8548-4FDA-85DB-C5D7E06400BD}" name="PP7-AGLOMERADO" totalsRowFunction="sum" dataDxfId="30" totalsRowDxfId="29">
      <calculatedColumnFormula>SUMIFS(TABLA_ACTIVIDADES[HH],TABLA_ACTIVIDADES[FECHA],Tabla6[[#This Row],[FECHA]],TABLA_ACTIVIDADES[AREA],RESUMEN_CWA!P$6,TABLA_ACTIVIDADES[ACTIVIDAD],"&lt;&gt;*Colación*")</calculatedColumnFormula>
    </tableColumn>
    <tableColumn id="16" xr3:uid="{05839ED0-B15D-482B-A8D9-9457B457961F}" name="TOTAL" totalsRowFunction="custom" dataDxfId="28" totalsRowDxfId="27">
      <calculatedColumnFormula>SUM(Tabla6[[#This Row],[1000-ACOPIO Y MANEJO DE SAL]:[PP7-AGLOMERADO]])</calculatedColumnFormula>
      <totalsRowFormula>IF(SUBTOTAL(109,Tabla6[TOTAL])=TABLA_RESUMEN_GASTO_SEMANAL[[#Totals],[TOTAL HH]],SUBTOTAL(109,Tabla6[TOTAL]),"ERROR")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D798-62BE-4515-AD6C-5F4CD6475509}">
  <sheetPr codeName="Hoja2"/>
  <dimension ref="A1:M2269"/>
  <sheetViews>
    <sheetView topLeftCell="A1160" workbookViewId="0">
      <selection activeCell="C1170" sqref="C1170"/>
    </sheetView>
  </sheetViews>
  <sheetFormatPr baseColWidth="10" defaultRowHeight="15" x14ac:dyDescent="0.25"/>
  <cols>
    <col min="1" max="1" width="9.7109375" style="2" bestFit="1" customWidth="1"/>
    <col min="2" max="2" width="10.85546875" bestFit="1" customWidth="1"/>
    <col min="3" max="3" width="25.5703125" style="2" bestFit="1" customWidth="1"/>
    <col min="4" max="4" width="22.7109375" style="2" bestFit="1" customWidth="1"/>
    <col min="5" max="5" width="29.7109375" style="2" bestFit="1" customWidth="1"/>
    <col min="6" max="6" width="15.7109375" style="2" bestFit="1" customWidth="1"/>
    <col min="7" max="7" width="9.7109375" bestFit="1" customWidth="1"/>
    <col min="8" max="8" width="14.7109375" customWidth="1"/>
    <col min="9" max="9" width="5.85546875" style="2" bestFit="1" customWidth="1"/>
    <col min="11" max="11" width="28.5703125" style="2" bestFit="1" customWidth="1"/>
    <col min="12" max="12" width="10.85546875" style="2" bestFit="1" customWidth="1"/>
    <col min="13" max="13" width="9.7109375" style="3" bestFit="1" customWidth="1"/>
    <col min="14" max="16384" width="11.42578125" style="2"/>
  </cols>
  <sheetData>
    <row r="1" spans="1:13" x14ac:dyDescent="0.25">
      <c r="A1" s="2" t="s">
        <v>0</v>
      </c>
      <c r="B1" s="2" t="s">
        <v>97</v>
      </c>
      <c r="C1" s="2" t="s">
        <v>99</v>
      </c>
      <c r="D1" s="2" t="s">
        <v>98</v>
      </c>
      <c r="E1" s="2" t="s">
        <v>100</v>
      </c>
      <c r="F1" s="2" t="s">
        <v>1</v>
      </c>
      <c r="G1" s="2" t="s">
        <v>101</v>
      </c>
      <c r="H1" s="2" t="s">
        <v>626</v>
      </c>
      <c r="I1" s="2" t="s">
        <v>29</v>
      </c>
      <c r="J1" s="2"/>
      <c r="M1" s="2"/>
    </row>
    <row r="2" spans="1:13" x14ac:dyDescent="0.25">
      <c r="A2" s="41" t="s">
        <v>1261</v>
      </c>
      <c r="B2" s="2" t="s">
        <v>106</v>
      </c>
      <c r="C2" s="2" t="s">
        <v>610</v>
      </c>
      <c r="D2" s="2" t="s">
        <v>107</v>
      </c>
      <c r="E2" s="2" t="s">
        <v>58</v>
      </c>
      <c r="F2" s="2" t="s">
        <v>78</v>
      </c>
      <c r="G2" s="2" t="s">
        <v>105</v>
      </c>
      <c r="H2" s="2" t="s">
        <v>79</v>
      </c>
      <c r="I2" s="2">
        <v>11</v>
      </c>
      <c r="J2" s="2"/>
      <c r="M2" s="2"/>
    </row>
    <row r="3" spans="1:13" x14ac:dyDescent="0.25">
      <c r="A3" s="41" t="s">
        <v>1261</v>
      </c>
      <c r="B3" s="2" t="s">
        <v>388</v>
      </c>
      <c r="C3" s="2" t="s">
        <v>390</v>
      </c>
      <c r="D3" s="2" t="s">
        <v>389</v>
      </c>
      <c r="E3" s="2" t="s">
        <v>59</v>
      </c>
      <c r="F3" s="2" t="s">
        <v>57</v>
      </c>
      <c r="G3" s="2" t="s">
        <v>105</v>
      </c>
      <c r="H3" s="2" t="s">
        <v>55</v>
      </c>
      <c r="I3" s="2">
        <v>11</v>
      </c>
      <c r="J3" s="2"/>
      <c r="M3" s="2"/>
    </row>
    <row r="4" spans="1:13" x14ac:dyDescent="0.25">
      <c r="A4" s="41" t="s">
        <v>1261</v>
      </c>
      <c r="B4" s="2" t="s">
        <v>438</v>
      </c>
      <c r="C4" s="2" t="s">
        <v>440</v>
      </c>
      <c r="D4" s="2" t="s">
        <v>439</v>
      </c>
      <c r="E4" s="2" t="s">
        <v>66</v>
      </c>
      <c r="F4" s="2" t="s">
        <v>76</v>
      </c>
      <c r="G4" s="2" t="s">
        <v>105</v>
      </c>
      <c r="H4" s="2" t="s">
        <v>55</v>
      </c>
      <c r="I4" s="2">
        <v>11</v>
      </c>
      <c r="J4" s="2"/>
      <c r="M4" s="2"/>
    </row>
    <row r="5" spans="1:13" x14ac:dyDescent="0.25">
      <c r="A5" s="41" t="s">
        <v>1261</v>
      </c>
      <c r="B5" s="2" t="s">
        <v>476</v>
      </c>
      <c r="C5" s="2" t="s">
        <v>587</v>
      </c>
      <c r="D5" s="2" t="s">
        <v>477</v>
      </c>
      <c r="E5" s="2" t="s">
        <v>59</v>
      </c>
      <c r="F5" s="2" t="s">
        <v>57</v>
      </c>
      <c r="G5" s="2" t="s">
        <v>105</v>
      </c>
      <c r="H5" s="2" t="s">
        <v>55</v>
      </c>
      <c r="I5" s="2">
        <v>11</v>
      </c>
      <c r="J5" s="2"/>
      <c r="M5" s="2"/>
    </row>
    <row r="6" spans="1:13" x14ac:dyDescent="0.25">
      <c r="A6" s="41" t="s">
        <v>1261</v>
      </c>
      <c r="B6" s="2" t="s">
        <v>346</v>
      </c>
      <c r="C6" s="2" t="s">
        <v>348</v>
      </c>
      <c r="D6" s="2" t="s">
        <v>347</v>
      </c>
      <c r="E6" s="2" t="s">
        <v>59</v>
      </c>
      <c r="F6" s="2" t="s">
        <v>90</v>
      </c>
      <c r="G6" s="2" t="s">
        <v>105</v>
      </c>
      <c r="H6" s="2" t="s">
        <v>55</v>
      </c>
      <c r="I6" s="2">
        <v>11</v>
      </c>
      <c r="J6" s="2"/>
      <c r="M6" s="2"/>
    </row>
    <row r="7" spans="1:13" x14ac:dyDescent="0.25">
      <c r="A7" s="41" t="s">
        <v>1261</v>
      </c>
      <c r="B7" s="2" t="s">
        <v>252</v>
      </c>
      <c r="C7" s="2" t="s">
        <v>254</v>
      </c>
      <c r="D7" s="2" t="s">
        <v>253</v>
      </c>
      <c r="E7" s="2" t="s">
        <v>58</v>
      </c>
      <c r="F7" s="2" t="s">
        <v>57</v>
      </c>
      <c r="G7" s="2" t="s">
        <v>1026</v>
      </c>
      <c r="H7" s="2" t="s">
        <v>55</v>
      </c>
      <c r="I7" s="2">
        <v>11</v>
      </c>
      <c r="J7" s="2"/>
      <c r="M7" s="2"/>
    </row>
    <row r="8" spans="1:13" x14ac:dyDescent="0.25">
      <c r="A8" s="41" t="s">
        <v>1261</v>
      </c>
      <c r="B8" s="2" t="s">
        <v>232</v>
      </c>
      <c r="C8" s="2" t="s">
        <v>234</v>
      </c>
      <c r="D8" s="2" t="s">
        <v>233</v>
      </c>
      <c r="E8" s="2" t="s">
        <v>59</v>
      </c>
      <c r="F8" s="2" t="s">
        <v>90</v>
      </c>
      <c r="G8" s="2" t="s">
        <v>105</v>
      </c>
      <c r="H8" s="2" t="s">
        <v>55</v>
      </c>
      <c r="I8" s="2">
        <v>11</v>
      </c>
      <c r="J8" s="2"/>
      <c r="M8" s="2"/>
    </row>
    <row r="9" spans="1:13" x14ac:dyDescent="0.25">
      <c r="A9" s="41" t="s">
        <v>1261</v>
      </c>
      <c r="B9" s="2" t="s">
        <v>246</v>
      </c>
      <c r="C9" s="2" t="s">
        <v>248</v>
      </c>
      <c r="D9" s="2" t="s">
        <v>247</v>
      </c>
      <c r="E9" s="2" t="s">
        <v>66</v>
      </c>
      <c r="F9" s="2" t="s">
        <v>76</v>
      </c>
      <c r="G9" s="2" t="s">
        <v>105</v>
      </c>
      <c r="H9" s="2" t="s">
        <v>55</v>
      </c>
      <c r="I9" s="2">
        <v>11</v>
      </c>
      <c r="J9" s="2"/>
      <c r="M9" s="2"/>
    </row>
    <row r="10" spans="1:13" x14ac:dyDescent="0.25">
      <c r="A10" s="41" t="s">
        <v>1261</v>
      </c>
      <c r="B10" s="2" t="s">
        <v>555</v>
      </c>
      <c r="C10" s="2" t="s">
        <v>557</v>
      </c>
      <c r="D10" s="2" t="s">
        <v>556</v>
      </c>
      <c r="E10" s="2" t="s">
        <v>59</v>
      </c>
      <c r="F10" s="2" t="s">
        <v>63</v>
      </c>
      <c r="G10" s="2" t="s">
        <v>105</v>
      </c>
      <c r="H10" s="2" t="s">
        <v>55</v>
      </c>
      <c r="I10" s="2">
        <v>11</v>
      </c>
      <c r="J10" s="2"/>
      <c r="M10" s="2"/>
    </row>
    <row r="11" spans="1:13" x14ac:dyDescent="0.25">
      <c r="A11" s="41" t="s">
        <v>1261</v>
      </c>
      <c r="B11" s="2" t="s">
        <v>1029</v>
      </c>
      <c r="C11" s="2" t="s">
        <v>248</v>
      </c>
      <c r="D11" s="2" t="s">
        <v>1027</v>
      </c>
      <c r="E11" s="2" t="s">
        <v>1028</v>
      </c>
      <c r="F11" s="2" t="s">
        <v>54</v>
      </c>
      <c r="G11" s="2" t="s">
        <v>105</v>
      </c>
      <c r="H11" s="2" t="s">
        <v>55</v>
      </c>
      <c r="I11" s="2">
        <v>11</v>
      </c>
      <c r="J11" s="2"/>
      <c r="M11" s="2"/>
    </row>
    <row r="12" spans="1:13" x14ac:dyDescent="0.25">
      <c r="A12" s="41" t="s">
        <v>1261</v>
      </c>
      <c r="B12" s="2" t="s">
        <v>291</v>
      </c>
      <c r="C12" s="2" t="s">
        <v>293</v>
      </c>
      <c r="D12" s="2" t="s">
        <v>292</v>
      </c>
      <c r="E12" s="2" t="s">
        <v>58</v>
      </c>
      <c r="F12" s="2" t="s">
        <v>63</v>
      </c>
      <c r="G12" s="2" t="s">
        <v>1026</v>
      </c>
      <c r="H12" s="2" t="s">
        <v>55</v>
      </c>
      <c r="I12" s="2">
        <v>11</v>
      </c>
      <c r="J12" s="2"/>
      <c r="M12" s="2"/>
    </row>
    <row r="13" spans="1:13" x14ac:dyDescent="0.25">
      <c r="A13" s="41" t="s">
        <v>1261</v>
      </c>
      <c r="B13" s="2" t="s">
        <v>187</v>
      </c>
      <c r="C13" s="2" t="s">
        <v>189</v>
      </c>
      <c r="D13" s="2" t="s">
        <v>188</v>
      </c>
      <c r="E13" s="2" t="s">
        <v>71</v>
      </c>
      <c r="F13" s="2" t="s">
        <v>61</v>
      </c>
      <c r="G13" s="2" t="s">
        <v>1026</v>
      </c>
      <c r="H13" s="2" t="s">
        <v>55</v>
      </c>
      <c r="I13" s="2">
        <v>11</v>
      </c>
      <c r="J13" s="2"/>
      <c r="M13" s="2"/>
    </row>
    <row r="14" spans="1:13" x14ac:dyDescent="0.25">
      <c r="A14" s="41" t="s">
        <v>1261</v>
      </c>
      <c r="B14" s="2" t="s">
        <v>433</v>
      </c>
      <c r="C14" s="2" t="s">
        <v>87</v>
      </c>
      <c r="D14" s="2" t="s">
        <v>434</v>
      </c>
      <c r="E14" s="2" t="s">
        <v>59</v>
      </c>
      <c r="F14" s="2" t="s">
        <v>76</v>
      </c>
      <c r="G14" s="2" t="s">
        <v>105</v>
      </c>
      <c r="H14" s="2" t="s">
        <v>55</v>
      </c>
      <c r="I14" s="2">
        <v>11</v>
      </c>
      <c r="J14" s="2"/>
      <c r="M14" s="2"/>
    </row>
    <row r="15" spans="1:13" x14ac:dyDescent="0.25">
      <c r="A15" s="41" t="s">
        <v>1261</v>
      </c>
      <c r="B15" s="2" t="s">
        <v>235</v>
      </c>
      <c r="C15" s="2" t="s">
        <v>237</v>
      </c>
      <c r="D15" s="2" t="s">
        <v>236</v>
      </c>
      <c r="E15" s="2" t="s">
        <v>59</v>
      </c>
      <c r="F15" s="2" t="s">
        <v>90</v>
      </c>
      <c r="G15" s="2" t="s">
        <v>105</v>
      </c>
      <c r="H15" s="2" t="s">
        <v>55</v>
      </c>
      <c r="I15" s="2">
        <v>11</v>
      </c>
      <c r="J15" s="2"/>
      <c r="M15" s="2"/>
    </row>
    <row r="16" spans="1:13" x14ac:dyDescent="0.25">
      <c r="A16" s="41" t="s">
        <v>1261</v>
      </c>
      <c r="B16" s="2" t="s">
        <v>164</v>
      </c>
      <c r="C16" s="2" t="s">
        <v>166</v>
      </c>
      <c r="D16" s="2" t="s">
        <v>165</v>
      </c>
      <c r="E16" s="2" t="s">
        <v>59</v>
      </c>
      <c r="F16" s="2" t="s">
        <v>57</v>
      </c>
      <c r="G16" s="2" t="s">
        <v>1026</v>
      </c>
      <c r="H16" s="2" t="s">
        <v>55</v>
      </c>
      <c r="I16" s="2">
        <v>11</v>
      </c>
      <c r="J16" s="2"/>
      <c r="M16" s="2"/>
    </row>
    <row r="17" spans="1:13" x14ac:dyDescent="0.25">
      <c r="A17" s="41" t="s">
        <v>1261</v>
      </c>
      <c r="B17" s="2" t="s">
        <v>520</v>
      </c>
      <c r="C17" s="2" t="s">
        <v>599</v>
      </c>
      <c r="D17" s="2" t="s">
        <v>521</v>
      </c>
      <c r="E17" s="2" t="s">
        <v>2</v>
      </c>
      <c r="F17" s="2" t="s">
        <v>81</v>
      </c>
      <c r="G17" s="2" t="s">
        <v>105</v>
      </c>
      <c r="H17" s="2" t="s">
        <v>55</v>
      </c>
      <c r="I17" s="2">
        <v>11</v>
      </c>
      <c r="J17" s="2"/>
      <c r="M17" s="2"/>
    </row>
    <row r="18" spans="1:13" x14ac:dyDescent="0.25">
      <c r="A18" s="41" t="s">
        <v>1261</v>
      </c>
      <c r="B18" s="2" t="s">
        <v>92</v>
      </c>
      <c r="C18" s="2" t="s">
        <v>94</v>
      </c>
      <c r="D18" s="2" t="s">
        <v>93</v>
      </c>
      <c r="E18" s="2" t="s">
        <v>95</v>
      </c>
      <c r="F18" s="2" t="s">
        <v>54</v>
      </c>
      <c r="G18" s="2" t="s">
        <v>96</v>
      </c>
      <c r="H18" s="2" t="s">
        <v>55</v>
      </c>
      <c r="I18" s="2">
        <v>11</v>
      </c>
      <c r="J18" s="2"/>
      <c r="M18" s="2"/>
    </row>
    <row r="19" spans="1:13" x14ac:dyDescent="0.25">
      <c r="A19" s="41" t="s">
        <v>1261</v>
      </c>
      <c r="B19" s="2" t="s">
        <v>1032</v>
      </c>
      <c r="C19" s="2" t="s">
        <v>1031</v>
      </c>
      <c r="D19" s="2" t="s">
        <v>1030</v>
      </c>
      <c r="E19" s="2" t="s">
        <v>53</v>
      </c>
      <c r="F19" s="2" t="s">
        <v>54</v>
      </c>
      <c r="G19" s="2" t="s">
        <v>105</v>
      </c>
      <c r="H19" s="2" t="s">
        <v>55</v>
      </c>
      <c r="I19" s="2">
        <v>11</v>
      </c>
      <c r="J19" s="2"/>
      <c r="M19" s="2"/>
    </row>
    <row r="20" spans="1:13" x14ac:dyDescent="0.25">
      <c r="A20" s="41" t="s">
        <v>1261</v>
      </c>
      <c r="B20" s="2" t="s">
        <v>311</v>
      </c>
      <c r="C20" s="2" t="s">
        <v>313</v>
      </c>
      <c r="D20" s="2" t="s">
        <v>312</v>
      </c>
      <c r="E20" s="2" t="s">
        <v>77</v>
      </c>
      <c r="F20" s="2" t="s">
        <v>61</v>
      </c>
      <c r="G20" s="2" t="s">
        <v>105</v>
      </c>
      <c r="H20" s="2" t="s">
        <v>55</v>
      </c>
      <c r="I20" s="2">
        <v>11</v>
      </c>
      <c r="J20" s="2"/>
      <c r="M20" s="2"/>
    </row>
    <row r="21" spans="1:13" x14ac:dyDescent="0.25">
      <c r="A21" s="41" t="s">
        <v>1261</v>
      </c>
      <c r="B21" s="2" t="s">
        <v>479</v>
      </c>
      <c r="C21" s="2" t="s">
        <v>588</v>
      </c>
      <c r="D21" s="2" t="s">
        <v>480</v>
      </c>
      <c r="E21" s="2" t="s">
        <v>2</v>
      </c>
      <c r="F21" s="2" t="s">
        <v>57</v>
      </c>
      <c r="G21" s="2" t="s">
        <v>105</v>
      </c>
      <c r="H21" s="2" t="s">
        <v>55</v>
      </c>
      <c r="I21" s="2">
        <v>11</v>
      </c>
      <c r="J21" s="2"/>
      <c r="M21" s="2"/>
    </row>
    <row r="22" spans="1:13" x14ac:dyDescent="0.25">
      <c r="A22" s="41" t="s">
        <v>1261</v>
      </c>
      <c r="B22" s="2" t="s">
        <v>111</v>
      </c>
      <c r="C22" s="2" t="s">
        <v>94</v>
      </c>
      <c r="D22" s="2" t="s">
        <v>112</v>
      </c>
      <c r="E22" s="2" t="s">
        <v>59</v>
      </c>
      <c r="F22" s="2" t="s">
        <v>78</v>
      </c>
      <c r="G22" s="2" t="s">
        <v>105</v>
      </c>
      <c r="H22" s="2" t="s">
        <v>79</v>
      </c>
      <c r="I22" s="2">
        <v>11</v>
      </c>
      <c r="J22" s="2"/>
      <c r="M22" s="2"/>
    </row>
    <row r="23" spans="1:13" x14ac:dyDescent="0.25">
      <c r="A23" s="41" t="s">
        <v>1261</v>
      </c>
      <c r="B23" s="2" t="s">
        <v>294</v>
      </c>
      <c r="C23" s="2" t="s">
        <v>296</v>
      </c>
      <c r="D23" s="2" t="s">
        <v>295</v>
      </c>
      <c r="E23" s="2" t="s">
        <v>59</v>
      </c>
      <c r="F23" s="2" t="s">
        <v>63</v>
      </c>
      <c r="G23" s="2" t="s">
        <v>1026</v>
      </c>
      <c r="H23" s="2" t="s">
        <v>55</v>
      </c>
      <c r="I23" s="2">
        <v>11</v>
      </c>
      <c r="J23" s="2"/>
      <c r="M23" s="2"/>
    </row>
    <row r="24" spans="1:13" x14ac:dyDescent="0.25">
      <c r="A24" s="41" t="s">
        <v>1261</v>
      </c>
      <c r="B24" s="2" t="s">
        <v>467</v>
      </c>
      <c r="C24" s="2" t="s">
        <v>72</v>
      </c>
      <c r="D24" s="2" t="s">
        <v>468</v>
      </c>
      <c r="E24" s="2" t="s">
        <v>2</v>
      </c>
      <c r="F24" s="2" t="s">
        <v>90</v>
      </c>
      <c r="G24" s="2" t="s">
        <v>105</v>
      </c>
      <c r="H24" s="2" t="s">
        <v>55</v>
      </c>
      <c r="I24" s="2">
        <v>11</v>
      </c>
      <c r="J24" s="2"/>
      <c r="M24" s="2"/>
    </row>
    <row r="25" spans="1:13" x14ac:dyDescent="0.25">
      <c r="A25" s="41" t="s">
        <v>1261</v>
      </c>
      <c r="B25" s="2" t="s">
        <v>325</v>
      </c>
      <c r="C25" s="2" t="s">
        <v>606</v>
      </c>
      <c r="D25" s="2" t="s">
        <v>326</v>
      </c>
      <c r="E25" s="2" t="s">
        <v>58</v>
      </c>
      <c r="F25" s="2" t="s">
        <v>78</v>
      </c>
      <c r="G25" s="2" t="s">
        <v>105</v>
      </c>
      <c r="H25" s="2" t="s">
        <v>79</v>
      </c>
      <c r="I25" s="2">
        <v>11</v>
      </c>
      <c r="J25" s="2"/>
      <c r="M25" s="2"/>
    </row>
    <row r="26" spans="1:13" x14ac:dyDescent="0.25">
      <c r="A26" s="41" t="s">
        <v>1261</v>
      </c>
      <c r="B26" s="2" t="s">
        <v>473</v>
      </c>
      <c r="C26" s="2" t="s">
        <v>60</v>
      </c>
      <c r="D26" s="2" t="s">
        <v>474</v>
      </c>
      <c r="E26" s="2" t="s">
        <v>58</v>
      </c>
      <c r="F26" s="2" t="s">
        <v>57</v>
      </c>
      <c r="G26" s="2" t="s">
        <v>105</v>
      </c>
      <c r="H26" s="2" t="s">
        <v>55</v>
      </c>
      <c r="I26" s="2">
        <v>11</v>
      </c>
      <c r="J26" s="2"/>
      <c r="M26" s="2"/>
    </row>
    <row r="27" spans="1:13" x14ac:dyDescent="0.25">
      <c r="A27" s="41" t="s">
        <v>1261</v>
      </c>
      <c r="B27" s="2" t="s">
        <v>373</v>
      </c>
      <c r="C27" s="2" t="s">
        <v>375</v>
      </c>
      <c r="D27" s="2" t="s">
        <v>374</v>
      </c>
      <c r="E27" s="2" t="s">
        <v>58</v>
      </c>
      <c r="F27" s="2" t="s">
        <v>90</v>
      </c>
      <c r="G27" s="2" t="s">
        <v>105</v>
      </c>
      <c r="H27" s="2" t="s">
        <v>55</v>
      </c>
      <c r="I27" s="2">
        <v>11</v>
      </c>
      <c r="J27" s="2"/>
      <c r="M27" s="2"/>
    </row>
    <row r="28" spans="1:13" x14ac:dyDescent="0.25">
      <c r="A28" s="41" t="s">
        <v>1261</v>
      </c>
      <c r="B28" s="2" t="s">
        <v>444</v>
      </c>
      <c r="C28" s="2" t="s">
        <v>89</v>
      </c>
      <c r="D28" s="2" t="s">
        <v>445</v>
      </c>
      <c r="E28" s="2" t="s">
        <v>58</v>
      </c>
      <c r="F28" s="2" t="s">
        <v>78</v>
      </c>
      <c r="G28" s="2" t="s">
        <v>105</v>
      </c>
      <c r="H28" s="2" t="s">
        <v>79</v>
      </c>
      <c r="I28" s="2">
        <v>11</v>
      </c>
      <c r="J28" s="2"/>
      <c r="M28" s="2"/>
    </row>
    <row r="29" spans="1:13" x14ac:dyDescent="0.25">
      <c r="A29" s="41" t="s">
        <v>1261</v>
      </c>
      <c r="B29" s="2" t="s">
        <v>345</v>
      </c>
      <c r="C29" s="2" t="s">
        <v>69</v>
      </c>
      <c r="D29" s="2" t="s">
        <v>1033</v>
      </c>
      <c r="E29" s="2" t="s">
        <v>75</v>
      </c>
      <c r="F29" s="2" t="s">
        <v>90</v>
      </c>
      <c r="G29" s="2" t="s">
        <v>105</v>
      </c>
      <c r="H29" s="2" t="s">
        <v>55</v>
      </c>
      <c r="I29" s="2">
        <v>11</v>
      </c>
      <c r="J29" s="2"/>
      <c r="M29" s="2"/>
    </row>
    <row r="30" spans="1:13" x14ac:dyDescent="0.25">
      <c r="A30" s="41" t="s">
        <v>1261</v>
      </c>
      <c r="B30" s="2" t="s">
        <v>152</v>
      </c>
      <c r="C30" s="2" t="s">
        <v>154</v>
      </c>
      <c r="D30" s="2" t="s">
        <v>153</v>
      </c>
      <c r="E30" s="2" t="s">
        <v>64</v>
      </c>
      <c r="F30" s="2" t="s">
        <v>65</v>
      </c>
      <c r="G30" s="2" t="s">
        <v>1026</v>
      </c>
      <c r="H30" s="2" t="s">
        <v>55</v>
      </c>
      <c r="I30" s="2">
        <v>11</v>
      </c>
      <c r="J30" s="2"/>
      <c r="M30" s="2"/>
    </row>
    <row r="31" spans="1:13" x14ac:dyDescent="0.25">
      <c r="A31" s="41" t="s">
        <v>1261</v>
      </c>
      <c r="B31" s="2" t="s">
        <v>208</v>
      </c>
      <c r="C31" s="2" t="s">
        <v>210</v>
      </c>
      <c r="D31" s="2" t="s">
        <v>209</v>
      </c>
      <c r="E31" s="2" t="s">
        <v>58</v>
      </c>
      <c r="F31" s="2" t="s">
        <v>67</v>
      </c>
      <c r="G31" s="2" t="s">
        <v>105</v>
      </c>
      <c r="H31" s="2" t="s">
        <v>55</v>
      </c>
      <c r="I31" s="2">
        <v>11</v>
      </c>
      <c r="J31" s="2"/>
      <c r="M31" s="2"/>
    </row>
    <row r="32" spans="1:13" x14ac:dyDescent="0.25">
      <c r="A32" s="41" t="s">
        <v>1261</v>
      </c>
      <c r="B32" s="2" t="s">
        <v>135</v>
      </c>
      <c r="C32" s="2" t="s">
        <v>137</v>
      </c>
      <c r="D32" s="2" t="s">
        <v>136</v>
      </c>
      <c r="E32" s="2" t="s">
        <v>80</v>
      </c>
      <c r="F32" s="2" t="s">
        <v>65</v>
      </c>
      <c r="G32" s="2" t="s">
        <v>1026</v>
      </c>
      <c r="H32" s="2" t="s">
        <v>55</v>
      </c>
      <c r="I32" s="2">
        <v>11</v>
      </c>
      <c r="J32" s="2"/>
      <c r="M32" s="2"/>
    </row>
    <row r="33" spans="1:13" x14ac:dyDescent="0.25">
      <c r="A33" s="41" t="s">
        <v>1261</v>
      </c>
      <c r="B33" s="2" t="s">
        <v>182</v>
      </c>
      <c r="C33" s="2" t="s">
        <v>184</v>
      </c>
      <c r="D33" s="2" t="s">
        <v>183</v>
      </c>
      <c r="E33" s="2" t="s">
        <v>66</v>
      </c>
      <c r="F33" s="2" t="s">
        <v>65</v>
      </c>
      <c r="G33" s="2" t="s">
        <v>105</v>
      </c>
      <c r="H33" s="2" t="s">
        <v>55</v>
      </c>
      <c r="I33" s="2">
        <v>11</v>
      </c>
      <c r="J33" s="2"/>
      <c r="M33" s="2"/>
    </row>
    <row r="34" spans="1:13" x14ac:dyDescent="0.25">
      <c r="A34" s="41" t="s">
        <v>1261</v>
      </c>
      <c r="B34" s="2" t="s">
        <v>337</v>
      </c>
      <c r="C34" s="2" t="s">
        <v>166</v>
      </c>
      <c r="D34" s="2" t="s">
        <v>338</v>
      </c>
      <c r="E34" s="2" t="s">
        <v>71</v>
      </c>
      <c r="F34" s="2" t="s">
        <v>61</v>
      </c>
      <c r="G34" s="2" t="s">
        <v>105</v>
      </c>
      <c r="H34" s="2" t="s">
        <v>55</v>
      </c>
      <c r="I34" s="2">
        <v>11</v>
      </c>
      <c r="J34" s="2"/>
      <c r="M34" s="2"/>
    </row>
    <row r="35" spans="1:13" x14ac:dyDescent="0.25">
      <c r="A35" s="41" t="s">
        <v>1261</v>
      </c>
      <c r="B35" s="2" t="s">
        <v>276</v>
      </c>
      <c r="C35" s="2" t="s">
        <v>278</v>
      </c>
      <c r="D35" s="2" t="s">
        <v>277</v>
      </c>
      <c r="E35" s="2" t="s">
        <v>59</v>
      </c>
      <c r="F35" s="2" t="s">
        <v>57</v>
      </c>
      <c r="G35" s="2" t="s">
        <v>1026</v>
      </c>
      <c r="H35" s="2" t="s">
        <v>55</v>
      </c>
      <c r="I35" s="2">
        <v>11</v>
      </c>
      <c r="J35" s="2"/>
      <c r="M35" s="2"/>
    </row>
    <row r="36" spans="1:13" x14ac:dyDescent="0.25">
      <c r="A36" s="41" t="s">
        <v>1261</v>
      </c>
      <c r="B36" s="2" t="s">
        <v>155</v>
      </c>
      <c r="C36" s="2" t="s">
        <v>157</v>
      </c>
      <c r="D36" s="2" t="s">
        <v>156</v>
      </c>
      <c r="E36" s="2" t="s">
        <v>2</v>
      </c>
      <c r="F36" s="2" t="s">
        <v>57</v>
      </c>
      <c r="G36" s="2" t="s">
        <v>1026</v>
      </c>
      <c r="H36" s="2" t="s">
        <v>55</v>
      </c>
      <c r="I36" s="2">
        <v>11</v>
      </c>
      <c r="J36" s="2"/>
      <c r="M36" s="2"/>
    </row>
    <row r="37" spans="1:13" x14ac:dyDescent="0.25">
      <c r="A37" s="41" t="s">
        <v>1261</v>
      </c>
      <c r="B37" s="2" t="s">
        <v>102</v>
      </c>
      <c r="C37" s="2" t="s">
        <v>68</v>
      </c>
      <c r="D37" s="2" t="s">
        <v>103</v>
      </c>
      <c r="E37" s="2" t="s">
        <v>75</v>
      </c>
      <c r="F37" s="2" t="s">
        <v>78</v>
      </c>
      <c r="G37" s="2" t="s">
        <v>105</v>
      </c>
      <c r="H37" s="2" t="s">
        <v>79</v>
      </c>
      <c r="I37" s="2">
        <v>11</v>
      </c>
      <c r="J37" s="2"/>
      <c r="M37" s="2"/>
    </row>
    <row r="38" spans="1:13" x14ac:dyDescent="0.25">
      <c r="A38" s="41" t="s">
        <v>1261</v>
      </c>
      <c r="B38" s="2" t="s">
        <v>367</v>
      </c>
      <c r="C38" s="2" t="s">
        <v>369</v>
      </c>
      <c r="D38" s="2" t="s">
        <v>368</v>
      </c>
      <c r="E38" s="2" t="s">
        <v>58</v>
      </c>
      <c r="F38" s="2" t="s">
        <v>90</v>
      </c>
      <c r="G38" s="2" t="s">
        <v>105</v>
      </c>
      <c r="H38" s="2" t="s">
        <v>55</v>
      </c>
      <c r="I38" s="2">
        <v>11</v>
      </c>
      <c r="J38" s="2"/>
      <c r="M38" s="2"/>
    </row>
    <row r="39" spans="1:13" x14ac:dyDescent="0.25">
      <c r="A39" s="41" t="s">
        <v>1261</v>
      </c>
      <c r="B39" s="2" t="s">
        <v>108</v>
      </c>
      <c r="C39" s="2" t="s">
        <v>611</v>
      </c>
      <c r="D39" s="2" t="s">
        <v>109</v>
      </c>
      <c r="E39" s="2" t="s">
        <v>58</v>
      </c>
      <c r="F39" s="2" t="s">
        <v>78</v>
      </c>
      <c r="G39" s="2" t="s">
        <v>105</v>
      </c>
      <c r="H39" s="2" t="s">
        <v>79</v>
      </c>
      <c r="I39" s="2">
        <v>11</v>
      </c>
      <c r="J39" s="2"/>
      <c r="M39" s="2"/>
    </row>
    <row r="40" spans="1:13" x14ac:dyDescent="0.25">
      <c r="A40" s="41" t="s">
        <v>1261</v>
      </c>
      <c r="B40" s="2" t="s">
        <v>523</v>
      </c>
      <c r="C40" s="2" t="s">
        <v>1034</v>
      </c>
      <c r="D40" s="2" t="s">
        <v>524</v>
      </c>
      <c r="E40" s="2" t="s">
        <v>59</v>
      </c>
      <c r="F40" s="2" t="s">
        <v>57</v>
      </c>
      <c r="G40" s="2" t="s">
        <v>105</v>
      </c>
      <c r="H40" s="2" t="s">
        <v>55</v>
      </c>
      <c r="I40" s="2">
        <v>11</v>
      </c>
      <c r="J40" s="2"/>
      <c r="M40" s="2"/>
    </row>
    <row r="41" spans="1:13" x14ac:dyDescent="0.25">
      <c r="A41" s="41" t="s">
        <v>1261</v>
      </c>
      <c r="B41" s="2" t="s">
        <v>342</v>
      </c>
      <c r="C41" s="2" t="s">
        <v>344</v>
      </c>
      <c r="D41" s="2" t="s">
        <v>343</v>
      </c>
      <c r="E41" s="2" t="s">
        <v>58</v>
      </c>
      <c r="F41" s="2" t="s">
        <v>90</v>
      </c>
      <c r="G41" s="2" t="s">
        <v>105</v>
      </c>
      <c r="H41" s="2" t="s">
        <v>55</v>
      </c>
      <c r="I41" s="2">
        <v>11</v>
      </c>
      <c r="J41" s="2"/>
      <c r="M41" s="2"/>
    </row>
    <row r="42" spans="1:13" x14ac:dyDescent="0.25">
      <c r="A42" s="41" t="s">
        <v>1261</v>
      </c>
      <c r="B42" s="2" t="s">
        <v>534</v>
      </c>
      <c r="C42" s="2" t="s">
        <v>603</v>
      </c>
      <c r="D42" s="2" t="s">
        <v>535</v>
      </c>
      <c r="E42" s="2" t="s">
        <v>58</v>
      </c>
      <c r="F42" s="2" t="s">
        <v>81</v>
      </c>
      <c r="G42" s="2" t="s">
        <v>105</v>
      </c>
      <c r="H42" s="2" t="s">
        <v>55</v>
      </c>
      <c r="I42" s="2">
        <v>11</v>
      </c>
      <c r="J42" s="2"/>
      <c r="M42" s="2"/>
    </row>
    <row r="43" spans="1:13" x14ac:dyDescent="0.25">
      <c r="A43" s="41" t="s">
        <v>1261</v>
      </c>
      <c r="B43" s="2" t="s">
        <v>190</v>
      </c>
      <c r="C43" s="2" t="s">
        <v>60</v>
      </c>
      <c r="D43" s="2" t="s">
        <v>191</v>
      </c>
      <c r="E43" s="2" t="s">
        <v>66</v>
      </c>
      <c r="F43" s="2" t="s">
        <v>76</v>
      </c>
      <c r="G43" s="2" t="s">
        <v>105</v>
      </c>
      <c r="H43" s="2" t="s">
        <v>55</v>
      </c>
      <c r="I43" s="2">
        <v>11</v>
      </c>
      <c r="J43" s="2"/>
      <c r="M43" s="2"/>
    </row>
    <row r="44" spans="1:13" x14ac:dyDescent="0.25">
      <c r="A44" s="41" t="s">
        <v>1261</v>
      </c>
      <c r="B44" s="2" t="s">
        <v>402</v>
      </c>
      <c r="C44" s="2" t="s">
        <v>404</v>
      </c>
      <c r="D44" s="2" t="s">
        <v>403</v>
      </c>
      <c r="E44" s="2" t="s">
        <v>2</v>
      </c>
      <c r="F44" s="2" t="s">
        <v>63</v>
      </c>
      <c r="G44" s="2" t="s">
        <v>105</v>
      </c>
      <c r="H44" s="2" t="s">
        <v>55</v>
      </c>
      <c r="I44" s="2">
        <v>11</v>
      </c>
      <c r="J44" s="2"/>
      <c r="M44" s="2"/>
    </row>
    <row r="45" spans="1:13" x14ac:dyDescent="0.25">
      <c r="A45" s="41" t="s">
        <v>1261</v>
      </c>
      <c r="B45" s="2" t="s">
        <v>1037</v>
      </c>
      <c r="C45" s="2" t="s">
        <v>1036</v>
      </c>
      <c r="D45" s="2" t="s">
        <v>1035</v>
      </c>
      <c r="E45" s="2" t="s">
        <v>1028</v>
      </c>
      <c r="F45" s="2" t="s">
        <v>54</v>
      </c>
      <c r="G45" s="2" t="s">
        <v>105</v>
      </c>
      <c r="H45" s="2" t="s">
        <v>55</v>
      </c>
      <c r="I45" s="2">
        <v>11</v>
      </c>
      <c r="J45" s="2"/>
      <c r="M45" s="2"/>
    </row>
    <row r="46" spans="1:13" x14ac:dyDescent="0.25">
      <c r="A46" s="41" t="s">
        <v>1261</v>
      </c>
      <c r="B46" s="2" t="s">
        <v>503</v>
      </c>
      <c r="C46" s="2" t="s">
        <v>89</v>
      </c>
      <c r="D46" s="2" t="s">
        <v>504</v>
      </c>
      <c r="E46" s="2" t="s">
        <v>59</v>
      </c>
      <c r="F46" s="2" t="s">
        <v>81</v>
      </c>
      <c r="G46" s="2" t="s">
        <v>105</v>
      </c>
      <c r="H46" s="2" t="s">
        <v>55</v>
      </c>
      <c r="I46" s="2">
        <v>11</v>
      </c>
      <c r="J46" s="2"/>
      <c r="M46" s="2"/>
    </row>
    <row r="47" spans="1:13" x14ac:dyDescent="0.25">
      <c r="A47" s="41" t="s">
        <v>1261</v>
      </c>
      <c r="B47" s="2" t="s">
        <v>500</v>
      </c>
      <c r="C47" s="2" t="s">
        <v>595</v>
      </c>
      <c r="D47" s="2" t="s">
        <v>501</v>
      </c>
      <c r="E47" s="2" t="s">
        <v>58</v>
      </c>
      <c r="F47" s="2" t="s">
        <v>81</v>
      </c>
      <c r="G47" s="2" t="s">
        <v>105</v>
      </c>
      <c r="H47" s="2" t="s">
        <v>55</v>
      </c>
      <c r="I47" s="2">
        <v>11</v>
      </c>
      <c r="J47" s="2"/>
      <c r="M47" s="2"/>
    </row>
    <row r="48" spans="1:13" x14ac:dyDescent="0.25">
      <c r="A48" s="41" t="s">
        <v>1261</v>
      </c>
      <c r="B48" s="2" t="s">
        <v>316</v>
      </c>
      <c r="C48" s="2" t="s">
        <v>1038</v>
      </c>
      <c r="D48" s="2" t="s">
        <v>317</v>
      </c>
      <c r="E48" s="2" t="s">
        <v>616</v>
      </c>
      <c r="F48" s="2" t="s">
        <v>76</v>
      </c>
      <c r="G48" s="2" t="s">
        <v>105</v>
      </c>
      <c r="H48" s="2" t="s">
        <v>55</v>
      </c>
      <c r="I48" s="2">
        <v>11</v>
      </c>
      <c r="J48" s="2"/>
      <c r="M48" s="2"/>
    </row>
    <row r="49" spans="1:13" x14ac:dyDescent="0.25">
      <c r="A49" s="41" t="s">
        <v>1261</v>
      </c>
      <c r="B49" s="2" t="s">
        <v>1041</v>
      </c>
      <c r="C49" s="2" t="s">
        <v>1040</v>
      </c>
      <c r="D49" s="2" t="s">
        <v>1039</v>
      </c>
      <c r="E49" s="2" t="s">
        <v>53</v>
      </c>
      <c r="F49" s="2" t="s">
        <v>54</v>
      </c>
      <c r="G49" s="2" t="s">
        <v>105</v>
      </c>
      <c r="H49" s="2" t="s">
        <v>55</v>
      </c>
      <c r="I49" s="2">
        <v>11</v>
      </c>
      <c r="J49" s="2"/>
      <c r="M49" s="2"/>
    </row>
    <row r="50" spans="1:13" x14ac:dyDescent="0.25">
      <c r="A50" s="41" t="s">
        <v>1261</v>
      </c>
      <c r="B50" s="2" t="s">
        <v>422</v>
      </c>
      <c r="C50" s="2" t="s">
        <v>424</v>
      </c>
      <c r="D50" s="2" t="s">
        <v>423</v>
      </c>
      <c r="E50" s="2" t="s">
        <v>59</v>
      </c>
      <c r="F50" s="2" t="s">
        <v>63</v>
      </c>
      <c r="G50" s="2" t="s">
        <v>105</v>
      </c>
      <c r="H50" s="2" t="s">
        <v>55</v>
      </c>
      <c r="I50" s="2">
        <v>11</v>
      </c>
      <c r="J50" s="2"/>
      <c r="M50" s="2"/>
    </row>
    <row r="51" spans="1:13" x14ac:dyDescent="0.25">
      <c r="A51" s="41" t="s">
        <v>1261</v>
      </c>
      <c r="B51" s="2" t="s">
        <v>517</v>
      </c>
      <c r="C51" s="2" t="s">
        <v>598</v>
      </c>
      <c r="D51" s="2" t="s">
        <v>518</v>
      </c>
      <c r="E51" s="2" t="s">
        <v>2</v>
      </c>
      <c r="F51" s="2" t="s">
        <v>57</v>
      </c>
      <c r="G51" s="2" t="s">
        <v>105</v>
      </c>
      <c r="H51" s="2" t="s">
        <v>55</v>
      </c>
      <c r="I51" s="2">
        <v>11</v>
      </c>
      <c r="J51" s="2"/>
      <c r="M51" s="2"/>
    </row>
    <row r="52" spans="1:13" x14ac:dyDescent="0.25">
      <c r="A52" s="41" t="s">
        <v>1261</v>
      </c>
      <c r="B52" s="2" t="s">
        <v>214</v>
      </c>
      <c r="C52" s="2" t="s">
        <v>216</v>
      </c>
      <c r="D52" s="2" t="s">
        <v>215</v>
      </c>
      <c r="E52" s="2" t="s">
        <v>58</v>
      </c>
      <c r="F52" s="2" t="s">
        <v>57</v>
      </c>
      <c r="G52" s="2" t="s">
        <v>1026</v>
      </c>
      <c r="H52" s="2" t="s">
        <v>55</v>
      </c>
      <c r="I52" s="2">
        <v>11</v>
      </c>
      <c r="J52" s="2"/>
      <c r="M52" s="2"/>
    </row>
    <row r="53" spans="1:13" x14ac:dyDescent="0.25">
      <c r="A53" s="41" t="s">
        <v>1261</v>
      </c>
      <c r="B53" s="2" t="s">
        <v>531</v>
      </c>
      <c r="C53" s="2" t="s">
        <v>602</v>
      </c>
      <c r="D53" s="2" t="s">
        <v>532</v>
      </c>
      <c r="E53" s="2" t="s">
        <v>59</v>
      </c>
      <c r="F53" s="2" t="s">
        <v>57</v>
      </c>
      <c r="G53" s="2" t="s">
        <v>105</v>
      </c>
      <c r="H53" s="2" t="s">
        <v>55</v>
      </c>
      <c r="I53" s="2">
        <v>11</v>
      </c>
      <c r="J53" s="2"/>
      <c r="M53" s="2"/>
    </row>
    <row r="54" spans="1:13" x14ac:dyDescent="0.25">
      <c r="A54" s="41" t="s">
        <v>1261</v>
      </c>
      <c r="B54" s="2" t="s">
        <v>255</v>
      </c>
      <c r="C54" s="2" t="s">
        <v>257</v>
      </c>
      <c r="D54" s="2" t="s">
        <v>256</v>
      </c>
      <c r="E54" s="2" t="s">
        <v>59</v>
      </c>
      <c r="F54" s="2" t="s">
        <v>63</v>
      </c>
      <c r="G54" s="2" t="s">
        <v>1026</v>
      </c>
      <c r="H54" s="2" t="s">
        <v>55</v>
      </c>
      <c r="I54" s="2">
        <v>11</v>
      </c>
      <c r="J54" s="2"/>
      <c r="M54" s="2"/>
    </row>
    <row r="55" spans="1:13" x14ac:dyDescent="0.25">
      <c r="A55" s="41" t="s">
        <v>1261</v>
      </c>
      <c r="B55" s="2" t="s">
        <v>446</v>
      </c>
      <c r="C55" s="2" t="s">
        <v>607</v>
      </c>
      <c r="D55" s="2" t="s">
        <v>447</v>
      </c>
      <c r="E55" s="2" t="s">
        <v>58</v>
      </c>
      <c r="F55" s="2" t="s">
        <v>78</v>
      </c>
      <c r="G55" s="2" t="s">
        <v>105</v>
      </c>
      <c r="H55" s="2" t="s">
        <v>79</v>
      </c>
      <c r="I55" s="2">
        <v>11</v>
      </c>
      <c r="J55" s="2"/>
      <c r="M55" s="2"/>
    </row>
    <row r="56" spans="1:13" x14ac:dyDescent="0.25">
      <c r="A56" s="41" t="s">
        <v>1261</v>
      </c>
      <c r="B56" s="2" t="s">
        <v>430</v>
      </c>
      <c r="C56" s="2" t="s">
        <v>584</v>
      </c>
      <c r="D56" s="2" t="s">
        <v>431</v>
      </c>
      <c r="E56" s="2" t="s">
        <v>59</v>
      </c>
      <c r="F56" s="2" t="s">
        <v>76</v>
      </c>
      <c r="G56" s="2" t="s">
        <v>105</v>
      </c>
      <c r="H56" s="2" t="s">
        <v>55</v>
      </c>
      <c r="I56" s="2">
        <v>11</v>
      </c>
      <c r="J56" s="2"/>
      <c r="M56" s="2"/>
    </row>
    <row r="57" spans="1:13" x14ac:dyDescent="0.25">
      <c r="A57" s="41" t="s">
        <v>1261</v>
      </c>
      <c r="B57" s="2" t="s">
        <v>331</v>
      </c>
      <c r="C57" s="2" t="s">
        <v>582</v>
      </c>
      <c r="D57" s="2" t="s">
        <v>332</v>
      </c>
      <c r="E57" s="2" t="s">
        <v>58</v>
      </c>
      <c r="F57" s="2" t="s">
        <v>90</v>
      </c>
      <c r="G57" s="2" t="s">
        <v>105</v>
      </c>
      <c r="H57" s="2" t="s">
        <v>55</v>
      </c>
      <c r="I57" s="2">
        <v>11</v>
      </c>
      <c r="J57" s="2"/>
      <c r="M57" s="2"/>
    </row>
    <row r="58" spans="1:13" x14ac:dyDescent="0.25">
      <c r="A58" s="41" t="s">
        <v>1261</v>
      </c>
      <c r="B58" s="2" t="s">
        <v>358</v>
      </c>
      <c r="C58" s="2" t="s">
        <v>360</v>
      </c>
      <c r="D58" s="2" t="s">
        <v>359</v>
      </c>
      <c r="E58" s="2" t="s">
        <v>59</v>
      </c>
      <c r="F58" s="2" t="s">
        <v>90</v>
      </c>
      <c r="G58" s="2" t="s">
        <v>105</v>
      </c>
      <c r="H58" s="2" t="s">
        <v>55</v>
      </c>
      <c r="I58" s="2">
        <v>11</v>
      </c>
      <c r="J58" s="2"/>
      <c r="M58" s="2"/>
    </row>
    <row r="59" spans="1:13" x14ac:dyDescent="0.25">
      <c r="A59" s="41" t="s">
        <v>1261</v>
      </c>
      <c r="B59" s="2" t="s">
        <v>223</v>
      </c>
      <c r="C59" s="2" t="s">
        <v>225</v>
      </c>
      <c r="D59" s="2" t="s">
        <v>224</v>
      </c>
      <c r="E59" s="2" t="s">
        <v>58</v>
      </c>
      <c r="F59" s="2" t="s">
        <v>90</v>
      </c>
      <c r="G59" s="2" t="s">
        <v>105</v>
      </c>
      <c r="H59" s="2" t="s">
        <v>55</v>
      </c>
      <c r="I59" s="2">
        <v>11</v>
      </c>
      <c r="J59" s="2"/>
      <c r="M59" s="2"/>
    </row>
    <row r="60" spans="1:13" x14ac:dyDescent="0.25">
      <c r="A60" s="41" t="s">
        <v>1261</v>
      </c>
      <c r="B60" s="2" t="s">
        <v>229</v>
      </c>
      <c r="C60" s="2" t="s">
        <v>231</v>
      </c>
      <c r="D60" s="2" t="s">
        <v>230</v>
      </c>
      <c r="E60" s="2" t="s">
        <v>59</v>
      </c>
      <c r="F60" s="2" t="s">
        <v>90</v>
      </c>
      <c r="G60" s="2" t="s">
        <v>105</v>
      </c>
      <c r="H60" s="2" t="s">
        <v>55</v>
      </c>
      <c r="I60" s="2">
        <v>11</v>
      </c>
      <c r="J60" s="2"/>
      <c r="M60" s="2"/>
    </row>
    <row r="61" spans="1:13" x14ac:dyDescent="0.25">
      <c r="A61" s="41" t="s">
        <v>1261</v>
      </c>
      <c r="B61" s="2" t="s">
        <v>185</v>
      </c>
      <c r="C61" s="2" t="s">
        <v>73</v>
      </c>
      <c r="D61" s="2" t="s">
        <v>186</v>
      </c>
      <c r="E61" s="2" t="s">
        <v>64</v>
      </c>
      <c r="F61" s="2" t="s">
        <v>65</v>
      </c>
      <c r="G61" s="2" t="s">
        <v>105</v>
      </c>
      <c r="H61" s="2" t="s">
        <v>55</v>
      </c>
      <c r="I61" s="2">
        <v>11</v>
      </c>
      <c r="J61" s="2"/>
      <c r="M61" s="2"/>
    </row>
    <row r="62" spans="1:13" x14ac:dyDescent="0.25">
      <c r="A62" s="41" t="s">
        <v>1261</v>
      </c>
      <c r="B62" s="2" t="s">
        <v>355</v>
      </c>
      <c r="C62" s="2" t="s">
        <v>357</v>
      </c>
      <c r="D62" s="2" t="s">
        <v>356</v>
      </c>
      <c r="E62" s="2" t="s">
        <v>59</v>
      </c>
      <c r="F62" s="2" t="s">
        <v>90</v>
      </c>
      <c r="G62" s="2" t="s">
        <v>105</v>
      </c>
      <c r="H62" s="2" t="s">
        <v>55</v>
      </c>
      <c r="I62" s="2">
        <v>11</v>
      </c>
      <c r="J62" s="2"/>
      <c r="M62" s="2"/>
    </row>
    <row r="63" spans="1:13" x14ac:dyDescent="0.25">
      <c r="A63" s="41" t="s">
        <v>1261</v>
      </c>
      <c r="B63" s="2" t="s">
        <v>192</v>
      </c>
      <c r="C63" s="2" t="s">
        <v>194</v>
      </c>
      <c r="D63" s="2" t="s">
        <v>193</v>
      </c>
      <c r="E63" s="2" t="s">
        <v>59</v>
      </c>
      <c r="F63" s="2" t="s">
        <v>76</v>
      </c>
      <c r="G63" s="2" t="s">
        <v>105</v>
      </c>
      <c r="H63" s="2" t="s">
        <v>55</v>
      </c>
      <c r="I63" s="2">
        <v>11</v>
      </c>
      <c r="J63" s="2"/>
      <c r="M63" s="2"/>
    </row>
    <row r="64" spans="1:13" x14ac:dyDescent="0.25">
      <c r="A64" s="41" t="s">
        <v>1261</v>
      </c>
      <c r="B64" s="2" t="s">
        <v>195</v>
      </c>
      <c r="C64" s="2" t="s">
        <v>197</v>
      </c>
      <c r="D64" s="2" t="s">
        <v>196</v>
      </c>
      <c r="E64" s="2" t="s">
        <v>2</v>
      </c>
      <c r="F64" s="2" t="s">
        <v>76</v>
      </c>
      <c r="G64" s="2" t="s">
        <v>105</v>
      </c>
      <c r="H64" s="2" t="s">
        <v>55</v>
      </c>
      <c r="I64" s="2">
        <v>11</v>
      </c>
      <c r="J64" s="2"/>
      <c r="M64" s="2"/>
    </row>
    <row r="65" spans="1:13" x14ac:dyDescent="0.25">
      <c r="A65" s="41" t="s">
        <v>1261</v>
      </c>
      <c r="B65" s="2" t="s">
        <v>198</v>
      </c>
      <c r="C65" s="2" t="s">
        <v>70</v>
      </c>
      <c r="D65" s="2" t="s">
        <v>199</v>
      </c>
      <c r="E65" s="2" t="s">
        <v>2</v>
      </c>
      <c r="F65" s="2" t="s">
        <v>76</v>
      </c>
      <c r="G65" s="2" t="s">
        <v>105</v>
      </c>
      <c r="H65" s="2" t="s">
        <v>55</v>
      </c>
      <c r="I65" s="2">
        <v>11</v>
      </c>
      <c r="J65" s="2"/>
      <c r="M65" s="2"/>
    </row>
    <row r="66" spans="1:13" x14ac:dyDescent="0.25">
      <c r="A66" s="41" t="s">
        <v>1261</v>
      </c>
      <c r="B66" s="2" t="s">
        <v>300</v>
      </c>
      <c r="C66" s="2" t="s">
        <v>302</v>
      </c>
      <c r="D66" s="2" t="s">
        <v>301</v>
      </c>
      <c r="E66" s="2" t="s">
        <v>59</v>
      </c>
      <c r="F66" s="2" t="s">
        <v>90</v>
      </c>
      <c r="G66" s="2" t="s">
        <v>105</v>
      </c>
      <c r="H66" s="2" t="s">
        <v>55</v>
      </c>
      <c r="I66" s="2">
        <v>11</v>
      </c>
      <c r="J66" s="2"/>
      <c r="M66" s="2"/>
    </row>
    <row r="67" spans="1:13" x14ac:dyDescent="0.25">
      <c r="A67" s="41" t="s">
        <v>1261</v>
      </c>
      <c r="B67" s="2" t="s">
        <v>258</v>
      </c>
      <c r="C67" s="2" t="s">
        <v>260</v>
      </c>
      <c r="D67" s="2" t="s">
        <v>259</v>
      </c>
      <c r="E67" s="2" t="s">
        <v>59</v>
      </c>
      <c r="F67" s="2" t="s">
        <v>57</v>
      </c>
      <c r="G67" s="2" t="s">
        <v>1026</v>
      </c>
      <c r="H67" s="2" t="s">
        <v>55</v>
      </c>
      <c r="I67" s="2">
        <v>11</v>
      </c>
      <c r="J67" s="2"/>
      <c r="M67" s="2"/>
    </row>
    <row r="68" spans="1:13" x14ac:dyDescent="0.25">
      <c r="A68" s="41" t="s">
        <v>1261</v>
      </c>
      <c r="B68" s="2" t="s">
        <v>261</v>
      </c>
      <c r="C68" s="2" t="s">
        <v>263</v>
      </c>
      <c r="D68" s="2" t="s">
        <v>262</v>
      </c>
      <c r="E68" s="2" t="s">
        <v>2</v>
      </c>
      <c r="F68" s="2" t="s">
        <v>63</v>
      </c>
      <c r="G68" s="2" t="s">
        <v>1026</v>
      </c>
      <c r="H68" s="2" t="s">
        <v>55</v>
      </c>
      <c r="I68" s="2">
        <v>11</v>
      </c>
      <c r="J68" s="2"/>
      <c r="M68" s="2"/>
    </row>
    <row r="69" spans="1:13" x14ac:dyDescent="0.25">
      <c r="A69" s="41" t="s">
        <v>1261</v>
      </c>
      <c r="B69" s="2" t="s">
        <v>1044</v>
      </c>
      <c r="C69" s="2" t="s">
        <v>1043</v>
      </c>
      <c r="D69" s="2" t="s">
        <v>1042</v>
      </c>
      <c r="E69" s="2" t="s">
        <v>1028</v>
      </c>
      <c r="F69" s="2" t="s">
        <v>54</v>
      </c>
      <c r="G69" s="2" t="s">
        <v>105</v>
      </c>
      <c r="H69" s="2" t="s">
        <v>55</v>
      </c>
      <c r="I69" s="2">
        <v>11</v>
      </c>
      <c r="J69" s="2"/>
      <c r="M69" s="2"/>
    </row>
    <row r="70" spans="1:13" x14ac:dyDescent="0.25">
      <c r="A70" s="41" t="s">
        <v>1261</v>
      </c>
      <c r="B70" s="2" t="s">
        <v>158</v>
      </c>
      <c r="C70" s="2" t="s">
        <v>160</v>
      </c>
      <c r="D70" s="2" t="s">
        <v>159</v>
      </c>
      <c r="E70" s="2" t="s">
        <v>58</v>
      </c>
      <c r="F70" s="2" t="s">
        <v>57</v>
      </c>
      <c r="G70" s="2" t="s">
        <v>1026</v>
      </c>
      <c r="H70" s="2" t="s">
        <v>55</v>
      </c>
      <c r="I70" s="2">
        <v>11</v>
      </c>
      <c r="J70" s="2"/>
      <c r="M70" s="2"/>
    </row>
    <row r="71" spans="1:13" x14ac:dyDescent="0.25">
      <c r="A71" s="41" t="s">
        <v>1261</v>
      </c>
      <c r="B71" s="2" t="s">
        <v>488</v>
      </c>
      <c r="C71" s="2" t="s">
        <v>592</v>
      </c>
      <c r="D71" s="2" t="s">
        <v>489</v>
      </c>
      <c r="E71" s="2" t="s">
        <v>2</v>
      </c>
      <c r="F71" s="2" t="s">
        <v>90</v>
      </c>
      <c r="G71" s="2" t="s">
        <v>105</v>
      </c>
      <c r="H71" s="2" t="s">
        <v>55</v>
      </c>
      <c r="I71" s="2">
        <v>11</v>
      </c>
      <c r="J71" s="2"/>
      <c r="M71" s="2"/>
    </row>
    <row r="72" spans="1:13" x14ac:dyDescent="0.25">
      <c r="A72" s="41" t="s">
        <v>1261</v>
      </c>
      <c r="B72" s="2" t="s">
        <v>211</v>
      </c>
      <c r="C72" s="2" t="s">
        <v>213</v>
      </c>
      <c r="D72" s="2" t="s">
        <v>212</v>
      </c>
      <c r="E72" s="2" t="s">
        <v>59</v>
      </c>
      <c r="F72" s="2" t="s">
        <v>67</v>
      </c>
      <c r="G72" s="2" t="s">
        <v>105</v>
      </c>
      <c r="H72" s="2" t="s">
        <v>55</v>
      </c>
      <c r="I72" s="2">
        <v>11</v>
      </c>
      <c r="J72" s="2"/>
      <c r="M72" s="2"/>
    </row>
    <row r="73" spans="1:13" x14ac:dyDescent="0.25">
      <c r="A73" s="41" t="s">
        <v>1261</v>
      </c>
      <c r="B73" s="2" t="s">
        <v>173</v>
      </c>
      <c r="C73" s="2" t="s">
        <v>175</v>
      </c>
      <c r="D73" s="2" t="s">
        <v>174</v>
      </c>
      <c r="E73" s="2" t="s">
        <v>59</v>
      </c>
      <c r="F73" s="2" t="s">
        <v>57</v>
      </c>
      <c r="G73" s="2" t="s">
        <v>1026</v>
      </c>
      <c r="H73" s="2" t="s">
        <v>55</v>
      </c>
      <c r="I73" s="2">
        <v>11</v>
      </c>
      <c r="J73" s="2"/>
      <c r="M73" s="2"/>
    </row>
    <row r="74" spans="1:13" x14ac:dyDescent="0.25">
      <c r="A74" s="41" t="s">
        <v>1261</v>
      </c>
      <c r="B74" s="2" t="s">
        <v>449</v>
      </c>
      <c r="C74" s="2" t="s">
        <v>608</v>
      </c>
      <c r="D74" s="2" t="s">
        <v>450</v>
      </c>
      <c r="E74" s="2" t="s">
        <v>58</v>
      </c>
      <c r="F74" s="2" t="s">
        <v>78</v>
      </c>
      <c r="G74" s="2" t="s">
        <v>105</v>
      </c>
      <c r="H74" s="2" t="s">
        <v>79</v>
      </c>
      <c r="I74" s="2">
        <v>11</v>
      </c>
      <c r="J74" s="2"/>
      <c r="M74" s="2"/>
    </row>
    <row r="75" spans="1:13" x14ac:dyDescent="0.25">
      <c r="A75" s="41" t="s">
        <v>1261</v>
      </c>
      <c r="B75" s="2" t="s">
        <v>397</v>
      </c>
      <c r="C75" s="2" t="s">
        <v>399</v>
      </c>
      <c r="D75" s="2" t="s">
        <v>398</v>
      </c>
      <c r="E75" s="2" t="s">
        <v>59</v>
      </c>
      <c r="F75" s="2" t="s">
        <v>57</v>
      </c>
      <c r="G75" s="2" t="s">
        <v>105</v>
      </c>
      <c r="H75" s="2" t="s">
        <v>55</v>
      </c>
      <c r="I75" s="2">
        <v>11</v>
      </c>
      <c r="J75" s="2"/>
      <c r="M75" s="2"/>
    </row>
    <row r="76" spans="1:13" x14ac:dyDescent="0.25">
      <c r="A76" s="41" t="s">
        <v>1261</v>
      </c>
      <c r="B76" s="2" t="s">
        <v>1047</v>
      </c>
      <c r="C76" s="2" t="s">
        <v>1046</v>
      </c>
      <c r="D76" s="2" t="s">
        <v>1045</v>
      </c>
      <c r="E76" s="2" t="s">
        <v>1028</v>
      </c>
      <c r="F76" s="2" t="s">
        <v>54</v>
      </c>
      <c r="G76" s="2" t="s">
        <v>105</v>
      </c>
      <c r="H76" s="2" t="s">
        <v>55</v>
      </c>
      <c r="I76" s="2">
        <v>11</v>
      </c>
      <c r="J76" s="2"/>
      <c r="M76" s="2"/>
    </row>
    <row r="77" spans="1:13" x14ac:dyDescent="0.25">
      <c r="A77" s="41" t="s">
        <v>1261</v>
      </c>
      <c r="B77" s="2" t="s">
        <v>339</v>
      </c>
      <c r="C77" s="2" t="s">
        <v>341</v>
      </c>
      <c r="D77" s="2" t="s">
        <v>340</v>
      </c>
      <c r="E77" s="2" t="s">
        <v>58</v>
      </c>
      <c r="F77" s="2" t="s">
        <v>90</v>
      </c>
      <c r="G77" s="2" t="s">
        <v>105</v>
      </c>
      <c r="H77" s="2" t="s">
        <v>55</v>
      </c>
      <c r="I77" s="2">
        <v>11</v>
      </c>
      <c r="J77" s="2"/>
      <c r="M77" s="2"/>
    </row>
    <row r="78" spans="1:13" x14ac:dyDescent="0.25">
      <c r="A78" s="41" t="s">
        <v>1261</v>
      </c>
      <c r="B78" s="2" t="s">
        <v>471</v>
      </c>
      <c r="C78" s="2" t="s">
        <v>83</v>
      </c>
      <c r="D78" s="2" t="s">
        <v>472</v>
      </c>
      <c r="E78" s="2" t="s">
        <v>64</v>
      </c>
      <c r="F78" s="2" t="s">
        <v>65</v>
      </c>
      <c r="G78" s="2" t="s">
        <v>105</v>
      </c>
      <c r="H78" s="2" t="s">
        <v>55</v>
      </c>
      <c r="I78" s="2">
        <v>11</v>
      </c>
      <c r="J78" s="2"/>
      <c r="M78" s="2"/>
    </row>
    <row r="79" spans="1:13" x14ac:dyDescent="0.25">
      <c r="A79" s="41" t="s">
        <v>1261</v>
      </c>
      <c r="B79" s="2" t="s">
        <v>1050</v>
      </c>
      <c r="C79" s="2" t="s">
        <v>1049</v>
      </c>
      <c r="D79" s="2" t="s">
        <v>1048</v>
      </c>
      <c r="E79" s="2" t="s">
        <v>1028</v>
      </c>
      <c r="F79" s="2" t="s">
        <v>54</v>
      </c>
      <c r="G79" s="2" t="s">
        <v>105</v>
      </c>
      <c r="H79" s="2" t="s">
        <v>55</v>
      </c>
      <c r="I79" s="2">
        <v>11</v>
      </c>
      <c r="J79" s="2"/>
      <c r="M79" s="2"/>
    </row>
    <row r="80" spans="1:13" x14ac:dyDescent="0.25">
      <c r="A80" s="41" t="s">
        <v>1261</v>
      </c>
      <c r="B80" s="2" t="s">
        <v>328</v>
      </c>
      <c r="C80" s="2" t="s">
        <v>581</v>
      </c>
      <c r="D80" s="2" t="s">
        <v>329</v>
      </c>
      <c r="E80" s="2" t="s">
        <v>77</v>
      </c>
      <c r="F80" s="2" t="s">
        <v>61</v>
      </c>
      <c r="G80" s="2" t="s">
        <v>105</v>
      </c>
      <c r="H80" s="2" t="s">
        <v>55</v>
      </c>
      <c r="I80" s="2">
        <v>11</v>
      </c>
      <c r="J80" s="2"/>
      <c r="M80" s="2"/>
    </row>
    <row r="81" spans="1:13" x14ac:dyDescent="0.25">
      <c r="A81" s="41" t="s">
        <v>1261</v>
      </c>
      <c r="B81" s="2" t="s">
        <v>349</v>
      </c>
      <c r="C81" s="2" t="s">
        <v>351</v>
      </c>
      <c r="D81" s="2" t="s">
        <v>350</v>
      </c>
      <c r="E81" s="2" t="s">
        <v>59</v>
      </c>
      <c r="F81" s="2" t="s">
        <v>90</v>
      </c>
      <c r="G81" s="2" t="s">
        <v>105</v>
      </c>
      <c r="H81" s="2" t="s">
        <v>55</v>
      </c>
      <c r="I81" s="2">
        <v>11</v>
      </c>
      <c r="J81" s="2"/>
      <c r="M81" s="2"/>
    </row>
    <row r="82" spans="1:13" x14ac:dyDescent="0.25">
      <c r="A82" s="41" t="s">
        <v>1261</v>
      </c>
      <c r="B82" s="2" t="s">
        <v>469</v>
      </c>
      <c r="C82" s="2" t="s">
        <v>89</v>
      </c>
      <c r="D82" s="2" t="s">
        <v>141</v>
      </c>
      <c r="E82" s="2" t="s">
        <v>64</v>
      </c>
      <c r="F82" s="2" t="s">
        <v>65</v>
      </c>
      <c r="G82" s="2" t="s">
        <v>105</v>
      </c>
      <c r="H82" s="2" t="s">
        <v>55</v>
      </c>
      <c r="I82" s="2">
        <v>11</v>
      </c>
      <c r="J82" s="2"/>
      <c r="M82" s="2"/>
    </row>
    <row r="83" spans="1:13" x14ac:dyDescent="0.25">
      <c r="A83" s="41" t="s">
        <v>1261</v>
      </c>
      <c r="B83" s="2" t="s">
        <v>179</v>
      </c>
      <c r="C83" s="2" t="s">
        <v>181</v>
      </c>
      <c r="D83" s="2" t="s">
        <v>180</v>
      </c>
      <c r="E83" s="2" t="s">
        <v>59</v>
      </c>
      <c r="F83" s="2" t="s">
        <v>57</v>
      </c>
      <c r="G83" s="2" t="s">
        <v>1026</v>
      </c>
      <c r="H83" s="2" t="s">
        <v>55</v>
      </c>
      <c r="I83" s="2">
        <v>11</v>
      </c>
      <c r="J83" s="2"/>
      <c r="M83" s="2"/>
    </row>
    <row r="84" spans="1:13" x14ac:dyDescent="0.25">
      <c r="A84" s="41" t="s">
        <v>1261</v>
      </c>
      <c r="B84" s="2" t="s">
        <v>322</v>
      </c>
      <c r="C84" s="2" t="s">
        <v>605</v>
      </c>
      <c r="D84" s="2" t="s">
        <v>323</v>
      </c>
      <c r="E84" s="2" t="s">
        <v>59</v>
      </c>
      <c r="F84" s="2" t="s">
        <v>78</v>
      </c>
      <c r="G84" s="2" t="s">
        <v>105</v>
      </c>
      <c r="H84" s="2" t="s">
        <v>79</v>
      </c>
      <c r="I84" s="2">
        <v>11</v>
      </c>
      <c r="J84" s="2"/>
      <c r="M84" s="2"/>
    </row>
    <row r="85" spans="1:13" x14ac:dyDescent="0.25">
      <c r="A85" s="41" t="s">
        <v>1261</v>
      </c>
      <c r="B85" s="2" t="s">
        <v>126</v>
      </c>
      <c r="C85" s="2" t="s">
        <v>128</v>
      </c>
      <c r="D85" s="2" t="s">
        <v>127</v>
      </c>
      <c r="E85" s="2" t="s">
        <v>62</v>
      </c>
      <c r="F85" s="2" t="s">
        <v>61</v>
      </c>
      <c r="G85" s="2" t="s">
        <v>1026</v>
      </c>
      <c r="H85" s="2" t="s">
        <v>55</v>
      </c>
      <c r="I85" s="2">
        <v>11</v>
      </c>
      <c r="J85" s="2"/>
      <c r="M85" s="2"/>
    </row>
    <row r="86" spans="1:13" x14ac:dyDescent="0.25">
      <c r="A86" s="41" t="s">
        <v>1261</v>
      </c>
      <c r="B86" s="2" t="s">
        <v>525</v>
      </c>
      <c r="C86" s="2" t="s">
        <v>600</v>
      </c>
      <c r="D86" s="2" t="s">
        <v>526</v>
      </c>
      <c r="E86" s="2" t="s">
        <v>59</v>
      </c>
      <c r="F86" s="2" t="s">
        <v>81</v>
      </c>
      <c r="G86" s="2" t="s">
        <v>105</v>
      </c>
      <c r="H86" s="2" t="s">
        <v>55</v>
      </c>
      <c r="I86" s="2">
        <v>11</v>
      </c>
      <c r="J86" s="2"/>
      <c r="M86" s="2"/>
    </row>
    <row r="87" spans="1:13" x14ac:dyDescent="0.25">
      <c r="A87" s="41" t="s">
        <v>1261</v>
      </c>
      <c r="B87" s="2" t="s">
        <v>200</v>
      </c>
      <c r="C87" s="2" t="s">
        <v>1051</v>
      </c>
      <c r="D87" s="2" t="s">
        <v>201</v>
      </c>
      <c r="E87" s="2" t="s">
        <v>59</v>
      </c>
      <c r="F87" s="2" t="s">
        <v>76</v>
      </c>
      <c r="G87" s="2" t="s">
        <v>105</v>
      </c>
      <c r="H87" s="2" t="s">
        <v>55</v>
      </c>
      <c r="I87" s="2">
        <v>11</v>
      </c>
      <c r="J87" s="2"/>
      <c r="M87" s="2"/>
    </row>
    <row r="88" spans="1:13" x14ac:dyDescent="0.25">
      <c r="A88" s="41" t="s">
        <v>1261</v>
      </c>
      <c r="B88" s="2" t="s">
        <v>238</v>
      </c>
      <c r="C88" s="2" t="s">
        <v>175</v>
      </c>
      <c r="D88" s="2" t="s">
        <v>239</v>
      </c>
      <c r="E88" s="2" t="s">
        <v>59</v>
      </c>
      <c r="F88" s="2" t="s">
        <v>67</v>
      </c>
      <c r="G88" s="2" t="s">
        <v>105</v>
      </c>
      <c r="H88" s="2" t="s">
        <v>55</v>
      </c>
      <c r="I88" s="2">
        <v>11</v>
      </c>
      <c r="J88" s="2"/>
      <c r="M88" s="2"/>
    </row>
    <row r="89" spans="1:13" x14ac:dyDescent="0.25">
      <c r="A89" s="41" t="s">
        <v>1261</v>
      </c>
      <c r="B89" s="2" t="s">
        <v>379</v>
      </c>
      <c r="C89" s="2" t="s">
        <v>381</v>
      </c>
      <c r="D89" s="2" t="s">
        <v>380</v>
      </c>
      <c r="E89" s="2" t="s">
        <v>58</v>
      </c>
      <c r="F89" s="2" t="s">
        <v>90</v>
      </c>
      <c r="G89" s="2" t="s">
        <v>105</v>
      </c>
      <c r="H89" s="2" t="s">
        <v>55</v>
      </c>
      <c r="I89" s="2">
        <v>11</v>
      </c>
      <c r="J89" s="2"/>
      <c r="M89" s="2"/>
    </row>
    <row r="90" spans="1:13" x14ac:dyDescent="0.25">
      <c r="A90" s="41" t="s">
        <v>1261</v>
      </c>
      <c r="B90" s="2" t="s">
        <v>382</v>
      </c>
      <c r="C90" s="2" t="s">
        <v>384</v>
      </c>
      <c r="D90" s="2" t="s">
        <v>383</v>
      </c>
      <c r="E90" s="2" t="s">
        <v>58</v>
      </c>
      <c r="F90" s="2" t="s">
        <v>90</v>
      </c>
      <c r="G90" s="2" t="s">
        <v>105</v>
      </c>
      <c r="H90" s="2" t="s">
        <v>55</v>
      </c>
      <c r="I90" s="2">
        <v>11</v>
      </c>
      <c r="J90" s="2"/>
      <c r="M90" s="2"/>
    </row>
    <row r="91" spans="1:13" x14ac:dyDescent="0.25">
      <c r="A91" s="41" t="s">
        <v>1261</v>
      </c>
      <c r="B91" s="2" t="s">
        <v>538</v>
      </c>
      <c r="C91" s="2" t="s">
        <v>589</v>
      </c>
      <c r="D91" s="2" t="s">
        <v>539</v>
      </c>
      <c r="E91" s="2" t="s">
        <v>59</v>
      </c>
      <c r="F91" s="2" t="s">
        <v>81</v>
      </c>
      <c r="G91" s="2" t="s">
        <v>105</v>
      </c>
      <c r="H91" s="2" t="s">
        <v>55</v>
      </c>
      <c r="I91" s="2">
        <v>11</v>
      </c>
      <c r="J91" s="2"/>
      <c r="M91" s="2"/>
    </row>
    <row r="92" spans="1:13" x14ac:dyDescent="0.25">
      <c r="A92" s="41" t="s">
        <v>1261</v>
      </c>
      <c r="B92" s="2" t="s">
        <v>435</v>
      </c>
      <c r="C92" s="2" t="s">
        <v>437</v>
      </c>
      <c r="D92" s="2" t="s">
        <v>436</v>
      </c>
      <c r="E92" s="2" t="s">
        <v>66</v>
      </c>
      <c r="F92" s="2" t="s">
        <v>76</v>
      </c>
      <c r="G92" s="2" t="s">
        <v>105</v>
      </c>
      <c r="H92" s="2" t="s">
        <v>55</v>
      </c>
      <c r="I92" s="2">
        <v>11</v>
      </c>
      <c r="J92" s="2"/>
      <c r="M92" s="2"/>
    </row>
    <row r="93" spans="1:13" x14ac:dyDescent="0.25">
      <c r="A93" s="41" t="s">
        <v>1261</v>
      </c>
      <c r="B93" s="2" t="s">
        <v>264</v>
      </c>
      <c r="C93" s="2" t="s">
        <v>266</v>
      </c>
      <c r="D93" s="2" t="s">
        <v>265</v>
      </c>
      <c r="E93" s="2" t="s">
        <v>2</v>
      </c>
      <c r="F93" s="2" t="s">
        <v>57</v>
      </c>
      <c r="G93" s="2" t="s">
        <v>1026</v>
      </c>
      <c r="H93" s="2" t="s">
        <v>55</v>
      </c>
      <c r="I93" s="2">
        <v>11</v>
      </c>
      <c r="J93" s="2"/>
      <c r="M93" s="2"/>
    </row>
    <row r="94" spans="1:13" x14ac:dyDescent="0.25">
      <c r="A94" s="41" t="s">
        <v>1261</v>
      </c>
      <c r="B94" s="2" t="s">
        <v>416</v>
      </c>
      <c r="C94" s="2" t="s">
        <v>418</v>
      </c>
      <c r="D94" s="2" t="s">
        <v>417</v>
      </c>
      <c r="E94" s="2" t="s">
        <v>59</v>
      </c>
      <c r="F94" s="2" t="s">
        <v>76</v>
      </c>
      <c r="G94" s="2" t="s">
        <v>105</v>
      </c>
      <c r="H94" s="2" t="s">
        <v>55</v>
      </c>
      <c r="I94" s="2">
        <v>11</v>
      </c>
      <c r="J94" s="2"/>
      <c r="M94" s="2"/>
    </row>
    <row r="95" spans="1:13" x14ac:dyDescent="0.25">
      <c r="A95" s="41" t="s">
        <v>1261</v>
      </c>
      <c r="B95" s="2" t="s">
        <v>385</v>
      </c>
      <c r="C95" s="2" t="s">
        <v>387</v>
      </c>
      <c r="D95" s="2" t="s">
        <v>386</v>
      </c>
      <c r="E95" s="2" t="s">
        <v>59</v>
      </c>
      <c r="F95" s="2" t="s">
        <v>90</v>
      </c>
      <c r="G95" s="2" t="s">
        <v>105</v>
      </c>
      <c r="H95" s="2" t="s">
        <v>55</v>
      </c>
      <c r="I95" s="2">
        <v>11</v>
      </c>
      <c r="J95" s="2"/>
      <c r="M95" s="2"/>
    </row>
    <row r="96" spans="1:13" x14ac:dyDescent="0.25">
      <c r="A96" s="41" t="s">
        <v>1261</v>
      </c>
      <c r="B96" s="2" t="s">
        <v>146</v>
      </c>
      <c r="C96" s="2" t="s">
        <v>148</v>
      </c>
      <c r="D96" s="2" t="s">
        <v>147</v>
      </c>
      <c r="E96" s="2" t="s">
        <v>64</v>
      </c>
      <c r="F96" s="2" t="s">
        <v>65</v>
      </c>
      <c r="G96" s="2" t="s">
        <v>105</v>
      </c>
      <c r="H96" s="2" t="s">
        <v>55</v>
      </c>
      <c r="I96" s="2">
        <v>11</v>
      </c>
      <c r="J96" s="2"/>
      <c r="M96" s="2"/>
    </row>
    <row r="97" spans="1:13" x14ac:dyDescent="0.25">
      <c r="A97" s="41" t="s">
        <v>1261</v>
      </c>
      <c r="B97" s="2" t="s">
        <v>285</v>
      </c>
      <c r="C97" s="2" t="s">
        <v>287</v>
      </c>
      <c r="D97" s="2" t="s">
        <v>286</v>
      </c>
      <c r="E97" s="2" t="s">
        <v>59</v>
      </c>
      <c r="F97" s="2" t="s">
        <v>57</v>
      </c>
      <c r="G97" s="2" t="s">
        <v>1026</v>
      </c>
      <c r="H97" s="2" t="s">
        <v>55</v>
      </c>
      <c r="I97" s="2">
        <v>11</v>
      </c>
      <c r="J97" s="2"/>
      <c r="M97" s="2"/>
    </row>
    <row r="98" spans="1:13" x14ac:dyDescent="0.25">
      <c r="A98" s="41" t="s">
        <v>1261</v>
      </c>
      <c r="B98" s="2" t="s">
        <v>267</v>
      </c>
      <c r="C98" s="2" t="s">
        <v>269</v>
      </c>
      <c r="D98" s="2" t="s">
        <v>268</v>
      </c>
      <c r="E98" s="2" t="s">
        <v>59</v>
      </c>
      <c r="F98" s="2" t="s">
        <v>57</v>
      </c>
      <c r="G98" s="2" t="s">
        <v>1026</v>
      </c>
      <c r="H98" s="2" t="s">
        <v>55</v>
      </c>
      <c r="I98" s="2">
        <v>11</v>
      </c>
      <c r="J98" s="2"/>
      <c r="M98" s="2"/>
    </row>
    <row r="99" spans="1:13" x14ac:dyDescent="0.25">
      <c r="A99" s="41" t="s">
        <v>1261</v>
      </c>
      <c r="B99" s="2" t="s">
        <v>511</v>
      </c>
      <c r="C99" s="2" t="s">
        <v>1052</v>
      </c>
      <c r="D99" s="2" t="s">
        <v>512</v>
      </c>
      <c r="E99" s="2" t="s">
        <v>59</v>
      </c>
      <c r="F99" s="2" t="s">
        <v>90</v>
      </c>
      <c r="G99" s="2" t="s">
        <v>105</v>
      </c>
      <c r="H99" s="2" t="s">
        <v>55</v>
      </c>
      <c r="I99" s="2">
        <v>11</v>
      </c>
      <c r="J99" s="2"/>
      <c r="M99" s="2"/>
    </row>
    <row r="100" spans="1:13" x14ac:dyDescent="0.25">
      <c r="A100" s="41" t="s">
        <v>1261</v>
      </c>
      <c r="B100" s="2" t="s">
        <v>408</v>
      </c>
      <c r="C100" s="2" t="s">
        <v>74</v>
      </c>
      <c r="D100" s="2" t="s">
        <v>409</v>
      </c>
      <c r="E100" s="2" t="s">
        <v>59</v>
      </c>
      <c r="F100" s="2" t="s">
        <v>90</v>
      </c>
      <c r="G100" s="2" t="s">
        <v>105</v>
      </c>
      <c r="H100" s="2" t="s">
        <v>55</v>
      </c>
      <c r="I100" s="2">
        <v>11</v>
      </c>
      <c r="J100" s="2"/>
      <c r="M100" s="2"/>
    </row>
    <row r="101" spans="1:13" x14ac:dyDescent="0.25">
      <c r="A101" s="41" t="s">
        <v>1261</v>
      </c>
      <c r="B101" s="2" t="s">
        <v>452</v>
      </c>
      <c r="C101" s="2" t="s">
        <v>609</v>
      </c>
      <c r="D101" s="2" t="s">
        <v>453</v>
      </c>
      <c r="E101" s="2" t="s">
        <v>59</v>
      </c>
      <c r="F101" s="2" t="s">
        <v>78</v>
      </c>
      <c r="G101" s="2" t="s">
        <v>105</v>
      </c>
      <c r="H101" s="2" t="s">
        <v>79</v>
      </c>
      <c r="I101" s="2">
        <v>11</v>
      </c>
      <c r="J101" s="2"/>
      <c r="M101" s="2"/>
    </row>
    <row r="102" spans="1:13" x14ac:dyDescent="0.25">
      <c r="A102" s="41" t="s">
        <v>1261</v>
      </c>
      <c r="B102" s="2" t="s">
        <v>220</v>
      </c>
      <c r="C102" s="2" t="s">
        <v>222</v>
      </c>
      <c r="D102" s="2" t="s">
        <v>221</v>
      </c>
      <c r="E102" s="2" t="s">
        <v>2</v>
      </c>
      <c r="F102" s="2" t="s">
        <v>90</v>
      </c>
      <c r="G102" s="2" t="s">
        <v>105</v>
      </c>
      <c r="H102" s="2" t="s">
        <v>55</v>
      </c>
      <c r="I102" s="2">
        <v>11</v>
      </c>
      <c r="J102" s="2"/>
      <c r="M102" s="2"/>
    </row>
    <row r="103" spans="1:13" x14ac:dyDescent="0.25">
      <c r="A103" s="41" t="s">
        <v>1261</v>
      </c>
      <c r="B103" s="2" t="s">
        <v>176</v>
      </c>
      <c r="C103" s="2" t="s">
        <v>178</v>
      </c>
      <c r="D103" s="2" t="s">
        <v>177</v>
      </c>
      <c r="E103" s="2" t="s">
        <v>58</v>
      </c>
      <c r="F103" s="2" t="s">
        <v>57</v>
      </c>
      <c r="G103" s="2" t="s">
        <v>1026</v>
      </c>
      <c r="H103" s="2" t="s">
        <v>55</v>
      </c>
      <c r="I103" s="2">
        <v>11</v>
      </c>
      <c r="J103" s="2"/>
      <c r="M103" s="2"/>
    </row>
    <row r="104" spans="1:13" x14ac:dyDescent="0.25">
      <c r="A104" s="41" t="s">
        <v>1261</v>
      </c>
      <c r="B104" s="2" t="s">
        <v>370</v>
      </c>
      <c r="C104" s="2" t="s">
        <v>372</v>
      </c>
      <c r="D104" s="2" t="s">
        <v>371</v>
      </c>
      <c r="E104" s="2" t="s">
        <v>75</v>
      </c>
      <c r="F104" s="2" t="s">
        <v>90</v>
      </c>
      <c r="G104" s="2" t="s">
        <v>105</v>
      </c>
      <c r="H104" s="2" t="s">
        <v>55</v>
      </c>
      <c r="I104" s="2">
        <v>11</v>
      </c>
      <c r="J104" s="2"/>
      <c r="M104" s="2"/>
    </row>
    <row r="105" spans="1:13" x14ac:dyDescent="0.25">
      <c r="A105" s="41" t="s">
        <v>1261</v>
      </c>
      <c r="B105" s="2" t="s">
        <v>270</v>
      </c>
      <c r="C105" s="2" t="s">
        <v>272</v>
      </c>
      <c r="D105" s="2" t="s">
        <v>271</v>
      </c>
      <c r="E105" s="2" t="s">
        <v>59</v>
      </c>
      <c r="F105" s="2" t="s">
        <v>57</v>
      </c>
      <c r="G105" s="2" t="s">
        <v>1026</v>
      </c>
      <c r="H105" s="2" t="s">
        <v>55</v>
      </c>
      <c r="I105" s="2">
        <v>11</v>
      </c>
      <c r="J105" s="2"/>
      <c r="M105" s="2"/>
    </row>
    <row r="106" spans="1:13" x14ac:dyDescent="0.25">
      <c r="A106" s="41" t="s">
        <v>1261</v>
      </c>
      <c r="B106" s="2" t="s">
        <v>528</v>
      </c>
      <c r="C106" s="2" t="s">
        <v>601</v>
      </c>
      <c r="D106" s="2" t="s">
        <v>529</v>
      </c>
      <c r="E106" s="2" t="s">
        <v>59</v>
      </c>
      <c r="F106" s="2" t="s">
        <v>57</v>
      </c>
      <c r="G106" s="2" t="s">
        <v>105</v>
      </c>
      <c r="H106" s="2" t="s">
        <v>55</v>
      </c>
      <c r="I106" s="2">
        <v>11</v>
      </c>
      <c r="J106" s="2"/>
      <c r="M106" s="2"/>
    </row>
    <row r="107" spans="1:13" x14ac:dyDescent="0.25">
      <c r="A107" s="41" t="s">
        <v>1261</v>
      </c>
      <c r="B107" s="2" t="s">
        <v>376</v>
      </c>
      <c r="C107" s="2" t="s">
        <v>378</v>
      </c>
      <c r="D107" s="2" t="s">
        <v>377</v>
      </c>
      <c r="E107" s="2" t="s">
        <v>75</v>
      </c>
      <c r="F107" s="2" t="s">
        <v>90</v>
      </c>
      <c r="G107" s="2" t="s">
        <v>105</v>
      </c>
      <c r="H107" s="2" t="s">
        <v>55</v>
      </c>
      <c r="I107" s="2">
        <v>11</v>
      </c>
      <c r="J107" s="2"/>
      <c r="M107" s="2"/>
    </row>
    <row r="108" spans="1:13" x14ac:dyDescent="0.25">
      <c r="A108" s="41" t="s">
        <v>1261</v>
      </c>
      <c r="B108" s="2" t="s">
        <v>138</v>
      </c>
      <c r="C108" s="2" t="s">
        <v>69</v>
      </c>
      <c r="D108" s="2" t="s">
        <v>139</v>
      </c>
      <c r="E108" s="2" t="s">
        <v>66</v>
      </c>
      <c r="F108" s="2" t="s">
        <v>65</v>
      </c>
      <c r="G108" s="2" t="s">
        <v>1026</v>
      </c>
      <c r="H108" s="2" t="s">
        <v>55</v>
      </c>
      <c r="I108" s="2">
        <v>11</v>
      </c>
      <c r="J108" s="2"/>
      <c r="M108" s="2"/>
    </row>
    <row r="109" spans="1:13" x14ac:dyDescent="0.25">
      <c r="A109" s="41" t="s">
        <v>1261</v>
      </c>
      <c r="B109" s="2" t="s">
        <v>306</v>
      </c>
      <c r="C109" s="2" t="s">
        <v>307</v>
      </c>
      <c r="D109" s="2" t="s">
        <v>1053</v>
      </c>
      <c r="E109" s="2" t="s">
        <v>91</v>
      </c>
      <c r="F109" s="2" t="s">
        <v>61</v>
      </c>
      <c r="G109" s="2" t="s">
        <v>105</v>
      </c>
      <c r="H109" s="2" t="s">
        <v>55</v>
      </c>
      <c r="I109" s="2">
        <v>11</v>
      </c>
      <c r="J109" s="2"/>
      <c r="M109" s="2"/>
    </row>
    <row r="110" spans="1:13" x14ac:dyDescent="0.25">
      <c r="A110" s="41" t="s">
        <v>1261</v>
      </c>
      <c r="B110" s="2" t="s">
        <v>140</v>
      </c>
      <c r="C110" s="2" t="s">
        <v>142</v>
      </c>
      <c r="D110" s="2" t="s">
        <v>141</v>
      </c>
      <c r="E110" s="2" t="s">
        <v>64</v>
      </c>
      <c r="F110" s="2" t="s">
        <v>65</v>
      </c>
      <c r="G110" s="2" t="s">
        <v>1026</v>
      </c>
      <c r="H110" s="2" t="s">
        <v>55</v>
      </c>
      <c r="I110" s="2">
        <v>11</v>
      </c>
      <c r="J110" s="2"/>
      <c r="M110" s="2"/>
    </row>
    <row r="111" spans="1:13" x14ac:dyDescent="0.25">
      <c r="A111" s="41" t="s">
        <v>1261</v>
      </c>
      <c r="B111" s="2" t="s">
        <v>308</v>
      </c>
      <c r="C111" s="2" t="s">
        <v>74</v>
      </c>
      <c r="D111" s="2" t="s">
        <v>309</v>
      </c>
      <c r="E111" s="2" t="s">
        <v>310</v>
      </c>
      <c r="F111" s="2" t="s">
        <v>61</v>
      </c>
      <c r="G111" s="2" t="s">
        <v>105</v>
      </c>
      <c r="H111" s="2" t="s">
        <v>55</v>
      </c>
      <c r="I111" s="2">
        <v>11</v>
      </c>
      <c r="J111" s="2"/>
      <c r="M111" s="2"/>
    </row>
    <row r="112" spans="1:13" x14ac:dyDescent="0.25">
      <c r="A112" s="41" t="s">
        <v>1261</v>
      </c>
      <c r="B112" s="2" t="s">
        <v>226</v>
      </c>
      <c r="C112" s="2" t="s">
        <v>228</v>
      </c>
      <c r="D112" s="2" t="s">
        <v>227</v>
      </c>
      <c r="E112" s="2" t="s">
        <v>59</v>
      </c>
      <c r="F112" s="2" t="s">
        <v>90</v>
      </c>
      <c r="G112" s="2" t="s">
        <v>105</v>
      </c>
      <c r="H112" s="2" t="s">
        <v>55</v>
      </c>
      <c r="I112" s="2">
        <v>11</v>
      </c>
      <c r="J112" s="2"/>
      <c r="M112" s="2"/>
    </row>
    <row r="113" spans="1:13" x14ac:dyDescent="0.25">
      <c r="A113" s="41" t="s">
        <v>1261</v>
      </c>
      <c r="B113" s="2" t="s">
        <v>494</v>
      </c>
      <c r="C113" s="2" t="s">
        <v>496</v>
      </c>
      <c r="D113" s="2" t="s">
        <v>495</v>
      </c>
      <c r="E113" s="2" t="s">
        <v>58</v>
      </c>
      <c r="F113" s="2" t="s">
        <v>57</v>
      </c>
      <c r="G113" s="2" t="s">
        <v>105</v>
      </c>
      <c r="H113" s="2" t="s">
        <v>55</v>
      </c>
      <c r="I113" s="2">
        <v>11</v>
      </c>
      <c r="J113" s="2"/>
      <c r="M113" s="2"/>
    </row>
    <row r="114" spans="1:13" x14ac:dyDescent="0.25">
      <c r="A114" s="41" t="s">
        <v>1261</v>
      </c>
      <c r="B114" s="2" t="s">
        <v>491</v>
      </c>
      <c r="C114" s="2" t="s">
        <v>593</v>
      </c>
      <c r="D114" s="2" t="s">
        <v>492</v>
      </c>
      <c r="E114" s="2" t="s">
        <v>59</v>
      </c>
      <c r="F114" s="2" t="s">
        <v>57</v>
      </c>
      <c r="G114" s="2" t="s">
        <v>105</v>
      </c>
      <c r="H114" s="2" t="s">
        <v>55</v>
      </c>
      <c r="I114" s="2">
        <v>11</v>
      </c>
      <c r="J114" s="2"/>
      <c r="M114" s="2"/>
    </row>
    <row r="115" spans="1:13" x14ac:dyDescent="0.25">
      <c r="A115" s="41" t="s">
        <v>1261</v>
      </c>
      <c r="B115" s="2" t="s">
        <v>505</v>
      </c>
      <c r="C115" s="2" t="s">
        <v>596</v>
      </c>
      <c r="D115" s="2" t="s">
        <v>506</v>
      </c>
      <c r="E115" s="2" t="s">
        <v>59</v>
      </c>
      <c r="F115" s="2" t="s">
        <v>57</v>
      </c>
      <c r="G115" s="2" t="s">
        <v>105</v>
      </c>
      <c r="H115" s="2" t="s">
        <v>55</v>
      </c>
      <c r="I115" s="2">
        <v>11</v>
      </c>
      <c r="J115" s="2"/>
      <c r="M115" s="2"/>
    </row>
    <row r="116" spans="1:13" x14ac:dyDescent="0.25">
      <c r="A116" s="41" t="s">
        <v>1261</v>
      </c>
      <c r="B116" s="2" t="s">
        <v>441</v>
      </c>
      <c r="C116" s="2" t="s">
        <v>585</v>
      </c>
      <c r="D116" s="2" t="s">
        <v>442</v>
      </c>
      <c r="E116" s="2" t="s">
        <v>59</v>
      </c>
      <c r="F116" s="2" t="s">
        <v>76</v>
      </c>
      <c r="G116" s="2" t="s">
        <v>105</v>
      </c>
      <c r="H116" s="2" t="s">
        <v>55</v>
      </c>
      <c r="I116" s="2">
        <v>11</v>
      </c>
      <c r="J116" s="2"/>
      <c r="M116" s="2"/>
    </row>
    <row r="117" spans="1:13" x14ac:dyDescent="0.25">
      <c r="A117" s="41" t="s">
        <v>1261</v>
      </c>
      <c r="B117" s="2" t="s">
        <v>514</v>
      </c>
      <c r="C117" s="2" t="s">
        <v>516</v>
      </c>
      <c r="D117" s="2" t="s">
        <v>515</v>
      </c>
      <c r="E117" s="2" t="s">
        <v>64</v>
      </c>
      <c r="F117" s="2" t="s">
        <v>65</v>
      </c>
      <c r="G117" s="2" t="s">
        <v>105</v>
      </c>
      <c r="H117" s="2" t="s">
        <v>55</v>
      </c>
      <c r="I117" s="2">
        <v>11</v>
      </c>
      <c r="J117" s="2"/>
      <c r="M117" s="2"/>
    </row>
    <row r="118" spans="1:13" x14ac:dyDescent="0.25">
      <c r="A118" s="41" t="s">
        <v>1261</v>
      </c>
      <c r="B118" s="2" t="s">
        <v>170</v>
      </c>
      <c r="C118" s="2" t="s">
        <v>172</v>
      </c>
      <c r="D118" s="2" t="s">
        <v>171</v>
      </c>
      <c r="E118" s="2" t="s">
        <v>59</v>
      </c>
      <c r="F118" s="2" t="s">
        <v>57</v>
      </c>
      <c r="G118" s="2" t="s">
        <v>1026</v>
      </c>
      <c r="H118" s="2" t="s">
        <v>55</v>
      </c>
      <c r="I118" s="2">
        <v>11</v>
      </c>
      <c r="J118" s="2"/>
      <c r="M118" s="2"/>
    </row>
    <row r="119" spans="1:13" x14ac:dyDescent="0.25">
      <c r="A119" s="41" t="s">
        <v>1261</v>
      </c>
      <c r="B119" s="2" t="s">
        <v>497</v>
      </c>
      <c r="C119" s="2" t="s">
        <v>594</v>
      </c>
      <c r="D119" s="2" t="s">
        <v>498</v>
      </c>
      <c r="E119" s="2" t="s">
        <v>59</v>
      </c>
      <c r="F119" s="2" t="s">
        <v>57</v>
      </c>
      <c r="G119" s="2" t="s">
        <v>105</v>
      </c>
      <c r="H119" s="2" t="s">
        <v>55</v>
      </c>
      <c r="I119" s="2">
        <v>11</v>
      </c>
      <c r="J119" s="2"/>
      <c r="M119" s="2"/>
    </row>
    <row r="120" spans="1:13" x14ac:dyDescent="0.25">
      <c r="A120" s="41" t="s">
        <v>1261</v>
      </c>
      <c r="B120" s="2" t="s">
        <v>273</v>
      </c>
      <c r="C120" s="2" t="s">
        <v>275</v>
      </c>
      <c r="D120" s="2" t="s">
        <v>274</v>
      </c>
      <c r="E120" s="2" t="s">
        <v>75</v>
      </c>
      <c r="F120" s="2" t="s">
        <v>63</v>
      </c>
      <c r="G120" s="2" t="s">
        <v>1026</v>
      </c>
      <c r="H120" s="2" t="s">
        <v>55</v>
      </c>
      <c r="I120" s="2">
        <v>11</v>
      </c>
      <c r="J120" s="2"/>
      <c r="M120" s="2"/>
    </row>
    <row r="121" spans="1:13" x14ac:dyDescent="0.25">
      <c r="A121" s="41" t="s">
        <v>1261</v>
      </c>
      <c r="B121" s="2" t="s">
        <v>303</v>
      </c>
      <c r="C121" s="2" t="s">
        <v>305</v>
      </c>
      <c r="D121" s="2" t="s">
        <v>304</v>
      </c>
      <c r="E121" s="2" t="s">
        <v>59</v>
      </c>
      <c r="F121" s="2" t="s">
        <v>76</v>
      </c>
      <c r="G121" s="2" t="s">
        <v>1026</v>
      </c>
      <c r="H121" s="2" t="s">
        <v>55</v>
      </c>
      <c r="I121" s="2">
        <v>11</v>
      </c>
      <c r="J121" s="2"/>
      <c r="M121" s="2"/>
    </row>
    <row r="122" spans="1:13" x14ac:dyDescent="0.25">
      <c r="A122" s="41" t="s">
        <v>1261</v>
      </c>
      <c r="B122" s="2" t="s">
        <v>288</v>
      </c>
      <c r="C122" s="2" t="s">
        <v>290</v>
      </c>
      <c r="D122" s="2" t="s">
        <v>289</v>
      </c>
      <c r="E122" s="2" t="s">
        <v>59</v>
      </c>
      <c r="F122" s="2" t="s">
        <v>57</v>
      </c>
      <c r="G122" s="2" t="s">
        <v>1026</v>
      </c>
      <c r="H122" s="2" t="s">
        <v>55</v>
      </c>
      <c r="I122" s="2">
        <v>11</v>
      </c>
      <c r="J122" s="2"/>
      <c r="M122" s="2"/>
    </row>
    <row r="123" spans="1:13" x14ac:dyDescent="0.25">
      <c r="A123" s="41" t="s">
        <v>1261</v>
      </c>
      <c r="B123" s="2" t="s">
        <v>364</v>
      </c>
      <c r="C123" s="2" t="s">
        <v>366</v>
      </c>
      <c r="D123" s="2" t="s">
        <v>365</v>
      </c>
      <c r="E123" s="2" t="s">
        <v>58</v>
      </c>
      <c r="F123" s="2" t="s">
        <v>90</v>
      </c>
      <c r="G123" s="2" t="s">
        <v>105</v>
      </c>
      <c r="H123" s="2" t="s">
        <v>55</v>
      </c>
      <c r="I123" s="2">
        <v>11</v>
      </c>
      <c r="J123" s="2"/>
      <c r="M123" s="2"/>
    </row>
    <row r="124" spans="1:13" x14ac:dyDescent="0.25">
      <c r="A124" s="41" t="s">
        <v>1261</v>
      </c>
      <c r="B124" s="2" t="s">
        <v>427</v>
      </c>
      <c r="C124" s="2" t="s">
        <v>429</v>
      </c>
      <c r="D124" s="2" t="s">
        <v>428</v>
      </c>
      <c r="E124" s="2" t="s">
        <v>58</v>
      </c>
      <c r="F124" s="2" t="s">
        <v>63</v>
      </c>
      <c r="G124" s="2" t="s">
        <v>105</v>
      </c>
      <c r="H124" s="2" t="s">
        <v>55</v>
      </c>
      <c r="I124" s="2">
        <v>11</v>
      </c>
      <c r="J124" s="2"/>
      <c r="M124" s="2"/>
    </row>
    <row r="125" spans="1:13" x14ac:dyDescent="0.25">
      <c r="A125" s="41" t="s">
        <v>1261</v>
      </c>
      <c r="B125" s="2" t="s">
        <v>202</v>
      </c>
      <c r="C125" s="2" t="s">
        <v>204</v>
      </c>
      <c r="D125" s="2" t="s">
        <v>203</v>
      </c>
      <c r="E125" s="2" t="s">
        <v>59</v>
      </c>
      <c r="F125" s="2" t="s">
        <v>76</v>
      </c>
      <c r="G125" s="2" t="s">
        <v>105</v>
      </c>
      <c r="H125" s="2" t="s">
        <v>55</v>
      </c>
      <c r="I125" s="2">
        <v>11</v>
      </c>
      <c r="J125" s="2"/>
      <c r="M125" s="2"/>
    </row>
    <row r="126" spans="1:13" x14ac:dyDescent="0.25">
      <c r="A126" s="41" t="s">
        <v>1261</v>
      </c>
      <c r="B126" s="2" t="s">
        <v>419</v>
      </c>
      <c r="C126" s="2" t="s">
        <v>421</v>
      </c>
      <c r="D126" s="2" t="s">
        <v>420</v>
      </c>
      <c r="E126" s="2" t="s">
        <v>59</v>
      </c>
      <c r="F126" s="2" t="s">
        <v>76</v>
      </c>
      <c r="G126" s="2" t="s">
        <v>105</v>
      </c>
      <c r="H126" s="2" t="s">
        <v>55</v>
      </c>
      <c r="I126" s="2">
        <v>11</v>
      </c>
      <c r="J126" s="2"/>
      <c r="M126" s="2"/>
    </row>
    <row r="127" spans="1:13" x14ac:dyDescent="0.25">
      <c r="A127" s="41" t="s">
        <v>1261</v>
      </c>
      <c r="B127" s="2" t="s">
        <v>240</v>
      </c>
      <c r="C127" s="2" t="s">
        <v>242</v>
      </c>
      <c r="D127" s="2" t="s">
        <v>241</v>
      </c>
      <c r="E127" s="2" t="s">
        <v>75</v>
      </c>
      <c r="F127" s="2" t="s">
        <v>76</v>
      </c>
      <c r="G127" s="2" t="s">
        <v>105</v>
      </c>
      <c r="H127" s="2" t="s">
        <v>55</v>
      </c>
      <c r="I127" s="2">
        <v>11</v>
      </c>
      <c r="J127" s="2"/>
      <c r="M127" s="2"/>
    </row>
    <row r="128" spans="1:13" x14ac:dyDescent="0.25">
      <c r="A128" s="41" t="s">
        <v>1261</v>
      </c>
      <c r="B128" s="2" t="s">
        <v>314</v>
      </c>
      <c r="C128" s="2" t="s">
        <v>293</v>
      </c>
      <c r="D128" s="2" t="s">
        <v>315</v>
      </c>
      <c r="E128" s="2" t="s">
        <v>59</v>
      </c>
      <c r="F128" s="2" t="s">
        <v>78</v>
      </c>
      <c r="G128" s="2" t="s">
        <v>105</v>
      </c>
      <c r="H128" s="2" t="s">
        <v>79</v>
      </c>
      <c r="I128" s="2">
        <v>11</v>
      </c>
      <c r="J128" s="2"/>
      <c r="M128" s="2"/>
    </row>
    <row r="129" spans="1:13" x14ac:dyDescent="0.25">
      <c r="A129" s="41" t="s">
        <v>1261</v>
      </c>
      <c r="B129" s="2" t="s">
        <v>485</v>
      </c>
      <c r="C129" s="2" t="s">
        <v>591</v>
      </c>
      <c r="D129" s="2" t="s">
        <v>486</v>
      </c>
      <c r="E129" s="2" t="s">
        <v>59</v>
      </c>
      <c r="F129" s="2" t="s">
        <v>90</v>
      </c>
      <c r="G129" s="2" t="s">
        <v>105</v>
      </c>
      <c r="H129" s="2" t="s">
        <v>55</v>
      </c>
      <c r="I129" s="2">
        <v>11</v>
      </c>
      <c r="J129" s="2"/>
      <c r="M129" s="2"/>
    </row>
    <row r="130" spans="1:13" x14ac:dyDescent="0.25">
      <c r="A130" s="41" t="s">
        <v>1261</v>
      </c>
      <c r="B130" s="2" t="s">
        <v>394</v>
      </c>
      <c r="C130" s="2" t="s">
        <v>396</v>
      </c>
      <c r="D130" s="2" t="s">
        <v>395</v>
      </c>
      <c r="E130" s="2" t="s">
        <v>2</v>
      </c>
      <c r="F130" s="2" t="s">
        <v>57</v>
      </c>
      <c r="G130" s="2" t="s">
        <v>105</v>
      </c>
      <c r="H130" s="2" t="s">
        <v>55</v>
      </c>
      <c r="I130" s="2">
        <v>11</v>
      </c>
      <c r="J130" s="2"/>
      <c r="M130" s="2"/>
    </row>
    <row r="131" spans="1:13" x14ac:dyDescent="0.25">
      <c r="A131" s="41" t="s">
        <v>1261</v>
      </c>
      <c r="B131" s="2" t="s">
        <v>400</v>
      </c>
      <c r="C131" s="2" t="s">
        <v>86</v>
      </c>
      <c r="D131" s="2" t="s">
        <v>401</v>
      </c>
      <c r="E131" s="2" t="s">
        <v>59</v>
      </c>
      <c r="F131" s="2" t="s">
        <v>63</v>
      </c>
      <c r="G131" s="2" t="s">
        <v>105</v>
      </c>
      <c r="H131" s="2" t="s">
        <v>55</v>
      </c>
      <c r="I131" s="2">
        <v>11</v>
      </c>
      <c r="J131" s="2"/>
      <c r="M131" s="2"/>
    </row>
    <row r="132" spans="1:13" x14ac:dyDescent="0.25">
      <c r="A132" s="41" t="s">
        <v>1261</v>
      </c>
      <c r="B132" s="2" t="s">
        <v>249</v>
      </c>
      <c r="C132" s="2" t="s">
        <v>251</v>
      </c>
      <c r="D132" s="2" t="s">
        <v>250</v>
      </c>
      <c r="E132" s="2" t="s">
        <v>58</v>
      </c>
      <c r="F132" s="2" t="s">
        <v>67</v>
      </c>
      <c r="G132" s="2" t="s">
        <v>1026</v>
      </c>
      <c r="H132" s="2" t="s">
        <v>55</v>
      </c>
      <c r="I132" s="2">
        <v>11</v>
      </c>
      <c r="J132" s="2"/>
      <c r="M132" s="2"/>
    </row>
    <row r="133" spans="1:13" x14ac:dyDescent="0.25">
      <c r="A133" s="41" t="s">
        <v>1261</v>
      </c>
      <c r="B133" s="2" t="s">
        <v>405</v>
      </c>
      <c r="C133" s="2" t="s">
        <v>407</v>
      </c>
      <c r="D133" s="2" t="s">
        <v>406</v>
      </c>
      <c r="E133" s="2" t="s">
        <v>66</v>
      </c>
      <c r="F133" s="2" t="s">
        <v>65</v>
      </c>
      <c r="G133" s="2" t="s">
        <v>105</v>
      </c>
      <c r="H133" s="2" t="s">
        <v>55</v>
      </c>
      <c r="I133" s="2">
        <v>11</v>
      </c>
      <c r="J133" s="2"/>
      <c r="M133" s="2"/>
    </row>
    <row r="134" spans="1:13" x14ac:dyDescent="0.25">
      <c r="A134" s="41" t="s">
        <v>1261</v>
      </c>
      <c r="B134" s="2" t="s">
        <v>282</v>
      </c>
      <c r="C134" s="2" t="s">
        <v>284</v>
      </c>
      <c r="D134" s="2" t="s">
        <v>283</v>
      </c>
      <c r="E134" s="2" t="s">
        <v>616</v>
      </c>
      <c r="F134" s="2" t="s">
        <v>90</v>
      </c>
      <c r="G134" s="2" t="s">
        <v>1026</v>
      </c>
      <c r="H134" s="2" t="s">
        <v>55</v>
      </c>
      <c r="I134" s="2">
        <v>11</v>
      </c>
      <c r="J134" s="2"/>
      <c r="M134" s="2"/>
    </row>
    <row r="135" spans="1:13" x14ac:dyDescent="0.25">
      <c r="A135" s="41" t="s">
        <v>1261</v>
      </c>
      <c r="B135" s="2" t="s">
        <v>413</v>
      </c>
      <c r="C135" s="2" t="s">
        <v>415</v>
      </c>
      <c r="D135" s="2" t="s">
        <v>414</v>
      </c>
      <c r="E135" s="2" t="s">
        <v>59</v>
      </c>
      <c r="F135" s="2" t="s">
        <v>76</v>
      </c>
      <c r="G135" s="2" t="s">
        <v>105</v>
      </c>
      <c r="H135" s="2" t="s">
        <v>55</v>
      </c>
      <c r="I135" s="2">
        <v>11</v>
      </c>
      <c r="J135" s="2"/>
      <c r="M135" s="2"/>
    </row>
    <row r="136" spans="1:13" x14ac:dyDescent="0.25">
      <c r="A136" s="41" t="s">
        <v>1261</v>
      </c>
      <c r="B136" s="2" t="s">
        <v>114</v>
      </c>
      <c r="C136" s="2" t="s">
        <v>612</v>
      </c>
      <c r="D136" s="2" t="s">
        <v>115</v>
      </c>
      <c r="E136" s="2" t="s">
        <v>59</v>
      </c>
      <c r="F136" s="2" t="s">
        <v>78</v>
      </c>
      <c r="G136" s="2" t="s">
        <v>105</v>
      </c>
      <c r="H136" s="2" t="s">
        <v>79</v>
      </c>
      <c r="I136" s="2">
        <v>11</v>
      </c>
      <c r="J136" s="2"/>
      <c r="M136" s="2"/>
    </row>
    <row r="137" spans="1:13" x14ac:dyDescent="0.25">
      <c r="A137" s="41" t="s">
        <v>1261</v>
      </c>
      <c r="B137" s="2" t="s">
        <v>410</v>
      </c>
      <c r="C137" s="2" t="s">
        <v>1054</v>
      </c>
      <c r="D137" s="2" t="s">
        <v>411</v>
      </c>
      <c r="E137" s="2" t="s">
        <v>58</v>
      </c>
      <c r="F137" s="2" t="s">
        <v>67</v>
      </c>
      <c r="G137" s="2" t="s">
        <v>105</v>
      </c>
      <c r="H137" s="2" t="s">
        <v>55</v>
      </c>
      <c r="I137" s="2">
        <v>11</v>
      </c>
      <c r="J137" s="2"/>
      <c r="M137" s="2"/>
    </row>
    <row r="138" spans="1:13" x14ac:dyDescent="0.25">
      <c r="A138" s="41" t="s">
        <v>1261</v>
      </c>
      <c r="B138" s="2" t="s">
        <v>143</v>
      </c>
      <c r="C138" s="2" t="s">
        <v>145</v>
      </c>
      <c r="D138" s="2" t="s">
        <v>144</v>
      </c>
      <c r="E138" s="2" t="s">
        <v>64</v>
      </c>
      <c r="F138" s="2" t="s">
        <v>65</v>
      </c>
      <c r="G138" s="2" t="s">
        <v>105</v>
      </c>
      <c r="H138" s="2" t="s">
        <v>55</v>
      </c>
      <c r="I138" s="2">
        <v>11</v>
      </c>
      <c r="J138" s="2"/>
      <c r="M138" s="2"/>
    </row>
    <row r="139" spans="1:13" x14ac:dyDescent="0.25">
      <c r="A139" s="41" t="s">
        <v>1261</v>
      </c>
      <c r="B139" s="2" t="s">
        <v>482</v>
      </c>
      <c r="C139" s="2" t="s">
        <v>590</v>
      </c>
      <c r="D139" s="2" t="s">
        <v>483</v>
      </c>
      <c r="E139" s="2" t="s">
        <v>59</v>
      </c>
      <c r="F139" s="2" t="s">
        <v>57</v>
      </c>
      <c r="G139" s="2" t="s">
        <v>105</v>
      </c>
      <c r="H139" s="2" t="s">
        <v>55</v>
      </c>
      <c r="I139" s="2">
        <v>11</v>
      </c>
      <c r="J139" s="2"/>
      <c r="M139" s="2"/>
    </row>
    <row r="140" spans="1:13" x14ac:dyDescent="0.25">
      <c r="A140" s="41" t="s">
        <v>1261</v>
      </c>
      <c r="B140" s="2" t="s">
        <v>297</v>
      </c>
      <c r="C140" s="2" t="s">
        <v>299</v>
      </c>
      <c r="D140" s="2" t="s">
        <v>298</v>
      </c>
      <c r="E140" s="2" t="s">
        <v>59</v>
      </c>
      <c r="F140" s="2" t="s">
        <v>90</v>
      </c>
      <c r="G140" s="2" t="s">
        <v>105</v>
      </c>
      <c r="H140" s="2" t="s">
        <v>55</v>
      </c>
      <c r="I140" s="2">
        <v>11</v>
      </c>
      <c r="J140" s="2"/>
      <c r="M140" s="2"/>
    </row>
    <row r="141" spans="1:13" x14ac:dyDescent="0.25">
      <c r="A141" s="41" t="s">
        <v>1261</v>
      </c>
      <c r="B141" s="2" t="s">
        <v>217</v>
      </c>
      <c r="C141" s="2" t="s">
        <v>219</v>
      </c>
      <c r="D141" s="2" t="s">
        <v>218</v>
      </c>
      <c r="E141" s="2" t="s">
        <v>75</v>
      </c>
      <c r="F141" s="2" t="s">
        <v>90</v>
      </c>
      <c r="G141" s="2" t="s">
        <v>105</v>
      </c>
      <c r="H141" s="2" t="s">
        <v>55</v>
      </c>
      <c r="I141" s="2">
        <v>11</v>
      </c>
      <c r="J141" s="2"/>
      <c r="M141" s="2"/>
    </row>
    <row r="142" spans="1:13" x14ac:dyDescent="0.25">
      <c r="A142" s="41" t="s">
        <v>1261</v>
      </c>
      <c r="B142" s="2" t="s">
        <v>129</v>
      </c>
      <c r="C142" s="2" t="s">
        <v>131</v>
      </c>
      <c r="D142" s="2" t="s">
        <v>130</v>
      </c>
      <c r="E142" s="2" t="s">
        <v>59</v>
      </c>
      <c r="F142" s="2" t="s">
        <v>57</v>
      </c>
      <c r="G142" s="2" t="s">
        <v>1026</v>
      </c>
      <c r="H142" s="2" t="s">
        <v>55</v>
      </c>
      <c r="I142" s="2">
        <v>11</v>
      </c>
      <c r="J142" s="2"/>
      <c r="M142" s="2"/>
    </row>
    <row r="143" spans="1:13" x14ac:dyDescent="0.25">
      <c r="A143" s="41" t="s">
        <v>1261</v>
      </c>
      <c r="B143" s="2" t="s">
        <v>117</v>
      </c>
      <c r="C143" s="2" t="s">
        <v>613</v>
      </c>
      <c r="D143" s="2" t="s">
        <v>118</v>
      </c>
      <c r="E143" s="2" t="s">
        <v>75</v>
      </c>
      <c r="F143" s="2" t="s">
        <v>78</v>
      </c>
      <c r="G143" s="2" t="s">
        <v>105</v>
      </c>
      <c r="H143" s="2" t="s">
        <v>79</v>
      </c>
      <c r="I143" s="2">
        <v>11</v>
      </c>
      <c r="J143" s="2"/>
      <c r="M143" s="2"/>
    </row>
    <row r="144" spans="1:13" x14ac:dyDescent="0.25">
      <c r="A144" s="41" t="s">
        <v>1261</v>
      </c>
      <c r="B144" s="2" t="s">
        <v>352</v>
      </c>
      <c r="C144" s="2" t="s">
        <v>354</v>
      </c>
      <c r="D144" s="2" t="s">
        <v>353</v>
      </c>
      <c r="E144" s="2" t="s">
        <v>59</v>
      </c>
      <c r="F144" s="2" t="s">
        <v>90</v>
      </c>
      <c r="G144" s="2" t="s">
        <v>105</v>
      </c>
      <c r="H144" s="2" t="s">
        <v>55</v>
      </c>
      <c r="I144" s="2">
        <v>11</v>
      </c>
      <c r="J144" s="2"/>
      <c r="M144" s="2"/>
    </row>
    <row r="145" spans="1:13" x14ac:dyDescent="0.25">
      <c r="A145" s="41" t="s">
        <v>1261</v>
      </c>
      <c r="B145" s="2" t="s">
        <v>279</v>
      </c>
      <c r="C145" s="2" t="s">
        <v>281</v>
      </c>
      <c r="D145" s="2" t="s">
        <v>280</v>
      </c>
      <c r="E145" s="2" t="s">
        <v>75</v>
      </c>
      <c r="F145" s="2" t="s">
        <v>67</v>
      </c>
      <c r="G145" s="2" t="s">
        <v>105</v>
      </c>
      <c r="H145" s="2" t="s">
        <v>55</v>
      </c>
      <c r="I145" s="2">
        <v>11</v>
      </c>
      <c r="J145" s="2"/>
      <c r="M145" s="2"/>
    </row>
    <row r="146" spans="1:13" x14ac:dyDescent="0.25">
      <c r="A146" s="41" t="s">
        <v>1261</v>
      </c>
      <c r="B146" s="2" t="s">
        <v>361</v>
      </c>
      <c r="C146" s="2" t="s">
        <v>363</v>
      </c>
      <c r="D146" s="2" t="s">
        <v>362</v>
      </c>
      <c r="E146" s="2" t="s">
        <v>75</v>
      </c>
      <c r="F146" s="2" t="s">
        <v>90</v>
      </c>
      <c r="G146" s="2" t="s">
        <v>105</v>
      </c>
      <c r="H146" s="2" t="s">
        <v>55</v>
      </c>
      <c r="I146" s="2">
        <v>11</v>
      </c>
      <c r="J146" s="2"/>
      <c r="M146" s="2"/>
    </row>
    <row r="147" spans="1:13" x14ac:dyDescent="0.25">
      <c r="A147" s="41" t="s">
        <v>1261</v>
      </c>
      <c r="B147" s="2" t="s">
        <v>508</v>
      </c>
      <c r="C147" s="2" t="s">
        <v>597</v>
      </c>
      <c r="D147" s="2" t="s">
        <v>509</v>
      </c>
      <c r="E147" s="2" t="s">
        <v>59</v>
      </c>
      <c r="F147" s="2" t="s">
        <v>57</v>
      </c>
      <c r="G147" s="2" t="s">
        <v>105</v>
      </c>
      <c r="H147" s="2" t="s">
        <v>55</v>
      </c>
      <c r="I147" s="2">
        <v>11</v>
      </c>
      <c r="J147" s="2"/>
      <c r="M147" s="2"/>
    </row>
    <row r="148" spans="1:13" x14ac:dyDescent="0.25">
      <c r="A148" s="41" t="s">
        <v>1261</v>
      </c>
      <c r="B148" s="2" t="s">
        <v>464</v>
      </c>
      <c r="C148" s="2" t="s">
        <v>466</v>
      </c>
      <c r="D148" s="2" t="s">
        <v>465</v>
      </c>
      <c r="E148" s="2" t="s">
        <v>75</v>
      </c>
      <c r="F148" s="2" t="s">
        <v>90</v>
      </c>
      <c r="G148" s="2" t="s">
        <v>105</v>
      </c>
      <c r="H148" s="2" t="s">
        <v>55</v>
      </c>
      <c r="I148" s="2">
        <v>11</v>
      </c>
      <c r="J148" s="2"/>
      <c r="M148" s="2"/>
    </row>
    <row r="149" spans="1:13" x14ac:dyDescent="0.25">
      <c r="A149" s="41" t="s">
        <v>1261</v>
      </c>
      <c r="B149" s="2" t="s">
        <v>149</v>
      </c>
      <c r="C149" s="2" t="s">
        <v>151</v>
      </c>
      <c r="D149" s="2" t="s">
        <v>150</v>
      </c>
      <c r="E149" s="2" t="s">
        <v>64</v>
      </c>
      <c r="F149" s="2" t="s">
        <v>65</v>
      </c>
      <c r="G149" s="2" t="s">
        <v>1026</v>
      </c>
      <c r="H149" s="2" t="s">
        <v>55</v>
      </c>
      <c r="I149" s="2">
        <v>11</v>
      </c>
      <c r="J149" s="2"/>
      <c r="M149" s="2"/>
    </row>
    <row r="150" spans="1:13" x14ac:dyDescent="0.25">
      <c r="A150" s="41" t="s">
        <v>1261</v>
      </c>
      <c r="B150" s="2" t="s">
        <v>425</v>
      </c>
      <c r="C150" s="2" t="s">
        <v>586</v>
      </c>
      <c r="D150" s="2" t="s">
        <v>426</v>
      </c>
      <c r="E150" s="2" t="s">
        <v>59</v>
      </c>
      <c r="F150" s="2" t="s">
        <v>57</v>
      </c>
      <c r="G150" s="2" t="s">
        <v>105</v>
      </c>
      <c r="H150" s="2" t="s">
        <v>55</v>
      </c>
      <c r="I150" s="2">
        <v>11</v>
      </c>
      <c r="J150" s="2"/>
      <c r="M150" s="2"/>
    </row>
    <row r="151" spans="1:13" x14ac:dyDescent="0.25">
      <c r="A151" s="41" t="s">
        <v>1261</v>
      </c>
      <c r="B151" s="2" t="s">
        <v>120</v>
      </c>
      <c r="C151" s="2" t="s">
        <v>614</v>
      </c>
      <c r="D151" s="2" t="s">
        <v>121</v>
      </c>
      <c r="E151" s="2" t="s">
        <v>75</v>
      </c>
      <c r="F151" s="2" t="s">
        <v>78</v>
      </c>
      <c r="G151" s="2" t="s">
        <v>105</v>
      </c>
      <c r="H151" s="2" t="s">
        <v>79</v>
      </c>
      <c r="I151" s="2">
        <v>11</v>
      </c>
      <c r="J151" s="2"/>
      <c r="M151" s="2"/>
    </row>
    <row r="152" spans="1:13" x14ac:dyDescent="0.25">
      <c r="A152" s="41" t="s">
        <v>1261</v>
      </c>
      <c r="B152" s="2" t="s">
        <v>132</v>
      </c>
      <c r="C152" s="2" t="s">
        <v>134</v>
      </c>
      <c r="D152" s="2" t="s">
        <v>133</v>
      </c>
      <c r="E152" s="2" t="s">
        <v>59</v>
      </c>
      <c r="F152" s="2" t="s">
        <v>57</v>
      </c>
      <c r="G152" s="2" t="s">
        <v>1026</v>
      </c>
      <c r="H152" s="2" t="s">
        <v>55</v>
      </c>
      <c r="I152" s="2">
        <v>11</v>
      </c>
      <c r="J152" s="2"/>
      <c r="M152" s="2"/>
    </row>
    <row r="153" spans="1:13" x14ac:dyDescent="0.25">
      <c r="A153" s="41" t="s">
        <v>1261</v>
      </c>
      <c r="B153" s="2" t="s">
        <v>458</v>
      </c>
      <c r="C153" s="2" t="s">
        <v>460</v>
      </c>
      <c r="D153" s="2" t="s">
        <v>459</v>
      </c>
      <c r="E153" s="2" t="s">
        <v>59</v>
      </c>
      <c r="F153" s="2" t="s">
        <v>78</v>
      </c>
      <c r="G153" s="2" t="s">
        <v>105</v>
      </c>
      <c r="H153" s="2" t="s">
        <v>79</v>
      </c>
      <c r="I153" s="2">
        <v>11</v>
      </c>
      <c r="J153" s="2"/>
      <c r="M153" s="2"/>
    </row>
    <row r="154" spans="1:13" x14ac:dyDescent="0.25">
      <c r="A154" s="41" t="s">
        <v>1261</v>
      </c>
      <c r="B154" s="2" t="s">
        <v>319</v>
      </c>
      <c r="C154" s="2" t="s">
        <v>604</v>
      </c>
      <c r="D154" s="2" t="s">
        <v>320</v>
      </c>
      <c r="E154" s="2" t="s">
        <v>58</v>
      </c>
      <c r="F154" s="2" t="s">
        <v>78</v>
      </c>
      <c r="G154" s="2" t="s">
        <v>105</v>
      </c>
      <c r="H154" s="2" t="s">
        <v>79</v>
      </c>
      <c r="I154" s="2">
        <v>11</v>
      </c>
      <c r="J154" s="2"/>
      <c r="M154" s="2"/>
    </row>
    <row r="155" spans="1:13" x14ac:dyDescent="0.25">
      <c r="A155" s="41" t="s">
        <v>1261</v>
      </c>
      <c r="B155" s="2" t="s">
        <v>391</v>
      </c>
      <c r="C155" s="2" t="s">
        <v>393</v>
      </c>
      <c r="D155" s="2" t="s">
        <v>392</v>
      </c>
      <c r="E155" s="2" t="s">
        <v>58</v>
      </c>
      <c r="F155" s="2" t="s">
        <v>57</v>
      </c>
      <c r="G155" s="2" t="s">
        <v>105</v>
      </c>
      <c r="H155" s="2" t="s">
        <v>55</v>
      </c>
      <c r="I155" s="2">
        <v>11</v>
      </c>
      <c r="J155" s="2"/>
      <c r="M155" s="2"/>
    </row>
    <row r="156" spans="1:13" x14ac:dyDescent="0.25">
      <c r="A156" s="41" t="s">
        <v>1261</v>
      </c>
      <c r="B156" s="2" t="s">
        <v>167</v>
      </c>
      <c r="C156" s="2" t="s">
        <v>169</v>
      </c>
      <c r="D156" s="2" t="s">
        <v>168</v>
      </c>
      <c r="E156" s="2" t="s">
        <v>59</v>
      </c>
      <c r="F156" s="2" t="s">
        <v>57</v>
      </c>
      <c r="G156" s="2" t="s">
        <v>1026</v>
      </c>
      <c r="H156" s="2" t="s">
        <v>55</v>
      </c>
      <c r="I156" s="2">
        <v>11</v>
      </c>
      <c r="J156" s="2"/>
      <c r="M156" s="2"/>
    </row>
    <row r="157" spans="1:13" x14ac:dyDescent="0.25">
      <c r="A157" s="41" t="s">
        <v>1261</v>
      </c>
      <c r="B157" s="2" t="s">
        <v>334</v>
      </c>
      <c r="C157" s="2" t="s">
        <v>88</v>
      </c>
      <c r="D157" s="2" t="s">
        <v>335</v>
      </c>
      <c r="E157" s="2" t="s">
        <v>59</v>
      </c>
      <c r="F157" s="2" t="s">
        <v>90</v>
      </c>
      <c r="G157" s="2" t="s">
        <v>105</v>
      </c>
      <c r="H157" s="2" t="s">
        <v>55</v>
      </c>
      <c r="I157" s="2">
        <v>11</v>
      </c>
      <c r="J157" s="2"/>
      <c r="M157" s="2"/>
    </row>
    <row r="158" spans="1:13" x14ac:dyDescent="0.25">
      <c r="A158" s="41" t="s">
        <v>1261</v>
      </c>
      <c r="B158" s="2" t="s">
        <v>161</v>
      </c>
      <c r="C158" s="2" t="s">
        <v>163</v>
      </c>
      <c r="D158" s="2" t="s">
        <v>162</v>
      </c>
      <c r="E158" s="2" t="s">
        <v>59</v>
      </c>
      <c r="F158" s="2" t="s">
        <v>57</v>
      </c>
      <c r="G158" s="2" t="s">
        <v>1026</v>
      </c>
      <c r="H158" s="2" t="s">
        <v>55</v>
      </c>
      <c r="I158" s="2">
        <v>11</v>
      </c>
      <c r="J158" s="2"/>
      <c r="M158" s="2"/>
    </row>
    <row r="159" spans="1:13" x14ac:dyDescent="0.25">
      <c r="A159" s="41" t="s">
        <v>1261</v>
      </c>
      <c r="B159" s="2" t="s">
        <v>461</v>
      </c>
      <c r="C159" s="2" t="s">
        <v>583</v>
      </c>
      <c r="D159" s="2" t="s">
        <v>462</v>
      </c>
      <c r="E159" s="2" t="s">
        <v>59</v>
      </c>
      <c r="F159" s="2" t="s">
        <v>57</v>
      </c>
      <c r="G159" s="2" t="s">
        <v>105</v>
      </c>
      <c r="H159" s="2" t="s">
        <v>55</v>
      </c>
      <c r="I159" s="2">
        <v>11</v>
      </c>
      <c r="J159" s="2"/>
      <c r="M159" s="2"/>
    </row>
    <row r="160" spans="1:13" x14ac:dyDescent="0.25">
      <c r="A160" s="41" t="s">
        <v>1261</v>
      </c>
      <c r="B160" s="2" t="s">
        <v>123</v>
      </c>
      <c r="C160" s="2" t="s">
        <v>615</v>
      </c>
      <c r="D160" s="2" t="s">
        <v>124</v>
      </c>
      <c r="E160" s="2" t="s">
        <v>59</v>
      </c>
      <c r="F160" s="2" t="s">
        <v>78</v>
      </c>
      <c r="G160" s="2" t="s">
        <v>105</v>
      </c>
      <c r="H160" s="2" t="s">
        <v>79</v>
      </c>
      <c r="I160" s="2">
        <v>11</v>
      </c>
      <c r="J160" s="2"/>
      <c r="M160" s="2"/>
    </row>
    <row r="161" spans="1:13" x14ac:dyDescent="0.25">
      <c r="A161" s="41" t="s">
        <v>1261</v>
      </c>
      <c r="B161" s="2" t="s">
        <v>455</v>
      </c>
      <c r="C161" s="2" t="s">
        <v>1055</v>
      </c>
      <c r="D161" s="2" t="s">
        <v>456</v>
      </c>
      <c r="E161" s="2" t="s">
        <v>59</v>
      </c>
      <c r="F161" s="2" t="s">
        <v>78</v>
      </c>
      <c r="G161" s="2" t="s">
        <v>105</v>
      </c>
      <c r="H161" s="2" t="s">
        <v>79</v>
      </c>
      <c r="I161" s="2">
        <v>11</v>
      </c>
      <c r="J161" s="2"/>
      <c r="M161" s="2"/>
    </row>
    <row r="162" spans="1:13" x14ac:dyDescent="0.25">
      <c r="A162" s="41" t="s">
        <v>1261</v>
      </c>
      <c r="B162" s="2" t="s">
        <v>1057</v>
      </c>
      <c r="C162" s="2" t="s">
        <v>1031</v>
      </c>
      <c r="D162" s="2" t="s">
        <v>1056</v>
      </c>
      <c r="E162" s="2" t="s">
        <v>1028</v>
      </c>
      <c r="F162" s="2" t="s">
        <v>54</v>
      </c>
      <c r="G162" s="2" t="s">
        <v>105</v>
      </c>
      <c r="H162" s="2" t="s">
        <v>55</v>
      </c>
      <c r="I162" s="2">
        <v>11</v>
      </c>
      <c r="J162" s="2"/>
      <c r="M162" s="2"/>
    </row>
    <row r="163" spans="1:13" x14ac:dyDescent="0.25">
      <c r="A163" s="41" t="s">
        <v>1261</v>
      </c>
      <c r="B163" s="2" t="s">
        <v>205</v>
      </c>
      <c r="C163" s="2" t="s">
        <v>207</v>
      </c>
      <c r="D163" s="2" t="s">
        <v>206</v>
      </c>
      <c r="E163" s="2" t="s">
        <v>2</v>
      </c>
      <c r="F163" s="2" t="s">
        <v>67</v>
      </c>
      <c r="G163" s="2" t="s">
        <v>105</v>
      </c>
      <c r="H163" s="2" t="s">
        <v>55</v>
      </c>
      <c r="I163" s="2">
        <v>11</v>
      </c>
      <c r="J163" s="2"/>
      <c r="M163" s="2"/>
    </row>
    <row r="164" spans="1:13" x14ac:dyDescent="0.25">
      <c r="A164" s="41" t="s">
        <v>1261</v>
      </c>
      <c r="B164" s="2" t="s">
        <v>243</v>
      </c>
      <c r="C164" s="2" t="s">
        <v>245</v>
      </c>
      <c r="D164" s="2" t="s">
        <v>244</v>
      </c>
      <c r="E164" s="2" t="s">
        <v>59</v>
      </c>
      <c r="F164" s="2" t="s">
        <v>67</v>
      </c>
      <c r="G164" s="2" t="s">
        <v>105</v>
      </c>
      <c r="H164" s="2" t="s">
        <v>55</v>
      </c>
      <c r="I164" s="2">
        <v>11</v>
      </c>
      <c r="J164" s="2"/>
      <c r="M164" s="2"/>
    </row>
    <row r="165" spans="1:13" x14ac:dyDescent="0.25">
      <c r="A165" s="41" t="s">
        <v>1256</v>
      </c>
      <c r="B165" s="2" t="s">
        <v>388</v>
      </c>
      <c r="C165" s="2" t="s">
        <v>390</v>
      </c>
      <c r="D165" s="2" t="s">
        <v>389</v>
      </c>
      <c r="E165" s="2" t="s">
        <v>59</v>
      </c>
      <c r="F165" s="2" t="s">
        <v>57</v>
      </c>
      <c r="G165" s="2" t="s">
        <v>105</v>
      </c>
      <c r="H165" s="2" t="s">
        <v>55</v>
      </c>
      <c r="I165" s="2">
        <v>11</v>
      </c>
      <c r="J165" s="2"/>
      <c r="M165" s="2"/>
    </row>
    <row r="166" spans="1:13" x14ac:dyDescent="0.25">
      <c r="A166" s="41" t="s">
        <v>1256</v>
      </c>
      <c r="B166" s="2" t="s">
        <v>438</v>
      </c>
      <c r="C166" s="2" t="s">
        <v>440</v>
      </c>
      <c r="D166" s="2" t="s">
        <v>439</v>
      </c>
      <c r="E166" s="2" t="s">
        <v>66</v>
      </c>
      <c r="F166" s="2" t="s">
        <v>76</v>
      </c>
      <c r="G166" s="2" t="s">
        <v>105</v>
      </c>
      <c r="H166" s="2" t="s">
        <v>55</v>
      </c>
      <c r="I166" s="2">
        <v>11</v>
      </c>
      <c r="J166" s="2"/>
      <c r="M166" s="2"/>
    </row>
    <row r="167" spans="1:13" x14ac:dyDescent="0.25">
      <c r="A167" s="41" t="s">
        <v>1256</v>
      </c>
      <c r="B167" s="2" t="s">
        <v>476</v>
      </c>
      <c r="C167" s="2" t="s">
        <v>478</v>
      </c>
      <c r="D167" s="2" t="s">
        <v>477</v>
      </c>
      <c r="E167" s="2" t="s">
        <v>59</v>
      </c>
      <c r="F167" s="2" t="s">
        <v>57</v>
      </c>
      <c r="G167" s="2" t="s">
        <v>105</v>
      </c>
      <c r="H167" s="2" t="s">
        <v>55</v>
      </c>
      <c r="I167" s="2">
        <v>11</v>
      </c>
      <c r="J167" s="2"/>
      <c r="M167" s="2"/>
    </row>
    <row r="168" spans="1:13" x14ac:dyDescent="0.25">
      <c r="A168" s="41" t="s">
        <v>1256</v>
      </c>
      <c r="B168" s="2" t="s">
        <v>346</v>
      </c>
      <c r="C168" s="2" t="s">
        <v>348</v>
      </c>
      <c r="D168" s="2" t="s">
        <v>347</v>
      </c>
      <c r="E168" s="2" t="s">
        <v>59</v>
      </c>
      <c r="F168" s="2" t="s">
        <v>90</v>
      </c>
      <c r="G168" s="2" t="s">
        <v>105</v>
      </c>
      <c r="H168" s="2" t="s">
        <v>55</v>
      </c>
      <c r="I168" s="2">
        <v>11</v>
      </c>
      <c r="J168" s="2"/>
      <c r="M168" s="2"/>
    </row>
    <row r="169" spans="1:13" x14ac:dyDescent="0.25">
      <c r="A169" s="41" t="s">
        <v>1256</v>
      </c>
      <c r="B169" s="2" t="s">
        <v>252</v>
      </c>
      <c r="C169" s="2" t="s">
        <v>254</v>
      </c>
      <c r="D169" s="2" t="s">
        <v>253</v>
      </c>
      <c r="E169" s="2" t="s">
        <v>58</v>
      </c>
      <c r="F169" s="2" t="s">
        <v>57</v>
      </c>
      <c r="G169" s="2" t="s">
        <v>105</v>
      </c>
      <c r="H169" s="2" t="s">
        <v>55</v>
      </c>
      <c r="I169" s="2">
        <v>11</v>
      </c>
      <c r="J169" s="2"/>
      <c r="M169" s="2"/>
    </row>
    <row r="170" spans="1:13" x14ac:dyDescent="0.25">
      <c r="A170" s="41" t="s">
        <v>1256</v>
      </c>
      <c r="B170" s="2" t="s">
        <v>232</v>
      </c>
      <c r="C170" s="2" t="s">
        <v>234</v>
      </c>
      <c r="D170" s="2" t="s">
        <v>233</v>
      </c>
      <c r="E170" s="2" t="s">
        <v>59</v>
      </c>
      <c r="F170" s="2" t="s">
        <v>90</v>
      </c>
      <c r="G170" s="2" t="s">
        <v>105</v>
      </c>
      <c r="H170" s="2" t="s">
        <v>55</v>
      </c>
      <c r="I170" s="2">
        <v>11</v>
      </c>
      <c r="J170" s="2"/>
      <c r="M170" s="2"/>
    </row>
    <row r="171" spans="1:13" x14ac:dyDescent="0.25">
      <c r="A171" s="41" t="s">
        <v>1256</v>
      </c>
      <c r="B171" s="2" t="s">
        <v>246</v>
      </c>
      <c r="C171" s="2" t="s">
        <v>248</v>
      </c>
      <c r="D171" s="2" t="s">
        <v>247</v>
      </c>
      <c r="E171" s="2" t="s">
        <v>66</v>
      </c>
      <c r="F171" s="2" t="s">
        <v>76</v>
      </c>
      <c r="G171" s="2" t="s">
        <v>105</v>
      </c>
      <c r="H171" s="2" t="s">
        <v>55</v>
      </c>
      <c r="I171" s="2">
        <v>11</v>
      </c>
      <c r="J171" s="2"/>
      <c r="M171" s="2"/>
    </row>
    <row r="172" spans="1:13" x14ac:dyDescent="0.25">
      <c r="A172" s="41" t="s">
        <v>1256</v>
      </c>
      <c r="B172" s="2" t="s">
        <v>555</v>
      </c>
      <c r="C172" s="2" t="s">
        <v>557</v>
      </c>
      <c r="D172" s="2" t="s">
        <v>556</v>
      </c>
      <c r="E172" s="2" t="s">
        <v>59</v>
      </c>
      <c r="F172" s="2" t="s">
        <v>63</v>
      </c>
      <c r="G172" s="2" t="s">
        <v>105</v>
      </c>
      <c r="H172" s="2" t="s">
        <v>55</v>
      </c>
      <c r="I172" s="2">
        <v>11</v>
      </c>
      <c r="J172" s="2"/>
      <c r="M172" s="2"/>
    </row>
    <row r="173" spans="1:13" x14ac:dyDescent="0.25">
      <c r="A173" s="41" t="s">
        <v>1256</v>
      </c>
      <c r="B173" s="2" t="s">
        <v>1029</v>
      </c>
      <c r="C173" s="2" t="s">
        <v>1058</v>
      </c>
      <c r="D173" s="2" t="s">
        <v>1027</v>
      </c>
      <c r="E173" s="2" t="s">
        <v>1028</v>
      </c>
      <c r="F173" s="2" t="s">
        <v>54</v>
      </c>
      <c r="G173" s="2" t="s">
        <v>56</v>
      </c>
      <c r="H173" s="2" t="s">
        <v>55</v>
      </c>
      <c r="I173" s="2">
        <v>11</v>
      </c>
      <c r="J173" s="2"/>
      <c r="M173" s="2"/>
    </row>
    <row r="174" spans="1:13" x14ac:dyDescent="0.25">
      <c r="A174" s="41" t="s">
        <v>1256</v>
      </c>
      <c r="B174" s="2" t="s">
        <v>291</v>
      </c>
      <c r="C174" s="2" t="s">
        <v>293</v>
      </c>
      <c r="D174" s="2" t="s">
        <v>292</v>
      </c>
      <c r="E174" s="2" t="s">
        <v>58</v>
      </c>
      <c r="F174" s="2" t="s">
        <v>63</v>
      </c>
      <c r="G174" s="2" t="s">
        <v>105</v>
      </c>
      <c r="H174" s="2" t="s">
        <v>55</v>
      </c>
      <c r="I174" s="2">
        <v>11</v>
      </c>
      <c r="J174" s="2"/>
      <c r="M174" s="2"/>
    </row>
    <row r="175" spans="1:13" x14ac:dyDescent="0.25">
      <c r="A175" s="41" t="s">
        <v>1256</v>
      </c>
      <c r="B175" s="2" t="s">
        <v>187</v>
      </c>
      <c r="C175" s="2" t="s">
        <v>189</v>
      </c>
      <c r="D175" s="2" t="s">
        <v>188</v>
      </c>
      <c r="E175" s="2" t="s">
        <v>71</v>
      </c>
      <c r="F175" s="2" t="s">
        <v>61</v>
      </c>
      <c r="G175" s="2" t="s">
        <v>105</v>
      </c>
      <c r="H175" s="2" t="s">
        <v>55</v>
      </c>
      <c r="I175" s="2">
        <v>11</v>
      </c>
      <c r="J175" s="2"/>
      <c r="M175" s="2"/>
    </row>
    <row r="176" spans="1:13" x14ac:dyDescent="0.25">
      <c r="A176" s="41" t="s">
        <v>1256</v>
      </c>
      <c r="B176" s="2" t="s">
        <v>433</v>
      </c>
      <c r="C176" s="2" t="s">
        <v>84</v>
      </c>
      <c r="D176" s="2" t="s">
        <v>434</v>
      </c>
      <c r="E176" s="2" t="s">
        <v>59</v>
      </c>
      <c r="F176" s="2" t="s">
        <v>76</v>
      </c>
      <c r="G176" s="2" t="s">
        <v>105</v>
      </c>
      <c r="H176" s="2" t="s">
        <v>55</v>
      </c>
      <c r="I176" s="2">
        <v>11</v>
      </c>
      <c r="J176" s="2"/>
      <c r="M176" s="2"/>
    </row>
    <row r="177" spans="1:13" x14ac:dyDescent="0.25">
      <c r="A177" s="41" t="s">
        <v>1256</v>
      </c>
      <c r="B177" s="2" t="s">
        <v>235</v>
      </c>
      <c r="C177" s="2" t="s">
        <v>237</v>
      </c>
      <c r="D177" s="2" t="s">
        <v>236</v>
      </c>
      <c r="E177" s="2" t="s">
        <v>59</v>
      </c>
      <c r="F177" s="2" t="s">
        <v>90</v>
      </c>
      <c r="G177" s="2" t="s">
        <v>105</v>
      </c>
      <c r="H177" s="2" t="s">
        <v>55</v>
      </c>
      <c r="I177" s="2">
        <v>11</v>
      </c>
      <c r="J177" s="2"/>
      <c r="M177" s="2"/>
    </row>
    <row r="178" spans="1:13" x14ac:dyDescent="0.25">
      <c r="A178" s="41" t="s">
        <v>1256</v>
      </c>
      <c r="B178" s="2" t="s">
        <v>164</v>
      </c>
      <c r="C178" s="2" t="s">
        <v>166</v>
      </c>
      <c r="D178" s="2" t="s">
        <v>165</v>
      </c>
      <c r="E178" s="2" t="s">
        <v>59</v>
      </c>
      <c r="F178" s="2" t="s">
        <v>57</v>
      </c>
      <c r="G178" s="2" t="s">
        <v>105</v>
      </c>
      <c r="H178" s="2" t="s">
        <v>55</v>
      </c>
      <c r="I178" s="2">
        <v>11</v>
      </c>
      <c r="J178" s="2"/>
      <c r="M178" s="2"/>
    </row>
    <row r="179" spans="1:13" x14ac:dyDescent="0.25">
      <c r="A179" s="41" t="s">
        <v>1256</v>
      </c>
      <c r="B179" s="2" t="s">
        <v>520</v>
      </c>
      <c r="C179" s="2" t="s">
        <v>522</v>
      </c>
      <c r="D179" s="2" t="s">
        <v>521</v>
      </c>
      <c r="E179" s="2" t="s">
        <v>2</v>
      </c>
      <c r="F179" s="2" t="s">
        <v>81</v>
      </c>
      <c r="G179" s="2" t="s">
        <v>105</v>
      </c>
      <c r="H179" s="2" t="s">
        <v>55</v>
      </c>
      <c r="I179" s="2">
        <v>11</v>
      </c>
      <c r="J179" s="2"/>
      <c r="M179" s="2"/>
    </row>
    <row r="180" spans="1:13" x14ac:dyDescent="0.25">
      <c r="A180" s="41" t="s">
        <v>1256</v>
      </c>
      <c r="B180" s="2" t="s">
        <v>92</v>
      </c>
      <c r="C180" s="2" t="s">
        <v>94</v>
      </c>
      <c r="D180" s="2" t="s">
        <v>93</v>
      </c>
      <c r="E180" s="2" t="s">
        <v>95</v>
      </c>
      <c r="F180" s="2" t="s">
        <v>54</v>
      </c>
      <c r="G180" s="2" t="s">
        <v>96</v>
      </c>
      <c r="H180" s="2" t="s">
        <v>55</v>
      </c>
      <c r="I180" s="2">
        <v>11</v>
      </c>
      <c r="J180" s="2"/>
      <c r="M180" s="2"/>
    </row>
    <row r="181" spans="1:13" x14ac:dyDescent="0.25">
      <c r="A181" s="41" t="s">
        <v>1256</v>
      </c>
      <c r="B181" s="2" t="s">
        <v>1032</v>
      </c>
      <c r="C181" s="2" t="s">
        <v>1059</v>
      </c>
      <c r="D181" s="2" t="s">
        <v>1030</v>
      </c>
      <c r="E181" s="2" t="s">
        <v>53</v>
      </c>
      <c r="F181" s="2" t="s">
        <v>54</v>
      </c>
      <c r="G181" s="2" t="s">
        <v>56</v>
      </c>
      <c r="H181" s="2" t="s">
        <v>55</v>
      </c>
      <c r="I181" s="2">
        <v>11</v>
      </c>
      <c r="J181" s="2"/>
      <c r="M181" s="2"/>
    </row>
    <row r="182" spans="1:13" x14ac:dyDescent="0.25">
      <c r="A182" s="41" t="s">
        <v>1256</v>
      </c>
      <c r="B182" s="2" t="s">
        <v>311</v>
      </c>
      <c r="C182" s="2" t="s">
        <v>313</v>
      </c>
      <c r="D182" s="2" t="s">
        <v>312</v>
      </c>
      <c r="E182" s="2" t="s">
        <v>77</v>
      </c>
      <c r="F182" s="2" t="s">
        <v>61</v>
      </c>
      <c r="G182" s="2" t="s">
        <v>105</v>
      </c>
      <c r="H182" s="2" t="s">
        <v>55</v>
      </c>
      <c r="I182" s="2">
        <v>11</v>
      </c>
      <c r="J182" s="2"/>
      <c r="M182" s="2"/>
    </row>
    <row r="183" spans="1:13" x14ac:dyDescent="0.25">
      <c r="A183" s="41" t="s">
        <v>1256</v>
      </c>
      <c r="B183" s="2" t="s">
        <v>479</v>
      </c>
      <c r="C183" s="2" t="s">
        <v>481</v>
      </c>
      <c r="D183" s="2" t="s">
        <v>480</v>
      </c>
      <c r="E183" s="2" t="s">
        <v>2</v>
      </c>
      <c r="F183" s="2" t="s">
        <v>57</v>
      </c>
      <c r="G183" s="2" t="s">
        <v>105</v>
      </c>
      <c r="H183" s="2" t="s">
        <v>55</v>
      </c>
      <c r="I183" s="2">
        <v>11</v>
      </c>
      <c r="J183" s="2"/>
      <c r="M183" s="2"/>
    </row>
    <row r="184" spans="1:13" x14ac:dyDescent="0.25">
      <c r="A184" s="41" t="s">
        <v>1256</v>
      </c>
      <c r="B184" s="2" t="s">
        <v>111</v>
      </c>
      <c r="C184" s="2" t="s">
        <v>113</v>
      </c>
      <c r="D184" s="2" t="s">
        <v>112</v>
      </c>
      <c r="E184" s="2" t="s">
        <v>59</v>
      </c>
      <c r="F184" s="2" t="s">
        <v>78</v>
      </c>
      <c r="G184" s="2" t="s">
        <v>105</v>
      </c>
      <c r="H184" s="2" t="s">
        <v>79</v>
      </c>
      <c r="I184" s="2">
        <v>11</v>
      </c>
      <c r="J184" s="2"/>
      <c r="M184" s="2"/>
    </row>
    <row r="185" spans="1:13" x14ac:dyDescent="0.25">
      <c r="A185" s="41" t="s">
        <v>1256</v>
      </c>
      <c r="B185" s="2" t="s">
        <v>294</v>
      </c>
      <c r="C185" s="2" t="s">
        <v>296</v>
      </c>
      <c r="D185" s="2" t="s">
        <v>295</v>
      </c>
      <c r="E185" s="2" t="s">
        <v>59</v>
      </c>
      <c r="F185" s="2" t="s">
        <v>63</v>
      </c>
      <c r="G185" s="2" t="s">
        <v>105</v>
      </c>
      <c r="H185" s="2" t="s">
        <v>55</v>
      </c>
      <c r="I185" s="2">
        <v>11</v>
      </c>
      <c r="J185" s="2"/>
      <c r="M185" s="2"/>
    </row>
    <row r="186" spans="1:13" x14ac:dyDescent="0.25">
      <c r="A186" s="41" t="s">
        <v>1256</v>
      </c>
      <c r="B186" s="2" t="s">
        <v>467</v>
      </c>
      <c r="C186" s="2" t="s">
        <v>72</v>
      </c>
      <c r="D186" s="2" t="s">
        <v>468</v>
      </c>
      <c r="E186" s="2" t="s">
        <v>2</v>
      </c>
      <c r="F186" s="2" t="s">
        <v>90</v>
      </c>
      <c r="G186" s="2" t="s">
        <v>105</v>
      </c>
      <c r="H186" s="2" t="s">
        <v>55</v>
      </c>
      <c r="I186" s="2">
        <v>11</v>
      </c>
      <c r="J186" s="2"/>
      <c r="M186" s="2"/>
    </row>
    <row r="187" spans="1:13" x14ac:dyDescent="0.25">
      <c r="A187" s="41" t="s">
        <v>1256</v>
      </c>
      <c r="B187" s="2" t="s">
        <v>325</v>
      </c>
      <c r="C187" s="2" t="s">
        <v>327</v>
      </c>
      <c r="D187" s="2" t="s">
        <v>326</v>
      </c>
      <c r="E187" s="2" t="s">
        <v>58</v>
      </c>
      <c r="F187" s="2" t="s">
        <v>78</v>
      </c>
      <c r="G187" s="2" t="s">
        <v>105</v>
      </c>
      <c r="H187" s="2" t="s">
        <v>79</v>
      </c>
      <c r="I187" s="2">
        <v>11</v>
      </c>
      <c r="J187" s="2"/>
      <c r="M187" s="2"/>
    </row>
    <row r="188" spans="1:13" x14ac:dyDescent="0.25">
      <c r="A188" s="41" t="s">
        <v>1256</v>
      </c>
      <c r="B188" s="2" t="s">
        <v>473</v>
      </c>
      <c r="C188" s="2" t="s">
        <v>82</v>
      </c>
      <c r="D188" s="2" t="s">
        <v>474</v>
      </c>
      <c r="E188" s="2" t="s">
        <v>58</v>
      </c>
      <c r="F188" s="2" t="s">
        <v>475</v>
      </c>
      <c r="G188" s="2" t="s">
        <v>105</v>
      </c>
      <c r="H188" s="2" t="s">
        <v>55</v>
      </c>
      <c r="I188" s="2">
        <v>11</v>
      </c>
      <c r="J188" s="2"/>
      <c r="M188" s="2"/>
    </row>
    <row r="189" spans="1:13" x14ac:dyDescent="0.25">
      <c r="A189" s="41" t="s">
        <v>1256</v>
      </c>
      <c r="B189" s="2" t="s">
        <v>373</v>
      </c>
      <c r="C189" s="2" t="s">
        <v>375</v>
      </c>
      <c r="D189" s="2" t="s">
        <v>374</v>
      </c>
      <c r="E189" s="2" t="s">
        <v>58</v>
      </c>
      <c r="F189" s="2" t="s">
        <v>90</v>
      </c>
      <c r="G189" s="2" t="s">
        <v>105</v>
      </c>
      <c r="H189" s="2" t="s">
        <v>55</v>
      </c>
      <c r="I189" s="2">
        <v>11</v>
      </c>
      <c r="J189" s="2"/>
      <c r="M189" s="2"/>
    </row>
    <row r="190" spans="1:13" x14ac:dyDescent="0.25">
      <c r="A190" s="41" t="s">
        <v>1256</v>
      </c>
      <c r="B190" s="2" t="s">
        <v>444</v>
      </c>
      <c r="C190" s="2" t="s">
        <v>89</v>
      </c>
      <c r="D190" s="2" t="s">
        <v>445</v>
      </c>
      <c r="E190" s="2" t="s">
        <v>58</v>
      </c>
      <c r="F190" s="2" t="s">
        <v>78</v>
      </c>
      <c r="G190" s="2" t="s">
        <v>105</v>
      </c>
      <c r="H190" s="2" t="s">
        <v>79</v>
      </c>
      <c r="I190" s="2">
        <v>11</v>
      </c>
      <c r="J190" s="2"/>
      <c r="M190" s="2"/>
    </row>
    <row r="191" spans="1:13" x14ac:dyDescent="0.25">
      <c r="A191" s="41" t="s">
        <v>1256</v>
      </c>
      <c r="B191" s="2" t="s">
        <v>345</v>
      </c>
      <c r="C191" s="2" t="s">
        <v>69</v>
      </c>
      <c r="D191" s="2" t="s">
        <v>1033</v>
      </c>
      <c r="E191" s="2" t="s">
        <v>75</v>
      </c>
      <c r="F191" s="2" t="s">
        <v>90</v>
      </c>
      <c r="G191" s="2" t="s">
        <v>105</v>
      </c>
      <c r="H191" s="2" t="s">
        <v>55</v>
      </c>
      <c r="I191" s="2">
        <v>11</v>
      </c>
      <c r="J191" s="2"/>
      <c r="M191" s="2"/>
    </row>
    <row r="192" spans="1:13" x14ac:dyDescent="0.25">
      <c r="A192" s="41" t="s">
        <v>1256</v>
      </c>
      <c r="B192" s="2" t="s">
        <v>152</v>
      </c>
      <c r="C192" s="2" t="s">
        <v>154</v>
      </c>
      <c r="D192" s="2" t="s">
        <v>153</v>
      </c>
      <c r="E192" s="2" t="s">
        <v>64</v>
      </c>
      <c r="F192" s="2" t="s">
        <v>65</v>
      </c>
      <c r="G192" s="2" t="s">
        <v>105</v>
      </c>
      <c r="H192" s="2" t="s">
        <v>55</v>
      </c>
      <c r="I192" s="2">
        <v>11</v>
      </c>
      <c r="J192" s="2"/>
      <c r="M192" s="2"/>
    </row>
    <row r="193" spans="1:13" x14ac:dyDescent="0.25">
      <c r="A193" s="41" t="s">
        <v>1256</v>
      </c>
      <c r="B193" s="2" t="s">
        <v>208</v>
      </c>
      <c r="C193" s="2" t="s">
        <v>210</v>
      </c>
      <c r="D193" s="2" t="s">
        <v>209</v>
      </c>
      <c r="E193" s="2" t="s">
        <v>58</v>
      </c>
      <c r="F193" s="2" t="s">
        <v>67</v>
      </c>
      <c r="G193" s="2" t="s">
        <v>105</v>
      </c>
      <c r="H193" s="2" t="s">
        <v>55</v>
      </c>
      <c r="I193" s="2">
        <v>11</v>
      </c>
      <c r="J193" s="2"/>
      <c r="M193" s="2"/>
    </row>
    <row r="194" spans="1:13" x14ac:dyDescent="0.25">
      <c r="A194" s="41" t="s">
        <v>1256</v>
      </c>
      <c r="B194" s="2" t="s">
        <v>135</v>
      </c>
      <c r="C194" s="2" t="s">
        <v>137</v>
      </c>
      <c r="D194" s="2" t="s">
        <v>136</v>
      </c>
      <c r="E194" s="2" t="s">
        <v>80</v>
      </c>
      <c r="F194" s="2" t="s">
        <v>65</v>
      </c>
      <c r="G194" s="2" t="s">
        <v>105</v>
      </c>
      <c r="H194" s="2" t="s">
        <v>55</v>
      </c>
      <c r="I194" s="2">
        <v>11</v>
      </c>
      <c r="J194" s="2"/>
      <c r="M194" s="2"/>
    </row>
    <row r="195" spans="1:13" x14ac:dyDescent="0.25">
      <c r="A195" s="41" t="s">
        <v>1256</v>
      </c>
      <c r="B195" s="2" t="s">
        <v>182</v>
      </c>
      <c r="C195" s="2" t="s">
        <v>184</v>
      </c>
      <c r="D195" s="2" t="s">
        <v>183</v>
      </c>
      <c r="E195" s="2" t="s">
        <v>66</v>
      </c>
      <c r="F195" s="2" t="s">
        <v>65</v>
      </c>
      <c r="G195" s="2" t="s">
        <v>105</v>
      </c>
      <c r="H195" s="2" t="s">
        <v>55</v>
      </c>
      <c r="I195" s="2">
        <v>11</v>
      </c>
      <c r="J195" s="2"/>
      <c r="M195" s="2"/>
    </row>
    <row r="196" spans="1:13" x14ac:dyDescent="0.25">
      <c r="A196" s="41" t="s">
        <v>1256</v>
      </c>
      <c r="B196" s="2" t="s">
        <v>337</v>
      </c>
      <c r="C196" s="2" t="s">
        <v>166</v>
      </c>
      <c r="D196" s="2" t="s">
        <v>338</v>
      </c>
      <c r="E196" s="2" t="s">
        <v>71</v>
      </c>
      <c r="F196" s="2" t="s">
        <v>61</v>
      </c>
      <c r="G196" s="2" t="s">
        <v>105</v>
      </c>
      <c r="H196" s="2" t="s">
        <v>55</v>
      </c>
      <c r="I196" s="2">
        <v>11</v>
      </c>
      <c r="J196" s="2"/>
      <c r="M196" s="2"/>
    </row>
    <row r="197" spans="1:13" x14ac:dyDescent="0.25">
      <c r="A197" s="41" t="s">
        <v>1256</v>
      </c>
      <c r="B197" s="2" t="s">
        <v>276</v>
      </c>
      <c r="C197" s="2" t="s">
        <v>278</v>
      </c>
      <c r="D197" s="2" t="s">
        <v>277</v>
      </c>
      <c r="E197" s="2" t="s">
        <v>59</v>
      </c>
      <c r="F197" s="2" t="s">
        <v>57</v>
      </c>
      <c r="G197" s="2" t="s">
        <v>105</v>
      </c>
      <c r="H197" s="2" t="s">
        <v>55</v>
      </c>
      <c r="I197" s="2">
        <v>11</v>
      </c>
      <c r="J197" s="2"/>
      <c r="M197" s="2"/>
    </row>
    <row r="198" spans="1:13" x14ac:dyDescent="0.25">
      <c r="A198" s="41" t="s">
        <v>1256</v>
      </c>
      <c r="B198" s="2" t="s">
        <v>155</v>
      </c>
      <c r="C198" s="2" t="s">
        <v>157</v>
      </c>
      <c r="D198" s="2" t="s">
        <v>156</v>
      </c>
      <c r="E198" s="2" t="s">
        <v>2</v>
      </c>
      <c r="F198" s="2" t="s">
        <v>57</v>
      </c>
      <c r="G198" s="2" t="s">
        <v>105</v>
      </c>
      <c r="H198" s="2" t="s">
        <v>55</v>
      </c>
      <c r="I198" s="2">
        <v>11</v>
      </c>
      <c r="J198" s="2"/>
      <c r="M198" s="2"/>
    </row>
    <row r="199" spans="1:13" x14ac:dyDescent="0.25">
      <c r="A199" s="41" t="s">
        <v>1256</v>
      </c>
      <c r="B199" s="2" t="s">
        <v>102</v>
      </c>
      <c r="C199" s="2" t="s">
        <v>104</v>
      </c>
      <c r="D199" s="2" t="s">
        <v>103</v>
      </c>
      <c r="E199" s="2" t="s">
        <v>75</v>
      </c>
      <c r="F199" s="2" t="s">
        <v>78</v>
      </c>
      <c r="G199" s="2" t="s">
        <v>105</v>
      </c>
      <c r="H199" s="2" t="s">
        <v>79</v>
      </c>
      <c r="I199" s="2">
        <v>11</v>
      </c>
      <c r="J199" s="2"/>
      <c r="M199" s="2"/>
    </row>
    <row r="200" spans="1:13" x14ac:dyDescent="0.25">
      <c r="A200" s="41" t="s">
        <v>1256</v>
      </c>
      <c r="B200" s="2" t="s">
        <v>367</v>
      </c>
      <c r="C200" s="2" t="s">
        <v>369</v>
      </c>
      <c r="D200" s="2" t="s">
        <v>368</v>
      </c>
      <c r="E200" s="2" t="s">
        <v>58</v>
      </c>
      <c r="F200" s="2" t="s">
        <v>90</v>
      </c>
      <c r="G200" s="2" t="s">
        <v>105</v>
      </c>
      <c r="H200" s="2" t="s">
        <v>55</v>
      </c>
      <c r="I200" s="2">
        <v>11</v>
      </c>
      <c r="J200" s="2"/>
      <c r="M200" s="2"/>
    </row>
    <row r="201" spans="1:13" x14ac:dyDescent="0.25">
      <c r="A201" s="41" t="s">
        <v>1256</v>
      </c>
      <c r="B201" s="2" t="s">
        <v>108</v>
      </c>
      <c r="C201" s="2" t="s">
        <v>110</v>
      </c>
      <c r="D201" s="2" t="s">
        <v>109</v>
      </c>
      <c r="E201" s="2" t="s">
        <v>58</v>
      </c>
      <c r="F201" s="2" t="s">
        <v>78</v>
      </c>
      <c r="G201" s="2" t="s">
        <v>105</v>
      </c>
      <c r="H201" s="2" t="s">
        <v>79</v>
      </c>
      <c r="I201" s="2">
        <v>11</v>
      </c>
      <c r="J201" s="2"/>
      <c r="M201" s="2"/>
    </row>
    <row r="202" spans="1:13" x14ac:dyDescent="0.25">
      <c r="A202" s="41" t="s">
        <v>1256</v>
      </c>
      <c r="B202" s="2" t="s">
        <v>523</v>
      </c>
      <c r="C202" s="2" t="s">
        <v>85</v>
      </c>
      <c r="D202" s="2" t="s">
        <v>524</v>
      </c>
      <c r="E202" s="2" t="s">
        <v>59</v>
      </c>
      <c r="F202" s="2" t="s">
        <v>57</v>
      </c>
      <c r="G202" s="2" t="s">
        <v>105</v>
      </c>
      <c r="H202" s="2" t="s">
        <v>55</v>
      </c>
      <c r="I202" s="2">
        <v>11</v>
      </c>
      <c r="J202" s="2"/>
      <c r="M202" s="2"/>
    </row>
    <row r="203" spans="1:13" x14ac:dyDescent="0.25">
      <c r="A203" s="41" t="s">
        <v>1256</v>
      </c>
      <c r="B203" s="2" t="s">
        <v>342</v>
      </c>
      <c r="C203" s="2" t="s">
        <v>344</v>
      </c>
      <c r="D203" s="2" t="s">
        <v>343</v>
      </c>
      <c r="E203" s="2" t="s">
        <v>58</v>
      </c>
      <c r="F203" s="2" t="s">
        <v>90</v>
      </c>
      <c r="G203" s="2" t="s">
        <v>105</v>
      </c>
      <c r="H203" s="2" t="s">
        <v>55</v>
      </c>
      <c r="I203" s="2">
        <v>11</v>
      </c>
      <c r="J203" s="2"/>
      <c r="M203" s="2"/>
    </row>
    <row r="204" spans="1:13" x14ac:dyDescent="0.25">
      <c r="A204" s="41" t="s">
        <v>1256</v>
      </c>
      <c r="B204" s="2" t="s">
        <v>534</v>
      </c>
      <c r="C204" s="2" t="s">
        <v>536</v>
      </c>
      <c r="D204" s="2" t="s">
        <v>535</v>
      </c>
      <c r="E204" s="2" t="s">
        <v>58</v>
      </c>
      <c r="F204" s="2" t="s">
        <v>81</v>
      </c>
      <c r="G204" s="2" t="s">
        <v>105</v>
      </c>
      <c r="H204" s="2" t="s">
        <v>55</v>
      </c>
      <c r="I204" s="2">
        <v>11</v>
      </c>
      <c r="J204" s="2"/>
      <c r="M204" s="2"/>
    </row>
    <row r="205" spans="1:13" x14ac:dyDescent="0.25">
      <c r="A205" s="41" t="s">
        <v>1256</v>
      </c>
      <c r="B205" s="2" t="s">
        <v>190</v>
      </c>
      <c r="C205" s="2" t="s">
        <v>60</v>
      </c>
      <c r="D205" s="2" t="s">
        <v>191</v>
      </c>
      <c r="E205" s="2" t="s">
        <v>66</v>
      </c>
      <c r="F205" s="2" t="s">
        <v>76</v>
      </c>
      <c r="G205" s="2" t="s">
        <v>105</v>
      </c>
      <c r="H205" s="2" t="s">
        <v>55</v>
      </c>
      <c r="I205" s="2">
        <v>11</v>
      </c>
      <c r="J205" s="2"/>
      <c r="M205" s="2"/>
    </row>
    <row r="206" spans="1:13" x14ac:dyDescent="0.25">
      <c r="A206" s="41" t="s">
        <v>1256</v>
      </c>
      <c r="B206" s="2" t="s">
        <v>402</v>
      </c>
      <c r="C206" s="2" t="s">
        <v>404</v>
      </c>
      <c r="D206" s="2" t="s">
        <v>403</v>
      </c>
      <c r="E206" s="2" t="s">
        <v>2</v>
      </c>
      <c r="F206" s="2" t="s">
        <v>63</v>
      </c>
      <c r="G206" s="2" t="s">
        <v>105</v>
      </c>
      <c r="H206" s="2" t="s">
        <v>55</v>
      </c>
      <c r="I206" s="2">
        <v>11</v>
      </c>
      <c r="J206" s="2"/>
      <c r="M206" s="2"/>
    </row>
    <row r="207" spans="1:13" x14ac:dyDescent="0.25">
      <c r="A207" s="41" t="s">
        <v>1256</v>
      </c>
      <c r="B207" s="2" t="s">
        <v>1037</v>
      </c>
      <c r="C207" s="2" t="s">
        <v>1060</v>
      </c>
      <c r="D207" s="2" t="s">
        <v>1035</v>
      </c>
      <c r="E207" s="2" t="s">
        <v>1028</v>
      </c>
      <c r="F207" s="2" t="s">
        <v>54</v>
      </c>
      <c r="G207" s="2" t="s">
        <v>56</v>
      </c>
      <c r="H207" s="2" t="s">
        <v>55</v>
      </c>
      <c r="I207" s="2">
        <v>11</v>
      </c>
      <c r="J207" s="2"/>
      <c r="M207" s="2"/>
    </row>
    <row r="208" spans="1:13" x14ac:dyDescent="0.25">
      <c r="A208" s="41" t="s">
        <v>1256</v>
      </c>
      <c r="B208" s="2" t="s">
        <v>503</v>
      </c>
      <c r="C208" s="2" t="s">
        <v>470</v>
      </c>
      <c r="D208" s="2" t="s">
        <v>504</v>
      </c>
      <c r="E208" s="2" t="s">
        <v>59</v>
      </c>
      <c r="F208" s="2" t="s">
        <v>81</v>
      </c>
      <c r="G208" s="2" t="s">
        <v>105</v>
      </c>
      <c r="H208" s="2" t="s">
        <v>55</v>
      </c>
      <c r="I208" s="2">
        <v>11</v>
      </c>
      <c r="J208" s="2"/>
      <c r="M208" s="2"/>
    </row>
    <row r="209" spans="1:13" x14ac:dyDescent="0.25">
      <c r="A209" s="41" t="s">
        <v>1256</v>
      </c>
      <c r="B209" s="2" t="s">
        <v>500</v>
      </c>
      <c r="C209" s="2" t="s">
        <v>502</v>
      </c>
      <c r="D209" s="2" t="s">
        <v>501</v>
      </c>
      <c r="E209" s="2" t="s">
        <v>58</v>
      </c>
      <c r="F209" s="2" t="s">
        <v>81</v>
      </c>
      <c r="G209" s="2" t="s">
        <v>105</v>
      </c>
      <c r="H209" s="2" t="s">
        <v>55</v>
      </c>
      <c r="I209" s="2">
        <v>11</v>
      </c>
      <c r="J209" s="2"/>
      <c r="M209" s="2"/>
    </row>
    <row r="210" spans="1:13" x14ac:dyDescent="0.25">
      <c r="A210" s="41" t="s">
        <v>1256</v>
      </c>
      <c r="B210" s="2" t="s">
        <v>316</v>
      </c>
      <c r="C210" s="2" t="s">
        <v>318</v>
      </c>
      <c r="D210" s="2" t="s">
        <v>317</v>
      </c>
      <c r="E210" s="2" t="s">
        <v>2</v>
      </c>
      <c r="F210" s="2" t="s">
        <v>76</v>
      </c>
      <c r="G210" s="2" t="s">
        <v>105</v>
      </c>
      <c r="H210" s="2" t="s">
        <v>55</v>
      </c>
      <c r="I210" s="2">
        <v>11</v>
      </c>
      <c r="J210" s="2"/>
      <c r="M210" s="2"/>
    </row>
    <row r="211" spans="1:13" x14ac:dyDescent="0.25">
      <c r="A211" s="41" t="s">
        <v>1256</v>
      </c>
      <c r="B211" s="2" t="s">
        <v>1041</v>
      </c>
      <c r="C211" s="2" t="s">
        <v>1061</v>
      </c>
      <c r="D211" s="2" t="s">
        <v>1039</v>
      </c>
      <c r="E211" s="2" t="s">
        <v>53</v>
      </c>
      <c r="F211" s="2" t="s">
        <v>54</v>
      </c>
      <c r="G211" s="2" t="s">
        <v>56</v>
      </c>
      <c r="H211" s="2" t="s">
        <v>55</v>
      </c>
      <c r="I211" s="2">
        <v>11</v>
      </c>
      <c r="J211" s="2"/>
      <c r="M211" s="2"/>
    </row>
    <row r="212" spans="1:13" x14ac:dyDescent="0.25">
      <c r="A212" s="41" t="s">
        <v>1256</v>
      </c>
      <c r="B212" s="2" t="s">
        <v>422</v>
      </c>
      <c r="C212" s="2" t="s">
        <v>424</v>
      </c>
      <c r="D212" s="2" t="s">
        <v>423</v>
      </c>
      <c r="E212" s="2" t="s">
        <v>59</v>
      </c>
      <c r="F212" s="2" t="s">
        <v>63</v>
      </c>
      <c r="G212" s="2" t="s">
        <v>105</v>
      </c>
      <c r="H212" s="2" t="s">
        <v>55</v>
      </c>
      <c r="I212" s="2">
        <v>11</v>
      </c>
      <c r="J212" s="2"/>
      <c r="M212" s="2"/>
    </row>
    <row r="213" spans="1:13" x14ac:dyDescent="0.25">
      <c r="A213" s="41" t="s">
        <v>1256</v>
      </c>
      <c r="B213" s="2" t="s">
        <v>517</v>
      </c>
      <c r="C213" s="2" t="s">
        <v>519</v>
      </c>
      <c r="D213" s="2" t="s">
        <v>518</v>
      </c>
      <c r="E213" s="2" t="s">
        <v>2</v>
      </c>
      <c r="F213" s="2" t="s">
        <v>475</v>
      </c>
      <c r="G213" s="2" t="s">
        <v>105</v>
      </c>
      <c r="H213" s="2" t="s">
        <v>55</v>
      </c>
      <c r="I213" s="2">
        <v>11</v>
      </c>
      <c r="J213" s="2"/>
      <c r="M213" s="2"/>
    </row>
    <row r="214" spans="1:13" x14ac:dyDescent="0.25">
      <c r="A214" s="41" t="s">
        <v>1256</v>
      </c>
      <c r="B214" s="2" t="s">
        <v>214</v>
      </c>
      <c r="C214" s="2" t="s">
        <v>216</v>
      </c>
      <c r="D214" s="2" t="s">
        <v>215</v>
      </c>
      <c r="E214" s="2" t="s">
        <v>58</v>
      </c>
      <c r="F214" s="2" t="s">
        <v>57</v>
      </c>
      <c r="G214" s="2" t="s">
        <v>105</v>
      </c>
      <c r="H214" s="2" t="s">
        <v>55</v>
      </c>
      <c r="I214" s="2">
        <v>11</v>
      </c>
      <c r="J214" s="2"/>
      <c r="M214" s="2"/>
    </row>
    <row r="215" spans="1:13" x14ac:dyDescent="0.25">
      <c r="A215" s="41" t="s">
        <v>1256</v>
      </c>
      <c r="B215" s="2" t="s">
        <v>531</v>
      </c>
      <c r="C215" s="2" t="s">
        <v>533</v>
      </c>
      <c r="D215" s="2" t="s">
        <v>532</v>
      </c>
      <c r="E215" s="2" t="s">
        <v>59</v>
      </c>
      <c r="F215" s="2" t="s">
        <v>57</v>
      </c>
      <c r="G215" s="2" t="s">
        <v>105</v>
      </c>
      <c r="H215" s="2" t="s">
        <v>55</v>
      </c>
      <c r="I215" s="2">
        <v>11</v>
      </c>
      <c r="J215" s="2"/>
      <c r="M215" s="2"/>
    </row>
    <row r="216" spans="1:13" x14ac:dyDescent="0.25">
      <c r="A216" s="41" t="s">
        <v>1256</v>
      </c>
      <c r="B216" s="2" t="s">
        <v>255</v>
      </c>
      <c r="C216" s="2" t="s">
        <v>257</v>
      </c>
      <c r="D216" s="2" t="s">
        <v>256</v>
      </c>
      <c r="E216" s="2" t="s">
        <v>59</v>
      </c>
      <c r="F216" s="2" t="s">
        <v>63</v>
      </c>
      <c r="G216" s="2" t="s">
        <v>105</v>
      </c>
      <c r="H216" s="2" t="s">
        <v>55</v>
      </c>
      <c r="I216" s="2">
        <v>11</v>
      </c>
      <c r="J216" s="2"/>
      <c r="M216" s="2"/>
    </row>
    <row r="217" spans="1:13" x14ac:dyDescent="0.25">
      <c r="A217" s="41" t="s">
        <v>1256</v>
      </c>
      <c r="B217" s="2" t="s">
        <v>446</v>
      </c>
      <c r="C217" s="2" t="s">
        <v>448</v>
      </c>
      <c r="D217" s="2" t="s">
        <v>447</v>
      </c>
      <c r="E217" s="2" t="s">
        <v>58</v>
      </c>
      <c r="F217" s="2" t="s">
        <v>78</v>
      </c>
      <c r="G217" s="2" t="s">
        <v>105</v>
      </c>
      <c r="H217" s="2" t="s">
        <v>79</v>
      </c>
      <c r="I217" s="2">
        <v>11</v>
      </c>
      <c r="J217" s="2"/>
      <c r="M217" s="2"/>
    </row>
    <row r="218" spans="1:13" x14ac:dyDescent="0.25">
      <c r="A218" s="41" t="s">
        <v>1256</v>
      </c>
      <c r="B218" s="2" t="s">
        <v>430</v>
      </c>
      <c r="C218" s="2" t="s">
        <v>432</v>
      </c>
      <c r="D218" s="2" t="s">
        <v>431</v>
      </c>
      <c r="E218" s="2" t="s">
        <v>59</v>
      </c>
      <c r="F218" s="2" t="s">
        <v>76</v>
      </c>
      <c r="G218" s="2" t="s">
        <v>105</v>
      </c>
      <c r="H218" s="2" t="s">
        <v>55</v>
      </c>
      <c r="I218" s="2">
        <v>11</v>
      </c>
      <c r="J218" s="2"/>
      <c r="M218" s="2"/>
    </row>
    <row r="219" spans="1:13" x14ac:dyDescent="0.25">
      <c r="A219" s="41" t="s">
        <v>1256</v>
      </c>
      <c r="B219" s="2" t="s">
        <v>331</v>
      </c>
      <c r="C219" s="2" t="s">
        <v>333</v>
      </c>
      <c r="D219" s="2" t="s">
        <v>332</v>
      </c>
      <c r="E219" s="2" t="s">
        <v>58</v>
      </c>
      <c r="F219" s="2" t="s">
        <v>90</v>
      </c>
      <c r="G219" s="2" t="s">
        <v>105</v>
      </c>
      <c r="H219" s="2" t="s">
        <v>55</v>
      </c>
      <c r="I219" s="2">
        <v>11</v>
      </c>
      <c r="J219" s="2"/>
      <c r="M219" s="2"/>
    </row>
    <row r="220" spans="1:13" x14ac:dyDescent="0.25">
      <c r="A220" s="41" t="s">
        <v>1256</v>
      </c>
      <c r="B220" s="2" t="s">
        <v>358</v>
      </c>
      <c r="C220" s="2" t="s">
        <v>360</v>
      </c>
      <c r="D220" s="2" t="s">
        <v>359</v>
      </c>
      <c r="E220" s="2" t="s">
        <v>59</v>
      </c>
      <c r="F220" s="2" t="s">
        <v>90</v>
      </c>
      <c r="G220" s="2" t="s">
        <v>105</v>
      </c>
      <c r="H220" s="2" t="s">
        <v>55</v>
      </c>
      <c r="I220" s="2">
        <v>11</v>
      </c>
      <c r="J220" s="2"/>
      <c r="M220" s="2"/>
    </row>
    <row r="221" spans="1:13" x14ac:dyDescent="0.25">
      <c r="A221" s="41" t="s">
        <v>1256</v>
      </c>
      <c r="B221" s="2" t="s">
        <v>223</v>
      </c>
      <c r="C221" s="2" t="s">
        <v>225</v>
      </c>
      <c r="D221" s="2" t="s">
        <v>224</v>
      </c>
      <c r="E221" s="2" t="s">
        <v>58</v>
      </c>
      <c r="F221" s="2" t="s">
        <v>90</v>
      </c>
      <c r="G221" s="2" t="s">
        <v>105</v>
      </c>
      <c r="H221" s="2" t="s">
        <v>55</v>
      </c>
      <c r="I221" s="2">
        <v>11</v>
      </c>
      <c r="J221" s="2"/>
      <c r="M221" s="2"/>
    </row>
    <row r="222" spans="1:13" x14ac:dyDescent="0.25">
      <c r="A222" s="41" t="s">
        <v>1256</v>
      </c>
      <c r="B222" s="2" t="s">
        <v>229</v>
      </c>
      <c r="C222" s="2" t="s">
        <v>231</v>
      </c>
      <c r="D222" s="2" t="s">
        <v>230</v>
      </c>
      <c r="E222" s="2" t="s">
        <v>59</v>
      </c>
      <c r="F222" s="2" t="s">
        <v>90</v>
      </c>
      <c r="G222" s="2" t="s">
        <v>105</v>
      </c>
      <c r="H222" s="2" t="s">
        <v>55</v>
      </c>
      <c r="I222" s="2">
        <v>11</v>
      </c>
      <c r="J222" s="2"/>
      <c r="M222" s="2"/>
    </row>
    <row r="223" spans="1:13" x14ac:dyDescent="0.25">
      <c r="A223" s="41" t="s">
        <v>1256</v>
      </c>
      <c r="B223" s="2" t="s">
        <v>185</v>
      </c>
      <c r="C223" s="2" t="s">
        <v>73</v>
      </c>
      <c r="D223" s="2" t="s">
        <v>186</v>
      </c>
      <c r="E223" s="2" t="s">
        <v>64</v>
      </c>
      <c r="F223" s="2" t="s">
        <v>65</v>
      </c>
      <c r="G223" s="2" t="s">
        <v>105</v>
      </c>
      <c r="H223" s="2" t="s">
        <v>55</v>
      </c>
      <c r="I223" s="2">
        <v>11</v>
      </c>
      <c r="J223" s="2"/>
      <c r="M223" s="2"/>
    </row>
    <row r="224" spans="1:13" x14ac:dyDescent="0.25">
      <c r="A224" s="41" t="s">
        <v>1256</v>
      </c>
      <c r="B224" s="2" t="s">
        <v>355</v>
      </c>
      <c r="C224" s="2" t="s">
        <v>357</v>
      </c>
      <c r="D224" s="2" t="s">
        <v>356</v>
      </c>
      <c r="E224" s="2" t="s">
        <v>59</v>
      </c>
      <c r="F224" s="2" t="s">
        <v>90</v>
      </c>
      <c r="G224" s="2" t="s">
        <v>105</v>
      </c>
      <c r="H224" s="2" t="s">
        <v>55</v>
      </c>
      <c r="I224" s="2">
        <v>11</v>
      </c>
      <c r="J224" s="2"/>
      <c r="M224" s="2"/>
    </row>
    <row r="225" spans="1:13" x14ac:dyDescent="0.25">
      <c r="A225" s="41" t="s">
        <v>1256</v>
      </c>
      <c r="B225" s="2" t="s">
        <v>192</v>
      </c>
      <c r="C225" s="2" t="s">
        <v>194</v>
      </c>
      <c r="D225" s="2" t="s">
        <v>193</v>
      </c>
      <c r="E225" s="2" t="s">
        <v>59</v>
      </c>
      <c r="F225" s="2" t="s">
        <v>76</v>
      </c>
      <c r="G225" s="2" t="s">
        <v>105</v>
      </c>
      <c r="H225" s="2" t="s">
        <v>55</v>
      </c>
      <c r="I225" s="2">
        <v>11</v>
      </c>
      <c r="J225" s="2"/>
      <c r="M225" s="2"/>
    </row>
    <row r="226" spans="1:13" x14ac:dyDescent="0.25">
      <c r="A226" s="41" t="s">
        <v>1256</v>
      </c>
      <c r="B226" s="2" t="s">
        <v>195</v>
      </c>
      <c r="C226" s="2" t="s">
        <v>197</v>
      </c>
      <c r="D226" s="2" t="s">
        <v>196</v>
      </c>
      <c r="E226" s="2" t="s">
        <v>2</v>
      </c>
      <c r="F226" s="2" t="s">
        <v>76</v>
      </c>
      <c r="G226" s="2" t="s">
        <v>105</v>
      </c>
      <c r="H226" s="2" t="s">
        <v>55</v>
      </c>
      <c r="I226" s="2">
        <v>11</v>
      </c>
      <c r="J226" s="2"/>
      <c r="M226" s="2"/>
    </row>
    <row r="227" spans="1:13" x14ac:dyDescent="0.25">
      <c r="A227" s="41" t="s">
        <v>1256</v>
      </c>
      <c r="B227" s="2" t="s">
        <v>198</v>
      </c>
      <c r="C227" s="2" t="s">
        <v>70</v>
      </c>
      <c r="D227" s="2" t="s">
        <v>199</v>
      </c>
      <c r="E227" s="2" t="s">
        <v>2</v>
      </c>
      <c r="F227" s="2" t="s">
        <v>76</v>
      </c>
      <c r="G227" s="2" t="s">
        <v>105</v>
      </c>
      <c r="H227" s="2" t="s">
        <v>55</v>
      </c>
      <c r="I227" s="2">
        <v>11</v>
      </c>
      <c r="J227" s="2"/>
      <c r="M227" s="2"/>
    </row>
    <row r="228" spans="1:13" x14ac:dyDescent="0.25">
      <c r="A228" s="41" t="s">
        <v>1256</v>
      </c>
      <c r="B228" s="2" t="s">
        <v>300</v>
      </c>
      <c r="C228" s="2" t="s">
        <v>302</v>
      </c>
      <c r="D228" s="2" t="s">
        <v>301</v>
      </c>
      <c r="E228" s="2" t="s">
        <v>59</v>
      </c>
      <c r="F228" s="2" t="s">
        <v>90</v>
      </c>
      <c r="G228" s="2" t="s">
        <v>105</v>
      </c>
      <c r="H228" s="2" t="s">
        <v>55</v>
      </c>
      <c r="I228" s="2">
        <v>11</v>
      </c>
      <c r="J228" s="2"/>
      <c r="M228" s="2"/>
    </row>
    <row r="229" spans="1:13" x14ac:dyDescent="0.25">
      <c r="A229" s="41" t="s">
        <v>1256</v>
      </c>
      <c r="B229" s="2" t="s">
        <v>258</v>
      </c>
      <c r="C229" s="2" t="s">
        <v>260</v>
      </c>
      <c r="D229" s="2" t="s">
        <v>259</v>
      </c>
      <c r="E229" s="2" t="s">
        <v>59</v>
      </c>
      <c r="F229" s="2" t="s">
        <v>57</v>
      </c>
      <c r="G229" s="2" t="s">
        <v>105</v>
      </c>
      <c r="H229" s="2" t="s">
        <v>55</v>
      </c>
      <c r="I229" s="2">
        <v>11</v>
      </c>
      <c r="J229" s="2"/>
      <c r="M229" s="2"/>
    </row>
    <row r="230" spans="1:13" x14ac:dyDescent="0.25">
      <c r="A230" s="41" t="s">
        <v>1256</v>
      </c>
      <c r="B230" s="2" t="s">
        <v>261</v>
      </c>
      <c r="C230" s="2" t="s">
        <v>263</v>
      </c>
      <c r="D230" s="2" t="s">
        <v>262</v>
      </c>
      <c r="E230" s="2" t="s">
        <v>2</v>
      </c>
      <c r="F230" s="2" t="s">
        <v>63</v>
      </c>
      <c r="G230" s="2" t="s">
        <v>105</v>
      </c>
      <c r="H230" s="2" t="s">
        <v>55</v>
      </c>
      <c r="I230" s="2">
        <v>11</v>
      </c>
      <c r="J230" s="2"/>
      <c r="M230" s="2"/>
    </row>
    <row r="231" spans="1:13" x14ac:dyDescent="0.25">
      <c r="A231" s="41" t="s">
        <v>1256</v>
      </c>
      <c r="B231" s="2" t="s">
        <v>1044</v>
      </c>
      <c r="C231" s="2" t="s">
        <v>1062</v>
      </c>
      <c r="D231" s="2" t="s">
        <v>1042</v>
      </c>
      <c r="E231" s="2" t="s">
        <v>1028</v>
      </c>
      <c r="F231" s="2" t="s">
        <v>54</v>
      </c>
      <c r="G231" s="2" t="s">
        <v>56</v>
      </c>
      <c r="H231" s="2" t="s">
        <v>55</v>
      </c>
      <c r="I231" s="2">
        <v>11</v>
      </c>
      <c r="J231" s="2"/>
      <c r="M231" s="2"/>
    </row>
    <row r="232" spans="1:13" x14ac:dyDescent="0.25">
      <c r="A232" s="41" t="s">
        <v>1256</v>
      </c>
      <c r="B232" s="2" t="s">
        <v>158</v>
      </c>
      <c r="C232" s="2" t="s">
        <v>160</v>
      </c>
      <c r="D232" s="2" t="s">
        <v>159</v>
      </c>
      <c r="E232" s="2" t="s">
        <v>58</v>
      </c>
      <c r="F232" s="2" t="s">
        <v>57</v>
      </c>
      <c r="G232" s="2" t="s">
        <v>105</v>
      </c>
      <c r="H232" s="2" t="s">
        <v>55</v>
      </c>
      <c r="I232" s="2">
        <v>11</v>
      </c>
      <c r="J232" s="2"/>
      <c r="M232" s="2"/>
    </row>
    <row r="233" spans="1:13" x14ac:dyDescent="0.25">
      <c r="A233" s="41" t="s">
        <v>1256</v>
      </c>
      <c r="B233" s="2" t="s">
        <v>488</v>
      </c>
      <c r="C233" s="2" t="s">
        <v>490</v>
      </c>
      <c r="D233" s="2" t="s">
        <v>489</v>
      </c>
      <c r="E233" s="2" t="s">
        <v>2</v>
      </c>
      <c r="F233" s="2" t="s">
        <v>90</v>
      </c>
      <c r="G233" s="2" t="s">
        <v>105</v>
      </c>
      <c r="H233" s="2" t="s">
        <v>55</v>
      </c>
      <c r="I233" s="2">
        <v>11</v>
      </c>
      <c r="J233" s="2"/>
      <c r="M233" s="2"/>
    </row>
    <row r="234" spans="1:13" x14ac:dyDescent="0.25">
      <c r="A234" s="41" t="s">
        <v>1256</v>
      </c>
      <c r="B234" s="2" t="s">
        <v>211</v>
      </c>
      <c r="C234" s="2" t="s">
        <v>213</v>
      </c>
      <c r="D234" s="2" t="s">
        <v>212</v>
      </c>
      <c r="E234" s="2" t="s">
        <v>59</v>
      </c>
      <c r="F234" s="2" t="s">
        <v>67</v>
      </c>
      <c r="G234" s="2" t="s">
        <v>105</v>
      </c>
      <c r="H234" s="2" t="s">
        <v>55</v>
      </c>
      <c r="I234" s="2">
        <v>11</v>
      </c>
      <c r="J234" s="2"/>
      <c r="M234" s="2"/>
    </row>
    <row r="235" spans="1:13" x14ac:dyDescent="0.25">
      <c r="A235" s="41" t="s">
        <v>1256</v>
      </c>
      <c r="B235" s="2" t="s">
        <v>173</v>
      </c>
      <c r="C235" s="2" t="s">
        <v>175</v>
      </c>
      <c r="D235" s="2" t="s">
        <v>174</v>
      </c>
      <c r="E235" s="2" t="s">
        <v>59</v>
      </c>
      <c r="F235" s="2" t="s">
        <v>57</v>
      </c>
      <c r="G235" s="2" t="s">
        <v>105</v>
      </c>
      <c r="H235" s="2" t="s">
        <v>55</v>
      </c>
      <c r="I235" s="2">
        <v>11</v>
      </c>
      <c r="J235" s="2"/>
      <c r="M235" s="2"/>
    </row>
    <row r="236" spans="1:13" x14ac:dyDescent="0.25">
      <c r="A236" s="41" t="s">
        <v>1256</v>
      </c>
      <c r="B236" s="2" t="s">
        <v>449</v>
      </c>
      <c r="C236" s="2" t="s">
        <v>451</v>
      </c>
      <c r="D236" s="2" t="s">
        <v>450</v>
      </c>
      <c r="E236" s="2" t="s">
        <v>58</v>
      </c>
      <c r="F236" s="2" t="s">
        <v>78</v>
      </c>
      <c r="G236" s="2" t="s">
        <v>105</v>
      </c>
      <c r="H236" s="2" t="s">
        <v>79</v>
      </c>
      <c r="I236" s="2">
        <v>11</v>
      </c>
      <c r="J236" s="2"/>
      <c r="M236" s="2"/>
    </row>
    <row r="237" spans="1:13" x14ac:dyDescent="0.25">
      <c r="A237" s="41" t="s">
        <v>1256</v>
      </c>
      <c r="B237" s="2" t="s">
        <v>397</v>
      </c>
      <c r="C237" s="2" t="s">
        <v>399</v>
      </c>
      <c r="D237" s="2" t="s">
        <v>398</v>
      </c>
      <c r="E237" s="2" t="s">
        <v>59</v>
      </c>
      <c r="F237" s="2" t="s">
        <v>57</v>
      </c>
      <c r="G237" s="2" t="s">
        <v>105</v>
      </c>
      <c r="H237" s="2" t="s">
        <v>55</v>
      </c>
      <c r="I237" s="2">
        <v>11</v>
      </c>
      <c r="J237" s="2"/>
      <c r="M237" s="2"/>
    </row>
    <row r="238" spans="1:13" x14ac:dyDescent="0.25">
      <c r="A238" s="41" t="s">
        <v>1256</v>
      </c>
      <c r="B238" s="2" t="s">
        <v>1047</v>
      </c>
      <c r="C238" s="2" t="s">
        <v>1063</v>
      </c>
      <c r="D238" s="2" t="s">
        <v>1045</v>
      </c>
      <c r="E238" s="2" t="s">
        <v>1028</v>
      </c>
      <c r="F238" s="2" t="s">
        <v>54</v>
      </c>
      <c r="G238" s="2" t="s">
        <v>56</v>
      </c>
      <c r="H238" s="2" t="s">
        <v>55</v>
      </c>
      <c r="I238" s="2">
        <v>11</v>
      </c>
      <c r="J238" s="2"/>
      <c r="M238" s="2"/>
    </row>
    <row r="239" spans="1:13" x14ac:dyDescent="0.25">
      <c r="A239" s="41" t="s">
        <v>1256</v>
      </c>
      <c r="B239" s="2" t="s">
        <v>339</v>
      </c>
      <c r="C239" s="2" t="s">
        <v>341</v>
      </c>
      <c r="D239" s="2" t="s">
        <v>340</v>
      </c>
      <c r="E239" s="2" t="s">
        <v>58</v>
      </c>
      <c r="F239" s="2" t="s">
        <v>90</v>
      </c>
      <c r="G239" s="2" t="s">
        <v>105</v>
      </c>
      <c r="H239" s="2" t="s">
        <v>55</v>
      </c>
      <c r="I239" s="2">
        <v>11</v>
      </c>
      <c r="J239" s="2"/>
      <c r="M239" s="2"/>
    </row>
    <row r="240" spans="1:13" x14ac:dyDescent="0.25">
      <c r="A240" s="41" t="s">
        <v>1256</v>
      </c>
      <c r="B240" s="2" t="s">
        <v>471</v>
      </c>
      <c r="C240" s="2" t="s">
        <v>83</v>
      </c>
      <c r="D240" s="2" t="s">
        <v>472</v>
      </c>
      <c r="E240" s="2" t="s">
        <v>64</v>
      </c>
      <c r="F240" s="2" t="s">
        <v>65</v>
      </c>
      <c r="G240" s="2" t="s">
        <v>105</v>
      </c>
      <c r="H240" s="2" t="s">
        <v>55</v>
      </c>
      <c r="I240" s="2">
        <v>11</v>
      </c>
      <c r="J240" s="2"/>
      <c r="M240" s="2"/>
    </row>
    <row r="241" spans="1:13" x14ac:dyDescent="0.25">
      <c r="A241" s="41" t="s">
        <v>1256</v>
      </c>
      <c r="B241" s="2" t="s">
        <v>1050</v>
      </c>
      <c r="C241" s="2" t="s">
        <v>1064</v>
      </c>
      <c r="D241" s="2" t="s">
        <v>1048</v>
      </c>
      <c r="E241" s="2" t="s">
        <v>1028</v>
      </c>
      <c r="F241" s="2" t="s">
        <v>54</v>
      </c>
      <c r="G241" s="2" t="s">
        <v>56</v>
      </c>
      <c r="H241" s="2" t="s">
        <v>55</v>
      </c>
      <c r="I241" s="2">
        <v>11</v>
      </c>
      <c r="J241" s="2"/>
      <c r="M241" s="2"/>
    </row>
    <row r="242" spans="1:13" x14ac:dyDescent="0.25">
      <c r="A242" s="41" t="s">
        <v>1256</v>
      </c>
      <c r="B242" s="2" t="s">
        <v>328</v>
      </c>
      <c r="C242" s="2" t="s">
        <v>330</v>
      </c>
      <c r="D242" s="2" t="s">
        <v>329</v>
      </c>
      <c r="E242" s="2" t="s">
        <v>77</v>
      </c>
      <c r="F242" s="2" t="s">
        <v>61</v>
      </c>
      <c r="G242" s="2" t="s">
        <v>105</v>
      </c>
      <c r="H242" s="2" t="s">
        <v>55</v>
      </c>
      <c r="I242" s="2">
        <v>11</v>
      </c>
      <c r="J242" s="2"/>
      <c r="M242" s="2"/>
    </row>
    <row r="243" spans="1:13" x14ac:dyDescent="0.25">
      <c r="A243" s="41" t="s">
        <v>1256</v>
      </c>
      <c r="B243" s="2" t="s">
        <v>349</v>
      </c>
      <c r="C243" s="2" t="s">
        <v>351</v>
      </c>
      <c r="D243" s="2" t="s">
        <v>350</v>
      </c>
      <c r="E243" s="2" t="s">
        <v>59</v>
      </c>
      <c r="F243" s="2" t="s">
        <v>90</v>
      </c>
      <c r="G243" s="2" t="s">
        <v>105</v>
      </c>
      <c r="H243" s="2" t="s">
        <v>55</v>
      </c>
      <c r="I243" s="2">
        <v>11</v>
      </c>
      <c r="J243" s="2"/>
      <c r="M243" s="2"/>
    </row>
    <row r="244" spans="1:13" x14ac:dyDescent="0.25">
      <c r="A244" s="41" t="s">
        <v>1256</v>
      </c>
      <c r="B244" s="2" t="s">
        <v>469</v>
      </c>
      <c r="C244" s="2" t="s">
        <v>470</v>
      </c>
      <c r="D244" s="2" t="s">
        <v>141</v>
      </c>
      <c r="E244" s="2" t="s">
        <v>64</v>
      </c>
      <c r="F244" s="2" t="s">
        <v>65</v>
      </c>
      <c r="G244" s="2" t="s">
        <v>105</v>
      </c>
      <c r="H244" s="2" t="s">
        <v>55</v>
      </c>
      <c r="I244" s="2">
        <v>11</v>
      </c>
      <c r="J244" s="2"/>
      <c r="M244" s="2"/>
    </row>
    <row r="245" spans="1:13" x14ac:dyDescent="0.25">
      <c r="A245" s="41" t="s">
        <v>1256</v>
      </c>
      <c r="B245" s="2" t="s">
        <v>179</v>
      </c>
      <c r="C245" s="2" t="s">
        <v>181</v>
      </c>
      <c r="D245" s="2" t="s">
        <v>180</v>
      </c>
      <c r="E245" s="2" t="s">
        <v>59</v>
      </c>
      <c r="F245" s="2" t="s">
        <v>57</v>
      </c>
      <c r="G245" s="2" t="s">
        <v>105</v>
      </c>
      <c r="H245" s="2" t="s">
        <v>55</v>
      </c>
      <c r="I245" s="2">
        <v>11</v>
      </c>
      <c r="J245" s="2"/>
      <c r="M245" s="2"/>
    </row>
    <row r="246" spans="1:13" x14ac:dyDescent="0.25">
      <c r="A246" s="41" t="s">
        <v>1256</v>
      </c>
      <c r="B246" s="2" t="s">
        <v>322</v>
      </c>
      <c r="C246" s="2" t="s">
        <v>324</v>
      </c>
      <c r="D246" s="2" t="s">
        <v>323</v>
      </c>
      <c r="E246" s="2" t="s">
        <v>59</v>
      </c>
      <c r="F246" s="2" t="s">
        <v>78</v>
      </c>
      <c r="G246" s="2" t="s">
        <v>105</v>
      </c>
      <c r="H246" s="2" t="s">
        <v>79</v>
      </c>
      <c r="I246" s="2">
        <v>11</v>
      </c>
      <c r="J246" s="2"/>
      <c r="M246" s="2"/>
    </row>
    <row r="247" spans="1:13" x14ac:dyDescent="0.25">
      <c r="A247" s="41" t="s">
        <v>1256</v>
      </c>
      <c r="B247" s="2" t="s">
        <v>126</v>
      </c>
      <c r="C247" s="2" t="s">
        <v>128</v>
      </c>
      <c r="D247" s="2" t="s">
        <v>127</v>
      </c>
      <c r="E247" s="2" t="s">
        <v>62</v>
      </c>
      <c r="F247" s="2" t="s">
        <v>61</v>
      </c>
      <c r="G247" s="2" t="s">
        <v>105</v>
      </c>
      <c r="H247" s="2" t="s">
        <v>55</v>
      </c>
      <c r="I247" s="2">
        <v>11</v>
      </c>
      <c r="J247" s="2"/>
      <c r="M247" s="2"/>
    </row>
    <row r="248" spans="1:13" x14ac:dyDescent="0.25">
      <c r="A248" s="41" t="s">
        <v>1256</v>
      </c>
      <c r="B248" s="2" t="s">
        <v>525</v>
      </c>
      <c r="C248" s="2" t="s">
        <v>527</v>
      </c>
      <c r="D248" s="2" t="s">
        <v>526</v>
      </c>
      <c r="E248" s="2" t="s">
        <v>59</v>
      </c>
      <c r="F248" s="2" t="s">
        <v>81</v>
      </c>
      <c r="G248" s="2" t="s">
        <v>105</v>
      </c>
      <c r="H248" s="2" t="s">
        <v>55</v>
      </c>
      <c r="I248" s="2">
        <v>11</v>
      </c>
      <c r="J248" s="2"/>
      <c r="M248" s="2"/>
    </row>
    <row r="249" spans="1:13" x14ac:dyDescent="0.25">
      <c r="A249" s="41" t="s">
        <v>1256</v>
      </c>
      <c r="B249" s="2" t="s">
        <v>200</v>
      </c>
      <c r="C249" s="2" t="s">
        <v>1051</v>
      </c>
      <c r="D249" s="2" t="s">
        <v>201</v>
      </c>
      <c r="E249" s="2" t="s">
        <v>59</v>
      </c>
      <c r="F249" s="2" t="s">
        <v>76</v>
      </c>
      <c r="G249" s="2" t="s">
        <v>105</v>
      </c>
      <c r="H249" s="2" t="s">
        <v>55</v>
      </c>
      <c r="I249" s="2">
        <v>11</v>
      </c>
      <c r="J249" s="2"/>
      <c r="M249" s="2"/>
    </row>
    <row r="250" spans="1:13" x14ac:dyDescent="0.25">
      <c r="A250" s="41" t="s">
        <v>1256</v>
      </c>
      <c r="B250" s="2" t="s">
        <v>238</v>
      </c>
      <c r="C250" s="2" t="s">
        <v>175</v>
      </c>
      <c r="D250" s="2" t="s">
        <v>239</v>
      </c>
      <c r="E250" s="2" t="s">
        <v>59</v>
      </c>
      <c r="F250" s="2" t="s">
        <v>67</v>
      </c>
      <c r="G250" s="2" t="s">
        <v>105</v>
      </c>
      <c r="H250" s="2" t="s">
        <v>55</v>
      </c>
      <c r="I250" s="2">
        <v>11</v>
      </c>
      <c r="J250" s="2"/>
      <c r="M250" s="2"/>
    </row>
    <row r="251" spans="1:13" x14ac:dyDescent="0.25">
      <c r="A251" s="41" t="s">
        <v>1256</v>
      </c>
      <c r="B251" s="2" t="s">
        <v>379</v>
      </c>
      <c r="C251" s="2" t="s">
        <v>381</v>
      </c>
      <c r="D251" s="2" t="s">
        <v>380</v>
      </c>
      <c r="E251" s="2" t="s">
        <v>58</v>
      </c>
      <c r="F251" s="2" t="s">
        <v>90</v>
      </c>
      <c r="G251" s="2" t="s">
        <v>105</v>
      </c>
      <c r="H251" s="2" t="s">
        <v>55</v>
      </c>
      <c r="I251" s="2">
        <v>11</v>
      </c>
      <c r="J251" s="2"/>
      <c r="M251" s="2"/>
    </row>
    <row r="252" spans="1:13" x14ac:dyDescent="0.25">
      <c r="A252" s="41" t="s">
        <v>1256</v>
      </c>
      <c r="B252" s="2" t="s">
        <v>382</v>
      </c>
      <c r="C252" s="2" t="s">
        <v>384</v>
      </c>
      <c r="D252" s="2" t="s">
        <v>383</v>
      </c>
      <c r="E252" s="2" t="s">
        <v>58</v>
      </c>
      <c r="F252" s="2" t="s">
        <v>90</v>
      </c>
      <c r="G252" s="2" t="s">
        <v>105</v>
      </c>
      <c r="H252" s="2" t="s">
        <v>55</v>
      </c>
      <c r="I252" s="2">
        <v>11</v>
      </c>
      <c r="J252" s="2"/>
      <c r="M252" s="2"/>
    </row>
    <row r="253" spans="1:13" x14ac:dyDescent="0.25">
      <c r="A253" s="41" t="s">
        <v>1256</v>
      </c>
      <c r="B253" s="2" t="s">
        <v>538</v>
      </c>
      <c r="C253" s="2" t="s">
        <v>540</v>
      </c>
      <c r="D253" s="2" t="s">
        <v>539</v>
      </c>
      <c r="E253" s="2" t="s">
        <v>59</v>
      </c>
      <c r="F253" s="2" t="s">
        <v>81</v>
      </c>
      <c r="G253" s="2" t="s">
        <v>105</v>
      </c>
      <c r="H253" s="2" t="s">
        <v>55</v>
      </c>
      <c r="I253" s="2">
        <v>11</v>
      </c>
      <c r="J253" s="2"/>
      <c r="M253" s="2"/>
    </row>
    <row r="254" spans="1:13" x14ac:dyDescent="0.25">
      <c r="A254" s="41" t="s">
        <v>1256</v>
      </c>
      <c r="B254" s="2" t="s">
        <v>435</v>
      </c>
      <c r="C254" s="2" t="s">
        <v>437</v>
      </c>
      <c r="D254" s="2" t="s">
        <v>436</v>
      </c>
      <c r="E254" s="2" t="s">
        <v>66</v>
      </c>
      <c r="F254" s="2" t="s">
        <v>76</v>
      </c>
      <c r="G254" s="2" t="s">
        <v>105</v>
      </c>
      <c r="H254" s="2" t="s">
        <v>55</v>
      </c>
      <c r="I254" s="2">
        <v>11</v>
      </c>
      <c r="J254" s="2"/>
      <c r="M254" s="2"/>
    </row>
    <row r="255" spans="1:13" x14ac:dyDescent="0.25">
      <c r="A255" s="41" t="s">
        <v>1256</v>
      </c>
      <c r="B255" s="2" t="s">
        <v>264</v>
      </c>
      <c r="C255" s="2" t="s">
        <v>266</v>
      </c>
      <c r="D255" s="2" t="s">
        <v>265</v>
      </c>
      <c r="E255" s="2" t="s">
        <v>2</v>
      </c>
      <c r="F255" s="2" t="s">
        <v>57</v>
      </c>
      <c r="G255" s="2" t="s">
        <v>105</v>
      </c>
      <c r="H255" s="2" t="s">
        <v>55</v>
      </c>
      <c r="I255" s="2">
        <v>11</v>
      </c>
      <c r="J255" s="2"/>
      <c r="M255" s="2"/>
    </row>
    <row r="256" spans="1:13" x14ac:dyDescent="0.25">
      <c r="A256" s="41" t="s">
        <v>1256</v>
      </c>
      <c r="B256" s="2" t="s">
        <v>416</v>
      </c>
      <c r="C256" s="2" t="s">
        <v>418</v>
      </c>
      <c r="D256" s="2" t="s">
        <v>417</v>
      </c>
      <c r="E256" s="2" t="s">
        <v>59</v>
      </c>
      <c r="F256" s="2" t="s">
        <v>76</v>
      </c>
      <c r="G256" s="2" t="s">
        <v>105</v>
      </c>
      <c r="H256" s="2" t="s">
        <v>55</v>
      </c>
      <c r="I256" s="2">
        <v>11</v>
      </c>
      <c r="J256" s="2"/>
      <c r="M256" s="2"/>
    </row>
    <row r="257" spans="1:13" x14ac:dyDescent="0.25">
      <c r="A257" s="41" t="s">
        <v>1256</v>
      </c>
      <c r="B257" s="2" t="s">
        <v>385</v>
      </c>
      <c r="C257" s="2" t="s">
        <v>387</v>
      </c>
      <c r="D257" s="2" t="s">
        <v>386</v>
      </c>
      <c r="E257" s="2" t="s">
        <v>59</v>
      </c>
      <c r="F257" s="2" t="s">
        <v>90</v>
      </c>
      <c r="G257" s="2" t="s">
        <v>105</v>
      </c>
      <c r="H257" s="2" t="s">
        <v>55</v>
      </c>
      <c r="I257" s="2">
        <v>11</v>
      </c>
      <c r="J257" s="2"/>
      <c r="M257" s="2"/>
    </row>
    <row r="258" spans="1:13" x14ac:dyDescent="0.25">
      <c r="A258" s="41" t="s">
        <v>1256</v>
      </c>
      <c r="B258" s="2" t="s">
        <v>146</v>
      </c>
      <c r="C258" s="2" t="s">
        <v>148</v>
      </c>
      <c r="D258" s="2" t="s">
        <v>147</v>
      </c>
      <c r="E258" s="2" t="s">
        <v>64</v>
      </c>
      <c r="F258" s="2" t="s">
        <v>65</v>
      </c>
      <c r="G258" s="2" t="s">
        <v>105</v>
      </c>
      <c r="H258" s="2" t="s">
        <v>55</v>
      </c>
      <c r="I258" s="2">
        <v>11</v>
      </c>
      <c r="J258" s="2"/>
      <c r="M258" s="2"/>
    </row>
    <row r="259" spans="1:13" x14ac:dyDescent="0.25">
      <c r="A259" s="41" t="s">
        <v>1256</v>
      </c>
      <c r="B259" s="2" t="s">
        <v>285</v>
      </c>
      <c r="C259" s="2" t="s">
        <v>287</v>
      </c>
      <c r="D259" s="2" t="s">
        <v>286</v>
      </c>
      <c r="E259" s="2" t="s">
        <v>59</v>
      </c>
      <c r="F259" s="2" t="s">
        <v>57</v>
      </c>
      <c r="G259" s="2" t="s">
        <v>105</v>
      </c>
      <c r="H259" s="2" t="s">
        <v>55</v>
      </c>
      <c r="I259" s="2">
        <v>11</v>
      </c>
      <c r="J259" s="2"/>
      <c r="M259" s="2"/>
    </row>
    <row r="260" spans="1:13" x14ac:dyDescent="0.25">
      <c r="A260" s="41" t="s">
        <v>1256</v>
      </c>
      <c r="B260" s="2" t="s">
        <v>267</v>
      </c>
      <c r="C260" s="2" t="s">
        <v>269</v>
      </c>
      <c r="D260" s="2" t="s">
        <v>268</v>
      </c>
      <c r="E260" s="2" t="s">
        <v>59</v>
      </c>
      <c r="F260" s="2" t="s">
        <v>57</v>
      </c>
      <c r="G260" s="2" t="s">
        <v>105</v>
      </c>
      <c r="H260" s="2" t="s">
        <v>55</v>
      </c>
      <c r="I260" s="2">
        <v>11</v>
      </c>
      <c r="J260" s="2"/>
      <c r="M260" s="2"/>
    </row>
    <row r="261" spans="1:13" x14ac:dyDescent="0.25">
      <c r="A261" s="41" t="s">
        <v>1256</v>
      </c>
      <c r="B261" s="2" t="s">
        <v>511</v>
      </c>
      <c r="C261" s="2" t="s">
        <v>513</v>
      </c>
      <c r="D261" s="2" t="s">
        <v>512</v>
      </c>
      <c r="E261" s="2" t="s">
        <v>59</v>
      </c>
      <c r="F261" s="2" t="s">
        <v>90</v>
      </c>
      <c r="G261" s="2" t="s">
        <v>105</v>
      </c>
      <c r="H261" s="2" t="s">
        <v>55</v>
      </c>
      <c r="I261" s="2">
        <v>11</v>
      </c>
      <c r="J261" s="2"/>
      <c r="M261" s="2"/>
    </row>
    <row r="262" spans="1:13" x14ac:dyDescent="0.25">
      <c r="A262" s="41" t="s">
        <v>1256</v>
      </c>
      <c r="B262" s="2" t="s">
        <v>408</v>
      </c>
      <c r="C262" s="2" t="s">
        <v>74</v>
      </c>
      <c r="D262" s="2" t="s">
        <v>409</v>
      </c>
      <c r="E262" s="2" t="s">
        <v>59</v>
      </c>
      <c r="F262" s="2" t="s">
        <v>90</v>
      </c>
      <c r="G262" s="2" t="s">
        <v>105</v>
      </c>
      <c r="H262" s="2" t="s">
        <v>55</v>
      </c>
      <c r="I262" s="2">
        <v>11</v>
      </c>
      <c r="J262" s="2"/>
      <c r="M262" s="2"/>
    </row>
    <row r="263" spans="1:13" x14ac:dyDescent="0.25">
      <c r="A263" s="41" t="s">
        <v>1256</v>
      </c>
      <c r="B263" s="2" t="s">
        <v>452</v>
      </c>
      <c r="C263" s="2" t="s">
        <v>454</v>
      </c>
      <c r="D263" s="2" t="s">
        <v>453</v>
      </c>
      <c r="E263" s="2" t="s">
        <v>59</v>
      </c>
      <c r="F263" s="2" t="s">
        <v>78</v>
      </c>
      <c r="G263" s="2" t="s">
        <v>105</v>
      </c>
      <c r="H263" s="2" t="s">
        <v>79</v>
      </c>
      <c r="I263" s="2">
        <v>11</v>
      </c>
      <c r="J263" s="2"/>
      <c r="M263" s="2"/>
    </row>
    <row r="264" spans="1:13" x14ac:dyDescent="0.25">
      <c r="A264" s="41" t="s">
        <v>1256</v>
      </c>
      <c r="B264" s="2" t="s">
        <v>220</v>
      </c>
      <c r="C264" s="2" t="s">
        <v>222</v>
      </c>
      <c r="D264" s="2" t="s">
        <v>221</v>
      </c>
      <c r="E264" s="2" t="s">
        <v>2</v>
      </c>
      <c r="F264" s="2" t="s">
        <v>90</v>
      </c>
      <c r="G264" s="2" t="s">
        <v>105</v>
      </c>
      <c r="H264" s="2" t="s">
        <v>55</v>
      </c>
      <c r="I264" s="2">
        <v>11</v>
      </c>
      <c r="J264" s="2"/>
      <c r="M264" s="2"/>
    </row>
    <row r="265" spans="1:13" x14ac:dyDescent="0.25">
      <c r="A265" s="41" t="s">
        <v>1256</v>
      </c>
      <c r="B265" s="2" t="s">
        <v>176</v>
      </c>
      <c r="C265" s="2" t="s">
        <v>178</v>
      </c>
      <c r="D265" s="2" t="s">
        <v>177</v>
      </c>
      <c r="E265" s="2" t="s">
        <v>58</v>
      </c>
      <c r="F265" s="2" t="s">
        <v>57</v>
      </c>
      <c r="G265" s="2" t="s">
        <v>105</v>
      </c>
      <c r="H265" s="2" t="s">
        <v>55</v>
      </c>
      <c r="I265" s="2">
        <v>11</v>
      </c>
      <c r="J265" s="2"/>
      <c r="M265" s="2"/>
    </row>
    <row r="266" spans="1:13" x14ac:dyDescent="0.25">
      <c r="A266" s="41" t="s">
        <v>1256</v>
      </c>
      <c r="B266" s="2" t="s">
        <v>370</v>
      </c>
      <c r="C266" s="2" t="s">
        <v>372</v>
      </c>
      <c r="D266" s="2" t="s">
        <v>371</v>
      </c>
      <c r="E266" s="2" t="s">
        <v>75</v>
      </c>
      <c r="F266" s="2" t="s">
        <v>90</v>
      </c>
      <c r="G266" s="2" t="s">
        <v>105</v>
      </c>
      <c r="H266" s="2" t="s">
        <v>55</v>
      </c>
      <c r="I266" s="2">
        <v>11</v>
      </c>
      <c r="J266" s="2"/>
      <c r="M266" s="2"/>
    </row>
    <row r="267" spans="1:13" x14ac:dyDescent="0.25">
      <c r="A267" s="41" t="s">
        <v>1256</v>
      </c>
      <c r="B267" s="2" t="s">
        <v>270</v>
      </c>
      <c r="C267" s="2" t="s">
        <v>272</v>
      </c>
      <c r="D267" s="2" t="s">
        <v>271</v>
      </c>
      <c r="E267" s="2" t="s">
        <v>59</v>
      </c>
      <c r="F267" s="2" t="s">
        <v>57</v>
      </c>
      <c r="G267" s="2" t="s">
        <v>105</v>
      </c>
      <c r="H267" s="2" t="s">
        <v>55</v>
      </c>
      <c r="I267" s="2">
        <v>11</v>
      </c>
      <c r="J267" s="2"/>
      <c r="M267" s="2"/>
    </row>
    <row r="268" spans="1:13" x14ac:dyDescent="0.25">
      <c r="A268" s="41" t="s">
        <v>1256</v>
      </c>
      <c r="B268" s="2" t="s">
        <v>528</v>
      </c>
      <c r="C268" s="2" t="s">
        <v>530</v>
      </c>
      <c r="D268" s="2" t="s">
        <v>529</v>
      </c>
      <c r="E268" s="2" t="s">
        <v>59</v>
      </c>
      <c r="F268" s="2" t="s">
        <v>57</v>
      </c>
      <c r="G268" s="2" t="s">
        <v>105</v>
      </c>
      <c r="H268" s="2" t="s">
        <v>55</v>
      </c>
      <c r="I268" s="2">
        <v>11</v>
      </c>
      <c r="J268" s="2"/>
      <c r="M268" s="2"/>
    </row>
    <row r="269" spans="1:13" x14ac:dyDescent="0.25">
      <c r="A269" s="41" t="s">
        <v>1256</v>
      </c>
      <c r="B269" s="2" t="s">
        <v>376</v>
      </c>
      <c r="C269" s="2" t="s">
        <v>378</v>
      </c>
      <c r="D269" s="2" t="s">
        <v>377</v>
      </c>
      <c r="E269" s="2" t="s">
        <v>75</v>
      </c>
      <c r="F269" s="2" t="s">
        <v>90</v>
      </c>
      <c r="G269" s="2" t="s">
        <v>105</v>
      </c>
      <c r="H269" s="2" t="s">
        <v>55</v>
      </c>
      <c r="I269" s="2">
        <v>11</v>
      </c>
      <c r="J269" s="2"/>
      <c r="M269" s="2"/>
    </row>
    <row r="270" spans="1:13" x14ac:dyDescent="0.25">
      <c r="A270" s="41" t="s">
        <v>1256</v>
      </c>
      <c r="B270" s="2" t="s">
        <v>138</v>
      </c>
      <c r="C270" s="2" t="s">
        <v>69</v>
      </c>
      <c r="D270" s="2" t="s">
        <v>139</v>
      </c>
      <c r="E270" s="2" t="s">
        <v>66</v>
      </c>
      <c r="F270" s="2" t="s">
        <v>65</v>
      </c>
      <c r="G270" s="2" t="s">
        <v>105</v>
      </c>
      <c r="H270" s="2" t="s">
        <v>55</v>
      </c>
      <c r="I270" s="2">
        <v>11</v>
      </c>
      <c r="J270" s="2"/>
      <c r="M270" s="2"/>
    </row>
    <row r="271" spans="1:13" x14ac:dyDescent="0.25">
      <c r="A271" s="41" t="s">
        <v>1256</v>
      </c>
      <c r="B271" s="2" t="s">
        <v>306</v>
      </c>
      <c r="C271" s="2" t="s">
        <v>307</v>
      </c>
      <c r="D271" s="2" t="s">
        <v>1053</v>
      </c>
      <c r="E271" s="2" t="s">
        <v>91</v>
      </c>
      <c r="F271" s="2" t="s">
        <v>61</v>
      </c>
      <c r="G271" s="2" t="s">
        <v>105</v>
      </c>
      <c r="H271" s="2" t="s">
        <v>55</v>
      </c>
      <c r="I271" s="2">
        <v>11</v>
      </c>
      <c r="J271" s="2"/>
      <c r="M271" s="2"/>
    </row>
    <row r="272" spans="1:13" x14ac:dyDescent="0.25">
      <c r="A272" s="41" t="s">
        <v>1256</v>
      </c>
      <c r="B272" s="2" t="s">
        <v>140</v>
      </c>
      <c r="C272" s="2" t="s">
        <v>142</v>
      </c>
      <c r="D272" s="2" t="s">
        <v>141</v>
      </c>
      <c r="E272" s="2" t="s">
        <v>64</v>
      </c>
      <c r="F272" s="2" t="s">
        <v>65</v>
      </c>
      <c r="G272" s="2" t="s">
        <v>105</v>
      </c>
      <c r="H272" s="2" t="s">
        <v>55</v>
      </c>
      <c r="I272" s="2">
        <v>11</v>
      </c>
      <c r="J272" s="2"/>
      <c r="M272" s="2"/>
    </row>
    <row r="273" spans="1:13" x14ac:dyDescent="0.25">
      <c r="A273" s="41" t="s">
        <v>1256</v>
      </c>
      <c r="B273" s="2" t="s">
        <v>308</v>
      </c>
      <c r="C273" s="2" t="s">
        <v>74</v>
      </c>
      <c r="D273" s="2" t="s">
        <v>309</v>
      </c>
      <c r="E273" s="2" t="s">
        <v>310</v>
      </c>
      <c r="F273" s="2" t="s">
        <v>61</v>
      </c>
      <c r="G273" s="2" t="s">
        <v>105</v>
      </c>
      <c r="H273" s="2" t="s">
        <v>55</v>
      </c>
      <c r="I273" s="2">
        <v>11</v>
      </c>
      <c r="J273" s="2"/>
      <c r="M273" s="2"/>
    </row>
    <row r="274" spans="1:13" x14ac:dyDescent="0.25">
      <c r="A274" s="41" t="s">
        <v>1256</v>
      </c>
      <c r="B274" s="2" t="s">
        <v>226</v>
      </c>
      <c r="C274" s="2" t="s">
        <v>228</v>
      </c>
      <c r="D274" s="2" t="s">
        <v>227</v>
      </c>
      <c r="E274" s="2" t="s">
        <v>59</v>
      </c>
      <c r="F274" s="2" t="s">
        <v>90</v>
      </c>
      <c r="G274" s="2" t="s">
        <v>105</v>
      </c>
      <c r="H274" s="2" t="s">
        <v>55</v>
      </c>
      <c r="I274" s="2">
        <v>11</v>
      </c>
      <c r="J274" s="2"/>
      <c r="M274" s="2"/>
    </row>
    <row r="275" spans="1:13" x14ac:dyDescent="0.25">
      <c r="A275" s="41" t="s">
        <v>1256</v>
      </c>
      <c r="B275" s="2" t="s">
        <v>494</v>
      </c>
      <c r="C275" s="2" t="s">
        <v>496</v>
      </c>
      <c r="D275" s="2" t="s">
        <v>495</v>
      </c>
      <c r="E275" s="2" t="s">
        <v>58</v>
      </c>
      <c r="F275" s="2" t="s">
        <v>475</v>
      </c>
      <c r="G275" s="2" t="s">
        <v>105</v>
      </c>
      <c r="H275" s="2" t="s">
        <v>55</v>
      </c>
      <c r="I275" s="2">
        <v>11</v>
      </c>
      <c r="J275" s="2"/>
      <c r="M275" s="2"/>
    </row>
    <row r="276" spans="1:13" x14ac:dyDescent="0.25">
      <c r="A276" s="41" t="s">
        <v>1256</v>
      </c>
      <c r="B276" s="2" t="s">
        <v>491</v>
      </c>
      <c r="C276" s="2" t="s">
        <v>493</v>
      </c>
      <c r="D276" s="2" t="s">
        <v>492</v>
      </c>
      <c r="E276" s="2" t="s">
        <v>59</v>
      </c>
      <c r="F276" s="2" t="s">
        <v>57</v>
      </c>
      <c r="G276" s="2" t="s">
        <v>105</v>
      </c>
      <c r="H276" s="2" t="s">
        <v>55</v>
      </c>
      <c r="I276" s="2">
        <v>11</v>
      </c>
      <c r="J276" s="2"/>
      <c r="M276" s="2"/>
    </row>
    <row r="277" spans="1:13" x14ac:dyDescent="0.25">
      <c r="A277" s="41" t="s">
        <v>1256</v>
      </c>
      <c r="B277" s="2" t="s">
        <v>505</v>
      </c>
      <c r="C277" s="2" t="s">
        <v>507</v>
      </c>
      <c r="D277" s="2" t="s">
        <v>506</v>
      </c>
      <c r="E277" s="2" t="s">
        <v>59</v>
      </c>
      <c r="F277" s="2" t="s">
        <v>57</v>
      </c>
      <c r="G277" s="2" t="s">
        <v>105</v>
      </c>
      <c r="H277" s="2" t="s">
        <v>55</v>
      </c>
      <c r="I277" s="2">
        <v>11</v>
      </c>
      <c r="J277" s="2"/>
      <c r="M277" s="2"/>
    </row>
    <row r="278" spans="1:13" x14ac:dyDescent="0.25">
      <c r="A278" s="41" t="s">
        <v>1256</v>
      </c>
      <c r="B278" s="2" t="s">
        <v>441</v>
      </c>
      <c r="C278" s="2" t="s">
        <v>443</v>
      </c>
      <c r="D278" s="2" t="s">
        <v>442</v>
      </c>
      <c r="E278" s="2" t="s">
        <v>59</v>
      </c>
      <c r="F278" s="2" t="s">
        <v>76</v>
      </c>
      <c r="G278" s="2" t="s">
        <v>105</v>
      </c>
      <c r="H278" s="2" t="s">
        <v>55</v>
      </c>
      <c r="I278" s="2">
        <v>11</v>
      </c>
      <c r="J278" s="2"/>
      <c r="M278" s="2"/>
    </row>
    <row r="279" spans="1:13" x14ac:dyDescent="0.25">
      <c r="A279" s="41" t="s">
        <v>1256</v>
      </c>
      <c r="B279" s="2" t="s">
        <v>514</v>
      </c>
      <c r="C279" s="2" t="s">
        <v>516</v>
      </c>
      <c r="D279" s="2" t="s">
        <v>515</v>
      </c>
      <c r="E279" s="2" t="s">
        <v>64</v>
      </c>
      <c r="F279" s="2" t="s">
        <v>65</v>
      </c>
      <c r="G279" s="2" t="s">
        <v>105</v>
      </c>
      <c r="H279" s="2" t="s">
        <v>55</v>
      </c>
      <c r="I279" s="2">
        <v>11</v>
      </c>
      <c r="J279" s="2"/>
      <c r="M279" s="2"/>
    </row>
    <row r="280" spans="1:13" x14ac:dyDescent="0.25">
      <c r="A280" s="41" t="s">
        <v>1256</v>
      </c>
      <c r="B280" s="2" t="s">
        <v>170</v>
      </c>
      <c r="C280" s="2" t="s">
        <v>172</v>
      </c>
      <c r="D280" s="2" t="s">
        <v>171</v>
      </c>
      <c r="E280" s="2" t="s">
        <v>59</v>
      </c>
      <c r="F280" s="2" t="s">
        <v>57</v>
      </c>
      <c r="G280" s="2" t="s">
        <v>105</v>
      </c>
      <c r="H280" s="2" t="s">
        <v>55</v>
      </c>
      <c r="I280" s="2">
        <v>11</v>
      </c>
      <c r="J280" s="2"/>
      <c r="M280" s="2"/>
    </row>
    <row r="281" spans="1:13" x14ac:dyDescent="0.25">
      <c r="A281" s="41" t="s">
        <v>1256</v>
      </c>
      <c r="B281" s="2" t="s">
        <v>497</v>
      </c>
      <c r="C281" s="2" t="s">
        <v>499</v>
      </c>
      <c r="D281" s="2" t="s">
        <v>498</v>
      </c>
      <c r="E281" s="2" t="s">
        <v>59</v>
      </c>
      <c r="F281" s="2" t="s">
        <v>57</v>
      </c>
      <c r="G281" s="2" t="s">
        <v>105</v>
      </c>
      <c r="H281" s="2" t="s">
        <v>55</v>
      </c>
      <c r="I281" s="2">
        <v>11</v>
      </c>
      <c r="J281" s="2"/>
      <c r="M281" s="2"/>
    </row>
    <row r="282" spans="1:13" x14ac:dyDescent="0.25">
      <c r="A282" s="41" t="s">
        <v>1256</v>
      </c>
      <c r="B282" s="2" t="s">
        <v>273</v>
      </c>
      <c r="C282" s="2" t="s">
        <v>275</v>
      </c>
      <c r="D282" s="2" t="s">
        <v>274</v>
      </c>
      <c r="E282" s="2" t="s">
        <v>75</v>
      </c>
      <c r="F282" s="2" t="s">
        <v>63</v>
      </c>
      <c r="G282" s="2" t="s">
        <v>105</v>
      </c>
      <c r="H282" s="2" t="s">
        <v>55</v>
      </c>
      <c r="I282" s="2">
        <v>11</v>
      </c>
      <c r="J282" s="2"/>
      <c r="M282" s="2"/>
    </row>
    <row r="283" spans="1:13" x14ac:dyDescent="0.25">
      <c r="A283" s="41" t="s">
        <v>1256</v>
      </c>
      <c r="B283" s="2" t="s">
        <v>303</v>
      </c>
      <c r="C283" s="2" t="s">
        <v>305</v>
      </c>
      <c r="D283" s="2" t="s">
        <v>304</v>
      </c>
      <c r="E283" s="2" t="s">
        <v>59</v>
      </c>
      <c r="F283" s="2" t="s">
        <v>76</v>
      </c>
      <c r="G283" s="2" t="s">
        <v>105</v>
      </c>
      <c r="H283" s="2" t="s">
        <v>55</v>
      </c>
      <c r="I283" s="2">
        <v>11</v>
      </c>
      <c r="J283" s="2"/>
      <c r="M283" s="2"/>
    </row>
    <row r="284" spans="1:13" x14ac:dyDescent="0.25">
      <c r="A284" s="41" t="s">
        <v>1256</v>
      </c>
      <c r="B284" s="2" t="s">
        <v>288</v>
      </c>
      <c r="C284" s="2" t="s">
        <v>290</v>
      </c>
      <c r="D284" s="2" t="s">
        <v>289</v>
      </c>
      <c r="E284" s="2" t="s">
        <v>59</v>
      </c>
      <c r="F284" s="2" t="s">
        <v>57</v>
      </c>
      <c r="G284" s="2" t="s">
        <v>105</v>
      </c>
      <c r="H284" s="2" t="s">
        <v>55</v>
      </c>
      <c r="I284" s="2">
        <v>11</v>
      </c>
      <c r="J284" s="2"/>
      <c r="M284" s="2"/>
    </row>
    <row r="285" spans="1:13" x14ac:dyDescent="0.25">
      <c r="A285" s="41" t="s">
        <v>1256</v>
      </c>
      <c r="B285" s="2" t="s">
        <v>364</v>
      </c>
      <c r="C285" s="2" t="s">
        <v>366</v>
      </c>
      <c r="D285" s="2" t="s">
        <v>365</v>
      </c>
      <c r="E285" s="2" t="s">
        <v>58</v>
      </c>
      <c r="F285" s="2" t="s">
        <v>90</v>
      </c>
      <c r="G285" s="2" t="s">
        <v>105</v>
      </c>
      <c r="H285" s="2" t="s">
        <v>55</v>
      </c>
      <c r="I285" s="2">
        <v>11</v>
      </c>
      <c r="J285" s="2"/>
      <c r="M285" s="2"/>
    </row>
    <row r="286" spans="1:13" x14ac:dyDescent="0.25">
      <c r="A286" s="41" t="s">
        <v>1256</v>
      </c>
      <c r="B286" s="2" t="s">
        <v>427</v>
      </c>
      <c r="C286" s="2" t="s">
        <v>429</v>
      </c>
      <c r="D286" s="2" t="s">
        <v>428</v>
      </c>
      <c r="E286" s="2" t="s">
        <v>58</v>
      </c>
      <c r="F286" s="2" t="s">
        <v>63</v>
      </c>
      <c r="G286" s="2" t="s">
        <v>105</v>
      </c>
      <c r="H286" s="2" t="s">
        <v>55</v>
      </c>
      <c r="I286" s="2">
        <v>11</v>
      </c>
      <c r="J286" s="2"/>
      <c r="M286" s="2"/>
    </row>
    <row r="287" spans="1:13" x14ac:dyDescent="0.25">
      <c r="A287" s="41" t="s">
        <v>1256</v>
      </c>
      <c r="B287" s="2" t="s">
        <v>202</v>
      </c>
      <c r="C287" s="2" t="s">
        <v>204</v>
      </c>
      <c r="D287" s="2" t="s">
        <v>203</v>
      </c>
      <c r="E287" s="2" t="s">
        <v>59</v>
      </c>
      <c r="F287" s="2" t="s">
        <v>76</v>
      </c>
      <c r="G287" s="2" t="s">
        <v>105</v>
      </c>
      <c r="H287" s="2" t="s">
        <v>55</v>
      </c>
      <c r="I287" s="2">
        <v>11</v>
      </c>
      <c r="J287" s="2"/>
      <c r="M287" s="2"/>
    </row>
    <row r="288" spans="1:13" x14ac:dyDescent="0.25">
      <c r="A288" s="41" t="s">
        <v>1256</v>
      </c>
      <c r="B288" s="2" t="s">
        <v>419</v>
      </c>
      <c r="C288" s="2" t="s">
        <v>421</v>
      </c>
      <c r="D288" s="2" t="s">
        <v>420</v>
      </c>
      <c r="E288" s="2" t="s">
        <v>59</v>
      </c>
      <c r="F288" s="2" t="s">
        <v>76</v>
      </c>
      <c r="G288" s="2" t="s">
        <v>105</v>
      </c>
      <c r="H288" s="2" t="s">
        <v>55</v>
      </c>
      <c r="I288" s="2">
        <v>11</v>
      </c>
      <c r="J288" s="2"/>
      <c r="M288" s="2"/>
    </row>
    <row r="289" spans="1:13" x14ac:dyDescent="0.25">
      <c r="A289" s="41" t="s">
        <v>1256</v>
      </c>
      <c r="B289" s="2" t="s">
        <v>240</v>
      </c>
      <c r="C289" s="2" t="s">
        <v>242</v>
      </c>
      <c r="D289" s="2" t="s">
        <v>241</v>
      </c>
      <c r="E289" s="2" t="s">
        <v>75</v>
      </c>
      <c r="F289" s="2" t="s">
        <v>76</v>
      </c>
      <c r="G289" s="2" t="s">
        <v>105</v>
      </c>
      <c r="H289" s="2" t="s">
        <v>55</v>
      </c>
      <c r="I289" s="2">
        <v>11</v>
      </c>
      <c r="J289" s="2"/>
      <c r="M289" s="2"/>
    </row>
    <row r="290" spans="1:13" x14ac:dyDescent="0.25">
      <c r="A290" s="41" t="s">
        <v>1256</v>
      </c>
      <c r="B290" s="2" t="s">
        <v>314</v>
      </c>
      <c r="C290" s="2" t="s">
        <v>293</v>
      </c>
      <c r="D290" s="2" t="s">
        <v>315</v>
      </c>
      <c r="E290" s="2" t="s">
        <v>59</v>
      </c>
      <c r="F290" s="2" t="s">
        <v>78</v>
      </c>
      <c r="G290" s="2" t="s">
        <v>105</v>
      </c>
      <c r="H290" s="2" t="s">
        <v>79</v>
      </c>
      <c r="I290" s="2">
        <v>11</v>
      </c>
      <c r="J290" s="2"/>
      <c r="M290" s="2"/>
    </row>
    <row r="291" spans="1:13" x14ac:dyDescent="0.25">
      <c r="A291" s="41" t="s">
        <v>1256</v>
      </c>
      <c r="B291" s="2" t="s">
        <v>485</v>
      </c>
      <c r="C291" s="2" t="s">
        <v>487</v>
      </c>
      <c r="D291" s="2" t="s">
        <v>486</v>
      </c>
      <c r="E291" s="2" t="s">
        <v>59</v>
      </c>
      <c r="F291" s="2" t="s">
        <v>90</v>
      </c>
      <c r="G291" s="2" t="s">
        <v>105</v>
      </c>
      <c r="H291" s="2" t="s">
        <v>55</v>
      </c>
      <c r="I291" s="2">
        <v>11</v>
      </c>
      <c r="J291" s="2"/>
      <c r="M291" s="2"/>
    </row>
    <row r="292" spans="1:13" x14ac:dyDescent="0.25">
      <c r="A292" s="41" t="s">
        <v>1256</v>
      </c>
      <c r="B292" s="2" t="s">
        <v>394</v>
      </c>
      <c r="C292" s="2" t="s">
        <v>396</v>
      </c>
      <c r="D292" s="2" t="s">
        <v>395</v>
      </c>
      <c r="E292" s="2" t="s">
        <v>2</v>
      </c>
      <c r="F292" s="2" t="s">
        <v>57</v>
      </c>
      <c r="G292" s="2" t="s">
        <v>105</v>
      </c>
      <c r="H292" s="2" t="s">
        <v>55</v>
      </c>
      <c r="I292" s="2">
        <v>11</v>
      </c>
      <c r="J292" s="2"/>
      <c r="M292" s="2"/>
    </row>
    <row r="293" spans="1:13" x14ac:dyDescent="0.25">
      <c r="A293" s="41" t="s">
        <v>1256</v>
      </c>
      <c r="B293" s="2" t="s">
        <v>400</v>
      </c>
      <c r="C293" s="2" t="s">
        <v>86</v>
      </c>
      <c r="D293" s="2" t="s">
        <v>401</v>
      </c>
      <c r="E293" s="2" t="s">
        <v>59</v>
      </c>
      <c r="F293" s="2" t="s">
        <v>63</v>
      </c>
      <c r="G293" s="2" t="s">
        <v>105</v>
      </c>
      <c r="H293" s="2" t="s">
        <v>55</v>
      </c>
      <c r="I293" s="2">
        <v>11</v>
      </c>
      <c r="J293" s="2"/>
      <c r="M293" s="2"/>
    </row>
    <row r="294" spans="1:13" x14ac:dyDescent="0.25">
      <c r="A294" s="41" t="s">
        <v>1256</v>
      </c>
      <c r="B294" s="2" t="s">
        <v>249</v>
      </c>
      <c r="C294" s="2" t="s">
        <v>251</v>
      </c>
      <c r="D294" s="2" t="s">
        <v>250</v>
      </c>
      <c r="E294" s="2" t="s">
        <v>58</v>
      </c>
      <c r="F294" s="2" t="s">
        <v>67</v>
      </c>
      <c r="G294" s="2" t="s">
        <v>105</v>
      </c>
      <c r="H294" s="2" t="s">
        <v>55</v>
      </c>
      <c r="I294" s="2">
        <v>11</v>
      </c>
      <c r="J294" s="2"/>
      <c r="M294" s="2"/>
    </row>
    <row r="295" spans="1:13" x14ac:dyDescent="0.25">
      <c r="A295" s="41" t="s">
        <v>1256</v>
      </c>
      <c r="B295" s="2" t="s">
        <v>405</v>
      </c>
      <c r="C295" s="2" t="s">
        <v>407</v>
      </c>
      <c r="D295" s="2" t="s">
        <v>406</v>
      </c>
      <c r="E295" s="2" t="s">
        <v>66</v>
      </c>
      <c r="F295" s="2" t="s">
        <v>65</v>
      </c>
      <c r="G295" s="2" t="s">
        <v>105</v>
      </c>
      <c r="H295" s="2" t="s">
        <v>55</v>
      </c>
      <c r="I295" s="2">
        <v>11</v>
      </c>
      <c r="J295" s="2"/>
      <c r="M295" s="2"/>
    </row>
    <row r="296" spans="1:13" x14ac:dyDescent="0.25">
      <c r="A296" s="41" t="s">
        <v>1256</v>
      </c>
      <c r="B296" s="2" t="s">
        <v>282</v>
      </c>
      <c r="C296" s="2" t="s">
        <v>284</v>
      </c>
      <c r="D296" s="2" t="s">
        <v>283</v>
      </c>
      <c r="E296" s="2" t="s">
        <v>58</v>
      </c>
      <c r="F296" s="2" t="s">
        <v>90</v>
      </c>
      <c r="G296" s="2" t="s">
        <v>105</v>
      </c>
      <c r="H296" s="2" t="s">
        <v>55</v>
      </c>
      <c r="I296" s="2">
        <v>11</v>
      </c>
      <c r="J296" s="2"/>
      <c r="M296" s="2"/>
    </row>
    <row r="297" spans="1:13" x14ac:dyDescent="0.25">
      <c r="A297" s="41" t="s">
        <v>1256</v>
      </c>
      <c r="B297" s="2" t="s">
        <v>413</v>
      </c>
      <c r="C297" s="2" t="s">
        <v>415</v>
      </c>
      <c r="D297" s="2" t="s">
        <v>414</v>
      </c>
      <c r="E297" s="2" t="s">
        <v>59</v>
      </c>
      <c r="F297" s="2" t="s">
        <v>76</v>
      </c>
      <c r="G297" s="2" t="s">
        <v>105</v>
      </c>
      <c r="H297" s="2" t="s">
        <v>55</v>
      </c>
      <c r="I297" s="2">
        <v>11</v>
      </c>
      <c r="J297" s="2"/>
      <c r="M297" s="2"/>
    </row>
    <row r="298" spans="1:13" x14ac:dyDescent="0.25">
      <c r="A298" s="41" t="s">
        <v>1256</v>
      </c>
      <c r="B298" s="2" t="s">
        <v>114</v>
      </c>
      <c r="C298" s="2" t="s">
        <v>116</v>
      </c>
      <c r="D298" s="2" t="s">
        <v>115</v>
      </c>
      <c r="E298" s="2" t="s">
        <v>59</v>
      </c>
      <c r="F298" s="2" t="s">
        <v>78</v>
      </c>
      <c r="G298" s="2" t="s">
        <v>105</v>
      </c>
      <c r="H298" s="2" t="s">
        <v>79</v>
      </c>
      <c r="I298" s="2">
        <v>11</v>
      </c>
      <c r="J298" s="2"/>
      <c r="M298" s="2"/>
    </row>
    <row r="299" spans="1:13" x14ac:dyDescent="0.25">
      <c r="A299" s="41" t="s">
        <v>1256</v>
      </c>
      <c r="B299" s="2" t="s">
        <v>410</v>
      </c>
      <c r="C299" s="2" t="s">
        <v>412</v>
      </c>
      <c r="D299" s="2" t="s">
        <v>411</v>
      </c>
      <c r="E299" s="2" t="s">
        <v>58</v>
      </c>
      <c r="F299" s="2" t="s">
        <v>67</v>
      </c>
      <c r="G299" s="2" t="s">
        <v>105</v>
      </c>
      <c r="H299" s="2" t="s">
        <v>55</v>
      </c>
      <c r="I299" s="2">
        <v>11</v>
      </c>
      <c r="J299" s="2"/>
      <c r="M299" s="2"/>
    </row>
    <row r="300" spans="1:13" x14ac:dyDescent="0.25">
      <c r="A300" s="41" t="s">
        <v>1256</v>
      </c>
      <c r="B300" s="2" t="s">
        <v>143</v>
      </c>
      <c r="C300" s="2" t="s">
        <v>145</v>
      </c>
      <c r="D300" s="2" t="s">
        <v>144</v>
      </c>
      <c r="E300" s="2" t="s">
        <v>64</v>
      </c>
      <c r="F300" s="2" t="s">
        <v>65</v>
      </c>
      <c r="G300" s="2" t="s">
        <v>105</v>
      </c>
      <c r="H300" s="2" t="s">
        <v>55</v>
      </c>
      <c r="I300" s="2">
        <v>11</v>
      </c>
      <c r="J300" s="2"/>
      <c r="M300" s="2"/>
    </row>
    <row r="301" spans="1:13" x14ac:dyDescent="0.25">
      <c r="A301" s="41" t="s">
        <v>1256</v>
      </c>
      <c r="B301" s="2" t="s">
        <v>482</v>
      </c>
      <c r="C301" s="2" t="s">
        <v>484</v>
      </c>
      <c r="D301" s="2" t="s">
        <v>483</v>
      </c>
      <c r="E301" s="2" t="s">
        <v>59</v>
      </c>
      <c r="F301" s="2" t="s">
        <v>57</v>
      </c>
      <c r="G301" s="2" t="s">
        <v>105</v>
      </c>
      <c r="H301" s="2" t="s">
        <v>55</v>
      </c>
      <c r="I301" s="2">
        <v>11</v>
      </c>
      <c r="J301" s="2"/>
      <c r="M301" s="2"/>
    </row>
    <row r="302" spans="1:13" x14ac:dyDescent="0.25">
      <c r="A302" s="41" t="s">
        <v>1256</v>
      </c>
      <c r="B302" s="2" t="s">
        <v>297</v>
      </c>
      <c r="C302" s="2" t="s">
        <v>299</v>
      </c>
      <c r="D302" s="2" t="s">
        <v>298</v>
      </c>
      <c r="E302" s="2" t="s">
        <v>59</v>
      </c>
      <c r="F302" s="2" t="s">
        <v>90</v>
      </c>
      <c r="G302" s="2" t="s">
        <v>105</v>
      </c>
      <c r="H302" s="2" t="s">
        <v>55</v>
      </c>
      <c r="I302" s="2">
        <v>11</v>
      </c>
      <c r="J302" s="2"/>
      <c r="M302" s="2"/>
    </row>
    <row r="303" spans="1:13" x14ac:dyDescent="0.25">
      <c r="A303" s="41" t="s">
        <v>1256</v>
      </c>
      <c r="B303" s="2" t="s">
        <v>217</v>
      </c>
      <c r="C303" s="2" t="s">
        <v>219</v>
      </c>
      <c r="D303" s="2" t="s">
        <v>218</v>
      </c>
      <c r="E303" s="2" t="s">
        <v>75</v>
      </c>
      <c r="F303" s="2" t="s">
        <v>90</v>
      </c>
      <c r="G303" s="2" t="s">
        <v>105</v>
      </c>
      <c r="H303" s="2" t="s">
        <v>55</v>
      </c>
      <c r="I303" s="2">
        <v>11</v>
      </c>
      <c r="J303" s="2"/>
      <c r="M303" s="2"/>
    </row>
    <row r="304" spans="1:13" x14ac:dyDescent="0.25">
      <c r="A304" s="41" t="s">
        <v>1256</v>
      </c>
      <c r="B304" s="2" t="s">
        <v>129</v>
      </c>
      <c r="C304" s="2" t="s">
        <v>131</v>
      </c>
      <c r="D304" s="2" t="s">
        <v>130</v>
      </c>
      <c r="E304" s="2" t="s">
        <v>59</v>
      </c>
      <c r="F304" s="2" t="s">
        <v>57</v>
      </c>
      <c r="G304" s="2" t="s">
        <v>105</v>
      </c>
      <c r="H304" s="2" t="s">
        <v>55</v>
      </c>
      <c r="I304" s="2">
        <v>11</v>
      </c>
      <c r="J304" s="2"/>
      <c r="M304" s="2"/>
    </row>
    <row r="305" spans="1:13" x14ac:dyDescent="0.25">
      <c r="A305" s="41" t="s">
        <v>1256</v>
      </c>
      <c r="B305" s="2" t="s">
        <v>117</v>
      </c>
      <c r="C305" s="2" t="s">
        <v>119</v>
      </c>
      <c r="D305" s="2" t="s">
        <v>118</v>
      </c>
      <c r="E305" s="2" t="s">
        <v>75</v>
      </c>
      <c r="F305" s="2" t="s">
        <v>78</v>
      </c>
      <c r="G305" s="2" t="s">
        <v>105</v>
      </c>
      <c r="H305" s="2" t="s">
        <v>79</v>
      </c>
      <c r="I305" s="2">
        <v>11</v>
      </c>
      <c r="J305" s="2"/>
      <c r="M305" s="2"/>
    </row>
    <row r="306" spans="1:13" x14ac:dyDescent="0.25">
      <c r="A306" s="41" t="s">
        <v>1256</v>
      </c>
      <c r="B306" s="2" t="s">
        <v>352</v>
      </c>
      <c r="C306" s="2" t="s">
        <v>354</v>
      </c>
      <c r="D306" s="2" t="s">
        <v>353</v>
      </c>
      <c r="E306" s="2" t="s">
        <v>59</v>
      </c>
      <c r="F306" s="2" t="s">
        <v>90</v>
      </c>
      <c r="G306" s="2" t="s">
        <v>105</v>
      </c>
      <c r="H306" s="2" t="s">
        <v>55</v>
      </c>
      <c r="I306" s="2">
        <v>11</v>
      </c>
      <c r="J306" s="2"/>
      <c r="M306" s="2"/>
    </row>
    <row r="307" spans="1:13" x14ac:dyDescent="0.25">
      <c r="A307" s="41" t="s">
        <v>1256</v>
      </c>
      <c r="B307" s="2" t="s">
        <v>279</v>
      </c>
      <c r="C307" s="2" t="s">
        <v>281</v>
      </c>
      <c r="D307" s="2" t="s">
        <v>280</v>
      </c>
      <c r="E307" s="2" t="s">
        <v>75</v>
      </c>
      <c r="F307" s="2" t="s">
        <v>67</v>
      </c>
      <c r="G307" s="2" t="s">
        <v>105</v>
      </c>
      <c r="H307" s="2" t="s">
        <v>55</v>
      </c>
      <c r="I307" s="2">
        <v>11</v>
      </c>
      <c r="J307" s="2"/>
      <c r="M307" s="2"/>
    </row>
    <row r="308" spans="1:13" x14ac:dyDescent="0.25">
      <c r="A308" s="41" t="s">
        <v>1256</v>
      </c>
      <c r="B308" s="2" t="s">
        <v>361</v>
      </c>
      <c r="C308" s="2" t="s">
        <v>363</v>
      </c>
      <c r="D308" s="2" t="s">
        <v>362</v>
      </c>
      <c r="E308" s="2" t="s">
        <v>75</v>
      </c>
      <c r="F308" s="2" t="s">
        <v>90</v>
      </c>
      <c r="G308" s="2" t="s">
        <v>105</v>
      </c>
      <c r="H308" s="2" t="s">
        <v>55</v>
      </c>
      <c r="I308" s="2">
        <v>11</v>
      </c>
      <c r="J308" s="2"/>
      <c r="M308" s="2"/>
    </row>
    <row r="309" spans="1:13" x14ac:dyDescent="0.25">
      <c r="A309" s="41" t="s">
        <v>1256</v>
      </c>
      <c r="B309" s="2" t="s">
        <v>508</v>
      </c>
      <c r="C309" s="2" t="s">
        <v>510</v>
      </c>
      <c r="D309" s="2" t="s">
        <v>509</v>
      </c>
      <c r="E309" s="2" t="s">
        <v>59</v>
      </c>
      <c r="F309" s="2" t="s">
        <v>57</v>
      </c>
      <c r="G309" s="2" t="s">
        <v>105</v>
      </c>
      <c r="H309" s="2" t="s">
        <v>55</v>
      </c>
      <c r="I309" s="2">
        <v>11</v>
      </c>
      <c r="J309" s="2"/>
      <c r="M309" s="2"/>
    </row>
    <row r="310" spans="1:13" x14ac:dyDescent="0.25">
      <c r="A310" s="41" t="s">
        <v>1256</v>
      </c>
      <c r="B310" s="2" t="s">
        <v>464</v>
      </c>
      <c r="C310" s="2" t="s">
        <v>466</v>
      </c>
      <c r="D310" s="2" t="s">
        <v>465</v>
      </c>
      <c r="E310" s="2" t="s">
        <v>90</v>
      </c>
      <c r="F310" s="2" t="s">
        <v>90</v>
      </c>
      <c r="G310" s="2" t="s">
        <v>105</v>
      </c>
      <c r="H310" s="2" t="s">
        <v>55</v>
      </c>
      <c r="I310" s="2">
        <v>11</v>
      </c>
      <c r="J310" s="2"/>
      <c r="M310" s="2"/>
    </row>
    <row r="311" spans="1:13" x14ac:dyDescent="0.25">
      <c r="A311" s="41" t="s">
        <v>1256</v>
      </c>
      <c r="B311" s="2" t="s">
        <v>149</v>
      </c>
      <c r="C311" s="2" t="s">
        <v>151</v>
      </c>
      <c r="D311" s="2" t="s">
        <v>150</v>
      </c>
      <c r="E311" s="2" t="s">
        <v>64</v>
      </c>
      <c r="F311" s="2" t="s">
        <v>65</v>
      </c>
      <c r="G311" s="2" t="s">
        <v>105</v>
      </c>
      <c r="H311" s="2" t="s">
        <v>55</v>
      </c>
      <c r="I311" s="2">
        <v>11</v>
      </c>
      <c r="J311" s="2"/>
      <c r="M311" s="2"/>
    </row>
    <row r="312" spans="1:13" x14ac:dyDescent="0.25">
      <c r="A312" s="41" t="s">
        <v>1256</v>
      </c>
      <c r="B312" s="2" t="s">
        <v>425</v>
      </c>
      <c r="C312" s="2" t="s">
        <v>360</v>
      </c>
      <c r="D312" s="2" t="s">
        <v>426</v>
      </c>
      <c r="E312" s="2" t="s">
        <v>59</v>
      </c>
      <c r="F312" s="2" t="s">
        <v>57</v>
      </c>
      <c r="G312" s="2" t="s">
        <v>105</v>
      </c>
      <c r="H312" s="2" t="s">
        <v>55</v>
      </c>
      <c r="I312" s="2">
        <v>11</v>
      </c>
      <c r="J312" s="2"/>
      <c r="M312" s="2"/>
    </row>
    <row r="313" spans="1:13" x14ac:dyDescent="0.25">
      <c r="A313" s="41" t="s">
        <v>1256</v>
      </c>
      <c r="B313" s="2" t="s">
        <v>120</v>
      </c>
      <c r="C313" s="2" t="s">
        <v>122</v>
      </c>
      <c r="D313" s="2" t="s">
        <v>121</v>
      </c>
      <c r="E313" s="2" t="s">
        <v>75</v>
      </c>
      <c r="F313" s="2" t="s">
        <v>78</v>
      </c>
      <c r="G313" s="2" t="s">
        <v>105</v>
      </c>
      <c r="H313" s="2" t="s">
        <v>79</v>
      </c>
      <c r="I313" s="2">
        <v>11</v>
      </c>
      <c r="J313" s="2"/>
      <c r="M313" s="2"/>
    </row>
    <row r="314" spans="1:13" x14ac:dyDescent="0.25">
      <c r="A314" s="41" t="s">
        <v>1256</v>
      </c>
      <c r="B314" s="2" t="s">
        <v>132</v>
      </c>
      <c r="C314" s="2" t="s">
        <v>134</v>
      </c>
      <c r="D314" s="2" t="s">
        <v>133</v>
      </c>
      <c r="E314" s="2" t="s">
        <v>59</v>
      </c>
      <c r="F314" s="2" t="s">
        <v>57</v>
      </c>
      <c r="G314" s="2" t="s">
        <v>105</v>
      </c>
      <c r="H314" s="2" t="s">
        <v>55</v>
      </c>
      <c r="I314" s="2">
        <v>11</v>
      </c>
      <c r="J314" s="2"/>
      <c r="M314" s="2"/>
    </row>
    <row r="315" spans="1:13" x14ac:dyDescent="0.25">
      <c r="A315" s="41" t="s">
        <v>1256</v>
      </c>
      <c r="B315" s="2" t="s">
        <v>458</v>
      </c>
      <c r="C315" s="2" t="s">
        <v>460</v>
      </c>
      <c r="D315" s="2" t="s">
        <v>459</v>
      </c>
      <c r="E315" s="2" t="s">
        <v>59</v>
      </c>
      <c r="F315" s="2" t="s">
        <v>78</v>
      </c>
      <c r="G315" s="2" t="s">
        <v>105</v>
      </c>
      <c r="H315" s="2" t="s">
        <v>79</v>
      </c>
      <c r="I315" s="2">
        <v>11</v>
      </c>
      <c r="J315" s="2"/>
      <c r="M315" s="2"/>
    </row>
    <row r="316" spans="1:13" x14ac:dyDescent="0.25">
      <c r="A316" s="41" t="s">
        <v>1256</v>
      </c>
      <c r="B316" s="2" t="s">
        <v>319</v>
      </c>
      <c r="C316" s="2" t="s">
        <v>321</v>
      </c>
      <c r="D316" s="2" t="s">
        <v>320</v>
      </c>
      <c r="E316" s="2" t="s">
        <v>58</v>
      </c>
      <c r="F316" s="2" t="s">
        <v>78</v>
      </c>
      <c r="G316" s="2" t="s">
        <v>105</v>
      </c>
      <c r="H316" s="2" t="s">
        <v>79</v>
      </c>
      <c r="I316" s="2">
        <v>11</v>
      </c>
      <c r="J316" s="2"/>
      <c r="M316" s="2"/>
    </row>
    <row r="317" spans="1:13" x14ac:dyDescent="0.25">
      <c r="A317" s="41" t="s">
        <v>1256</v>
      </c>
      <c r="B317" s="2" t="s">
        <v>391</v>
      </c>
      <c r="C317" s="2" t="s">
        <v>393</v>
      </c>
      <c r="D317" s="2" t="s">
        <v>392</v>
      </c>
      <c r="E317" s="2" t="s">
        <v>58</v>
      </c>
      <c r="F317" s="2" t="s">
        <v>57</v>
      </c>
      <c r="G317" s="2" t="s">
        <v>105</v>
      </c>
      <c r="H317" s="2" t="s">
        <v>55</v>
      </c>
      <c r="I317" s="2">
        <v>11</v>
      </c>
      <c r="J317" s="2"/>
      <c r="M317" s="2"/>
    </row>
    <row r="318" spans="1:13" x14ac:dyDescent="0.25">
      <c r="A318" s="41" t="s">
        <v>1256</v>
      </c>
      <c r="B318" s="2" t="s">
        <v>167</v>
      </c>
      <c r="C318" s="2" t="s">
        <v>169</v>
      </c>
      <c r="D318" s="2" t="s">
        <v>168</v>
      </c>
      <c r="E318" s="2" t="s">
        <v>59</v>
      </c>
      <c r="F318" s="2" t="s">
        <v>57</v>
      </c>
      <c r="G318" s="2" t="s">
        <v>105</v>
      </c>
      <c r="H318" s="2" t="s">
        <v>55</v>
      </c>
      <c r="I318" s="2">
        <v>11</v>
      </c>
      <c r="J318" s="2"/>
      <c r="M318" s="2"/>
    </row>
    <row r="319" spans="1:13" x14ac:dyDescent="0.25">
      <c r="A319" s="41" t="s">
        <v>1256</v>
      </c>
      <c r="B319" s="2" t="s">
        <v>334</v>
      </c>
      <c r="C319" s="2" t="s">
        <v>336</v>
      </c>
      <c r="D319" s="2" t="s">
        <v>335</v>
      </c>
      <c r="E319" s="2" t="s">
        <v>59</v>
      </c>
      <c r="F319" s="2" t="s">
        <v>90</v>
      </c>
      <c r="G319" s="2" t="s">
        <v>105</v>
      </c>
      <c r="H319" s="2" t="s">
        <v>55</v>
      </c>
      <c r="I319" s="2">
        <v>11</v>
      </c>
      <c r="J319" s="2"/>
      <c r="M319" s="2"/>
    </row>
    <row r="320" spans="1:13" x14ac:dyDescent="0.25">
      <c r="A320" s="41" t="s">
        <v>1256</v>
      </c>
      <c r="B320" s="2" t="s">
        <v>161</v>
      </c>
      <c r="C320" s="2" t="s">
        <v>163</v>
      </c>
      <c r="D320" s="2" t="s">
        <v>162</v>
      </c>
      <c r="E320" s="2" t="s">
        <v>59</v>
      </c>
      <c r="F320" s="2" t="s">
        <v>57</v>
      </c>
      <c r="G320" s="2" t="s">
        <v>105</v>
      </c>
      <c r="H320" s="2" t="s">
        <v>55</v>
      </c>
      <c r="I320" s="2">
        <v>11</v>
      </c>
      <c r="J320" s="2"/>
      <c r="M320" s="2"/>
    </row>
    <row r="321" spans="1:13" x14ac:dyDescent="0.25">
      <c r="A321" s="41" t="s">
        <v>1256</v>
      </c>
      <c r="B321" s="2" t="s">
        <v>461</v>
      </c>
      <c r="C321" s="2" t="s">
        <v>463</v>
      </c>
      <c r="D321" s="2" t="s">
        <v>462</v>
      </c>
      <c r="E321" s="2" t="s">
        <v>59</v>
      </c>
      <c r="F321" s="2" t="s">
        <v>57</v>
      </c>
      <c r="G321" s="2" t="s">
        <v>105</v>
      </c>
      <c r="H321" s="2" t="s">
        <v>55</v>
      </c>
      <c r="I321" s="2">
        <v>11</v>
      </c>
      <c r="J321" s="2"/>
      <c r="M321" s="2"/>
    </row>
    <row r="322" spans="1:13" x14ac:dyDescent="0.25">
      <c r="A322" s="41" t="s">
        <v>1256</v>
      </c>
      <c r="B322" s="2" t="s">
        <v>123</v>
      </c>
      <c r="C322" s="2" t="s">
        <v>125</v>
      </c>
      <c r="D322" s="2" t="s">
        <v>124</v>
      </c>
      <c r="E322" s="2" t="s">
        <v>59</v>
      </c>
      <c r="F322" s="2" t="s">
        <v>78</v>
      </c>
      <c r="G322" s="2" t="s">
        <v>105</v>
      </c>
      <c r="H322" s="2" t="s">
        <v>79</v>
      </c>
      <c r="I322" s="2">
        <v>11</v>
      </c>
      <c r="J322" s="2"/>
      <c r="M322" s="2"/>
    </row>
    <row r="323" spans="1:13" x14ac:dyDescent="0.25">
      <c r="A323" s="41" t="s">
        <v>1256</v>
      </c>
      <c r="B323" s="2" t="s">
        <v>455</v>
      </c>
      <c r="C323" s="2" t="s">
        <v>457</v>
      </c>
      <c r="D323" s="2" t="s">
        <v>456</v>
      </c>
      <c r="E323" s="2" t="s">
        <v>59</v>
      </c>
      <c r="F323" s="2" t="s">
        <v>78</v>
      </c>
      <c r="G323" s="2" t="s">
        <v>105</v>
      </c>
      <c r="H323" s="2" t="s">
        <v>79</v>
      </c>
      <c r="I323" s="2">
        <v>11</v>
      </c>
      <c r="J323" s="2"/>
      <c r="M323" s="2"/>
    </row>
    <row r="324" spans="1:13" x14ac:dyDescent="0.25">
      <c r="A324" s="41" t="s">
        <v>1256</v>
      </c>
      <c r="B324" s="2" t="s">
        <v>1057</v>
      </c>
      <c r="C324" s="2" t="s">
        <v>1059</v>
      </c>
      <c r="D324" s="2" t="s">
        <v>1056</v>
      </c>
      <c r="E324" s="2" t="s">
        <v>1028</v>
      </c>
      <c r="F324" s="2" t="s">
        <v>54</v>
      </c>
      <c r="G324" s="2" t="s">
        <v>56</v>
      </c>
      <c r="H324" s="2" t="s">
        <v>55</v>
      </c>
      <c r="I324" s="2">
        <v>11</v>
      </c>
      <c r="J324" s="2"/>
      <c r="M324" s="2"/>
    </row>
    <row r="325" spans="1:13" x14ac:dyDescent="0.25">
      <c r="A325" s="41" t="s">
        <v>1256</v>
      </c>
      <c r="B325" s="2" t="s">
        <v>205</v>
      </c>
      <c r="C325" s="2" t="s">
        <v>207</v>
      </c>
      <c r="D325" s="2" t="s">
        <v>206</v>
      </c>
      <c r="E325" s="2" t="s">
        <v>2</v>
      </c>
      <c r="F325" s="2" t="s">
        <v>67</v>
      </c>
      <c r="G325" s="2" t="s">
        <v>105</v>
      </c>
      <c r="H325" s="2" t="s">
        <v>55</v>
      </c>
      <c r="I325" s="2">
        <v>11</v>
      </c>
      <c r="J325" s="2"/>
      <c r="M325" s="2"/>
    </row>
    <row r="326" spans="1:13" x14ac:dyDescent="0.25">
      <c r="A326" s="41" t="s">
        <v>1256</v>
      </c>
      <c r="B326" s="2" t="s">
        <v>243</v>
      </c>
      <c r="C326" s="2" t="s">
        <v>245</v>
      </c>
      <c r="D326" s="2" t="s">
        <v>244</v>
      </c>
      <c r="E326" s="2" t="s">
        <v>59</v>
      </c>
      <c r="F326" s="2" t="s">
        <v>67</v>
      </c>
      <c r="G326" s="2" t="s">
        <v>105</v>
      </c>
      <c r="H326" s="2" t="s">
        <v>55</v>
      </c>
      <c r="I326" s="2">
        <v>11</v>
      </c>
      <c r="J326" s="2"/>
      <c r="M326" s="2"/>
    </row>
    <row r="327" spans="1:13" x14ac:dyDescent="0.25">
      <c r="A327" s="41" t="s">
        <v>1257</v>
      </c>
      <c r="B327" s="2" t="s">
        <v>1067</v>
      </c>
      <c r="C327" s="2" t="s">
        <v>1066</v>
      </c>
      <c r="D327" s="2" t="s">
        <v>1065</v>
      </c>
      <c r="E327" s="2" t="s">
        <v>66</v>
      </c>
      <c r="F327" s="2" t="s">
        <v>76</v>
      </c>
      <c r="G327" s="2" t="s">
        <v>105</v>
      </c>
      <c r="H327" s="2" t="s">
        <v>55</v>
      </c>
      <c r="I327" s="2">
        <v>11</v>
      </c>
      <c r="J327" s="2"/>
      <c r="M327" s="2"/>
    </row>
    <row r="328" spans="1:13" x14ac:dyDescent="0.25">
      <c r="A328" s="41" t="s">
        <v>1257</v>
      </c>
      <c r="B328" s="2" t="s">
        <v>1070</v>
      </c>
      <c r="C328" s="2" t="s">
        <v>1069</v>
      </c>
      <c r="D328" s="2" t="s">
        <v>1068</v>
      </c>
      <c r="E328" s="2" t="s">
        <v>58</v>
      </c>
      <c r="F328" s="2" t="s">
        <v>67</v>
      </c>
      <c r="G328" s="2" t="s">
        <v>105</v>
      </c>
      <c r="H328" s="2" t="s">
        <v>55</v>
      </c>
      <c r="I328" s="2">
        <v>11</v>
      </c>
      <c r="J328" s="2"/>
      <c r="M328" s="2"/>
    </row>
    <row r="329" spans="1:13" x14ac:dyDescent="0.25">
      <c r="A329" s="41" t="s">
        <v>1257</v>
      </c>
      <c r="B329" s="2" t="s">
        <v>388</v>
      </c>
      <c r="C329" s="2" t="s">
        <v>390</v>
      </c>
      <c r="D329" s="2" t="s">
        <v>389</v>
      </c>
      <c r="E329" s="2" t="s">
        <v>59</v>
      </c>
      <c r="F329" s="2" t="s">
        <v>57</v>
      </c>
      <c r="G329" s="2" t="s">
        <v>105</v>
      </c>
      <c r="H329" s="2" t="s">
        <v>55</v>
      </c>
      <c r="I329" s="2">
        <v>11</v>
      </c>
      <c r="J329" s="2"/>
      <c r="M329" s="2"/>
    </row>
    <row r="330" spans="1:13" x14ac:dyDescent="0.25">
      <c r="A330" s="41" t="s">
        <v>1257</v>
      </c>
      <c r="B330" s="2" t="s">
        <v>438</v>
      </c>
      <c r="C330" s="2" t="s">
        <v>440</v>
      </c>
      <c r="D330" s="2" t="s">
        <v>439</v>
      </c>
      <c r="E330" s="2" t="s">
        <v>66</v>
      </c>
      <c r="F330" s="2" t="s">
        <v>76</v>
      </c>
      <c r="G330" s="2" t="s">
        <v>105</v>
      </c>
      <c r="H330" s="2" t="s">
        <v>55</v>
      </c>
      <c r="I330" s="2">
        <v>11</v>
      </c>
      <c r="J330" s="2"/>
      <c r="M330" s="2"/>
    </row>
    <row r="331" spans="1:13" x14ac:dyDescent="0.25">
      <c r="A331" s="41" t="s">
        <v>1257</v>
      </c>
      <c r="B331" s="2" t="s">
        <v>476</v>
      </c>
      <c r="C331" s="2" t="s">
        <v>478</v>
      </c>
      <c r="D331" s="2" t="s">
        <v>477</v>
      </c>
      <c r="E331" s="2" t="s">
        <v>59</v>
      </c>
      <c r="F331" s="2" t="s">
        <v>57</v>
      </c>
      <c r="G331" s="2" t="s">
        <v>105</v>
      </c>
      <c r="H331" s="2" t="s">
        <v>55</v>
      </c>
      <c r="I331" s="2">
        <v>11</v>
      </c>
      <c r="J331" s="2"/>
      <c r="M331" s="2"/>
    </row>
    <row r="332" spans="1:13" x14ac:dyDescent="0.25">
      <c r="A332" s="41" t="s">
        <v>1257</v>
      </c>
      <c r="B332" s="2" t="s">
        <v>346</v>
      </c>
      <c r="C332" s="2" t="s">
        <v>348</v>
      </c>
      <c r="D332" s="2" t="s">
        <v>347</v>
      </c>
      <c r="E332" s="2" t="s">
        <v>59</v>
      </c>
      <c r="F332" s="2" t="s">
        <v>90</v>
      </c>
      <c r="G332" s="2" t="s">
        <v>105</v>
      </c>
      <c r="H332" s="2" t="s">
        <v>55</v>
      </c>
      <c r="I332" s="2">
        <v>11</v>
      </c>
      <c r="J332" s="2"/>
      <c r="M332" s="2"/>
    </row>
    <row r="333" spans="1:13" x14ac:dyDescent="0.25">
      <c r="A333" s="41" t="s">
        <v>1257</v>
      </c>
      <c r="B333" s="2" t="s">
        <v>252</v>
      </c>
      <c r="C333" s="2" t="s">
        <v>254</v>
      </c>
      <c r="D333" s="2" t="s">
        <v>253</v>
      </c>
      <c r="E333" s="2" t="s">
        <v>58</v>
      </c>
      <c r="F333" s="2" t="s">
        <v>57</v>
      </c>
      <c r="G333" s="2" t="s">
        <v>105</v>
      </c>
      <c r="H333" s="2" t="s">
        <v>55</v>
      </c>
      <c r="I333" s="2">
        <v>11</v>
      </c>
      <c r="J333" s="2"/>
      <c r="M333" s="2"/>
    </row>
    <row r="334" spans="1:13" x14ac:dyDescent="0.25">
      <c r="A334" s="41" t="s">
        <v>1257</v>
      </c>
      <c r="B334" s="2" t="s">
        <v>232</v>
      </c>
      <c r="C334" s="2" t="s">
        <v>234</v>
      </c>
      <c r="D334" s="2" t="s">
        <v>233</v>
      </c>
      <c r="E334" s="2" t="s">
        <v>59</v>
      </c>
      <c r="F334" s="2" t="s">
        <v>90</v>
      </c>
      <c r="G334" s="2" t="s">
        <v>105</v>
      </c>
      <c r="H334" s="2" t="s">
        <v>55</v>
      </c>
      <c r="I334" s="2">
        <v>11</v>
      </c>
      <c r="J334" s="2"/>
      <c r="M334" s="2"/>
    </row>
    <row r="335" spans="1:13" x14ac:dyDescent="0.25">
      <c r="A335" s="41" t="s">
        <v>1257</v>
      </c>
      <c r="B335" s="2" t="s">
        <v>246</v>
      </c>
      <c r="C335" s="2" t="s">
        <v>248</v>
      </c>
      <c r="D335" s="2" t="s">
        <v>247</v>
      </c>
      <c r="E335" s="2" t="s">
        <v>66</v>
      </c>
      <c r="F335" s="2" t="s">
        <v>76</v>
      </c>
      <c r="G335" s="2" t="s">
        <v>105</v>
      </c>
      <c r="H335" s="2" t="s">
        <v>55</v>
      </c>
      <c r="I335" s="2">
        <v>11</v>
      </c>
      <c r="J335" s="2"/>
      <c r="M335" s="2"/>
    </row>
    <row r="336" spans="1:13" x14ac:dyDescent="0.25">
      <c r="A336" s="41" t="s">
        <v>1257</v>
      </c>
      <c r="B336" s="2" t="s">
        <v>555</v>
      </c>
      <c r="C336" s="2" t="s">
        <v>557</v>
      </c>
      <c r="D336" s="2" t="s">
        <v>556</v>
      </c>
      <c r="E336" s="2" t="s">
        <v>59</v>
      </c>
      <c r="F336" s="2" t="s">
        <v>63</v>
      </c>
      <c r="G336" s="2" t="s">
        <v>105</v>
      </c>
      <c r="H336" s="2" t="s">
        <v>55</v>
      </c>
      <c r="I336" s="2">
        <v>11</v>
      </c>
      <c r="J336" s="2"/>
      <c r="M336" s="2"/>
    </row>
    <row r="337" spans="1:13" x14ac:dyDescent="0.25">
      <c r="A337" s="41" t="s">
        <v>1257</v>
      </c>
      <c r="B337" s="2" t="s">
        <v>1029</v>
      </c>
      <c r="C337" s="2" t="s">
        <v>1058</v>
      </c>
      <c r="D337" s="2" t="s">
        <v>1027</v>
      </c>
      <c r="E337" s="2" t="s">
        <v>1028</v>
      </c>
      <c r="F337" s="2" t="s">
        <v>54</v>
      </c>
      <c r="G337" s="2" t="s">
        <v>56</v>
      </c>
      <c r="H337" s="2" t="s">
        <v>55</v>
      </c>
      <c r="I337" s="2">
        <v>11</v>
      </c>
      <c r="J337" s="2"/>
      <c r="M337" s="2"/>
    </row>
    <row r="338" spans="1:13" x14ac:dyDescent="0.25">
      <c r="A338" s="41" t="s">
        <v>1257</v>
      </c>
      <c r="B338" s="2" t="s">
        <v>291</v>
      </c>
      <c r="C338" s="2" t="s">
        <v>293</v>
      </c>
      <c r="D338" s="2" t="s">
        <v>292</v>
      </c>
      <c r="E338" s="2" t="s">
        <v>58</v>
      </c>
      <c r="F338" s="2" t="s">
        <v>63</v>
      </c>
      <c r="G338" s="2" t="s">
        <v>105</v>
      </c>
      <c r="H338" s="2" t="s">
        <v>55</v>
      </c>
      <c r="I338" s="2">
        <v>11</v>
      </c>
      <c r="J338" s="2"/>
      <c r="M338" s="2"/>
    </row>
    <row r="339" spans="1:13" x14ac:dyDescent="0.25">
      <c r="A339" s="41" t="s">
        <v>1257</v>
      </c>
      <c r="B339" s="2" t="s">
        <v>187</v>
      </c>
      <c r="C339" s="2" t="s">
        <v>189</v>
      </c>
      <c r="D339" s="2" t="s">
        <v>188</v>
      </c>
      <c r="E339" s="2" t="s">
        <v>71</v>
      </c>
      <c r="F339" s="2" t="s">
        <v>61</v>
      </c>
      <c r="G339" s="2" t="s">
        <v>105</v>
      </c>
      <c r="H339" s="2" t="s">
        <v>55</v>
      </c>
      <c r="I339" s="2">
        <v>11</v>
      </c>
      <c r="J339" s="2"/>
      <c r="M339" s="2"/>
    </row>
    <row r="340" spans="1:13" x14ac:dyDescent="0.25">
      <c r="A340" s="41" t="s">
        <v>1257</v>
      </c>
      <c r="B340" s="2" t="s">
        <v>433</v>
      </c>
      <c r="C340" s="2" t="s">
        <v>84</v>
      </c>
      <c r="D340" s="2" t="s">
        <v>434</v>
      </c>
      <c r="E340" s="2" t="s">
        <v>59</v>
      </c>
      <c r="F340" s="2" t="s">
        <v>76</v>
      </c>
      <c r="G340" s="2" t="s">
        <v>105</v>
      </c>
      <c r="H340" s="2" t="s">
        <v>55</v>
      </c>
      <c r="I340" s="2">
        <v>11</v>
      </c>
      <c r="J340" s="2"/>
      <c r="M340" s="2"/>
    </row>
    <row r="341" spans="1:13" x14ac:dyDescent="0.25">
      <c r="A341" s="41" t="s">
        <v>1257</v>
      </c>
      <c r="B341" s="2" t="s">
        <v>1073</v>
      </c>
      <c r="C341" s="2" t="s">
        <v>1072</v>
      </c>
      <c r="D341" s="2" t="s">
        <v>1071</v>
      </c>
      <c r="E341" s="2" t="s">
        <v>59</v>
      </c>
      <c r="F341" s="2" t="s">
        <v>90</v>
      </c>
      <c r="G341" s="2" t="s">
        <v>105</v>
      </c>
      <c r="H341" s="2" t="s">
        <v>55</v>
      </c>
      <c r="I341" s="2">
        <v>11</v>
      </c>
      <c r="J341" s="2"/>
      <c r="M341" s="2"/>
    </row>
    <row r="342" spans="1:13" x14ac:dyDescent="0.25">
      <c r="A342" s="41" t="s">
        <v>1257</v>
      </c>
      <c r="B342" s="2" t="s">
        <v>235</v>
      </c>
      <c r="C342" s="2" t="s">
        <v>237</v>
      </c>
      <c r="D342" s="2" t="s">
        <v>236</v>
      </c>
      <c r="E342" s="2" t="s">
        <v>59</v>
      </c>
      <c r="F342" s="2" t="s">
        <v>90</v>
      </c>
      <c r="G342" s="2" t="s">
        <v>105</v>
      </c>
      <c r="H342" s="2" t="s">
        <v>55</v>
      </c>
      <c r="I342" s="2">
        <v>11</v>
      </c>
      <c r="J342" s="2"/>
      <c r="M342" s="2"/>
    </row>
    <row r="343" spans="1:13" x14ac:dyDescent="0.25">
      <c r="A343" s="41" t="s">
        <v>1257</v>
      </c>
      <c r="B343" s="2" t="s">
        <v>164</v>
      </c>
      <c r="C343" s="2" t="s">
        <v>166</v>
      </c>
      <c r="D343" s="2" t="s">
        <v>165</v>
      </c>
      <c r="E343" s="2" t="s">
        <v>59</v>
      </c>
      <c r="F343" s="2" t="s">
        <v>57</v>
      </c>
      <c r="G343" s="2" t="s">
        <v>105</v>
      </c>
      <c r="H343" s="2" t="s">
        <v>55</v>
      </c>
      <c r="I343" s="2">
        <v>11</v>
      </c>
      <c r="J343" s="2"/>
      <c r="M343" s="2"/>
    </row>
    <row r="344" spans="1:13" x14ac:dyDescent="0.25">
      <c r="A344" s="41" t="s">
        <v>1257</v>
      </c>
      <c r="B344" s="2" t="s">
        <v>520</v>
      </c>
      <c r="C344" s="2" t="s">
        <v>522</v>
      </c>
      <c r="D344" s="2" t="s">
        <v>521</v>
      </c>
      <c r="E344" s="2" t="s">
        <v>2</v>
      </c>
      <c r="F344" s="2" t="s">
        <v>81</v>
      </c>
      <c r="G344" s="2" t="s">
        <v>105</v>
      </c>
      <c r="H344" s="2" t="s">
        <v>55</v>
      </c>
      <c r="I344" s="2">
        <v>11</v>
      </c>
      <c r="J344" s="2"/>
      <c r="M344" s="2"/>
    </row>
    <row r="345" spans="1:13" x14ac:dyDescent="0.25">
      <c r="A345" s="41" t="s">
        <v>1257</v>
      </c>
      <c r="B345" s="2" t="s">
        <v>1032</v>
      </c>
      <c r="C345" s="2" t="s">
        <v>1059</v>
      </c>
      <c r="D345" s="2" t="s">
        <v>1030</v>
      </c>
      <c r="E345" s="2" t="s">
        <v>53</v>
      </c>
      <c r="F345" s="2" t="s">
        <v>54</v>
      </c>
      <c r="G345" s="2" t="s">
        <v>56</v>
      </c>
      <c r="H345" s="2" t="s">
        <v>55</v>
      </c>
      <c r="I345" s="2">
        <v>11</v>
      </c>
      <c r="J345" s="2"/>
      <c r="M345" s="2"/>
    </row>
    <row r="346" spans="1:13" x14ac:dyDescent="0.25">
      <c r="A346" s="41" t="s">
        <v>1257</v>
      </c>
      <c r="B346" s="2" t="s">
        <v>311</v>
      </c>
      <c r="C346" s="2" t="s">
        <v>313</v>
      </c>
      <c r="D346" s="2" t="s">
        <v>312</v>
      </c>
      <c r="E346" s="2" t="s">
        <v>77</v>
      </c>
      <c r="F346" s="2" t="s">
        <v>61</v>
      </c>
      <c r="G346" s="2" t="s">
        <v>105</v>
      </c>
      <c r="H346" s="2" t="s">
        <v>55</v>
      </c>
      <c r="I346" s="2">
        <v>11</v>
      </c>
      <c r="J346" s="2"/>
      <c r="M346" s="2"/>
    </row>
    <row r="347" spans="1:13" x14ac:dyDescent="0.25">
      <c r="A347" s="41" t="s">
        <v>1257</v>
      </c>
      <c r="B347" s="2" t="s">
        <v>479</v>
      </c>
      <c r="C347" s="2" t="s">
        <v>481</v>
      </c>
      <c r="D347" s="2" t="s">
        <v>480</v>
      </c>
      <c r="E347" s="2" t="s">
        <v>2</v>
      </c>
      <c r="F347" s="2" t="s">
        <v>57</v>
      </c>
      <c r="G347" s="2" t="s">
        <v>105</v>
      </c>
      <c r="H347" s="2" t="s">
        <v>55</v>
      </c>
      <c r="I347" s="2">
        <v>11</v>
      </c>
      <c r="J347" s="2"/>
      <c r="M347" s="2"/>
    </row>
    <row r="348" spans="1:13" x14ac:dyDescent="0.25">
      <c r="A348" s="41" t="s">
        <v>1257</v>
      </c>
      <c r="B348" s="2" t="s">
        <v>111</v>
      </c>
      <c r="C348" s="2" t="s">
        <v>113</v>
      </c>
      <c r="D348" s="2" t="s">
        <v>112</v>
      </c>
      <c r="E348" s="2" t="s">
        <v>59</v>
      </c>
      <c r="F348" s="2" t="s">
        <v>78</v>
      </c>
      <c r="G348" s="2" t="s">
        <v>105</v>
      </c>
      <c r="H348" s="2" t="s">
        <v>79</v>
      </c>
      <c r="I348" s="2">
        <v>11</v>
      </c>
      <c r="J348" s="2"/>
      <c r="M348" s="2"/>
    </row>
    <row r="349" spans="1:13" x14ac:dyDescent="0.25">
      <c r="A349" s="41" t="s">
        <v>1257</v>
      </c>
      <c r="B349" s="2" t="s">
        <v>294</v>
      </c>
      <c r="C349" s="2" t="s">
        <v>296</v>
      </c>
      <c r="D349" s="2" t="s">
        <v>295</v>
      </c>
      <c r="E349" s="2" t="s">
        <v>59</v>
      </c>
      <c r="F349" s="2" t="s">
        <v>63</v>
      </c>
      <c r="G349" s="2" t="s">
        <v>105</v>
      </c>
      <c r="H349" s="2" t="s">
        <v>55</v>
      </c>
      <c r="I349" s="2">
        <v>11</v>
      </c>
      <c r="J349" s="2"/>
      <c r="M349" s="2"/>
    </row>
    <row r="350" spans="1:13" x14ac:dyDescent="0.25">
      <c r="A350" s="41" t="s">
        <v>1257</v>
      </c>
      <c r="B350" s="2" t="s">
        <v>467</v>
      </c>
      <c r="C350" s="2" t="s">
        <v>72</v>
      </c>
      <c r="D350" s="2" t="s">
        <v>468</v>
      </c>
      <c r="E350" s="2" t="s">
        <v>2</v>
      </c>
      <c r="F350" s="2" t="s">
        <v>90</v>
      </c>
      <c r="G350" s="2" t="s">
        <v>105</v>
      </c>
      <c r="H350" s="2" t="s">
        <v>55</v>
      </c>
      <c r="I350" s="2">
        <v>11</v>
      </c>
      <c r="J350" s="2"/>
      <c r="M350" s="2"/>
    </row>
    <row r="351" spans="1:13" x14ac:dyDescent="0.25">
      <c r="A351" s="41" t="s">
        <v>1257</v>
      </c>
      <c r="B351" s="2" t="s">
        <v>325</v>
      </c>
      <c r="C351" s="2" t="s">
        <v>327</v>
      </c>
      <c r="D351" s="2" t="s">
        <v>326</v>
      </c>
      <c r="E351" s="2" t="s">
        <v>58</v>
      </c>
      <c r="F351" s="2" t="s">
        <v>78</v>
      </c>
      <c r="G351" s="2" t="s">
        <v>105</v>
      </c>
      <c r="H351" s="2" t="s">
        <v>79</v>
      </c>
      <c r="I351" s="2">
        <v>11</v>
      </c>
      <c r="J351" s="2"/>
      <c r="M351" s="2"/>
    </row>
    <row r="352" spans="1:13" x14ac:dyDescent="0.25">
      <c r="A352" s="41" t="s">
        <v>1257</v>
      </c>
      <c r="B352" s="2" t="s">
        <v>473</v>
      </c>
      <c r="C352" s="2" t="s">
        <v>82</v>
      </c>
      <c r="D352" s="2" t="s">
        <v>474</v>
      </c>
      <c r="E352" s="2" t="s">
        <v>58</v>
      </c>
      <c r="F352" s="2" t="s">
        <v>475</v>
      </c>
      <c r="G352" s="2" t="s">
        <v>105</v>
      </c>
      <c r="H352" s="2" t="s">
        <v>55</v>
      </c>
      <c r="I352" s="2">
        <v>11</v>
      </c>
      <c r="J352" s="2"/>
      <c r="M352" s="2"/>
    </row>
    <row r="353" spans="1:13" x14ac:dyDescent="0.25">
      <c r="A353" s="41" t="s">
        <v>1257</v>
      </c>
      <c r="B353" s="2" t="s">
        <v>373</v>
      </c>
      <c r="C353" s="2" t="s">
        <v>375</v>
      </c>
      <c r="D353" s="2" t="s">
        <v>374</v>
      </c>
      <c r="E353" s="2" t="s">
        <v>58</v>
      </c>
      <c r="F353" s="2" t="s">
        <v>90</v>
      </c>
      <c r="G353" s="2" t="s">
        <v>105</v>
      </c>
      <c r="H353" s="2" t="s">
        <v>55</v>
      </c>
      <c r="I353" s="2">
        <v>11</v>
      </c>
      <c r="J353" s="2"/>
      <c r="M353" s="2"/>
    </row>
    <row r="354" spans="1:13" x14ac:dyDescent="0.25">
      <c r="A354" s="41" t="s">
        <v>1257</v>
      </c>
      <c r="B354" s="2" t="s">
        <v>444</v>
      </c>
      <c r="C354" s="2" t="s">
        <v>89</v>
      </c>
      <c r="D354" s="2" t="s">
        <v>445</v>
      </c>
      <c r="E354" s="2" t="s">
        <v>58</v>
      </c>
      <c r="F354" s="2" t="s">
        <v>78</v>
      </c>
      <c r="G354" s="2" t="s">
        <v>105</v>
      </c>
      <c r="H354" s="2" t="s">
        <v>79</v>
      </c>
      <c r="I354" s="2">
        <v>11</v>
      </c>
      <c r="J354" s="2"/>
      <c r="M354" s="2"/>
    </row>
    <row r="355" spans="1:13" x14ac:dyDescent="0.25">
      <c r="A355" s="41" t="s">
        <v>1257</v>
      </c>
      <c r="B355" s="2" t="s">
        <v>345</v>
      </c>
      <c r="C355" s="2" t="s">
        <v>69</v>
      </c>
      <c r="D355" s="2" t="s">
        <v>1033</v>
      </c>
      <c r="E355" s="2" t="s">
        <v>75</v>
      </c>
      <c r="F355" s="2" t="s">
        <v>90</v>
      </c>
      <c r="G355" s="2" t="s">
        <v>105</v>
      </c>
      <c r="H355" s="2" t="s">
        <v>55</v>
      </c>
      <c r="I355" s="2">
        <v>11</v>
      </c>
      <c r="J355" s="2"/>
      <c r="M355" s="2"/>
    </row>
    <row r="356" spans="1:13" x14ac:dyDescent="0.25">
      <c r="A356" s="41" t="s">
        <v>1257</v>
      </c>
      <c r="B356" s="2" t="s">
        <v>1076</v>
      </c>
      <c r="C356" s="2" t="s">
        <v>1075</v>
      </c>
      <c r="D356" s="2" t="s">
        <v>1074</v>
      </c>
      <c r="E356" s="2" t="s">
        <v>2</v>
      </c>
      <c r="F356" s="2" t="s">
        <v>76</v>
      </c>
      <c r="G356" s="2" t="s">
        <v>105</v>
      </c>
      <c r="H356" s="2" t="s">
        <v>55</v>
      </c>
      <c r="I356" s="2">
        <v>11</v>
      </c>
      <c r="J356" s="2"/>
      <c r="M356" s="2"/>
    </row>
    <row r="357" spans="1:13" x14ac:dyDescent="0.25">
      <c r="A357" s="41" t="s">
        <v>1257</v>
      </c>
      <c r="B357" s="2" t="s">
        <v>152</v>
      </c>
      <c r="C357" s="2" t="s">
        <v>154</v>
      </c>
      <c r="D357" s="2" t="s">
        <v>153</v>
      </c>
      <c r="E357" s="2" t="s">
        <v>64</v>
      </c>
      <c r="F357" s="2" t="s">
        <v>65</v>
      </c>
      <c r="G357" s="2" t="s">
        <v>105</v>
      </c>
      <c r="H357" s="2" t="s">
        <v>55</v>
      </c>
      <c r="I357" s="2">
        <v>11</v>
      </c>
      <c r="J357" s="2"/>
      <c r="M357" s="2"/>
    </row>
    <row r="358" spans="1:13" x14ac:dyDescent="0.25">
      <c r="A358" s="41" t="s">
        <v>1257</v>
      </c>
      <c r="B358" s="2" t="s">
        <v>208</v>
      </c>
      <c r="C358" s="2" t="s">
        <v>210</v>
      </c>
      <c r="D358" s="2" t="s">
        <v>209</v>
      </c>
      <c r="E358" s="2" t="s">
        <v>58</v>
      </c>
      <c r="F358" s="2" t="s">
        <v>67</v>
      </c>
      <c r="G358" s="2" t="s">
        <v>105</v>
      </c>
      <c r="H358" s="2" t="s">
        <v>55</v>
      </c>
      <c r="I358" s="2">
        <v>11</v>
      </c>
      <c r="J358" s="2"/>
      <c r="M358" s="2"/>
    </row>
    <row r="359" spans="1:13" x14ac:dyDescent="0.25">
      <c r="A359" s="41" t="s">
        <v>1257</v>
      </c>
      <c r="B359" s="2" t="s">
        <v>135</v>
      </c>
      <c r="C359" s="2" t="s">
        <v>137</v>
      </c>
      <c r="D359" s="2" t="s">
        <v>136</v>
      </c>
      <c r="E359" s="2" t="s">
        <v>80</v>
      </c>
      <c r="F359" s="2" t="s">
        <v>65</v>
      </c>
      <c r="G359" s="2" t="s">
        <v>105</v>
      </c>
      <c r="H359" s="2" t="s">
        <v>55</v>
      </c>
      <c r="I359" s="2">
        <v>11</v>
      </c>
      <c r="J359" s="2"/>
      <c r="M359" s="2"/>
    </row>
    <row r="360" spans="1:13" x14ac:dyDescent="0.25">
      <c r="A360" s="41" t="s">
        <v>1257</v>
      </c>
      <c r="B360" s="2" t="s">
        <v>182</v>
      </c>
      <c r="C360" s="2" t="s">
        <v>184</v>
      </c>
      <c r="D360" s="2" t="s">
        <v>183</v>
      </c>
      <c r="E360" s="2" t="s">
        <v>66</v>
      </c>
      <c r="F360" s="2" t="s">
        <v>65</v>
      </c>
      <c r="G360" s="2" t="s">
        <v>105</v>
      </c>
      <c r="H360" s="2" t="s">
        <v>55</v>
      </c>
      <c r="I360" s="2">
        <v>11</v>
      </c>
      <c r="J360" s="2"/>
      <c r="M360" s="2"/>
    </row>
    <row r="361" spans="1:13" x14ac:dyDescent="0.25">
      <c r="A361" s="41" t="s">
        <v>1257</v>
      </c>
      <c r="B361" s="2" t="s">
        <v>337</v>
      </c>
      <c r="C361" s="2" t="s">
        <v>166</v>
      </c>
      <c r="D361" s="2" t="s">
        <v>338</v>
      </c>
      <c r="E361" s="2" t="s">
        <v>71</v>
      </c>
      <c r="F361" s="2" t="s">
        <v>61</v>
      </c>
      <c r="G361" s="2" t="s">
        <v>105</v>
      </c>
      <c r="H361" s="2" t="s">
        <v>55</v>
      </c>
      <c r="I361" s="2">
        <v>11</v>
      </c>
      <c r="J361" s="2"/>
      <c r="M361" s="2"/>
    </row>
    <row r="362" spans="1:13" x14ac:dyDescent="0.25">
      <c r="A362" s="41" t="s">
        <v>1257</v>
      </c>
      <c r="B362" s="2" t="s">
        <v>276</v>
      </c>
      <c r="C362" s="2" t="s">
        <v>278</v>
      </c>
      <c r="D362" s="2" t="s">
        <v>277</v>
      </c>
      <c r="E362" s="2" t="s">
        <v>59</v>
      </c>
      <c r="F362" s="2" t="s">
        <v>57</v>
      </c>
      <c r="G362" s="2" t="s">
        <v>105</v>
      </c>
      <c r="H362" s="2" t="s">
        <v>55</v>
      </c>
      <c r="I362" s="2">
        <v>11</v>
      </c>
      <c r="J362" s="2"/>
      <c r="M362" s="2"/>
    </row>
    <row r="363" spans="1:13" x14ac:dyDescent="0.25">
      <c r="A363" s="41" t="s">
        <v>1257</v>
      </c>
      <c r="B363" s="2" t="s">
        <v>155</v>
      </c>
      <c r="C363" s="2" t="s">
        <v>157</v>
      </c>
      <c r="D363" s="2" t="s">
        <v>156</v>
      </c>
      <c r="E363" s="2" t="s">
        <v>2</v>
      </c>
      <c r="F363" s="2" t="s">
        <v>57</v>
      </c>
      <c r="G363" s="2" t="s">
        <v>105</v>
      </c>
      <c r="H363" s="2" t="s">
        <v>55</v>
      </c>
      <c r="I363" s="2">
        <v>11</v>
      </c>
      <c r="J363" s="2"/>
      <c r="M363" s="2"/>
    </row>
    <row r="364" spans="1:13" x14ac:dyDescent="0.25">
      <c r="A364" s="41" t="s">
        <v>1257</v>
      </c>
      <c r="B364" s="2" t="s">
        <v>102</v>
      </c>
      <c r="C364" s="2" t="s">
        <v>104</v>
      </c>
      <c r="D364" s="2" t="s">
        <v>103</v>
      </c>
      <c r="E364" s="2" t="s">
        <v>75</v>
      </c>
      <c r="F364" s="2" t="s">
        <v>78</v>
      </c>
      <c r="G364" s="2" t="s">
        <v>105</v>
      </c>
      <c r="H364" s="2" t="s">
        <v>79</v>
      </c>
      <c r="I364" s="2">
        <v>11</v>
      </c>
      <c r="J364" s="2"/>
      <c r="M364" s="2"/>
    </row>
    <row r="365" spans="1:13" x14ac:dyDescent="0.25">
      <c r="A365" s="41" t="s">
        <v>1257</v>
      </c>
      <c r="B365" s="2" t="s">
        <v>367</v>
      </c>
      <c r="C365" s="2" t="s">
        <v>369</v>
      </c>
      <c r="D365" s="2" t="s">
        <v>368</v>
      </c>
      <c r="E365" s="2" t="s">
        <v>58</v>
      </c>
      <c r="F365" s="2" t="s">
        <v>90</v>
      </c>
      <c r="G365" s="2" t="s">
        <v>105</v>
      </c>
      <c r="H365" s="2" t="s">
        <v>55</v>
      </c>
      <c r="I365" s="2">
        <v>11</v>
      </c>
      <c r="J365" s="2"/>
      <c r="M365" s="2"/>
    </row>
    <row r="366" spans="1:13" x14ac:dyDescent="0.25">
      <c r="A366" s="41" t="s">
        <v>1257</v>
      </c>
      <c r="B366" s="2" t="s">
        <v>108</v>
      </c>
      <c r="C366" s="2" t="s">
        <v>110</v>
      </c>
      <c r="D366" s="2" t="s">
        <v>109</v>
      </c>
      <c r="E366" s="2" t="s">
        <v>58</v>
      </c>
      <c r="F366" s="2" t="s">
        <v>78</v>
      </c>
      <c r="G366" s="2" t="s">
        <v>105</v>
      </c>
      <c r="H366" s="2" t="s">
        <v>79</v>
      </c>
      <c r="I366" s="2">
        <v>11</v>
      </c>
      <c r="J366" s="2"/>
      <c r="M366" s="2"/>
    </row>
    <row r="367" spans="1:13" x14ac:dyDescent="0.25">
      <c r="A367" s="41" t="s">
        <v>1257</v>
      </c>
      <c r="B367" s="2" t="s">
        <v>523</v>
      </c>
      <c r="C367" s="2" t="s">
        <v>85</v>
      </c>
      <c r="D367" s="2" t="s">
        <v>524</v>
      </c>
      <c r="E367" s="2" t="s">
        <v>59</v>
      </c>
      <c r="F367" s="2" t="s">
        <v>57</v>
      </c>
      <c r="G367" s="2" t="s">
        <v>105</v>
      </c>
      <c r="H367" s="2" t="s">
        <v>55</v>
      </c>
      <c r="I367" s="2">
        <v>11</v>
      </c>
      <c r="J367" s="2"/>
      <c r="M367" s="2"/>
    </row>
    <row r="368" spans="1:13" x14ac:dyDescent="0.25">
      <c r="A368" s="41" t="s">
        <v>1257</v>
      </c>
      <c r="B368" s="2" t="s">
        <v>342</v>
      </c>
      <c r="C368" s="2" t="s">
        <v>344</v>
      </c>
      <c r="D368" s="2" t="s">
        <v>343</v>
      </c>
      <c r="E368" s="2" t="s">
        <v>58</v>
      </c>
      <c r="F368" s="2" t="s">
        <v>90</v>
      </c>
      <c r="G368" s="2" t="s">
        <v>105</v>
      </c>
      <c r="H368" s="2" t="s">
        <v>55</v>
      </c>
      <c r="I368" s="2">
        <v>11</v>
      </c>
      <c r="J368" s="2"/>
      <c r="M368" s="2"/>
    </row>
    <row r="369" spans="1:13" x14ac:dyDescent="0.25">
      <c r="A369" s="41" t="s">
        <v>1257</v>
      </c>
      <c r="B369" s="2" t="s">
        <v>534</v>
      </c>
      <c r="C369" s="2" t="s">
        <v>536</v>
      </c>
      <c r="D369" s="2" t="s">
        <v>535</v>
      </c>
      <c r="E369" s="2" t="s">
        <v>58</v>
      </c>
      <c r="F369" s="2" t="s">
        <v>81</v>
      </c>
      <c r="G369" s="2" t="s">
        <v>105</v>
      </c>
      <c r="H369" s="2" t="s">
        <v>55</v>
      </c>
      <c r="I369" s="2">
        <v>11</v>
      </c>
      <c r="J369" s="2"/>
      <c r="M369" s="2"/>
    </row>
    <row r="370" spans="1:13" x14ac:dyDescent="0.25">
      <c r="A370" s="41" t="s">
        <v>1257</v>
      </c>
      <c r="B370" s="2" t="s">
        <v>190</v>
      </c>
      <c r="C370" s="2" t="s">
        <v>60</v>
      </c>
      <c r="D370" s="2" t="s">
        <v>191</v>
      </c>
      <c r="E370" s="2" t="s">
        <v>66</v>
      </c>
      <c r="F370" s="2" t="s">
        <v>76</v>
      </c>
      <c r="G370" s="2" t="s">
        <v>105</v>
      </c>
      <c r="H370" s="2" t="s">
        <v>55</v>
      </c>
      <c r="I370" s="2">
        <v>11</v>
      </c>
      <c r="J370" s="2"/>
      <c r="M370" s="2"/>
    </row>
    <row r="371" spans="1:13" x14ac:dyDescent="0.25">
      <c r="A371" s="41" t="s">
        <v>1257</v>
      </c>
      <c r="B371" s="2" t="s">
        <v>402</v>
      </c>
      <c r="C371" s="2" t="s">
        <v>404</v>
      </c>
      <c r="D371" s="2" t="s">
        <v>403</v>
      </c>
      <c r="E371" s="2" t="s">
        <v>2</v>
      </c>
      <c r="F371" s="2" t="s">
        <v>63</v>
      </c>
      <c r="G371" s="2" t="s">
        <v>105</v>
      </c>
      <c r="H371" s="2" t="s">
        <v>55</v>
      </c>
      <c r="I371" s="2">
        <v>11</v>
      </c>
      <c r="J371" s="2"/>
      <c r="M371" s="2"/>
    </row>
    <row r="372" spans="1:13" x14ac:dyDescent="0.25">
      <c r="A372" s="41" t="s">
        <v>1257</v>
      </c>
      <c r="B372" s="2" t="s">
        <v>1079</v>
      </c>
      <c r="C372" s="2" t="s">
        <v>1078</v>
      </c>
      <c r="D372" s="2" t="s">
        <v>1077</v>
      </c>
      <c r="E372" s="2" t="s">
        <v>59</v>
      </c>
      <c r="F372" s="2" t="s">
        <v>90</v>
      </c>
      <c r="G372" s="2" t="s">
        <v>105</v>
      </c>
      <c r="H372" s="2" t="s">
        <v>55</v>
      </c>
      <c r="I372" s="2">
        <v>11</v>
      </c>
      <c r="J372" s="2"/>
      <c r="M372" s="2"/>
    </row>
    <row r="373" spans="1:13" x14ac:dyDescent="0.25">
      <c r="A373" s="41" t="s">
        <v>1257</v>
      </c>
      <c r="B373" s="2" t="s">
        <v>1037</v>
      </c>
      <c r="C373" s="2" t="s">
        <v>1060</v>
      </c>
      <c r="D373" s="2" t="s">
        <v>1035</v>
      </c>
      <c r="E373" s="2" t="s">
        <v>1028</v>
      </c>
      <c r="F373" s="2" t="s">
        <v>54</v>
      </c>
      <c r="G373" s="2" t="s">
        <v>56</v>
      </c>
      <c r="H373" s="2" t="s">
        <v>55</v>
      </c>
      <c r="I373" s="2">
        <v>11</v>
      </c>
      <c r="J373" s="2"/>
      <c r="M373" s="2"/>
    </row>
    <row r="374" spans="1:13" x14ac:dyDescent="0.25">
      <c r="A374" s="41" t="s">
        <v>1257</v>
      </c>
      <c r="B374" s="2" t="s">
        <v>1082</v>
      </c>
      <c r="C374" s="2" t="s">
        <v>1081</v>
      </c>
      <c r="D374" s="2" t="s">
        <v>1080</v>
      </c>
      <c r="E374" s="2" t="s">
        <v>1028</v>
      </c>
      <c r="F374" s="2" t="s">
        <v>54</v>
      </c>
      <c r="G374" s="2" t="s">
        <v>105</v>
      </c>
      <c r="H374" s="2" t="s">
        <v>55</v>
      </c>
      <c r="I374" s="2">
        <v>11</v>
      </c>
      <c r="J374" s="2"/>
      <c r="M374" s="2"/>
    </row>
    <row r="375" spans="1:13" x14ac:dyDescent="0.25">
      <c r="A375" s="41" t="s">
        <v>1257</v>
      </c>
      <c r="B375" s="2" t="s">
        <v>503</v>
      </c>
      <c r="C375" s="2" t="s">
        <v>470</v>
      </c>
      <c r="D375" s="2" t="s">
        <v>504</v>
      </c>
      <c r="E375" s="2" t="s">
        <v>59</v>
      </c>
      <c r="F375" s="2" t="s">
        <v>81</v>
      </c>
      <c r="G375" s="2" t="s">
        <v>105</v>
      </c>
      <c r="H375" s="2" t="s">
        <v>55</v>
      </c>
      <c r="I375" s="2">
        <v>11</v>
      </c>
      <c r="J375" s="2"/>
      <c r="M375" s="2"/>
    </row>
    <row r="376" spans="1:13" x14ac:dyDescent="0.25">
      <c r="A376" s="41" t="s">
        <v>1257</v>
      </c>
      <c r="B376" s="2" t="s">
        <v>500</v>
      </c>
      <c r="C376" s="2" t="s">
        <v>502</v>
      </c>
      <c r="D376" s="2" t="s">
        <v>501</v>
      </c>
      <c r="E376" s="2" t="s">
        <v>58</v>
      </c>
      <c r="F376" s="2" t="s">
        <v>81</v>
      </c>
      <c r="G376" s="2" t="s">
        <v>105</v>
      </c>
      <c r="H376" s="2" t="s">
        <v>55</v>
      </c>
      <c r="I376" s="2">
        <v>11</v>
      </c>
      <c r="J376" s="2"/>
      <c r="M376" s="2"/>
    </row>
    <row r="377" spans="1:13" x14ac:dyDescent="0.25">
      <c r="A377" s="41" t="s">
        <v>1257</v>
      </c>
      <c r="B377" s="2" t="s">
        <v>316</v>
      </c>
      <c r="C377" s="2" t="s">
        <v>318</v>
      </c>
      <c r="D377" s="2" t="s">
        <v>317</v>
      </c>
      <c r="E377" s="2" t="s">
        <v>2</v>
      </c>
      <c r="F377" s="2" t="s">
        <v>76</v>
      </c>
      <c r="G377" s="2" t="s">
        <v>105</v>
      </c>
      <c r="H377" s="2" t="s">
        <v>55</v>
      </c>
      <c r="I377" s="2">
        <v>11</v>
      </c>
      <c r="J377" s="2"/>
      <c r="M377" s="2"/>
    </row>
    <row r="378" spans="1:13" x14ac:dyDescent="0.25">
      <c r="A378" s="41" t="s">
        <v>1257</v>
      </c>
      <c r="B378" s="2" t="s">
        <v>1041</v>
      </c>
      <c r="C378" s="2" t="s">
        <v>1061</v>
      </c>
      <c r="D378" s="2" t="s">
        <v>1039</v>
      </c>
      <c r="E378" s="2" t="s">
        <v>53</v>
      </c>
      <c r="F378" s="2" t="s">
        <v>54</v>
      </c>
      <c r="G378" s="2" t="s">
        <v>56</v>
      </c>
      <c r="H378" s="2" t="s">
        <v>55</v>
      </c>
      <c r="I378" s="2">
        <v>11</v>
      </c>
      <c r="J378" s="2"/>
      <c r="M378" s="2"/>
    </row>
    <row r="379" spans="1:13" x14ac:dyDescent="0.25">
      <c r="A379" s="41" t="s">
        <v>1257</v>
      </c>
      <c r="B379" s="2" t="s">
        <v>422</v>
      </c>
      <c r="C379" s="2" t="s">
        <v>424</v>
      </c>
      <c r="D379" s="2" t="s">
        <v>423</v>
      </c>
      <c r="E379" s="2" t="s">
        <v>59</v>
      </c>
      <c r="F379" s="2" t="s">
        <v>63</v>
      </c>
      <c r="G379" s="2" t="s">
        <v>105</v>
      </c>
      <c r="H379" s="2" t="s">
        <v>55</v>
      </c>
      <c r="I379" s="2">
        <v>11</v>
      </c>
      <c r="J379" s="2"/>
      <c r="M379" s="2"/>
    </row>
    <row r="380" spans="1:13" x14ac:dyDescent="0.25">
      <c r="A380" s="41" t="s">
        <v>1257</v>
      </c>
      <c r="B380" s="2" t="s">
        <v>517</v>
      </c>
      <c r="C380" s="2" t="s">
        <v>519</v>
      </c>
      <c r="D380" s="2" t="s">
        <v>518</v>
      </c>
      <c r="E380" s="2" t="s">
        <v>2</v>
      </c>
      <c r="F380" s="2" t="s">
        <v>475</v>
      </c>
      <c r="G380" s="2" t="s">
        <v>105</v>
      </c>
      <c r="H380" s="2" t="s">
        <v>55</v>
      </c>
      <c r="I380" s="2">
        <v>11</v>
      </c>
      <c r="J380" s="2"/>
      <c r="M380" s="2"/>
    </row>
    <row r="381" spans="1:13" x14ac:dyDescent="0.25">
      <c r="A381" s="41" t="s">
        <v>1257</v>
      </c>
      <c r="B381" s="2" t="s">
        <v>214</v>
      </c>
      <c r="C381" s="2" t="s">
        <v>216</v>
      </c>
      <c r="D381" s="2" t="s">
        <v>215</v>
      </c>
      <c r="E381" s="2" t="s">
        <v>58</v>
      </c>
      <c r="F381" s="2" t="s">
        <v>57</v>
      </c>
      <c r="G381" s="2" t="s">
        <v>105</v>
      </c>
      <c r="H381" s="2" t="s">
        <v>55</v>
      </c>
      <c r="I381" s="2">
        <v>11</v>
      </c>
      <c r="J381" s="2"/>
      <c r="M381" s="2"/>
    </row>
    <row r="382" spans="1:13" x14ac:dyDescent="0.25">
      <c r="A382" s="41" t="s">
        <v>1257</v>
      </c>
      <c r="B382" s="2" t="s">
        <v>531</v>
      </c>
      <c r="C382" s="2" t="s">
        <v>533</v>
      </c>
      <c r="D382" s="2" t="s">
        <v>532</v>
      </c>
      <c r="E382" s="2" t="s">
        <v>59</v>
      </c>
      <c r="F382" s="2" t="s">
        <v>57</v>
      </c>
      <c r="G382" s="2" t="s">
        <v>105</v>
      </c>
      <c r="H382" s="2" t="s">
        <v>55</v>
      </c>
      <c r="I382" s="2">
        <v>11</v>
      </c>
      <c r="J382" s="2"/>
      <c r="M382" s="2"/>
    </row>
    <row r="383" spans="1:13" x14ac:dyDescent="0.25">
      <c r="A383" s="41" t="s">
        <v>1257</v>
      </c>
      <c r="B383" s="2" t="s">
        <v>255</v>
      </c>
      <c r="C383" s="2" t="s">
        <v>257</v>
      </c>
      <c r="D383" s="2" t="s">
        <v>256</v>
      </c>
      <c r="E383" s="2" t="s">
        <v>59</v>
      </c>
      <c r="F383" s="2" t="s">
        <v>63</v>
      </c>
      <c r="G383" s="2" t="s">
        <v>105</v>
      </c>
      <c r="H383" s="2" t="s">
        <v>55</v>
      </c>
      <c r="I383" s="2">
        <v>11</v>
      </c>
      <c r="J383" s="2"/>
      <c r="M383" s="2"/>
    </row>
    <row r="384" spans="1:13" x14ac:dyDescent="0.25">
      <c r="A384" s="41" t="s">
        <v>1257</v>
      </c>
      <c r="B384" s="2" t="s">
        <v>446</v>
      </c>
      <c r="C384" s="2" t="s">
        <v>448</v>
      </c>
      <c r="D384" s="2" t="s">
        <v>447</v>
      </c>
      <c r="E384" s="2" t="s">
        <v>58</v>
      </c>
      <c r="F384" s="2" t="s">
        <v>78</v>
      </c>
      <c r="G384" s="2" t="s">
        <v>105</v>
      </c>
      <c r="H384" s="2" t="s">
        <v>79</v>
      </c>
      <c r="I384" s="2">
        <v>11</v>
      </c>
      <c r="J384" s="2"/>
      <c r="M384" s="2"/>
    </row>
    <row r="385" spans="1:13" x14ac:dyDescent="0.25">
      <c r="A385" s="41" t="s">
        <v>1257</v>
      </c>
      <c r="B385" s="2" t="s">
        <v>430</v>
      </c>
      <c r="C385" s="2" t="s">
        <v>432</v>
      </c>
      <c r="D385" s="2" t="s">
        <v>431</v>
      </c>
      <c r="E385" s="2" t="s">
        <v>59</v>
      </c>
      <c r="F385" s="2" t="s">
        <v>76</v>
      </c>
      <c r="G385" s="2" t="s">
        <v>105</v>
      </c>
      <c r="H385" s="2" t="s">
        <v>55</v>
      </c>
      <c r="I385" s="2">
        <v>11</v>
      </c>
      <c r="J385" s="2"/>
      <c r="M385" s="2"/>
    </row>
    <row r="386" spans="1:13" x14ac:dyDescent="0.25">
      <c r="A386" s="41" t="s">
        <v>1257</v>
      </c>
      <c r="B386" s="2" t="s">
        <v>331</v>
      </c>
      <c r="C386" s="2" t="s">
        <v>333</v>
      </c>
      <c r="D386" s="2" t="s">
        <v>332</v>
      </c>
      <c r="E386" s="2" t="s">
        <v>58</v>
      </c>
      <c r="F386" s="2" t="s">
        <v>90</v>
      </c>
      <c r="G386" s="2" t="s">
        <v>105</v>
      </c>
      <c r="H386" s="2" t="s">
        <v>55</v>
      </c>
      <c r="I386" s="2">
        <v>11</v>
      </c>
      <c r="J386" s="2"/>
      <c r="M386" s="2"/>
    </row>
    <row r="387" spans="1:13" x14ac:dyDescent="0.25">
      <c r="A387" s="41" t="s">
        <v>1257</v>
      </c>
      <c r="B387" s="2" t="s">
        <v>358</v>
      </c>
      <c r="C387" s="2" t="s">
        <v>360</v>
      </c>
      <c r="D387" s="2" t="s">
        <v>359</v>
      </c>
      <c r="E387" s="2" t="s">
        <v>59</v>
      </c>
      <c r="F387" s="2" t="s">
        <v>90</v>
      </c>
      <c r="G387" s="2" t="s">
        <v>105</v>
      </c>
      <c r="H387" s="2" t="s">
        <v>55</v>
      </c>
      <c r="I387" s="2">
        <v>11</v>
      </c>
      <c r="J387" s="2"/>
      <c r="M387" s="2"/>
    </row>
    <row r="388" spans="1:13" x14ac:dyDescent="0.25">
      <c r="A388" s="41" t="s">
        <v>1257</v>
      </c>
      <c r="B388" s="2" t="s">
        <v>223</v>
      </c>
      <c r="C388" s="2" t="s">
        <v>225</v>
      </c>
      <c r="D388" s="2" t="s">
        <v>224</v>
      </c>
      <c r="E388" s="2" t="s">
        <v>58</v>
      </c>
      <c r="F388" s="2" t="s">
        <v>90</v>
      </c>
      <c r="G388" s="2" t="s">
        <v>105</v>
      </c>
      <c r="H388" s="2" t="s">
        <v>55</v>
      </c>
      <c r="I388" s="2">
        <v>11</v>
      </c>
      <c r="J388" s="2"/>
      <c r="M388" s="2"/>
    </row>
    <row r="389" spans="1:13" x14ac:dyDescent="0.25">
      <c r="A389" s="41" t="s">
        <v>1257</v>
      </c>
      <c r="B389" s="2" t="s">
        <v>229</v>
      </c>
      <c r="C389" s="2" t="s">
        <v>231</v>
      </c>
      <c r="D389" s="2" t="s">
        <v>230</v>
      </c>
      <c r="E389" s="2" t="s">
        <v>59</v>
      </c>
      <c r="F389" s="2" t="s">
        <v>90</v>
      </c>
      <c r="G389" s="2" t="s">
        <v>105</v>
      </c>
      <c r="H389" s="2" t="s">
        <v>55</v>
      </c>
      <c r="I389" s="2">
        <v>11</v>
      </c>
      <c r="J389" s="2"/>
      <c r="M389" s="2"/>
    </row>
    <row r="390" spans="1:13" x14ac:dyDescent="0.25">
      <c r="A390" s="41" t="s">
        <v>1257</v>
      </c>
      <c r="B390" s="2" t="s">
        <v>185</v>
      </c>
      <c r="C390" s="2" t="s">
        <v>73</v>
      </c>
      <c r="D390" s="2" t="s">
        <v>186</v>
      </c>
      <c r="E390" s="2" t="s">
        <v>64</v>
      </c>
      <c r="F390" s="2" t="s">
        <v>65</v>
      </c>
      <c r="G390" s="2" t="s">
        <v>105</v>
      </c>
      <c r="H390" s="2" t="s">
        <v>55</v>
      </c>
      <c r="I390" s="2">
        <v>11</v>
      </c>
      <c r="J390" s="2"/>
      <c r="M390" s="2"/>
    </row>
    <row r="391" spans="1:13" x14ac:dyDescent="0.25">
      <c r="A391" s="41" t="s">
        <v>1257</v>
      </c>
      <c r="B391" s="2" t="s">
        <v>355</v>
      </c>
      <c r="C391" s="2" t="s">
        <v>357</v>
      </c>
      <c r="D391" s="2" t="s">
        <v>356</v>
      </c>
      <c r="E391" s="2" t="s">
        <v>59</v>
      </c>
      <c r="F391" s="2" t="s">
        <v>90</v>
      </c>
      <c r="G391" s="2" t="s">
        <v>105</v>
      </c>
      <c r="H391" s="2" t="s">
        <v>55</v>
      </c>
      <c r="I391" s="2">
        <v>11</v>
      </c>
      <c r="J391" s="2"/>
      <c r="M391" s="2"/>
    </row>
    <row r="392" spans="1:13" x14ac:dyDescent="0.25">
      <c r="A392" s="41" t="s">
        <v>1257</v>
      </c>
      <c r="B392" s="2" t="s">
        <v>192</v>
      </c>
      <c r="C392" s="2" t="s">
        <v>194</v>
      </c>
      <c r="D392" s="2" t="s">
        <v>193</v>
      </c>
      <c r="E392" s="2" t="s">
        <v>59</v>
      </c>
      <c r="F392" s="2" t="s">
        <v>76</v>
      </c>
      <c r="G392" s="2" t="s">
        <v>105</v>
      </c>
      <c r="H392" s="2" t="s">
        <v>55</v>
      </c>
      <c r="I392" s="2">
        <v>11</v>
      </c>
      <c r="J392" s="2"/>
      <c r="M392" s="2"/>
    </row>
    <row r="393" spans="1:13" x14ac:dyDescent="0.25">
      <c r="A393" s="41" t="s">
        <v>1257</v>
      </c>
      <c r="B393" s="2" t="s">
        <v>195</v>
      </c>
      <c r="C393" s="2" t="s">
        <v>197</v>
      </c>
      <c r="D393" s="2" t="s">
        <v>196</v>
      </c>
      <c r="E393" s="2" t="s">
        <v>2</v>
      </c>
      <c r="F393" s="2" t="s">
        <v>76</v>
      </c>
      <c r="G393" s="2" t="s">
        <v>105</v>
      </c>
      <c r="H393" s="2" t="s">
        <v>55</v>
      </c>
      <c r="I393" s="2">
        <v>11</v>
      </c>
      <c r="J393" s="2"/>
      <c r="M393" s="2"/>
    </row>
    <row r="394" spans="1:13" x14ac:dyDescent="0.25">
      <c r="A394" s="41" t="s">
        <v>1257</v>
      </c>
      <c r="B394" s="2" t="s">
        <v>198</v>
      </c>
      <c r="C394" s="2" t="s">
        <v>70</v>
      </c>
      <c r="D394" s="2" t="s">
        <v>199</v>
      </c>
      <c r="E394" s="2" t="s">
        <v>2</v>
      </c>
      <c r="F394" s="2" t="s">
        <v>76</v>
      </c>
      <c r="G394" s="2" t="s">
        <v>105</v>
      </c>
      <c r="H394" s="2" t="s">
        <v>55</v>
      </c>
      <c r="I394" s="2">
        <v>11</v>
      </c>
      <c r="J394" s="2"/>
      <c r="M394" s="2"/>
    </row>
    <row r="395" spans="1:13" x14ac:dyDescent="0.25">
      <c r="A395" s="41" t="s">
        <v>1257</v>
      </c>
      <c r="B395" s="2" t="s">
        <v>300</v>
      </c>
      <c r="C395" s="2" t="s">
        <v>302</v>
      </c>
      <c r="D395" s="2" t="s">
        <v>301</v>
      </c>
      <c r="E395" s="2" t="s">
        <v>59</v>
      </c>
      <c r="F395" s="2" t="s">
        <v>90</v>
      </c>
      <c r="G395" s="2" t="s">
        <v>105</v>
      </c>
      <c r="H395" s="2" t="s">
        <v>55</v>
      </c>
      <c r="I395" s="2">
        <v>11</v>
      </c>
      <c r="J395" s="2"/>
      <c r="M395" s="2"/>
    </row>
    <row r="396" spans="1:13" x14ac:dyDescent="0.25">
      <c r="A396" s="41" t="s">
        <v>1257</v>
      </c>
      <c r="B396" s="2" t="s">
        <v>258</v>
      </c>
      <c r="C396" s="2" t="s">
        <v>260</v>
      </c>
      <c r="D396" s="2" t="s">
        <v>259</v>
      </c>
      <c r="E396" s="2" t="s">
        <v>59</v>
      </c>
      <c r="F396" s="2" t="s">
        <v>57</v>
      </c>
      <c r="G396" s="2" t="s">
        <v>105</v>
      </c>
      <c r="H396" s="2" t="s">
        <v>55</v>
      </c>
      <c r="I396" s="2">
        <v>11</v>
      </c>
      <c r="J396" s="2"/>
      <c r="M396" s="2"/>
    </row>
    <row r="397" spans="1:13" x14ac:dyDescent="0.25">
      <c r="A397" s="41" t="s">
        <v>1257</v>
      </c>
      <c r="B397" s="2" t="s">
        <v>261</v>
      </c>
      <c r="C397" s="2" t="s">
        <v>263</v>
      </c>
      <c r="D397" s="2" t="s">
        <v>262</v>
      </c>
      <c r="E397" s="2" t="s">
        <v>2</v>
      </c>
      <c r="F397" s="2" t="s">
        <v>63</v>
      </c>
      <c r="G397" s="2" t="s">
        <v>105</v>
      </c>
      <c r="H397" s="2" t="s">
        <v>55</v>
      </c>
      <c r="I397" s="2">
        <v>11</v>
      </c>
      <c r="J397" s="2"/>
      <c r="M397" s="2"/>
    </row>
    <row r="398" spans="1:13" x14ac:dyDescent="0.25">
      <c r="A398" s="41" t="s">
        <v>1257</v>
      </c>
      <c r="B398" s="2" t="s">
        <v>1044</v>
      </c>
      <c r="C398" s="2" t="s">
        <v>1062</v>
      </c>
      <c r="D398" s="2" t="s">
        <v>1042</v>
      </c>
      <c r="E398" s="2" t="s">
        <v>1028</v>
      </c>
      <c r="F398" s="2" t="s">
        <v>54</v>
      </c>
      <c r="G398" s="2" t="s">
        <v>56</v>
      </c>
      <c r="H398" s="2" t="s">
        <v>55</v>
      </c>
      <c r="I398" s="2">
        <v>11</v>
      </c>
      <c r="J398" s="2"/>
      <c r="M398" s="2"/>
    </row>
    <row r="399" spans="1:13" x14ac:dyDescent="0.25">
      <c r="A399" s="41" t="s">
        <v>1257</v>
      </c>
      <c r="B399" s="2" t="s">
        <v>158</v>
      </c>
      <c r="C399" s="2" t="s">
        <v>160</v>
      </c>
      <c r="D399" s="2" t="s">
        <v>159</v>
      </c>
      <c r="E399" s="2" t="s">
        <v>58</v>
      </c>
      <c r="F399" s="2" t="s">
        <v>57</v>
      </c>
      <c r="G399" s="2" t="s">
        <v>105</v>
      </c>
      <c r="H399" s="2" t="s">
        <v>55</v>
      </c>
      <c r="I399" s="2">
        <v>11</v>
      </c>
      <c r="J399" s="2"/>
      <c r="M399" s="2"/>
    </row>
    <row r="400" spans="1:13" x14ac:dyDescent="0.25">
      <c r="A400" s="41" t="s">
        <v>1257</v>
      </c>
      <c r="B400" s="2" t="s">
        <v>488</v>
      </c>
      <c r="C400" s="2" t="s">
        <v>490</v>
      </c>
      <c r="D400" s="2" t="s">
        <v>489</v>
      </c>
      <c r="E400" s="2" t="s">
        <v>2</v>
      </c>
      <c r="F400" s="2" t="s">
        <v>90</v>
      </c>
      <c r="G400" s="2" t="s">
        <v>105</v>
      </c>
      <c r="H400" s="2" t="s">
        <v>55</v>
      </c>
      <c r="I400" s="2">
        <v>11</v>
      </c>
      <c r="J400" s="2"/>
      <c r="M400" s="2"/>
    </row>
    <row r="401" spans="1:13" x14ac:dyDescent="0.25">
      <c r="A401" s="41" t="s">
        <v>1257</v>
      </c>
      <c r="B401" s="2" t="s">
        <v>211</v>
      </c>
      <c r="C401" s="2" t="s">
        <v>213</v>
      </c>
      <c r="D401" s="2" t="s">
        <v>212</v>
      </c>
      <c r="E401" s="2" t="s">
        <v>59</v>
      </c>
      <c r="F401" s="2" t="s">
        <v>67</v>
      </c>
      <c r="G401" s="2" t="s">
        <v>105</v>
      </c>
      <c r="H401" s="2" t="s">
        <v>55</v>
      </c>
      <c r="I401" s="2">
        <v>11</v>
      </c>
      <c r="J401" s="2"/>
      <c r="M401" s="2"/>
    </row>
    <row r="402" spans="1:13" x14ac:dyDescent="0.25">
      <c r="A402" s="41" t="s">
        <v>1257</v>
      </c>
      <c r="B402" s="2" t="s">
        <v>173</v>
      </c>
      <c r="C402" s="2" t="s">
        <v>175</v>
      </c>
      <c r="D402" s="2" t="s">
        <v>174</v>
      </c>
      <c r="E402" s="2" t="s">
        <v>59</v>
      </c>
      <c r="F402" s="2" t="s">
        <v>57</v>
      </c>
      <c r="G402" s="2" t="s">
        <v>105</v>
      </c>
      <c r="H402" s="2" t="s">
        <v>55</v>
      </c>
      <c r="I402" s="2">
        <v>11</v>
      </c>
      <c r="J402" s="2"/>
      <c r="M402" s="2"/>
    </row>
    <row r="403" spans="1:13" x14ac:dyDescent="0.25">
      <c r="A403" s="41" t="s">
        <v>1257</v>
      </c>
      <c r="B403" s="2" t="s">
        <v>449</v>
      </c>
      <c r="C403" s="2" t="s">
        <v>451</v>
      </c>
      <c r="D403" s="2" t="s">
        <v>450</v>
      </c>
      <c r="E403" s="2" t="s">
        <v>58</v>
      </c>
      <c r="F403" s="2" t="s">
        <v>78</v>
      </c>
      <c r="G403" s="2" t="s">
        <v>105</v>
      </c>
      <c r="H403" s="2" t="s">
        <v>79</v>
      </c>
      <c r="I403" s="2">
        <v>11</v>
      </c>
      <c r="J403" s="2"/>
      <c r="M403" s="2"/>
    </row>
    <row r="404" spans="1:13" x14ac:dyDescent="0.25">
      <c r="A404" s="41" t="s">
        <v>1257</v>
      </c>
      <c r="B404" s="2" t="s">
        <v>397</v>
      </c>
      <c r="C404" s="2" t="s">
        <v>399</v>
      </c>
      <c r="D404" s="2" t="s">
        <v>398</v>
      </c>
      <c r="E404" s="2" t="s">
        <v>59</v>
      </c>
      <c r="F404" s="2" t="s">
        <v>57</v>
      </c>
      <c r="G404" s="2" t="s">
        <v>105</v>
      </c>
      <c r="H404" s="2" t="s">
        <v>55</v>
      </c>
      <c r="I404" s="2">
        <v>11</v>
      </c>
      <c r="J404" s="2"/>
      <c r="M404" s="2"/>
    </row>
    <row r="405" spans="1:13" x14ac:dyDescent="0.25">
      <c r="A405" s="41" t="s">
        <v>1257</v>
      </c>
      <c r="B405" s="2" t="s">
        <v>1047</v>
      </c>
      <c r="C405" s="2" t="s">
        <v>1063</v>
      </c>
      <c r="D405" s="2" t="s">
        <v>1045</v>
      </c>
      <c r="E405" s="2" t="s">
        <v>1028</v>
      </c>
      <c r="F405" s="2" t="s">
        <v>54</v>
      </c>
      <c r="G405" s="2" t="s">
        <v>56</v>
      </c>
      <c r="H405" s="2" t="s">
        <v>55</v>
      </c>
      <c r="I405" s="2">
        <v>11</v>
      </c>
      <c r="J405" s="2"/>
      <c r="M405" s="2"/>
    </row>
    <row r="406" spans="1:13" x14ac:dyDescent="0.25">
      <c r="A406" s="41" t="s">
        <v>1257</v>
      </c>
      <c r="B406" s="2" t="s">
        <v>339</v>
      </c>
      <c r="C406" s="2" t="s">
        <v>341</v>
      </c>
      <c r="D406" s="2" t="s">
        <v>340</v>
      </c>
      <c r="E406" s="2" t="s">
        <v>58</v>
      </c>
      <c r="F406" s="2" t="s">
        <v>90</v>
      </c>
      <c r="G406" s="2" t="s">
        <v>105</v>
      </c>
      <c r="H406" s="2" t="s">
        <v>55</v>
      </c>
      <c r="I406" s="2">
        <v>11</v>
      </c>
      <c r="J406" s="2"/>
      <c r="M406" s="2"/>
    </row>
    <row r="407" spans="1:13" x14ac:dyDescent="0.25">
      <c r="A407" s="41" t="s">
        <v>1257</v>
      </c>
      <c r="B407" s="2" t="s">
        <v>471</v>
      </c>
      <c r="C407" s="2" t="s">
        <v>83</v>
      </c>
      <c r="D407" s="2" t="s">
        <v>472</v>
      </c>
      <c r="E407" s="2" t="s">
        <v>64</v>
      </c>
      <c r="F407" s="2" t="s">
        <v>65</v>
      </c>
      <c r="G407" s="2" t="s">
        <v>105</v>
      </c>
      <c r="H407" s="2" t="s">
        <v>55</v>
      </c>
      <c r="I407" s="2">
        <v>11</v>
      </c>
      <c r="J407" s="2"/>
      <c r="M407" s="2"/>
    </row>
    <row r="408" spans="1:13" x14ac:dyDescent="0.25">
      <c r="A408" s="41" t="s">
        <v>1257</v>
      </c>
      <c r="B408" s="2" t="s">
        <v>1050</v>
      </c>
      <c r="C408" s="2" t="s">
        <v>1064</v>
      </c>
      <c r="D408" s="2" t="s">
        <v>1048</v>
      </c>
      <c r="E408" s="2" t="s">
        <v>1028</v>
      </c>
      <c r="F408" s="2" t="s">
        <v>54</v>
      </c>
      <c r="G408" s="2" t="s">
        <v>56</v>
      </c>
      <c r="H408" s="2" t="s">
        <v>55</v>
      </c>
      <c r="I408" s="2">
        <v>11</v>
      </c>
      <c r="J408" s="2"/>
      <c r="M408" s="2"/>
    </row>
    <row r="409" spans="1:13" x14ac:dyDescent="0.25">
      <c r="A409" s="41" t="s">
        <v>1257</v>
      </c>
      <c r="B409" s="2" t="s">
        <v>328</v>
      </c>
      <c r="C409" s="2" t="s">
        <v>330</v>
      </c>
      <c r="D409" s="2" t="s">
        <v>329</v>
      </c>
      <c r="E409" s="2" t="s">
        <v>77</v>
      </c>
      <c r="F409" s="2" t="s">
        <v>61</v>
      </c>
      <c r="G409" s="2" t="s">
        <v>105</v>
      </c>
      <c r="H409" s="2" t="s">
        <v>55</v>
      </c>
      <c r="I409" s="2">
        <v>11</v>
      </c>
      <c r="J409" s="2"/>
      <c r="M409" s="2"/>
    </row>
    <row r="410" spans="1:13" x14ac:dyDescent="0.25">
      <c r="A410" s="41" t="s">
        <v>1257</v>
      </c>
      <c r="B410" s="2" t="s">
        <v>349</v>
      </c>
      <c r="C410" s="2" t="s">
        <v>351</v>
      </c>
      <c r="D410" s="2" t="s">
        <v>350</v>
      </c>
      <c r="E410" s="2" t="s">
        <v>59</v>
      </c>
      <c r="F410" s="2" t="s">
        <v>90</v>
      </c>
      <c r="G410" s="2" t="s">
        <v>105</v>
      </c>
      <c r="H410" s="2" t="s">
        <v>55</v>
      </c>
      <c r="I410" s="2">
        <v>11</v>
      </c>
      <c r="J410" s="2"/>
      <c r="M410" s="2"/>
    </row>
    <row r="411" spans="1:13" x14ac:dyDescent="0.25">
      <c r="A411" s="41" t="s">
        <v>1257</v>
      </c>
      <c r="B411" s="2" t="s">
        <v>1085</v>
      </c>
      <c r="C411" s="2" t="s">
        <v>1084</v>
      </c>
      <c r="D411" s="2" t="s">
        <v>1083</v>
      </c>
      <c r="E411" s="2" t="s">
        <v>95</v>
      </c>
      <c r="F411" s="2" t="s">
        <v>54</v>
      </c>
      <c r="G411" s="2" t="s">
        <v>105</v>
      </c>
      <c r="H411" s="2" t="s">
        <v>55</v>
      </c>
      <c r="I411" s="2">
        <v>11</v>
      </c>
      <c r="J411" s="2"/>
      <c r="M411" s="2"/>
    </row>
    <row r="412" spans="1:13" x14ac:dyDescent="0.25">
      <c r="A412" s="41" t="s">
        <v>1257</v>
      </c>
      <c r="B412" s="2" t="s">
        <v>469</v>
      </c>
      <c r="C412" s="2" t="s">
        <v>470</v>
      </c>
      <c r="D412" s="2" t="s">
        <v>141</v>
      </c>
      <c r="E412" s="2" t="s">
        <v>64</v>
      </c>
      <c r="F412" s="2" t="s">
        <v>65</v>
      </c>
      <c r="G412" s="2" t="s">
        <v>105</v>
      </c>
      <c r="H412" s="2" t="s">
        <v>55</v>
      </c>
      <c r="I412" s="2">
        <v>11</v>
      </c>
      <c r="J412" s="2"/>
      <c r="M412" s="2"/>
    </row>
    <row r="413" spans="1:13" x14ac:dyDescent="0.25">
      <c r="A413" s="41" t="s">
        <v>1257</v>
      </c>
      <c r="B413" s="2" t="s">
        <v>179</v>
      </c>
      <c r="C413" s="2" t="s">
        <v>181</v>
      </c>
      <c r="D413" s="2" t="s">
        <v>180</v>
      </c>
      <c r="E413" s="2" t="s">
        <v>59</v>
      </c>
      <c r="F413" s="2" t="s">
        <v>57</v>
      </c>
      <c r="G413" s="2" t="s">
        <v>105</v>
      </c>
      <c r="H413" s="2" t="s">
        <v>55</v>
      </c>
      <c r="I413" s="2">
        <v>11</v>
      </c>
      <c r="J413" s="2"/>
      <c r="M413" s="2"/>
    </row>
    <row r="414" spans="1:13" x14ac:dyDescent="0.25">
      <c r="A414" s="41" t="s">
        <v>1257</v>
      </c>
      <c r="B414" s="2" t="s">
        <v>322</v>
      </c>
      <c r="C414" s="2" t="s">
        <v>324</v>
      </c>
      <c r="D414" s="2" t="s">
        <v>323</v>
      </c>
      <c r="E414" s="2" t="s">
        <v>59</v>
      </c>
      <c r="F414" s="2" t="s">
        <v>78</v>
      </c>
      <c r="G414" s="2" t="s">
        <v>105</v>
      </c>
      <c r="H414" s="2" t="s">
        <v>79</v>
      </c>
      <c r="I414" s="2">
        <v>11</v>
      </c>
      <c r="J414" s="2"/>
      <c r="M414" s="2"/>
    </row>
    <row r="415" spans="1:13" x14ac:dyDescent="0.25">
      <c r="A415" s="41" t="s">
        <v>1257</v>
      </c>
      <c r="B415" s="2" t="s">
        <v>126</v>
      </c>
      <c r="C415" s="2" t="s">
        <v>128</v>
      </c>
      <c r="D415" s="2" t="s">
        <v>127</v>
      </c>
      <c r="E415" s="2" t="s">
        <v>62</v>
      </c>
      <c r="F415" s="2" t="s">
        <v>61</v>
      </c>
      <c r="G415" s="2" t="s">
        <v>105</v>
      </c>
      <c r="H415" s="2" t="s">
        <v>55</v>
      </c>
      <c r="I415" s="2">
        <v>11</v>
      </c>
      <c r="J415" s="2"/>
      <c r="M415" s="2"/>
    </row>
    <row r="416" spans="1:13" x14ac:dyDescent="0.25">
      <c r="A416" s="41" t="s">
        <v>1257</v>
      </c>
      <c r="B416" s="2" t="s">
        <v>525</v>
      </c>
      <c r="C416" s="2" t="s">
        <v>527</v>
      </c>
      <c r="D416" s="2" t="s">
        <v>526</v>
      </c>
      <c r="E416" s="2" t="s">
        <v>59</v>
      </c>
      <c r="F416" s="2" t="s">
        <v>81</v>
      </c>
      <c r="G416" s="2" t="s">
        <v>105</v>
      </c>
      <c r="H416" s="2" t="s">
        <v>55</v>
      </c>
      <c r="I416" s="2">
        <v>11</v>
      </c>
      <c r="J416" s="2"/>
      <c r="M416" s="2"/>
    </row>
    <row r="417" spans="1:13" x14ac:dyDescent="0.25">
      <c r="A417" s="41" t="s">
        <v>1257</v>
      </c>
      <c r="B417" s="2" t="s">
        <v>200</v>
      </c>
      <c r="C417" s="2" t="s">
        <v>1051</v>
      </c>
      <c r="D417" s="2" t="s">
        <v>201</v>
      </c>
      <c r="E417" s="2" t="s">
        <v>59</v>
      </c>
      <c r="F417" s="2" t="s">
        <v>76</v>
      </c>
      <c r="G417" s="2" t="s">
        <v>105</v>
      </c>
      <c r="H417" s="2" t="s">
        <v>55</v>
      </c>
      <c r="I417" s="2">
        <v>11</v>
      </c>
      <c r="J417" s="2"/>
      <c r="M417" s="2"/>
    </row>
    <row r="418" spans="1:13" x14ac:dyDescent="0.25">
      <c r="A418" s="41" t="s">
        <v>1257</v>
      </c>
      <c r="B418" s="2" t="s">
        <v>238</v>
      </c>
      <c r="C418" s="2" t="s">
        <v>175</v>
      </c>
      <c r="D418" s="2" t="s">
        <v>239</v>
      </c>
      <c r="E418" s="2" t="s">
        <v>59</v>
      </c>
      <c r="F418" s="2" t="s">
        <v>67</v>
      </c>
      <c r="G418" s="2" t="s">
        <v>105</v>
      </c>
      <c r="H418" s="2" t="s">
        <v>55</v>
      </c>
      <c r="I418" s="2">
        <v>11</v>
      </c>
      <c r="J418" s="2"/>
      <c r="M418" s="2"/>
    </row>
    <row r="419" spans="1:13" x14ac:dyDescent="0.25">
      <c r="A419" s="41" t="s">
        <v>1257</v>
      </c>
      <c r="B419" s="2" t="s">
        <v>379</v>
      </c>
      <c r="C419" s="2" t="s">
        <v>381</v>
      </c>
      <c r="D419" s="2" t="s">
        <v>380</v>
      </c>
      <c r="E419" s="2" t="s">
        <v>58</v>
      </c>
      <c r="F419" s="2" t="s">
        <v>90</v>
      </c>
      <c r="G419" s="2" t="s">
        <v>105</v>
      </c>
      <c r="H419" s="2" t="s">
        <v>55</v>
      </c>
      <c r="I419" s="2">
        <v>11</v>
      </c>
      <c r="J419" s="2"/>
      <c r="M419" s="2"/>
    </row>
    <row r="420" spans="1:13" x14ac:dyDescent="0.25">
      <c r="A420" s="41" t="s">
        <v>1257</v>
      </c>
      <c r="B420" s="2" t="s">
        <v>382</v>
      </c>
      <c r="C420" s="2" t="s">
        <v>384</v>
      </c>
      <c r="D420" s="2" t="s">
        <v>383</v>
      </c>
      <c r="E420" s="2" t="s">
        <v>58</v>
      </c>
      <c r="F420" s="2" t="s">
        <v>90</v>
      </c>
      <c r="G420" s="2" t="s">
        <v>105</v>
      </c>
      <c r="H420" s="2" t="s">
        <v>55</v>
      </c>
      <c r="I420" s="2">
        <v>11</v>
      </c>
      <c r="J420" s="2"/>
      <c r="M420" s="2"/>
    </row>
    <row r="421" spans="1:13" x14ac:dyDescent="0.25">
      <c r="A421" s="41" t="s">
        <v>1257</v>
      </c>
      <c r="B421" s="2" t="s">
        <v>538</v>
      </c>
      <c r="C421" s="2" t="s">
        <v>540</v>
      </c>
      <c r="D421" s="2" t="s">
        <v>539</v>
      </c>
      <c r="E421" s="2" t="s">
        <v>59</v>
      </c>
      <c r="F421" s="2" t="s">
        <v>81</v>
      </c>
      <c r="G421" s="2" t="s">
        <v>105</v>
      </c>
      <c r="H421" s="2" t="s">
        <v>55</v>
      </c>
      <c r="I421" s="2">
        <v>11</v>
      </c>
      <c r="J421" s="2"/>
      <c r="M421" s="2"/>
    </row>
    <row r="422" spans="1:13" x14ac:dyDescent="0.25">
      <c r="A422" s="41" t="s">
        <v>1257</v>
      </c>
      <c r="B422" s="2" t="s">
        <v>435</v>
      </c>
      <c r="C422" s="2" t="s">
        <v>437</v>
      </c>
      <c r="D422" s="2" t="s">
        <v>436</v>
      </c>
      <c r="E422" s="2" t="s">
        <v>66</v>
      </c>
      <c r="F422" s="2" t="s">
        <v>76</v>
      </c>
      <c r="G422" s="2" t="s">
        <v>105</v>
      </c>
      <c r="H422" s="2" t="s">
        <v>55</v>
      </c>
      <c r="I422" s="2">
        <v>11</v>
      </c>
      <c r="J422" s="2"/>
      <c r="M422" s="2"/>
    </row>
    <row r="423" spans="1:13" x14ac:dyDescent="0.25">
      <c r="A423" s="41" t="s">
        <v>1257</v>
      </c>
      <c r="B423" s="2" t="s">
        <v>264</v>
      </c>
      <c r="C423" s="2" t="s">
        <v>266</v>
      </c>
      <c r="D423" s="2" t="s">
        <v>265</v>
      </c>
      <c r="E423" s="2" t="s">
        <v>2</v>
      </c>
      <c r="F423" s="2" t="s">
        <v>57</v>
      </c>
      <c r="G423" s="2" t="s">
        <v>105</v>
      </c>
      <c r="H423" s="2" t="s">
        <v>55</v>
      </c>
      <c r="I423" s="2">
        <v>11</v>
      </c>
      <c r="J423" s="2"/>
      <c r="M423" s="2"/>
    </row>
    <row r="424" spans="1:13" x14ac:dyDescent="0.25">
      <c r="A424" s="41" t="s">
        <v>1257</v>
      </c>
      <c r="B424" s="2" t="s">
        <v>416</v>
      </c>
      <c r="C424" s="2" t="s">
        <v>418</v>
      </c>
      <c r="D424" s="2" t="s">
        <v>417</v>
      </c>
      <c r="E424" s="2" t="s">
        <v>59</v>
      </c>
      <c r="F424" s="2" t="s">
        <v>76</v>
      </c>
      <c r="G424" s="2" t="s">
        <v>105</v>
      </c>
      <c r="H424" s="2" t="s">
        <v>55</v>
      </c>
      <c r="I424" s="2">
        <v>11</v>
      </c>
      <c r="J424" s="2"/>
      <c r="M424" s="2"/>
    </row>
    <row r="425" spans="1:13" x14ac:dyDescent="0.25">
      <c r="A425" s="41" t="s">
        <v>1257</v>
      </c>
      <c r="B425" s="2" t="s">
        <v>385</v>
      </c>
      <c r="C425" s="2" t="s">
        <v>387</v>
      </c>
      <c r="D425" s="2" t="s">
        <v>386</v>
      </c>
      <c r="E425" s="2" t="s">
        <v>59</v>
      </c>
      <c r="F425" s="2" t="s">
        <v>90</v>
      </c>
      <c r="G425" s="2" t="s">
        <v>105</v>
      </c>
      <c r="H425" s="2" t="s">
        <v>55</v>
      </c>
      <c r="I425" s="2">
        <v>11</v>
      </c>
      <c r="J425" s="2"/>
      <c r="M425" s="2"/>
    </row>
    <row r="426" spans="1:13" x14ac:dyDescent="0.25">
      <c r="A426" s="41" t="s">
        <v>1257</v>
      </c>
      <c r="B426" s="2" t="s">
        <v>146</v>
      </c>
      <c r="C426" s="2" t="s">
        <v>148</v>
      </c>
      <c r="D426" s="2" t="s">
        <v>147</v>
      </c>
      <c r="E426" s="2" t="s">
        <v>64</v>
      </c>
      <c r="F426" s="2" t="s">
        <v>65</v>
      </c>
      <c r="G426" s="2" t="s">
        <v>105</v>
      </c>
      <c r="H426" s="2" t="s">
        <v>55</v>
      </c>
      <c r="I426" s="2">
        <v>11</v>
      </c>
      <c r="J426" s="2"/>
      <c r="M426" s="2"/>
    </row>
    <row r="427" spans="1:13" x14ac:dyDescent="0.25">
      <c r="A427" s="41" t="s">
        <v>1257</v>
      </c>
      <c r="B427" s="2" t="s">
        <v>285</v>
      </c>
      <c r="C427" s="2" t="s">
        <v>287</v>
      </c>
      <c r="D427" s="2" t="s">
        <v>286</v>
      </c>
      <c r="E427" s="2" t="s">
        <v>59</v>
      </c>
      <c r="F427" s="2" t="s">
        <v>57</v>
      </c>
      <c r="G427" s="2" t="s">
        <v>105</v>
      </c>
      <c r="H427" s="2" t="s">
        <v>55</v>
      </c>
      <c r="I427" s="2">
        <v>11</v>
      </c>
      <c r="J427" s="2"/>
      <c r="M427" s="2"/>
    </row>
    <row r="428" spans="1:13" x14ac:dyDescent="0.25">
      <c r="A428" s="41" t="s">
        <v>1257</v>
      </c>
      <c r="B428" s="2" t="s">
        <v>267</v>
      </c>
      <c r="C428" s="2" t="s">
        <v>269</v>
      </c>
      <c r="D428" s="2" t="s">
        <v>268</v>
      </c>
      <c r="E428" s="2" t="s">
        <v>59</v>
      </c>
      <c r="F428" s="2" t="s">
        <v>57</v>
      </c>
      <c r="G428" s="2" t="s">
        <v>105</v>
      </c>
      <c r="H428" s="2" t="s">
        <v>55</v>
      </c>
      <c r="I428" s="2">
        <v>11</v>
      </c>
      <c r="J428" s="2"/>
      <c r="M428" s="2"/>
    </row>
    <row r="429" spans="1:13" x14ac:dyDescent="0.25">
      <c r="A429" s="41" t="s">
        <v>1257</v>
      </c>
      <c r="B429" s="2" t="s">
        <v>511</v>
      </c>
      <c r="C429" s="2" t="s">
        <v>513</v>
      </c>
      <c r="D429" s="2" t="s">
        <v>512</v>
      </c>
      <c r="E429" s="2" t="s">
        <v>59</v>
      </c>
      <c r="F429" s="2" t="s">
        <v>90</v>
      </c>
      <c r="G429" s="2" t="s">
        <v>105</v>
      </c>
      <c r="H429" s="2" t="s">
        <v>55</v>
      </c>
      <c r="I429" s="2">
        <v>11</v>
      </c>
      <c r="J429" s="2"/>
      <c r="M429" s="2"/>
    </row>
    <row r="430" spans="1:13" x14ac:dyDescent="0.25">
      <c r="A430" s="41" t="s">
        <v>1257</v>
      </c>
      <c r="B430" s="2" t="s">
        <v>408</v>
      </c>
      <c r="C430" s="2" t="s">
        <v>74</v>
      </c>
      <c r="D430" s="2" t="s">
        <v>409</v>
      </c>
      <c r="E430" s="2" t="s">
        <v>59</v>
      </c>
      <c r="F430" s="2" t="s">
        <v>90</v>
      </c>
      <c r="G430" s="2" t="s">
        <v>105</v>
      </c>
      <c r="H430" s="2" t="s">
        <v>55</v>
      </c>
      <c r="I430" s="2">
        <v>11</v>
      </c>
      <c r="J430" s="2"/>
      <c r="M430" s="2"/>
    </row>
    <row r="431" spans="1:13" x14ac:dyDescent="0.25">
      <c r="A431" s="41" t="s">
        <v>1257</v>
      </c>
      <c r="B431" s="2" t="s">
        <v>452</v>
      </c>
      <c r="C431" s="2" t="s">
        <v>454</v>
      </c>
      <c r="D431" s="2" t="s">
        <v>453</v>
      </c>
      <c r="E431" s="2" t="s">
        <v>59</v>
      </c>
      <c r="F431" s="2" t="s">
        <v>78</v>
      </c>
      <c r="G431" s="2" t="s">
        <v>105</v>
      </c>
      <c r="H431" s="2" t="s">
        <v>79</v>
      </c>
      <c r="I431" s="2">
        <v>11</v>
      </c>
      <c r="J431" s="2"/>
      <c r="M431" s="2"/>
    </row>
    <row r="432" spans="1:13" x14ac:dyDescent="0.25">
      <c r="A432" s="41" t="s">
        <v>1257</v>
      </c>
      <c r="B432" s="2" t="s">
        <v>220</v>
      </c>
      <c r="C432" s="2" t="s">
        <v>222</v>
      </c>
      <c r="D432" s="2" t="s">
        <v>221</v>
      </c>
      <c r="E432" s="2" t="s">
        <v>2</v>
      </c>
      <c r="F432" s="2" t="s">
        <v>90</v>
      </c>
      <c r="G432" s="2" t="s">
        <v>105</v>
      </c>
      <c r="H432" s="2" t="s">
        <v>55</v>
      </c>
      <c r="I432" s="2">
        <v>11</v>
      </c>
      <c r="J432" s="2"/>
      <c r="M432" s="2"/>
    </row>
    <row r="433" spans="1:13" x14ac:dyDescent="0.25">
      <c r="A433" s="41" t="s">
        <v>1257</v>
      </c>
      <c r="B433" s="2" t="s">
        <v>176</v>
      </c>
      <c r="C433" s="2" t="s">
        <v>178</v>
      </c>
      <c r="D433" s="2" t="s">
        <v>177</v>
      </c>
      <c r="E433" s="2" t="s">
        <v>58</v>
      </c>
      <c r="F433" s="2" t="s">
        <v>57</v>
      </c>
      <c r="G433" s="2" t="s">
        <v>105</v>
      </c>
      <c r="H433" s="2" t="s">
        <v>55</v>
      </c>
      <c r="I433" s="2">
        <v>11</v>
      </c>
      <c r="J433" s="2"/>
      <c r="M433" s="2"/>
    </row>
    <row r="434" spans="1:13" x14ac:dyDescent="0.25">
      <c r="A434" s="41" t="s">
        <v>1257</v>
      </c>
      <c r="B434" s="2" t="s">
        <v>370</v>
      </c>
      <c r="C434" s="2" t="s">
        <v>372</v>
      </c>
      <c r="D434" s="2" t="s">
        <v>371</v>
      </c>
      <c r="E434" s="2" t="s">
        <v>75</v>
      </c>
      <c r="F434" s="2" t="s">
        <v>90</v>
      </c>
      <c r="G434" s="2" t="s">
        <v>105</v>
      </c>
      <c r="H434" s="2" t="s">
        <v>55</v>
      </c>
      <c r="I434" s="2">
        <v>11</v>
      </c>
      <c r="J434" s="2"/>
      <c r="M434" s="2"/>
    </row>
    <row r="435" spans="1:13" x14ac:dyDescent="0.25">
      <c r="A435" s="41" t="s">
        <v>1257</v>
      </c>
      <c r="B435" s="2" t="s">
        <v>270</v>
      </c>
      <c r="C435" s="2" t="s">
        <v>272</v>
      </c>
      <c r="D435" s="2" t="s">
        <v>271</v>
      </c>
      <c r="E435" s="2" t="s">
        <v>59</v>
      </c>
      <c r="F435" s="2" t="s">
        <v>57</v>
      </c>
      <c r="G435" s="2" t="s">
        <v>105</v>
      </c>
      <c r="H435" s="2" t="s">
        <v>55</v>
      </c>
      <c r="I435" s="2">
        <v>11</v>
      </c>
      <c r="J435" s="2"/>
      <c r="M435" s="2"/>
    </row>
    <row r="436" spans="1:13" x14ac:dyDescent="0.25">
      <c r="A436" s="41" t="s">
        <v>1257</v>
      </c>
      <c r="B436" s="2" t="s">
        <v>528</v>
      </c>
      <c r="C436" s="2" t="s">
        <v>530</v>
      </c>
      <c r="D436" s="2" t="s">
        <v>529</v>
      </c>
      <c r="E436" s="2" t="s">
        <v>59</v>
      </c>
      <c r="F436" s="2" t="s">
        <v>57</v>
      </c>
      <c r="G436" s="2" t="s">
        <v>105</v>
      </c>
      <c r="H436" s="2" t="s">
        <v>55</v>
      </c>
      <c r="I436" s="2">
        <v>11</v>
      </c>
      <c r="J436" s="2"/>
      <c r="M436" s="2"/>
    </row>
    <row r="437" spans="1:13" x14ac:dyDescent="0.25">
      <c r="A437" s="41" t="s">
        <v>1257</v>
      </c>
      <c r="B437" s="2" t="s">
        <v>376</v>
      </c>
      <c r="C437" s="2" t="s">
        <v>378</v>
      </c>
      <c r="D437" s="2" t="s">
        <v>377</v>
      </c>
      <c r="E437" s="2" t="s">
        <v>75</v>
      </c>
      <c r="F437" s="2" t="s">
        <v>90</v>
      </c>
      <c r="G437" s="2" t="s">
        <v>105</v>
      </c>
      <c r="H437" s="2" t="s">
        <v>55</v>
      </c>
      <c r="I437" s="2">
        <v>11</v>
      </c>
      <c r="J437" s="2"/>
      <c r="M437" s="2"/>
    </row>
    <row r="438" spans="1:13" x14ac:dyDescent="0.25">
      <c r="A438" s="41" t="s">
        <v>1257</v>
      </c>
      <c r="B438" s="2" t="s">
        <v>138</v>
      </c>
      <c r="C438" s="2" t="s">
        <v>69</v>
      </c>
      <c r="D438" s="2" t="s">
        <v>139</v>
      </c>
      <c r="E438" s="2" t="s">
        <v>66</v>
      </c>
      <c r="F438" s="2" t="s">
        <v>65</v>
      </c>
      <c r="G438" s="2" t="s">
        <v>105</v>
      </c>
      <c r="H438" s="2" t="s">
        <v>55</v>
      </c>
      <c r="I438" s="2">
        <v>11</v>
      </c>
      <c r="J438" s="2"/>
      <c r="M438" s="2"/>
    </row>
    <row r="439" spans="1:13" x14ac:dyDescent="0.25">
      <c r="A439" s="41" t="s">
        <v>1257</v>
      </c>
      <c r="B439" s="2" t="s">
        <v>306</v>
      </c>
      <c r="C439" s="2" t="s">
        <v>307</v>
      </c>
      <c r="D439" s="2" t="s">
        <v>1053</v>
      </c>
      <c r="E439" s="2" t="s">
        <v>91</v>
      </c>
      <c r="F439" s="2" t="s">
        <v>61</v>
      </c>
      <c r="G439" s="2" t="s">
        <v>105</v>
      </c>
      <c r="H439" s="2" t="s">
        <v>55</v>
      </c>
      <c r="I439" s="2">
        <v>11</v>
      </c>
      <c r="J439" s="2"/>
      <c r="M439" s="2"/>
    </row>
    <row r="440" spans="1:13" x14ac:dyDescent="0.25">
      <c r="A440" s="41" t="s">
        <v>1257</v>
      </c>
      <c r="B440" s="2" t="s">
        <v>140</v>
      </c>
      <c r="C440" s="2" t="s">
        <v>142</v>
      </c>
      <c r="D440" s="2" t="s">
        <v>141</v>
      </c>
      <c r="E440" s="2" t="s">
        <v>64</v>
      </c>
      <c r="F440" s="2" t="s">
        <v>65</v>
      </c>
      <c r="G440" s="2" t="s">
        <v>105</v>
      </c>
      <c r="H440" s="2" t="s">
        <v>55</v>
      </c>
      <c r="I440" s="2">
        <v>11</v>
      </c>
      <c r="J440" s="2"/>
      <c r="M440" s="2"/>
    </row>
    <row r="441" spans="1:13" x14ac:dyDescent="0.25">
      <c r="A441" s="41" t="s">
        <v>1257</v>
      </c>
      <c r="B441" s="2" t="s">
        <v>308</v>
      </c>
      <c r="C441" s="2" t="s">
        <v>74</v>
      </c>
      <c r="D441" s="2" t="s">
        <v>309</v>
      </c>
      <c r="E441" s="2" t="s">
        <v>310</v>
      </c>
      <c r="F441" s="2" t="s">
        <v>61</v>
      </c>
      <c r="G441" s="2" t="s">
        <v>105</v>
      </c>
      <c r="H441" s="2" t="s">
        <v>55</v>
      </c>
      <c r="I441" s="2">
        <v>11</v>
      </c>
      <c r="J441" s="2"/>
      <c r="M441" s="2"/>
    </row>
    <row r="442" spans="1:13" x14ac:dyDescent="0.25">
      <c r="A442" s="41" t="s">
        <v>1257</v>
      </c>
      <c r="B442" s="2" t="s">
        <v>226</v>
      </c>
      <c r="C442" s="2" t="s">
        <v>228</v>
      </c>
      <c r="D442" s="2" t="s">
        <v>227</v>
      </c>
      <c r="E442" s="2" t="s">
        <v>59</v>
      </c>
      <c r="F442" s="2" t="s">
        <v>90</v>
      </c>
      <c r="G442" s="2" t="s">
        <v>105</v>
      </c>
      <c r="H442" s="2" t="s">
        <v>55</v>
      </c>
      <c r="I442" s="2">
        <v>11</v>
      </c>
      <c r="J442" s="2"/>
      <c r="M442" s="2"/>
    </row>
    <row r="443" spans="1:13" x14ac:dyDescent="0.25">
      <c r="A443" s="41" t="s">
        <v>1257</v>
      </c>
      <c r="B443" s="2" t="s">
        <v>494</v>
      </c>
      <c r="C443" s="2" t="s">
        <v>496</v>
      </c>
      <c r="D443" s="2" t="s">
        <v>495</v>
      </c>
      <c r="E443" s="2" t="s">
        <v>58</v>
      </c>
      <c r="F443" s="2" t="s">
        <v>475</v>
      </c>
      <c r="G443" s="2" t="s">
        <v>105</v>
      </c>
      <c r="H443" s="2" t="s">
        <v>55</v>
      </c>
      <c r="I443" s="2">
        <v>11</v>
      </c>
      <c r="J443" s="2"/>
      <c r="M443" s="2"/>
    </row>
    <row r="444" spans="1:13" x14ac:dyDescent="0.25">
      <c r="A444" s="41" t="s">
        <v>1257</v>
      </c>
      <c r="B444" s="2" t="s">
        <v>491</v>
      </c>
      <c r="C444" s="2" t="s">
        <v>493</v>
      </c>
      <c r="D444" s="2" t="s">
        <v>492</v>
      </c>
      <c r="E444" s="2" t="s">
        <v>59</v>
      </c>
      <c r="F444" s="2" t="s">
        <v>57</v>
      </c>
      <c r="G444" s="2" t="s">
        <v>105</v>
      </c>
      <c r="H444" s="2" t="s">
        <v>55</v>
      </c>
      <c r="I444" s="2">
        <v>11</v>
      </c>
      <c r="J444" s="2"/>
      <c r="M444" s="2"/>
    </row>
    <row r="445" spans="1:13" x14ac:dyDescent="0.25">
      <c r="A445" s="41" t="s">
        <v>1257</v>
      </c>
      <c r="B445" s="2" t="s">
        <v>505</v>
      </c>
      <c r="C445" s="2" t="s">
        <v>507</v>
      </c>
      <c r="D445" s="2" t="s">
        <v>506</v>
      </c>
      <c r="E445" s="2" t="s">
        <v>59</v>
      </c>
      <c r="F445" s="2" t="s">
        <v>57</v>
      </c>
      <c r="G445" s="2" t="s">
        <v>105</v>
      </c>
      <c r="H445" s="2" t="s">
        <v>55</v>
      </c>
      <c r="I445" s="2">
        <v>11</v>
      </c>
      <c r="J445" s="2"/>
      <c r="M445" s="2"/>
    </row>
    <row r="446" spans="1:13" x14ac:dyDescent="0.25">
      <c r="A446" s="41" t="s">
        <v>1257</v>
      </c>
      <c r="B446" s="2" t="s">
        <v>1088</v>
      </c>
      <c r="C446" s="2" t="s">
        <v>1087</v>
      </c>
      <c r="D446" s="2" t="s">
        <v>1086</v>
      </c>
      <c r="E446" s="2" t="s">
        <v>59</v>
      </c>
      <c r="F446" s="2" t="s">
        <v>76</v>
      </c>
      <c r="G446" s="2" t="s">
        <v>105</v>
      </c>
      <c r="H446" s="2" t="s">
        <v>55</v>
      </c>
      <c r="I446" s="2">
        <v>11</v>
      </c>
      <c r="J446" s="2"/>
      <c r="M446" s="2"/>
    </row>
    <row r="447" spans="1:13" x14ac:dyDescent="0.25">
      <c r="A447" s="41" t="s">
        <v>1257</v>
      </c>
      <c r="B447" s="2" t="s">
        <v>1091</v>
      </c>
      <c r="C447" s="2" t="s">
        <v>1090</v>
      </c>
      <c r="D447" s="2" t="s">
        <v>1089</v>
      </c>
      <c r="E447" s="2" t="s">
        <v>59</v>
      </c>
      <c r="F447" s="2" t="s">
        <v>90</v>
      </c>
      <c r="G447" s="2" t="s">
        <v>105</v>
      </c>
      <c r="H447" s="2" t="s">
        <v>55</v>
      </c>
      <c r="I447" s="2">
        <v>11</v>
      </c>
      <c r="J447" s="2"/>
      <c r="M447" s="2"/>
    </row>
    <row r="448" spans="1:13" x14ac:dyDescent="0.25">
      <c r="A448" s="41" t="s">
        <v>1257</v>
      </c>
      <c r="B448" s="2" t="s">
        <v>441</v>
      </c>
      <c r="C448" s="2" t="s">
        <v>443</v>
      </c>
      <c r="D448" s="2" t="s">
        <v>442</v>
      </c>
      <c r="E448" s="2" t="s">
        <v>59</v>
      </c>
      <c r="F448" s="2" t="s">
        <v>76</v>
      </c>
      <c r="G448" s="2" t="s">
        <v>105</v>
      </c>
      <c r="H448" s="2" t="s">
        <v>55</v>
      </c>
      <c r="I448" s="2">
        <v>11</v>
      </c>
      <c r="J448" s="2"/>
      <c r="M448" s="2"/>
    </row>
    <row r="449" spans="1:13" x14ac:dyDescent="0.25">
      <c r="A449" s="41" t="s">
        <v>1257</v>
      </c>
      <c r="B449" s="2" t="s">
        <v>514</v>
      </c>
      <c r="C449" s="2" t="s">
        <v>516</v>
      </c>
      <c r="D449" s="2" t="s">
        <v>515</v>
      </c>
      <c r="E449" s="2" t="s">
        <v>64</v>
      </c>
      <c r="F449" s="2" t="s">
        <v>65</v>
      </c>
      <c r="G449" s="2" t="s">
        <v>105</v>
      </c>
      <c r="H449" s="2" t="s">
        <v>55</v>
      </c>
      <c r="I449" s="2">
        <v>11</v>
      </c>
      <c r="J449" s="2"/>
      <c r="M449" s="2"/>
    </row>
    <row r="450" spans="1:13" x14ac:dyDescent="0.25">
      <c r="A450" s="41" t="s">
        <v>1257</v>
      </c>
      <c r="B450" s="2" t="s">
        <v>170</v>
      </c>
      <c r="C450" s="2" t="s">
        <v>172</v>
      </c>
      <c r="D450" s="2" t="s">
        <v>171</v>
      </c>
      <c r="E450" s="2" t="s">
        <v>59</v>
      </c>
      <c r="F450" s="2" t="s">
        <v>57</v>
      </c>
      <c r="G450" s="2" t="s">
        <v>105</v>
      </c>
      <c r="H450" s="2" t="s">
        <v>55</v>
      </c>
      <c r="I450" s="2">
        <v>11</v>
      </c>
      <c r="J450" s="2"/>
      <c r="M450" s="2"/>
    </row>
    <row r="451" spans="1:13" x14ac:dyDescent="0.25">
      <c r="A451" s="41" t="s">
        <v>1257</v>
      </c>
      <c r="B451" s="2" t="s">
        <v>497</v>
      </c>
      <c r="C451" s="2" t="s">
        <v>499</v>
      </c>
      <c r="D451" s="2" t="s">
        <v>498</v>
      </c>
      <c r="E451" s="2" t="s">
        <v>59</v>
      </c>
      <c r="F451" s="2" t="s">
        <v>57</v>
      </c>
      <c r="G451" s="2" t="s">
        <v>105</v>
      </c>
      <c r="H451" s="2" t="s">
        <v>55</v>
      </c>
      <c r="I451" s="2">
        <v>11</v>
      </c>
      <c r="J451" s="2"/>
      <c r="M451" s="2"/>
    </row>
    <row r="452" spans="1:13" x14ac:dyDescent="0.25">
      <c r="A452" s="41" t="s">
        <v>1257</v>
      </c>
      <c r="B452" s="2" t="s">
        <v>273</v>
      </c>
      <c r="C452" s="2" t="s">
        <v>275</v>
      </c>
      <c r="D452" s="2" t="s">
        <v>274</v>
      </c>
      <c r="E452" s="2" t="s">
        <v>75</v>
      </c>
      <c r="F452" s="2" t="s">
        <v>63</v>
      </c>
      <c r="G452" s="2" t="s">
        <v>105</v>
      </c>
      <c r="H452" s="2" t="s">
        <v>55</v>
      </c>
      <c r="I452" s="2">
        <v>11</v>
      </c>
      <c r="J452" s="2"/>
      <c r="M452" s="2"/>
    </row>
    <row r="453" spans="1:13" x14ac:dyDescent="0.25">
      <c r="A453" s="41" t="s">
        <v>1257</v>
      </c>
      <c r="B453" s="2" t="s">
        <v>303</v>
      </c>
      <c r="C453" s="2" t="s">
        <v>305</v>
      </c>
      <c r="D453" s="2" t="s">
        <v>304</v>
      </c>
      <c r="E453" s="2" t="s">
        <v>59</v>
      </c>
      <c r="F453" s="2" t="s">
        <v>76</v>
      </c>
      <c r="G453" s="2" t="s">
        <v>105</v>
      </c>
      <c r="H453" s="2" t="s">
        <v>55</v>
      </c>
      <c r="I453" s="2">
        <v>11</v>
      </c>
      <c r="J453" s="2"/>
      <c r="M453" s="2"/>
    </row>
    <row r="454" spans="1:13" x14ac:dyDescent="0.25">
      <c r="A454" s="41" t="s">
        <v>1257</v>
      </c>
      <c r="B454" s="2" t="s">
        <v>288</v>
      </c>
      <c r="C454" s="2" t="s">
        <v>290</v>
      </c>
      <c r="D454" s="2" t="s">
        <v>289</v>
      </c>
      <c r="E454" s="2" t="s">
        <v>59</v>
      </c>
      <c r="F454" s="2" t="s">
        <v>57</v>
      </c>
      <c r="G454" s="2" t="s">
        <v>105</v>
      </c>
      <c r="H454" s="2" t="s">
        <v>55</v>
      </c>
      <c r="I454" s="2">
        <v>11</v>
      </c>
      <c r="J454" s="2"/>
      <c r="M454" s="2"/>
    </row>
    <row r="455" spans="1:13" x14ac:dyDescent="0.25">
      <c r="A455" s="41" t="s">
        <v>1257</v>
      </c>
      <c r="B455" s="2" t="s">
        <v>364</v>
      </c>
      <c r="C455" s="2" t="s">
        <v>366</v>
      </c>
      <c r="D455" s="2" t="s">
        <v>365</v>
      </c>
      <c r="E455" s="2" t="s">
        <v>58</v>
      </c>
      <c r="F455" s="2" t="s">
        <v>90</v>
      </c>
      <c r="G455" s="2" t="s">
        <v>105</v>
      </c>
      <c r="H455" s="2" t="s">
        <v>55</v>
      </c>
      <c r="I455" s="2">
        <v>11</v>
      </c>
      <c r="J455" s="2"/>
      <c r="M455" s="2"/>
    </row>
    <row r="456" spans="1:13" x14ac:dyDescent="0.25">
      <c r="A456" s="41" t="s">
        <v>1257</v>
      </c>
      <c r="B456" s="2" t="s">
        <v>427</v>
      </c>
      <c r="C456" s="2" t="s">
        <v>429</v>
      </c>
      <c r="D456" s="2" t="s">
        <v>428</v>
      </c>
      <c r="E456" s="2" t="s">
        <v>58</v>
      </c>
      <c r="F456" s="2" t="s">
        <v>63</v>
      </c>
      <c r="G456" s="2" t="s">
        <v>105</v>
      </c>
      <c r="H456" s="2" t="s">
        <v>55</v>
      </c>
      <c r="I456" s="2">
        <v>11</v>
      </c>
      <c r="J456" s="2"/>
      <c r="M456" s="2"/>
    </row>
    <row r="457" spans="1:13" x14ac:dyDescent="0.25">
      <c r="A457" s="41" t="s">
        <v>1257</v>
      </c>
      <c r="B457" s="2" t="s">
        <v>202</v>
      </c>
      <c r="C457" s="2" t="s">
        <v>204</v>
      </c>
      <c r="D457" s="2" t="s">
        <v>203</v>
      </c>
      <c r="E457" s="2" t="s">
        <v>59</v>
      </c>
      <c r="F457" s="2" t="s">
        <v>76</v>
      </c>
      <c r="G457" s="2" t="s">
        <v>105</v>
      </c>
      <c r="H457" s="2" t="s">
        <v>55</v>
      </c>
      <c r="I457" s="2">
        <v>11</v>
      </c>
      <c r="J457" s="2"/>
      <c r="M457" s="2"/>
    </row>
    <row r="458" spans="1:13" x14ac:dyDescent="0.25">
      <c r="A458" s="41" t="s">
        <v>1257</v>
      </c>
      <c r="B458" s="2" t="s">
        <v>419</v>
      </c>
      <c r="C458" s="2" t="s">
        <v>421</v>
      </c>
      <c r="D458" s="2" t="s">
        <v>420</v>
      </c>
      <c r="E458" s="2" t="s">
        <v>59</v>
      </c>
      <c r="F458" s="2" t="s">
        <v>76</v>
      </c>
      <c r="G458" s="2" t="s">
        <v>105</v>
      </c>
      <c r="H458" s="2" t="s">
        <v>55</v>
      </c>
      <c r="I458" s="2">
        <v>11</v>
      </c>
      <c r="J458" s="2"/>
      <c r="M458" s="2"/>
    </row>
    <row r="459" spans="1:13" x14ac:dyDescent="0.25">
      <c r="A459" s="41" t="s">
        <v>1257</v>
      </c>
      <c r="B459" s="2" t="s">
        <v>240</v>
      </c>
      <c r="C459" s="2" t="s">
        <v>242</v>
      </c>
      <c r="D459" s="2" t="s">
        <v>241</v>
      </c>
      <c r="E459" s="2" t="s">
        <v>75</v>
      </c>
      <c r="F459" s="2" t="s">
        <v>76</v>
      </c>
      <c r="G459" s="2" t="s">
        <v>105</v>
      </c>
      <c r="H459" s="2" t="s">
        <v>55</v>
      </c>
      <c r="I459" s="2">
        <v>11</v>
      </c>
      <c r="J459" s="2"/>
      <c r="M459" s="2"/>
    </row>
    <row r="460" spans="1:13" x14ac:dyDescent="0.25">
      <c r="A460" s="41" t="s">
        <v>1257</v>
      </c>
      <c r="B460" s="2" t="s">
        <v>314</v>
      </c>
      <c r="C460" s="2" t="s">
        <v>293</v>
      </c>
      <c r="D460" s="2" t="s">
        <v>315</v>
      </c>
      <c r="E460" s="2" t="s">
        <v>59</v>
      </c>
      <c r="F460" s="2" t="s">
        <v>78</v>
      </c>
      <c r="G460" s="2" t="s">
        <v>105</v>
      </c>
      <c r="H460" s="2" t="s">
        <v>79</v>
      </c>
      <c r="I460" s="2">
        <v>11</v>
      </c>
      <c r="J460" s="2"/>
      <c r="M460" s="2"/>
    </row>
    <row r="461" spans="1:13" x14ac:dyDescent="0.25">
      <c r="A461" s="41" t="s">
        <v>1257</v>
      </c>
      <c r="B461" s="2" t="s">
        <v>485</v>
      </c>
      <c r="C461" s="2" t="s">
        <v>487</v>
      </c>
      <c r="D461" s="2" t="s">
        <v>486</v>
      </c>
      <c r="E461" s="2" t="s">
        <v>59</v>
      </c>
      <c r="F461" s="2" t="s">
        <v>90</v>
      </c>
      <c r="G461" s="2" t="s">
        <v>105</v>
      </c>
      <c r="H461" s="2" t="s">
        <v>55</v>
      </c>
      <c r="I461" s="2">
        <v>11</v>
      </c>
      <c r="J461" s="2"/>
      <c r="M461" s="2"/>
    </row>
    <row r="462" spans="1:13" x14ac:dyDescent="0.25">
      <c r="A462" s="41" t="s">
        <v>1257</v>
      </c>
      <c r="B462" s="2" t="s">
        <v>394</v>
      </c>
      <c r="C462" s="2" t="s">
        <v>396</v>
      </c>
      <c r="D462" s="2" t="s">
        <v>395</v>
      </c>
      <c r="E462" s="2" t="s">
        <v>2</v>
      </c>
      <c r="F462" s="2" t="s">
        <v>57</v>
      </c>
      <c r="G462" s="2" t="s">
        <v>105</v>
      </c>
      <c r="H462" s="2" t="s">
        <v>55</v>
      </c>
      <c r="I462" s="2">
        <v>11</v>
      </c>
      <c r="J462" s="2"/>
      <c r="M462" s="2"/>
    </row>
    <row r="463" spans="1:13" x14ac:dyDescent="0.25">
      <c r="A463" s="41" t="s">
        <v>1257</v>
      </c>
      <c r="B463" s="2" t="s">
        <v>400</v>
      </c>
      <c r="C463" s="2" t="s">
        <v>86</v>
      </c>
      <c r="D463" s="2" t="s">
        <v>401</v>
      </c>
      <c r="E463" s="2" t="s">
        <v>59</v>
      </c>
      <c r="F463" s="2" t="s">
        <v>63</v>
      </c>
      <c r="G463" s="2" t="s">
        <v>105</v>
      </c>
      <c r="H463" s="2" t="s">
        <v>55</v>
      </c>
      <c r="I463" s="2">
        <v>11</v>
      </c>
      <c r="J463" s="2"/>
      <c r="M463" s="2"/>
    </row>
    <row r="464" spans="1:13" x14ac:dyDescent="0.25">
      <c r="A464" s="41" t="s">
        <v>1257</v>
      </c>
      <c r="B464" s="2" t="s">
        <v>249</v>
      </c>
      <c r="C464" s="2" t="s">
        <v>251</v>
      </c>
      <c r="D464" s="2" t="s">
        <v>250</v>
      </c>
      <c r="E464" s="2" t="s">
        <v>58</v>
      </c>
      <c r="F464" s="2" t="s">
        <v>67</v>
      </c>
      <c r="G464" s="2" t="s">
        <v>105</v>
      </c>
      <c r="H464" s="2" t="s">
        <v>55</v>
      </c>
      <c r="I464" s="2">
        <v>11</v>
      </c>
      <c r="J464" s="2"/>
      <c r="M464" s="2"/>
    </row>
    <row r="465" spans="1:13" x14ac:dyDescent="0.25">
      <c r="A465" s="41" t="s">
        <v>1257</v>
      </c>
      <c r="B465" s="2" t="s">
        <v>405</v>
      </c>
      <c r="C465" s="2" t="s">
        <v>407</v>
      </c>
      <c r="D465" s="2" t="s">
        <v>406</v>
      </c>
      <c r="E465" s="2" t="s">
        <v>66</v>
      </c>
      <c r="F465" s="2" t="s">
        <v>65</v>
      </c>
      <c r="G465" s="2" t="s">
        <v>105</v>
      </c>
      <c r="H465" s="2" t="s">
        <v>55</v>
      </c>
      <c r="I465" s="2">
        <v>11</v>
      </c>
      <c r="J465" s="2"/>
      <c r="M465" s="2"/>
    </row>
    <row r="466" spans="1:13" x14ac:dyDescent="0.25">
      <c r="A466" s="41" t="s">
        <v>1257</v>
      </c>
      <c r="B466" s="2" t="s">
        <v>282</v>
      </c>
      <c r="C466" s="2" t="s">
        <v>284</v>
      </c>
      <c r="D466" s="2" t="s">
        <v>283</v>
      </c>
      <c r="E466" s="2" t="s">
        <v>58</v>
      </c>
      <c r="F466" s="2" t="s">
        <v>90</v>
      </c>
      <c r="G466" s="2" t="s">
        <v>105</v>
      </c>
      <c r="H466" s="2" t="s">
        <v>55</v>
      </c>
      <c r="I466" s="2">
        <v>11</v>
      </c>
      <c r="J466" s="2"/>
      <c r="M466" s="2"/>
    </row>
    <row r="467" spans="1:13" x14ac:dyDescent="0.25">
      <c r="A467" s="41" t="s">
        <v>1257</v>
      </c>
      <c r="B467" s="2" t="s">
        <v>413</v>
      </c>
      <c r="C467" s="2" t="s">
        <v>415</v>
      </c>
      <c r="D467" s="2" t="s">
        <v>414</v>
      </c>
      <c r="E467" s="2" t="s">
        <v>59</v>
      </c>
      <c r="F467" s="2" t="s">
        <v>76</v>
      </c>
      <c r="G467" s="2" t="s">
        <v>105</v>
      </c>
      <c r="H467" s="2" t="s">
        <v>55</v>
      </c>
      <c r="I467" s="2">
        <v>11</v>
      </c>
      <c r="J467" s="2"/>
      <c r="M467" s="2"/>
    </row>
    <row r="468" spans="1:13" x14ac:dyDescent="0.25">
      <c r="A468" s="41" t="s">
        <v>1257</v>
      </c>
      <c r="B468" s="2" t="s">
        <v>114</v>
      </c>
      <c r="C468" s="2" t="s">
        <v>116</v>
      </c>
      <c r="D468" s="2" t="s">
        <v>115</v>
      </c>
      <c r="E468" s="2" t="s">
        <v>59</v>
      </c>
      <c r="F468" s="2" t="s">
        <v>78</v>
      </c>
      <c r="G468" s="2" t="s">
        <v>105</v>
      </c>
      <c r="H468" s="2" t="s">
        <v>79</v>
      </c>
      <c r="I468" s="2">
        <v>11</v>
      </c>
      <c r="J468" s="2"/>
      <c r="M468" s="2"/>
    </row>
    <row r="469" spans="1:13" x14ac:dyDescent="0.25">
      <c r="A469" s="41" t="s">
        <v>1257</v>
      </c>
      <c r="B469" s="2" t="s">
        <v>410</v>
      </c>
      <c r="C469" s="2" t="s">
        <v>412</v>
      </c>
      <c r="D469" s="2" t="s">
        <v>411</v>
      </c>
      <c r="E469" s="2" t="s">
        <v>58</v>
      </c>
      <c r="F469" s="2" t="s">
        <v>67</v>
      </c>
      <c r="G469" s="2" t="s">
        <v>105</v>
      </c>
      <c r="H469" s="2" t="s">
        <v>55</v>
      </c>
      <c r="I469" s="2">
        <v>11</v>
      </c>
      <c r="J469" s="2"/>
      <c r="M469" s="2"/>
    </row>
    <row r="470" spans="1:13" x14ac:dyDescent="0.25">
      <c r="A470" s="41" t="s">
        <v>1257</v>
      </c>
      <c r="B470" s="2" t="s">
        <v>143</v>
      </c>
      <c r="C470" s="2" t="s">
        <v>145</v>
      </c>
      <c r="D470" s="2" t="s">
        <v>144</v>
      </c>
      <c r="E470" s="2" t="s">
        <v>64</v>
      </c>
      <c r="F470" s="2" t="s">
        <v>65</v>
      </c>
      <c r="G470" s="2" t="s">
        <v>105</v>
      </c>
      <c r="H470" s="2" t="s">
        <v>55</v>
      </c>
      <c r="I470" s="2">
        <v>11</v>
      </c>
      <c r="J470" s="2"/>
      <c r="M470" s="2"/>
    </row>
    <row r="471" spans="1:13" x14ac:dyDescent="0.25">
      <c r="A471" s="41" t="s">
        <v>1257</v>
      </c>
      <c r="B471" s="2" t="s">
        <v>1094</v>
      </c>
      <c r="C471" s="2" t="s">
        <v>1093</v>
      </c>
      <c r="D471" s="2" t="s">
        <v>1092</v>
      </c>
      <c r="E471" s="2" t="s">
        <v>75</v>
      </c>
      <c r="F471" s="2" t="s">
        <v>76</v>
      </c>
      <c r="G471" s="2" t="s">
        <v>105</v>
      </c>
      <c r="H471" s="2" t="s">
        <v>55</v>
      </c>
      <c r="I471" s="2">
        <v>11</v>
      </c>
      <c r="J471" s="2"/>
      <c r="M471" s="2"/>
    </row>
    <row r="472" spans="1:13" x14ac:dyDescent="0.25">
      <c r="A472" s="41" t="s">
        <v>1257</v>
      </c>
      <c r="B472" s="2" t="s">
        <v>482</v>
      </c>
      <c r="C472" s="2" t="s">
        <v>484</v>
      </c>
      <c r="D472" s="2" t="s">
        <v>483</v>
      </c>
      <c r="E472" s="2" t="s">
        <v>59</v>
      </c>
      <c r="F472" s="2" t="s">
        <v>57</v>
      </c>
      <c r="G472" s="2" t="s">
        <v>105</v>
      </c>
      <c r="H472" s="2" t="s">
        <v>55</v>
      </c>
      <c r="I472" s="2">
        <v>11</v>
      </c>
      <c r="J472" s="2"/>
      <c r="M472" s="2"/>
    </row>
    <row r="473" spans="1:13" x14ac:dyDescent="0.25">
      <c r="A473" s="41" t="s">
        <v>1257</v>
      </c>
      <c r="B473" s="2" t="s">
        <v>297</v>
      </c>
      <c r="C473" s="2" t="s">
        <v>299</v>
      </c>
      <c r="D473" s="2" t="s">
        <v>298</v>
      </c>
      <c r="E473" s="2" t="s">
        <v>59</v>
      </c>
      <c r="F473" s="2" t="s">
        <v>90</v>
      </c>
      <c r="G473" s="2" t="s">
        <v>105</v>
      </c>
      <c r="H473" s="2" t="s">
        <v>55</v>
      </c>
      <c r="I473" s="2">
        <v>11</v>
      </c>
      <c r="J473" s="2"/>
      <c r="M473" s="2"/>
    </row>
    <row r="474" spans="1:13" x14ac:dyDescent="0.25">
      <c r="A474" s="41" t="s">
        <v>1257</v>
      </c>
      <c r="B474" s="2" t="s">
        <v>1097</v>
      </c>
      <c r="C474" s="2" t="s">
        <v>1096</v>
      </c>
      <c r="D474" s="2" t="s">
        <v>1095</v>
      </c>
      <c r="E474" s="2" t="s">
        <v>75</v>
      </c>
      <c r="F474" s="2" t="s">
        <v>76</v>
      </c>
      <c r="G474" s="2" t="s">
        <v>105</v>
      </c>
      <c r="H474" s="2" t="s">
        <v>55</v>
      </c>
      <c r="I474" s="2">
        <v>11</v>
      </c>
      <c r="J474" s="2"/>
      <c r="M474" s="2"/>
    </row>
    <row r="475" spans="1:13" x14ac:dyDescent="0.25">
      <c r="A475" s="41" t="s">
        <v>1257</v>
      </c>
      <c r="B475" s="2" t="s">
        <v>217</v>
      </c>
      <c r="C475" s="2" t="s">
        <v>219</v>
      </c>
      <c r="D475" s="2" t="s">
        <v>218</v>
      </c>
      <c r="E475" s="2" t="s">
        <v>75</v>
      </c>
      <c r="F475" s="2" t="s">
        <v>90</v>
      </c>
      <c r="G475" s="2" t="s">
        <v>105</v>
      </c>
      <c r="H475" s="2" t="s">
        <v>55</v>
      </c>
      <c r="I475" s="2">
        <v>11</v>
      </c>
      <c r="J475" s="2"/>
      <c r="M475" s="2"/>
    </row>
    <row r="476" spans="1:13" x14ac:dyDescent="0.25">
      <c r="A476" s="41" t="s">
        <v>1257</v>
      </c>
      <c r="B476" s="2" t="s">
        <v>129</v>
      </c>
      <c r="C476" s="2" t="s">
        <v>131</v>
      </c>
      <c r="D476" s="2" t="s">
        <v>130</v>
      </c>
      <c r="E476" s="2" t="s">
        <v>59</v>
      </c>
      <c r="F476" s="2" t="s">
        <v>57</v>
      </c>
      <c r="G476" s="2" t="s">
        <v>105</v>
      </c>
      <c r="H476" s="2" t="s">
        <v>55</v>
      </c>
      <c r="I476" s="2">
        <v>11</v>
      </c>
      <c r="J476" s="2"/>
      <c r="M476" s="2"/>
    </row>
    <row r="477" spans="1:13" x14ac:dyDescent="0.25">
      <c r="A477" s="41" t="s">
        <v>1257</v>
      </c>
      <c r="B477" s="2" t="s">
        <v>117</v>
      </c>
      <c r="C477" s="2" t="s">
        <v>119</v>
      </c>
      <c r="D477" s="2" t="s">
        <v>118</v>
      </c>
      <c r="E477" s="2" t="s">
        <v>75</v>
      </c>
      <c r="F477" s="2" t="s">
        <v>78</v>
      </c>
      <c r="G477" s="2" t="s">
        <v>105</v>
      </c>
      <c r="H477" s="2" t="s">
        <v>79</v>
      </c>
      <c r="I477" s="2">
        <v>11</v>
      </c>
      <c r="J477" s="2"/>
      <c r="M477" s="2"/>
    </row>
    <row r="478" spans="1:13" x14ac:dyDescent="0.25">
      <c r="A478" s="41" t="s">
        <v>1257</v>
      </c>
      <c r="B478" s="2" t="s">
        <v>352</v>
      </c>
      <c r="C478" s="2" t="s">
        <v>354</v>
      </c>
      <c r="D478" s="2" t="s">
        <v>353</v>
      </c>
      <c r="E478" s="2" t="s">
        <v>59</v>
      </c>
      <c r="F478" s="2" t="s">
        <v>90</v>
      </c>
      <c r="G478" s="2" t="s">
        <v>105</v>
      </c>
      <c r="H478" s="2" t="s">
        <v>55</v>
      </c>
      <c r="I478" s="2">
        <v>11</v>
      </c>
      <c r="J478" s="2"/>
      <c r="M478" s="2"/>
    </row>
    <row r="479" spans="1:13" x14ac:dyDescent="0.25">
      <c r="A479" s="41" t="s">
        <v>1257</v>
      </c>
      <c r="B479" s="2" t="s">
        <v>1100</v>
      </c>
      <c r="C479" s="2" t="s">
        <v>1099</v>
      </c>
      <c r="D479" s="2" t="s">
        <v>1098</v>
      </c>
      <c r="E479" s="2" t="s">
        <v>59</v>
      </c>
      <c r="F479" s="2" t="s">
        <v>90</v>
      </c>
      <c r="G479" s="2" t="s">
        <v>105</v>
      </c>
      <c r="H479" s="2" t="s">
        <v>55</v>
      </c>
      <c r="I479" s="2">
        <v>11</v>
      </c>
      <c r="J479" s="2"/>
      <c r="M479" s="2"/>
    </row>
    <row r="480" spans="1:13" x14ac:dyDescent="0.25">
      <c r="A480" s="41" t="s">
        <v>1257</v>
      </c>
      <c r="B480" s="2" t="s">
        <v>1103</v>
      </c>
      <c r="C480" s="2" t="s">
        <v>1102</v>
      </c>
      <c r="D480" s="2" t="s">
        <v>1101</v>
      </c>
      <c r="E480" s="2" t="s">
        <v>59</v>
      </c>
      <c r="F480" s="2" t="s">
        <v>90</v>
      </c>
      <c r="G480" s="2" t="s">
        <v>105</v>
      </c>
      <c r="H480" s="2" t="s">
        <v>55</v>
      </c>
      <c r="I480" s="2">
        <v>11</v>
      </c>
      <c r="J480" s="2"/>
      <c r="M480" s="2"/>
    </row>
    <row r="481" spans="1:13" x14ac:dyDescent="0.25">
      <c r="A481" s="41" t="s">
        <v>1257</v>
      </c>
      <c r="B481" s="2" t="s">
        <v>279</v>
      </c>
      <c r="C481" s="2" t="s">
        <v>281</v>
      </c>
      <c r="D481" s="2" t="s">
        <v>280</v>
      </c>
      <c r="E481" s="2" t="s">
        <v>75</v>
      </c>
      <c r="F481" s="2" t="s">
        <v>67</v>
      </c>
      <c r="G481" s="2" t="s">
        <v>105</v>
      </c>
      <c r="H481" s="2" t="s">
        <v>55</v>
      </c>
      <c r="I481" s="2">
        <v>11</v>
      </c>
      <c r="J481" s="2"/>
      <c r="M481" s="2"/>
    </row>
    <row r="482" spans="1:13" x14ac:dyDescent="0.25">
      <c r="A482" s="41" t="s">
        <v>1257</v>
      </c>
      <c r="B482" s="2" t="s">
        <v>361</v>
      </c>
      <c r="C482" s="2" t="s">
        <v>363</v>
      </c>
      <c r="D482" s="2" t="s">
        <v>362</v>
      </c>
      <c r="E482" s="2" t="s">
        <v>75</v>
      </c>
      <c r="F482" s="2" t="s">
        <v>90</v>
      </c>
      <c r="G482" s="2" t="s">
        <v>105</v>
      </c>
      <c r="H482" s="2" t="s">
        <v>55</v>
      </c>
      <c r="I482" s="2">
        <v>11</v>
      </c>
      <c r="J482" s="2"/>
      <c r="M482" s="2"/>
    </row>
    <row r="483" spans="1:13" x14ac:dyDescent="0.25">
      <c r="A483" s="41" t="s">
        <v>1257</v>
      </c>
      <c r="B483" s="2" t="s">
        <v>508</v>
      </c>
      <c r="C483" s="2" t="s">
        <v>510</v>
      </c>
      <c r="D483" s="2" t="s">
        <v>509</v>
      </c>
      <c r="E483" s="2" t="s">
        <v>59</v>
      </c>
      <c r="F483" s="2" t="s">
        <v>57</v>
      </c>
      <c r="G483" s="2" t="s">
        <v>105</v>
      </c>
      <c r="H483" s="2" t="s">
        <v>55</v>
      </c>
      <c r="I483" s="2">
        <v>11</v>
      </c>
      <c r="J483" s="2"/>
      <c r="M483" s="2"/>
    </row>
    <row r="484" spans="1:13" x14ac:dyDescent="0.25">
      <c r="A484" s="41" t="s">
        <v>1257</v>
      </c>
      <c r="B484" s="2" t="s">
        <v>464</v>
      </c>
      <c r="C484" s="2" t="s">
        <v>466</v>
      </c>
      <c r="D484" s="2" t="s">
        <v>465</v>
      </c>
      <c r="E484" s="2" t="s">
        <v>90</v>
      </c>
      <c r="F484" s="2" t="s">
        <v>90</v>
      </c>
      <c r="G484" s="2" t="s">
        <v>105</v>
      </c>
      <c r="H484" s="2" t="s">
        <v>55</v>
      </c>
      <c r="I484" s="2">
        <v>11</v>
      </c>
      <c r="J484" s="2"/>
      <c r="M484" s="2"/>
    </row>
    <row r="485" spans="1:13" x14ac:dyDescent="0.25">
      <c r="A485" s="41" t="s">
        <v>1257</v>
      </c>
      <c r="B485" s="2" t="s">
        <v>149</v>
      </c>
      <c r="C485" s="2" t="s">
        <v>151</v>
      </c>
      <c r="D485" s="2" t="s">
        <v>150</v>
      </c>
      <c r="E485" s="2" t="s">
        <v>64</v>
      </c>
      <c r="F485" s="2" t="s">
        <v>65</v>
      </c>
      <c r="G485" s="2" t="s">
        <v>105</v>
      </c>
      <c r="H485" s="2" t="s">
        <v>55</v>
      </c>
      <c r="I485" s="2">
        <v>11</v>
      </c>
      <c r="J485" s="2"/>
      <c r="M485" s="2"/>
    </row>
    <row r="486" spans="1:13" x14ac:dyDescent="0.25">
      <c r="A486" s="41" t="s">
        <v>1257</v>
      </c>
      <c r="B486" s="2" t="s">
        <v>425</v>
      </c>
      <c r="C486" s="2" t="s">
        <v>360</v>
      </c>
      <c r="D486" s="2" t="s">
        <v>426</v>
      </c>
      <c r="E486" s="2" t="s">
        <v>59</v>
      </c>
      <c r="F486" s="2" t="s">
        <v>57</v>
      </c>
      <c r="G486" s="2" t="s">
        <v>105</v>
      </c>
      <c r="H486" s="2" t="s">
        <v>55</v>
      </c>
      <c r="I486" s="2">
        <v>11</v>
      </c>
      <c r="J486" s="2"/>
      <c r="M486" s="2"/>
    </row>
    <row r="487" spans="1:13" x14ac:dyDescent="0.25">
      <c r="A487" s="41" t="s">
        <v>1257</v>
      </c>
      <c r="B487" s="2" t="s">
        <v>120</v>
      </c>
      <c r="C487" s="2" t="s">
        <v>122</v>
      </c>
      <c r="D487" s="2" t="s">
        <v>121</v>
      </c>
      <c r="E487" s="2" t="s">
        <v>75</v>
      </c>
      <c r="F487" s="2" t="s">
        <v>78</v>
      </c>
      <c r="G487" s="2" t="s">
        <v>105</v>
      </c>
      <c r="H487" s="2" t="s">
        <v>79</v>
      </c>
      <c r="I487" s="2">
        <v>11</v>
      </c>
      <c r="J487" s="2"/>
      <c r="M487" s="2"/>
    </row>
    <row r="488" spans="1:13" x14ac:dyDescent="0.25">
      <c r="A488" s="41" t="s">
        <v>1257</v>
      </c>
      <c r="B488" s="2" t="s">
        <v>132</v>
      </c>
      <c r="C488" s="2" t="s">
        <v>134</v>
      </c>
      <c r="D488" s="2" t="s">
        <v>133</v>
      </c>
      <c r="E488" s="2" t="s">
        <v>59</v>
      </c>
      <c r="F488" s="2" t="s">
        <v>57</v>
      </c>
      <c r="G488" s="2" t="s">
        <v>105</v>
      </c>
      <c r="H488" s="2" t="s">
        <v>55</v>
      </c>
      <c r="I488" s="2">
        <v>11</v>
      </c>
      <c r="J488" s="2"/>
      <c r="M488" s="2"/>
    </row>
    <row r="489" spans="1:13" x14ac:dyDescent="0.25">
      <c r="A489" s="41" t="s">
        <v>1257</v>
      </c>
      <c r="B489" s="2" t="s">
        <v>458</v>
      </c>
      <c r="C489" s="2" t="s">
        <v>460</v>
      </c>
      <c r="D489" s="2" t="s">
        <v>459</v>
      </c>
      <c r="E489" s="2" t="s">
        <v>59</v>
      </c>
      <c r="F489" s="2" t="s">
        <v>78</v>
      </c>
      <c r="G489" s="2" t="s">
        <v>105</v>
      </c>
      <c r="H489" s="2" t="s">
        <v>79</v>
      </c>
      <c r="I489" s="2">
        <v>11</v>
      </c>
      <c r="J489" s="2"/>
      <c r="M489" s="2"/>
    </row>
    <row r="490" spans="1:13" x14ac:dyDescent="0.25">
      <c r="A490" s="41" t="s">
        <v>1257</v>
      </c>
      <c r="B490" s="2" t="s">
        <v>319</v>
      </c>
      <c r="C490" s="2" t="s">
        <v>321</v>
      </c>
      <c r="D490" s="2" t="s">
        <v>320</v>
      </c>
      <c r="E490" s="2" t="s">
        <v>58</v>
      </c>
      <c r="F490" s="2" t="s">
        <v>78</v>
      </c>
      <c r="G490" s="2" t="s">
        <v>105</v>
      </c>
      <c r="H490" s="2" t="s">
        <v>79</v>
      </c>
      <c r="I490" s="2">
        <v>11</v>
      </c>
      <c r="J490" s="2"/>
      <c r="M490" s="2"/>
    </row>
    <row r="491" spans="1:13" x14ac:dyDescent="0.25">
      <c r="A491" s="41" t="s">
        <v>1257</v>
      </c>
      <c r="B491" s="2" t="s">
        <v>391</v>
      </c>
      <c r="C491" s="2" t="s">
        <v>393</v>
      </c>
      <c r="D491" s="2" t="s">
        <v>392</v>
      </c>
      <c r="E491" s="2" t="s">
        <v>58</v>
      </c>
      <c r="F491" s="2" t="s">
        <v>57</v>
      </c>
      <c r="G491" s="2" t="s">
        <v>105</v>
      </c>
      <c r="H491" s="2" t="s">
        <v>55</v>
      </c>
      <c r="I491" s="2">
        <v>11</v>
      </c>
      <c r="J491" s="2"/>
      <c r="M491" s="2"/>
    </row>
    <row r="492" spans="1:13" x14ac:dyDescent="0.25">
      <c r="A492" s="41" t="s">
        <v>1257</v>
      </c>
      <c r="B492" s="2" t="s">
        <v>167</v>
      </c>
      <c r="C492" s="2" t="s">
        <v>169</v>
      </c>
      <c r="D492" s="2" t="s">
        <v>168</v>
      </c>
      <c r="E492" s="2" t="s">
        <v>59</v>
      </c>
      <c r="F492" s="2" t="s">
        <v>57</v>
      </c>
      <c r="G492" s="2" t="s">
        <v>105</v>
      </c>
      <c r="H492" s="2" t="s">
        <v>55</v>
      </c>
      <c r="I492" s="2">
        <v>11</v>
      </c>
      <c r="J492" s="2"/>
      <c r="M492" s="2"/>
    </row>
    <row r="493" spans="1:13" x14ac:dyDescent="0.25">
      <c r="A493" s="41" t="s">
        <v>1257</v>
      </c>
      <c r="B493" s="2" t="s">
        <v>334</v>
      </c>
      <c r="C493" s="2" t="s">
        <v>336</v>
      </c>
      <c r="D493" s="2" t="s">
        <v>335</v>
      </c>
      <c r="E493" s="2" t="s">
        <v>59</v>
      </c>
      <c r="F493" s="2" t="s">
        <v>90</v>
      </c>
      <c r="G493" s="2" t="s">
        <v>105</v>
      </c>
      <c r="H493" s="2" t="s">
        <v>55</v>
      </c>
      <c r="I493" s="2">
        <v>11</v>
      </c>
      <c r="J493" s="2"/>
      <c r="M493" s="2"/>
    </row>
    <row r="494" spans="1:13" x14ac:dyDescent="0.25">
      <c r="A494" s="41" t="s">
        <v>1257</v>
      </c>
      <c r="B494" s="2" t="s">
        <v>161</v>
      </c>
      <c r="C494" s="2" t="s">
        <v>163</v>
      </c>
      <c r="D494" s="2" t="s">
        <v>162</v>
      </c>
      <c r="E494" s="2" t="s">
        <v>59</v>
      </c>
      <c r="F494" s="2" t="s">
        <v>57</v>
      </c>
      <c r="G494" s="2" t="s">
        <v>105</v>
      </c>
      <c r="H494" s="2" t="s">
        <v>55</v>
      </c>
      <c r="I494" s="2">
        <v>11</v>
      </c>
      <c r="J494" s="2"/>
      <c r="M494" s="2"/>
    </row>
    <row r="495" spans="1:13" x14ac:dyDescent="0.25">
      <c r="A495" s="41" t="s">
        <v>1257</v>
      </c>
      <c r="B495" s="2" t="s">
        <v>461</v>
      </c>
      <c r="C495" s="2" t="s">
        <v>463</v>
      </c>
      <c r="D495" s="2" t="s">
        <v>462</v>
      </c>
      <c r="E495" s="2" t="s">
        <v>59</v>
      </c>
      <c r="F495" s="2" t="s">
        <v>57</v>
      </c>
      <c r="G495" s="2" t="s">
        <v>105</v>
      </c>
      <c r="H495" s="2" t="s">
        <v>55</v>
      </c>
      <c r="I495" s="2">
        <v>11</v>
      </c>
      <c r="J495" s="2"/>
      <c r="M495" s="2"/>
    </row>
    <row r="496" spans="1:13" x14ac:dyDescent="0.25">
      <c r="A496" s="41" t="s">
        <v>1257</v>
      </c>
      <c r="B496" s="2" t="s">
        <v>123</v>
      </c>
      <c r="C496" s="2" t="s">
        <v>125</v>
      </c>
      <c r="D496" s="2" t="s">
        <v>124</v>
      </c>
      <c r="E496" s="2" t="s">
        <v>59</v>
      </c>
      <c r="F496" s="2" t="s">
        <v>78</v>
      </c>
      <c r="G496" s="2" t="s">
        <v>105</v>
      </c>
      <c r="H496" s="2" t="s">
        <v>79</v>
      </c>
      <c r="I496" s="2">
        <v>11</v>
      </c>
      <c r="J496" s="2"/>
      <c r="M496" s="2"/>
    </row>
    <row r="497" spans="1:13" x14ac:dyDescent="0.25">
      <c r="A497" s="41" t="s">
        <v>1257</v>
      </c>
      <c r="B497" s="2" t="s">
        <v>455</v>
      </c>
      <c r="C497" s="2" t="s">
        <v>457</v>
      </c>
      <c r="D497" s="2" t="s">
        <v>456</v>
      </c>
      <c r="E497" s="2" t="s">
        <v>59</v>
      </c>
      <c r="F497" s="2" t="s">
        <v>78</v>
      </c>
      <c r="G497" s="2" t="s">
        <v>105</v>
      </c>
      <c r="H497" s="2" t="s">
        <v>79</v>
      </c>
      <c r="I497" s="2">
        <v>11</v>
      </c>
      <c r="J497" s="2"/>
      <c r="M497" s="2"/>
    </row>
    <row r="498" spans="1:13" x14ac:dyDescent="0.25">
      <c r="A498" s="41" t="s">
        <v>1257</v>
      </c>
      <c r="B498" s="2" t="s">
        <v>1106</v>
      </c>
      <c r="C498" s="2" t="s">
        <v>1105</v>
      </c>
      <c r="D498" s="2" t="s">
        <v>1104</v>
      </c>
      <c r="E498" s="2" t="s">
        <v>66</v>
      </c>
      <c r="F498" s="2" t="s">
        <v>76</v>
      </c>
      <c r="G498" s="2" t="s">
        <v>105</v>
      </c>
      <c r="H498" s="2" t="s">
        <v>55</v>
      </c>
      <c r="I498" s="2">
        <v>11</v>
      </c>
      <c r="J498" s="2"/>
      <c r="M498" s="2"/>
    </row>
    <row r="499" spans="1:13" x14ac:dyDescent="0.25">
      <c r="A499" s="41" t="s">
        <v>1257</v>
      </c>
      <c r="B499" s="2" t="s">
        <v>1057</v>
      </c>
      <c r="C499" s="2" t="s">
        <v>1059</v>
      </c>
      <c r="D499" s="2" t="s">
        <v>1056</v>
      </c>
      <c r="E499" s="2" t="s">
        <v>1028</v>
      </c>
      <c r="F499" s="2" t="s">
        <v>54</v>
      </c>
      <c r="G499" s="2" t="s">
        <v>56</v>
      </c>
      <c r="H499" s="2" t="s">
        <v>55</v>
      </c>
      <c r="I499" s="2">
        <v>11</v>
      </c>
      <c r="J499" s="2"/>
      <c r="M499" s="2"/>
    </row>
    <row r="500" spans="1:13" x14ac:dyDescent="0.25">
      <c r="A500" s="41" t="s">
        <v>1257</v>
      </c>
      <c r="B500" s="2" t="s">
        <v>205</v>
      </c>
      <c r="C500" s="2" t="s">
        <v>207</v>
      </c>
      <c r="D500" s="2" t="s">
        <v>206</v>
      </c>
      <c r="E500" s="2" t="s">
        <v>2</v>
      </c>
      <c r="F500" s="2" t="s">
        <v>67</v>
      </c>
      <c r="G500" s="2" t="s">
        <v>105</v>
      </c>
      <c r="H500" s="2" t="s">
        <v>55</v>
      </c>
      <c r="I500" s="2">
        <v>11</v>
      </c>
      <c r="J500" s="2"/>
      <c r="M500" s="2"/>
    </row>
    <row r="501" spans="1:13" x14ac:dyDescent="0.25">
      <c r="A501" s="41" t="s">
        <v>1257</v>
      </c>
      <c r="B501" s="2" t="s">
        <v>243</v>
      </c>
      <c r="C501" s="2" t="s">
        <v>245</v>
      </c>
      <c r="D501" s="2" t="s">
        <v>244</v>
      </c>
      <c r="E501" s="2" t="s">
        <v>59</v>
      </c>
      <c r="F501" s="2" t="s">
        <v>67</v>
      </c>
      <c r="G501" s="2" t="s">
        <v>105</v>
      </c>
      <c r="H501" s="2" t="s">
        <v>55</v>
      </c>
      <c r="I501" s="2">
        <v>11</v>
      </c>
      <c r="J501" s="2"/>
      <c r="M501" s="2"/>
    </row>
    <row r="502" spans="1:13" x14ac:dyDescent="0.25">
      <c r="A502" s="41" t="s">
        <v>1258</v>
      </c>
      <c r="B502" s="2" t="s">
        <v>1067</v>
      </c>
      <c r="C502" s="2" t="s">
        <v>1066</v>
      </c>
      <c r="D502" s="2" t="s">
        <v>1065</v>
      </c>
      <c r="E502" s="2" t="s">
        <v>66</v>
      </c>
      <c r="F502" s="2" t="s">
        <v>76</v>
      </c>
      <c r="G502" s="2" t="s">
        <v>105</v>
      </c>
      <c r="H502" s="2" t="s">
        <v>55</v>
      </c>
      <c r="I502" s="2">
        <v>11</v>
      </c>
      <c r="J502" s="2"/>
      <c r="M502" s="2"/>
    </row>
    <row r="503" spans="1:13" x14ac:dyDescent="0.25">
      <c r="A503" s="41" t="s">
        <v>1258</v>
      </c>
      <c r="B503" s="2" t="s">
        <v>1070</v>
      </c>
      <c r="C503" s="2" t="s">
        <v>1069</v>
      </c>
      <c r="D503" s="2" t="s">
        <v>1068</v>
      </c>
      <c r="E503" s="2" t="s">
        <v>58</v>
      </c>
      <c r="F503" s="2" t="s">
        <v>67</v>
      </c>
      <c r="G503" s="2" t="s">
        <v>105</v>
      </c>
      <c r="H503" s="2" t="s">
        <v>55</v>
      </c>
      <c r="I503" s="2">
        <v>11</v>
      </c>
      <c r="J503" s="2"/>
      <c r="M503" s="2"/>
    </row>
    <row r="504" spans="1:13" x14ac:dyDescent="0.25">
      <c r="A504" s="41" t="s">
        <v>1258</v>
      </c>
      <c r="B504" s="2" t="s">
        <v>388</v>
      </c>
      <c r="C504" s="2" t="s">
        <v>390</v>
      </c>
      <c r="D504" s="2" t="s">
        <v>389</v>
      </c>
      <c r="E504" s="2" t="s">
        <v>59</v>
      </c>
      <c r="F504" s="2" t="s">
        <v>57</v>
      </c>
      <c r="G504" s="2" t="s">
        <v>105</v>
      </c>
      <c r="H504" s="2" t="s">
        <v>55</v>
      </c>
      <c r="I504" s="2">
        <v>11</v>
      </c>
      <c r="J504" s="2"/>
      <c r="M504" s="2"/>
    </row>
    <row r="505" spans="1:13" x14ac:dyDescent="0.25">
      <c r="A505" s="41" t="s">
        <v>1258</v>
      </c>
      <c r="B505" s="2" t="s">
        <v>438</v>
      </c>
      <c r="C505" s="2" t="s">
        <v>440</v>
      </c>
      <c r="D505" s="2" t="s">
        <v>439</v>
      </c>
      <c r="E505" s="2" t="s">
        <v>66</v>
      </c>
      <c r="F505" s="2" t="s">
        <v>76</v>
      </c>
      <c r="G505" s="2" t="s">
        <v>105</v>
      </c>
      <c r="H505" s="2" t="s">
        <v>55</v>
      </c>
      <c r="I505" s="2">
        <v>11</v>
      </c>
      <c r="J505" s="2"/>
      <c r="M505" s="2"/>
    </row>
    <row r="506" spans="1:13" x14ac:dyDescent="0.25">
      <c r="A506" s="41" t="s">
        <v>1258</v>
      </c>
      <c r="B506" s="2" t="s">
        <v>476</v>
      </c>
      <c r="C506" s="2" t="s">
        <v>478</v>
      </c>
      <c r="D506" s="2" t="s">
        <v>477</v>
      </c>
      <c r="E506" s="2" t="s">
        <v>59</v>
      </c>
      <c r="F506" s="2" t="s">
        <v>57</v>
      </c>
      <c r="G506" s="2" t="s">
        <v>105</v>
      </c>
      <c r="H506" s="2" t="s">
        <v>55</v>
      </c>
      <c r="I506" s="2">
        <v>11</v>
      </c>
      <c r="J506" s="2"/>
      <c r="M506" s="2"/>
    </row>
    <row r="507" spans="1:13" x14ac:dyDescent="0.25">
      <c r="A507" s="41" t="s">
        <v>1258</v>
      </c>
      <c r="B507" s="2" t="s">
        <v>346</v>
      </c>
      <c r="C507" s="2" t="s">
        <v>348</v>
      </c>
      <c r="D507" s="2" t="s">
        <v>347</v>
      </c>
      <c r="E507" s="2" t="s">
        <v>59</v>
      </c>
      <c r="F507" s="2" t="s">
        <v>90</v>
      </c>
      <c r="G507" s="2" t="s">
        <v>105</v>
      </c>
      <c r="H507" s="2" t="s">
        <v>55</v>
      </c>
      <c r="I507" s="2">
        <v>11</v>
      </c>
      <c r="J507" s="2"/>
      <c r="M507" s="2"/>
    </row>
    <row r="508" spans="1:13" x14ac:dyDescent="0.25">
      <c r="A508" s="41" t="s">
        <v>1258</v>
      </c>
      <c r="B508" s="2" t="s">
        <v>252</v>
      </c>
      <c r="C508" s="2" t="s">
        <v>254</v>
      </c>
      <c r="D508" s="2" t="s">
        <v>253</v>
      </c>
      <c r="E508" s="2" t="s">
        <v>58</v>
      </c>
      <c r="F508" s="2" t="s">
        <v>57</v>
      </c>
      <c r="G508" s="2" t="s">
        <v>105</v>
      </c>
      <c r="H508" s="2" t="s">
        <v>55</v>
      </c>
      <c r="I508" s="2">
        <v>11</v>
      </c>
      <c r="J508" s="2"/>
      <c r="M508" s="2"/>
    </row>
    <row r="509" spans="1:13" x14ac:dyDescent="0.25">
      <c r="A509" s="41" t="s">
        <v>1258</v>
      </c>
      <c r="B509" s="2" t="s">
        <v>232</v>
      </c>
      <c r="C509" s="2" t="s">
        <v>234</v>
      </c>
      <c r="D509" s="2" t="s">
        <v>233</v>
      </c>
      <c r="E509" s="2" t="s">
        <v>59</v>
      </c>
      <c r="F509" s="2" t="s">
        <v>90</v>
      </c>
      <c r="G509" s="2" t="s">
        <v>105</v>
      </c>
      <c r="H509" s="2" t="s">
        <v>55</v>
      </c>
      <c r="I509" s="2">
        <v>11</v>
      </c>
      <c r="J509" s="2"/>
      <c r="M509" s="2"/>
    </row>
    <row r="510" spans="1:13" x14ac:dyDescent="0.25">
      <c r="A510" s="41" t="s">
        <v>1258</v>
      </c>
      <c r="B510" s="2" t="s">
        <v>246</v>
      </c>
      <c r="C510" s="2" t="s">
        <v>248</v>
      </c>
      <c r="D510" s="2" t="s">
        <v>247</v>
      </c>
      <c r="E510" s="2" t="s">
        <v>66</v>
      </c>
      <c r="F510" s="2" t="s">
        <v>76</v>
      </c>
      <c r="G510" s="2" t="s">
        <v>105</v>
      </c>
      <c r="H510" s="2" t="s">
        <v>55</v>
      </c>
      <c r="I510" s="2">
        <v>11</v>
      </c>
      <c r="J510" s="2"/>
      <c r="M510" s="2"/>
    </row>
    <row r="511" spans="1:13" x14ac:dyDescent="0.25">
      <c r="A511" s="41" t="s">
        <v>1258</v>
      </c>
      <c r="B511" s="2" t="s">
        <v>555</v>
      </c>
      <c r="C511" s="2" t="s">
        <v>557</v>
      </c>
      <c r="D511" s="2" t="s">
        <v>556</v>
      </c>
      <c r="E511" s="2" t="s">
        <v>59</v>
      </c>
      <c r="F511" s="2" t="s">
        <v>63</v>
      </c>
      <c r="G511" s="2" t="s">
        <v>105</v>
      </c>
      <c r="H511" s="2" t="s">
        <v>55</v>
      </c>
      <c r="I511" s="2">
        <v>11</v>
      </c>
      <c r="J511" s="2"/>
      <c r="M511" s="2"/>
    </row>
    <row r="512" spans="1:13" x14ac:dyDescent="0.25">
      <c r="A512" s="41" t="s">
        <v>1258</v>
      </c>
      <c r="B512" s="2" t="s">
        <v>1029</v>
      </c>
      <c r="C512" s="2" t="s">
        <v>1058</v>
      </c>
      <c r="D512" s="2" t="s">
        <v>1027</v>
      </c>
      <c r="E512" s="2" t="s">
        <v>1028</v>
      </c>
      <c r="F512" s="2" t="s">
        <v>54</v>
      </c>
      <c r="G512" s="2" t="s">
        <v>56</v>
      </c>
      <c r="H512" s="2" t="s">
        <v>55</v>
      </c>
      <c r="I512" s="2">
        <v>11</v>
      </c>
      <c r="J512" s="2"/>
      <c r="M512" s="2"/>
    </row>
    <row r="513" spans="1:13" x14ac:dyDescent="0.25">
      <c r="A513" s="41" t="s">
        <v>1258</v>
      </c>
      <c r="B513" s="2" t="s">
        <v>291</v>
      </c>
      <c r="C513" s="2" t="s">
        <v>293</v>
      </c>
      <c r="D513" s="2" t="s">
        <v>292</v>
      </c>
      <c r="E513" s="2" t="s">
        <v>58</v>
      </c>
      <c r="F513" s="2" t="s">
        <v>63</v>
      </c>
      <c r="G513" s="2" t="s">
        <v>105</v>
      </c>
      <c r="H513" s="2" t="s">
        <v>55</v>
      </c>
      <c r="I513" s="2">
        <v>11</v>
      </c>
      <c r="J513" s="2"/>
      <c r="M513" s="2"/>
    </row>
    <row r="514" spans="1:13" x14ac:dyDescent="0.25">
      <c r="A514" s="41" t="s">
        <v>1258</v>
      </c>
      <c r="B514" s="2" t="s">
        <v>187</v>
      </c>
      <c r="C514" s="2" t="s">
        <v>189</v>
      </c>
      <c r="D514" s="2" t="s">
        <v>188</v>
      </c>
      <c r="E514" s="2" t="s">
        <v>71</v>
      </c>
      <c r="F514" s="2" t="s">
        <v>61</v>
      </c>
      <c r="G514" s="2" t="s">
        <v>105</v>
      </c>
      <c r="H514" s="2" t="s">
        <v>55</v>
      </c>
      <c r="I514" s="2">
        <v>11</v>
      </c>
      <c r="J514" s="2"/>
      <c r="M514" s="2"/>
    </row>
    <row r="515" spans="1:13" x14ac:dyDescent="0.25">
      <c r="A515" s="41" t="s">
        <v>1258</v>
      </c>
      <c r="B515" s="2" t="s">
        <v>433</v>
      </c>
      <c r="C515" s="2" t="s">
        <v>84</v>
      </c>
      <c r="D515" s="2" t="s">
        <v>434</v>
      </c>
      <c r="E515" s="2" t="s">
        <v>59</v>
      </c>
      <c r="F515" s="2" t="s">
        <v>76</v>
      </c>
      <c r="G515" s="2" t="s">
        <v>105</v>
      </c>
      <c r="H515" s="2" t="s">
        <v>55</v>
      </c>
      <c r="I515" s="2">
        <v>11</v>
      </c>
      <c r="J515" s="2"/>
      <c r="M515" s="2"/>
    </row>
    <row r="516" spans="1:13" x14ac:dyDescent="0.25">
      <c r="A516" s="41" t="s">
        <v>1258</v>
      </c>
      <c r="B516" s="2" t="s">
        <v>1073</v>
      </c>
      <c r="C516" s="2" t="s">
        <v>1072</v>
      </c>
      <c r="D516" s="2" t="s">
        <v>1071</v>
      </c>
      <c r="E516" s="2" t="s">
        <v>59</v>
      </c>
      <c r="F516" s="2" t="s">
        <v>90</v>
      </c>
      <c r="G516" s="2" t="s">
        <v>105</v>
      </c>
      <c r="H516" s="2" t="s">
        <v>55</v>
      </c>
      <c r="I516" s="2">
        <v>11</v>
      </c>
      <c r="J516" s="2"/>
      <c r="M516" s="2"/>
    </row>
    <row r="517" spans="1:13" x14ac:dyDescent="0.25">
      <c r="A517" s="41" t="s">
        <v>1258</v>
      </c>
      <c r="B517" s="2" t="s">
        <v>235</v>
      </c>
      <c r="C517" s="2" t="s">
        <v>237</v>
      </c>
      <c r="D517" s="2" t="s">
        <v>236</v>
      </c>
      <c r="E517" s="2" t="s">
        <v>59</v>
      </c>
      <c r="F517" s="2" t="s">
        <v>90</v>
      </c>
      <c r="G517" s="2" t="s">
        <v>105</v>
      </c>
      <c r="H517" s="2" t="s">
        <v>55</v>
      </c>
      <c r="I517" s="2">
        <v>11</v>
      </c>
      <c r="J517" s="2"/>
      <c r="M517" s="2"/>
    </row>
    <row r="518" spans="1:13" x14ac:dyDescent="0.25">
      <c r="A518" s="41" t="s">
        <v>1258</v>
      </c>
      <c r="B518" s="2" t="s">
        <v>164</v>
      </c>
      <c r="C518" s="2" t="s">
        <v>166</v>
      </c>
      <c r="D518" s="2" t="s">
        <v>165</v>
      </c>
      <c r="E518" s="2" t="s">
        <v>59</v>
      </c>
      <c r="F518" s="2" t="s">
        <v>57</v>
      </c>
      <c r="G518" s="2" t="s">
        <v>105</v>
      </c>
      <c r="H518" s="2" t="s">
        <v>55</v>
      </c>
      <c r="I518" s="2">
        <v>11</v>
      </c>
      <c r="J518" s="2"/>
      <c r="M518" s="2"/>
    </row>
    <row r="519" spans="1:13" x14ac:dyDescent="0.25">
      <c r="A519" s="41" t="s">
        <v>1258</v>
      </c>
      <c r="B519" s="2" t="s">
        <v>520</v>
      </c>
      <c r="C519" s="2" t="s">
        <v>522</v>
      </c>
      <c r="D519" s="2" t="s">
        <v>521</v>
      </c>
      <c r="E519" s="2" t="s">
        <v>2</v>
      </c>
      <c r="F519" s="2" t="s">
        <v>81</v>
      </c>
      <c r="G519" s="2" t="s">
        <v>105</v>
      </c>
      <c r="H519" s="2" t="s">
        <v>55</v>
      </c>
      <c r="I519" s="2">
        <v>11</v>
      </c>
      <c r="J519" s="2"/>
      <c r="M519" s="2"/>
    </row>
    <row r="520" spans="1:13" x14ac:dyDescent="0.25">
      <c r="A520" s="41" t="s">
        <v>1258</v>
      </c>
      <c r="B520" s="2" t="s">
        <v>1032</v>
      </c>
      <c r="C520" s="2" t="s">
        <v>1059</v>
      </c>
      <c r="D520" s="2" t="s">
        <v>1030</v>
      </c>
      <c r="E520" s="2" t="s">
        <v>53</v>
      </c>
      <c r="F520" s="2" t="s">
        <v>54</v>
      </c>
      <c r="G520" s="2" t="s">
        <v>56</v>
      </c>
      <c r="H520" s="2" t="s">
        <v>55</v>
      </c>
      <c r="I520" s="2">
        <v>11</v>
      </c>
      <c r="J520" s="2"/>
      <c r="M520" s="2"/>
    </row>
    <row r="521" spans="1:13" x14ac:dyDescent="0.25">
      <c r="A521" s="41" t="s">
        <v>1258</v>
      </c>
      <c r="B521" s="2" t="s">
        <v>311</v>
      </c>
      <c r="C521" s="2" t="s">
        <v>313</v>
      </c>
      <c r="D521" s="2" t="s">
        <v>312</v>
      </c>
      <c r="E521" s="2" t="s">
        <v>77</v>
      </c>
      <c r="F521" s="2" t="s">
        <v>61</v>
      </c>
      <c r="G521" s="2" t="s">
        <v>105</v>
      </c>
      <c r="H521" s="2" t="s">
        <v>55</v>
      </c>
      <c r="I521" s="2">
        <v>11</v>
      </c>
      <c r="J521" s="2"/>
      <c r="M521" s="2"/>
    </row>
    <row r="522" spans="1:13" x14ac:dyDescent="0.25">
      <c r="A522" s="41" t="s">
        <v>1258</v>
      </c>
      <c r="B522" s="2" t="s">
        <v>479</v>
      </c>
      <c r="C522" s="2" t="s">
        <v>481</v>
      </c>
      <c r="D522" s="2" t="s">
        <v>480</v>
      </c>
      <c r="E522" s="2" t="s">
        <v>2</v>
      </c>
      <c r="F522" s="2" t="s">
        <v>57</v>
      </c>
      <c r="G522" s="2" t="s">
        <v>105</v>
      </c>
      <c r="H522" s="2" t="s">
        <v>55</v>
      </c>
      <c r="I522" s="2">
        <v>11</v>
      </c>
      <c r="J522" s="2"/>
      <c r="M522" s="2"/>
    </row>
    <row r="523" spans="1:13" x14ac:dyDescent="0.25">
      <c r="A523" s="41" t="s">
        <v>1258</v>
      </c>
      <c r="B523" s="2" t="s">
        <v>111</v>
      </c>
      <c r="C523" s="2" t="s">
        <v>113</v>
      </c>
      <c r="D523" s="2" t="s">
        <v>112</v>
      </c>
      <c r="E523" s="2" t="s">
        <v>59</v>
      </c>
      <c r="F523" s="2" t="s">
        <v>78</v>
      </c>
      <c r="G523" s="2" t="s">
        <v>105</v>
      </c>
      <c r="H523" s="2" t="s">
        <v>79</v>
      </c>
      <c r="I523" s="2">
        <v>11</v>
      </c>
      <c r="J523" s="2"/>
      <c r="M523" s="2"/>
    </row>
    <row r="524" spans="1:13" x14ac:dyDescent="0.25">
      <c r="A524" s="41" t="s">
        <v>1258</v>
      </c>
      <c r="B524" s="2" t="s">
        <v>294</v>
      </c>
      <c r="C524" s="2" t="s">
        <v>296</v>
      </c>
      <c r="D524" s="2" t="s">
        <v>295</v>
      </c>
      <c r="E524" s="2" t="s">
        <v>59</v>
      </c>
      <c r="F524" s="2" t="s">
        <v>63</v>
      </c>
      <c r="G524" s="2" t="s">
        <v>105</v>
      </c>
      <c r="H524" s="2" t="s">
        <v>55</v>
      </c>
      <c r="I524" s="2">
        <v>11</v>
      </c>
      <c r="J524" s="2"/>
      <c r="M524" s="2"/>
    </row>
    <row r="525" spans="1:13" x14ac:dyDescent="0.25">
      <c r="A525" s="41" t="s">
        <v>1258</v>
      </c>
      <c r="B525" s="2" t="s">
        <v>467</v>
      </c>
      <c r="C525" s="2" t="s">
        <v>72</v>
      </c>
      <c r="D525" s="2" t="s">
        <v>468</v>
      </c>
      <c r="E525" s="2" t="s">
        <v>2</v>
      </c>
      <c r="F525" s="2" t="s">
        <v>90</v>
      </c>
      <c r="G525" s="2" t="s">
        <v>105</v>
      </c>
      <c r="H525" s="2" t="s">
        <v>55</v>
      </c>
      <c r="I525" s="2">
        <v>11</v>
      </c>
      <c r="J525" s="2"/>
      <c r="M525" s="2"/>
    </row>
    <row r="526" spans="1:13" x14ac:dyDescent="0.25">
      <c r="A526" s="41" t="s">
        <v>1258</v>
      </c>
      <c r="B526" s="2" t="s">
        <v>325</v>
      </c>
      <c r="C526" s="2" t="s">
        <v>327</v>
      </c>
      <c r="D526" s="2" t="s">
        <v>326</v>
      </c>
      <c r="E526" s="2" t="s">
        <v>58</v>
      </c>
      <c r="F526" s="2" t="s">
        <v>78</v>
      </c>
      <c r="G526" s="2" t="s">
        <v>105</v>
      </c>
      <c r="H526" s="2" t="s">
        <v>79</v>
      </c>
      <c r="I526" s="2">
        <v>11</v>
      </c>
      <c r="J526" s="2"/>
      <c r="M526" s="2"/>
    </row>
    <row r="527" spans="1:13" x14ac:dyDescent="0.25">
      <c r="A527" s="41" t="s">
        <v>1258</v>
      </c>
      <c r="B527" s="2" t="s">
        <v>473</v>
      </c>
      <c r="C527" s="2" t="s">
        <v>82</v>
      </c>
      <c r="D527" s="2" t="s">
        <v>474</v>
      </c>
      <c r="E527" s="2" t="s">
        <v>58</v>
      </c>
      <c r="F527" s="2" t="s">
        <v>475</v>
      </c>
      <c r="G527" s="2" t="s">
        <v>105</v>
      </c>
      <c r="H527" s="2" t="s">
        <v>55</v>
      </c>
      <c r="I527" s="2">
        <v>11</v>
      </c>
      <c r="J527" s="2"/>
      <c r="M527" s="2"/>
    </row>
    <row r="528" spans="1:13" x14ac:dyDescent="0.25">
      <c r="A528" s="41" t="s">
        <v>1258</v>
      </c>
      <c r="B528" s="2" t="s">
        <v>373</v>
      </c>
      <c r="C528" s="2" t="s">
        <v>375</v>
      </c>
      <c r="D528" s="2" t="s">
        <v>374</v>
      </c>
      <c r="E528" s="2" t="s">
        <v>58</v>
      </c>
      <c r="F528" s="2" t="s">
        <v>90</v>
      </c>
      <c r="G528" s="2" t="s">
        <v>105</v>
      </c>
      <c r="H528" s="2" t="s">
        <v>55</v>
      </c>
      <c r="I528" s="2">
        <v>11</v>
      </c>
      <c r="J528" s="2"/>
      <c r="M528" s="2"/>
    </row>
    <row r="529" spans="1:13" x14ac:dyDescent="0.25">
      <c r="A529" s="41" t="s">
        <v>1258</v>
      </c>
      <c r="B529" s="2" t="s">
        <v>444</v>
      </c>
      <c r="C529" s="2" t="s">
        <v>89</v>
      </c>
      <c r="D529" s="2" t="s">
        <v>445</v>
      </c>
      <c r="E529" s="2" t="s">
        <v>58</v>
      </c>
      <c r="F529" s="2" t="s">
        <v>78</v>
      </c>
      <c r="G529" s="2" t="s">
        <v>105</v>
      </c>
      <c r="H529" s="2" t="s">
        <v>79</v>
      </c>
      <c r="I529" s="2">
        <v>11</v>
      </c>
      <c r="J529" s="2"/>
      <c r="M529" s="2"/>
    </row>
    <row r="530" spans="1:13" x14ac:dyDescent="0.25">
      <c r="A530" s="41" t="s">
        <v>1258</v>
      </c>
      <c r="B530" s="2" t="s">
        <v>345</v>
      </c>
      <c r="C530" s="2" t="s">
        <v>69</v>
      </c>
      <c r="D530" s="2" t="s">
        <v>1033</v>
      </c>
      <c r="E530" s="2" t="s">
        <v>75</v>
      </c>
      <c r="F530" s="2" t="s">
        <v>90</v>
      </c>
      <c r="G530" s="2" t="s">
        <v>105</v>
      </c>
      <c r="H530" s="2" t="s">
        <v>55</v>
      </c>
      <c r="I530" s="2">
        <v>11</v>
      </c>
      <c r="J530" s="2"/>
      <c r="M530" s="2"/>
    </row>
    <row r="531" spans="1:13" x14ac:dyDescent="0.25">
      <c r="A531" s="41" t="s">
        <v>1258</v>
      </c>
      <c r="B531" s="2" t="s">
        <v>1076</v>
      </c>
      <c r="C531" s="2" t="s">
        <v>1075</v>
      </c>
      <c r="D531" s="2" t="s">
        <v>1074</v>
      </c>
      <c r="E531" s="2" t="s">
        <v>2</v>
      </c>
      <c r="F531" s="2" t="s">
        <v>76</v>
      </c>
      <c r="G531" s="2" t="s">
        <v>105</v>
      </c>
      <c r="H531" s="2" t="s">
        <v>55</v>
      </c>
      <c r="I531" s="2">
        <v>11</v>
      </c>
      <c r="J531" s="2"/>
      <c r="M531" s="2"/>
    </row>
    <row r="532" spans="1:13" x14ac:dyDescent="0.25">
      <c r="A532" s="41" t="s">
        <v>1258</v>
      </c>
      <c r="B532" s="2" t="s">
        <v>152</v>
      </c>
      <c r="C532" s="2" t="s">
        <v>154</v>
      </c>
      <c r="D532" s="2" t="s">
        <v>153</v>
      </c>
      <c r="E532" s="2" t="s">
        <v>64</v>
      </c>
      <c r="F532" s="2" t="s">
        <v>65</v>
      </c>
      <c r="G532" s="2" t="s">
        <v>105</v>
      </c>
      <c r="H532" s="2" t="s">
        <v>55</v>
      </c>
      <c r="I532" s="2">
        <v>11</v>
      </c>
      <c r="J532" s="2"/>
      <c r="M532" s="2"/>
    </row>
    <row r="533" spans="1:13" x14ac:dyDescent="0.25">
      <c r="A533" s="41" t="s">
        <v>1258</v>
      </c>
      <c r="B533" s="2" t="s">
        <v>208</v>
      </c>
      <c r="C533" s="2" t="s">
        <v>210</v>
      </c>
      <c r="D533" s="2" t="s">
        <v>209</v>
      </c>
      <c r="E533" s="2" t="s">
        <v>58</v>
      </c>
      <c r="F533" s="2" t="s">
        <v>67</v>
      </c>
      <c r="G533" s="2" t="s">
        <v>105</v>
      </c>
      <c r="H533" s="2" t="s">
        <v>55</v>
      </c>
      <c r="I533" s="2">
        <v>11</v>
      </c>
      <c r="J533" s="2"/>
      <c r="M533" s="2"/>
    </row>
    <row r="534" spans="1:13" x14ac:dyDescent="0.25">
      <c r="A534" s="41" t="s">
        <v>1258</v>
      </c>
      <c r="B534" s="2" t="s">
        <v>135</v>
      </c>
      <c r="C534" s="2" t="s">
        <v>137</v>
      </c>
      <c r="D534" s="2" t="s">
        <v>136</v>
      </c>
      <c r="E534" s="2" t="s">
        <v>80</v>
      </c>
      <c r="F534" s="2" t="s">
        <v>65</v>
      </c>
      <c r="G534" s="2" t="s">
        <v>105</v>
      </c>
      <c r="H534" s="2" t="s">
        <v>55</v>
      </c>
      <c r="I534" s="2">
        <v>11</v>
      </c>
      <c r="J534" s="2"/>
      <c r="M534" s="2"/>
    </row>
    <row r="535" spans="1:13" x14ac:dyDescent="0.25">
      <c r="A535" s="41" t="s">
        <v>1258</v>
      </c>
      <c r="B535" s="2" t="s">
        <v>182</v>
      </c>
      <c r="C535" s="2" t="s">
        <v>184</v>
      </c>
      <c r="D535" s="2" t="s">
        <v>183</v>
      </c>
      <c r="E535" s="2" t="s">
        <v>66</v>
      </c>
      <c r="F535" s="2" t="s">
        <v>65</v>
      </c>
      <c r="G535" s="2" t="s">
        <v>105</v>
      </c>
      <c r="H535" s="2" t="s">
        <v>55</v>
      </c>
      <c r="I535" s="2">
        <v>11</v>
      </c>
      <c r="J535" s="2"/>
      <c r="M535" s="2"/>
    </row>
    <row r="536" spans="1:13" x14ac:dyDescent="0.25">
      <c r="A536" s="41" t="s">
        <v>1258</v>
      </c>
      <c r="B536" s="2" t="s">
        <v>337</v>
      </c>
      <c r="C536" s="2" t="s">
        <v>166</v>
      </c>
      <c r="D536" s="2" t="s">
        <v>338</v>
      </c>
      <c r="E536" s="2" t="s">
        <v>71</v>
      </c>
      <c r="F536" s="2" t="s">
        <v>61</v>
      </c>
      <c r="G536" s="2" t="s">
        <v>105</v>
      </c>
      <c r="H536" s="2" t="s">
        <v>55</v>
      </c>
      <c r="I536" s="2">
        <v>11</v>
      </c>
      <c r="J536" s="2"/>
      <c r="M536" s="2"/>
    </row>
    <row r="537" spans="1:13" x14ac:dyDescent="0.25">
      <c r="A537" s="41" t="s">
        <v>1258</v>
      </c>
      <c r="B537" s="2" t="s">
        <v>276</v>
      </c>
      <c r="C537" s="2" t="s">
        <v>278</v>
      </c>
      <c r="D537" s="2" t="s">
        <v>277</v>
      </c>
      <c r="E537" s="2" t="s">
        <v>59</v>
      </c>
      <c r="F537" s="2" t="s">
        <v>57</v>
      </c>
      <c r="G537" s="2" t="s">
        <v>105</v>
      </c>
      <c r="H537" s="2" t="s">
        <v>55</v>
      </c>
      <c r="I537" s="2">
        <v>11</v>
      </c>
      <c r="J537" s="2"/>
      <c r="M537" s="2"/>
    </row>
    <row r="538" spans="1:13" x14ac:dyDescent="0.25">
      <c r="A538" s="41" t="s">
        <v>1258</v>
      </c>
      <c r="B538" s="2" t="s">
        <v>155</v>
      </c>
      <c r="C538" s="2" t="s">
        <v>157</v>
      </c>
      <c r="D538" s="2" t="s">
        <v>156</v>
      </c>
      <c r="E538" s="2" t="s">
        <v>2</v>
      </c>
      <c r="F538" s="2" t="s">
        <v>57</v>
      </c>
      <c r="G538" s="2" t="s">
        <v>105</v>
      </c>
      <c r="H538" s="2" t="s">
        <v>55</v>
      </c>
      <c r="I538" s="2">
        <v>11</v>
      </c>
      <c r="J538" s="2"/>
      <c r="M538" s="2"/>
    </row>
    <row r="539" spans="1:13" x14ac:dyDescent="0.25">
      <c r="A539" s="41" t="s">
        <v>1258</v>
      </c>
      <c r="B539" s="2" t="s">
        <v>102</v>
      </c>
      <c r="C539" s="2" t="s">
        <v>104</v>
      </c>
      <c r="D539" s="2" t="s">
        <v>103</v>
      </c>
      <c r="E539" s="2" t="s">
        <v>75</v>
      </c>
      <c r="F539" s="2" t="s">
        <v>78</v>
      </c>
      <c r="G539" s="2" t="s">
        <v>105</v>
      </c>
      <c r="H539" s="2" t="s">
        <v>79</v>
      </c>
      <c r="I539" s="2">
        <v>11</v>
      </c>
      <c r="J539" s="2"/>
      <c r="M539" s="2"/>
    </row>
    <row r="540" spans="1:13" x14ac:dyDescent="0.25">
      <c r="A540" s="41" t="s">
        <v>1258</v>
      </c>
      <c r="B540" s="2" t="s">
        <v>367</v>
      </c>
      <c r="C540" s="2" t="s">
        <v>369</v>
      </c>
      <c r="D540" s="2" t="s">
        <v>368</v>
      </c>
      <c r="E540" s="2" t="s">
        <v>58</v>
      </c>
      <c r="F540" s="2" t="s">
        <v>90</v>
      </c>
      <c r="G540" s="2" t="s">
        <v>105</v>
      </c>
      <c r="H540" s="2" t="s">
        <v>55</v>
      </c>
      <c r="I540" s="2">
        <v>11</v>
      </c>
      <c r="J540" s="2"/>
      <c r="M540" s="2"/>
    </row>
    <row r="541" spans="1:13" x14ac:dyDescent="0.25">
      <c r="A541" s="41" t="s">
        <v>1258</v>
      </c>
      <c r="B541" s="2" t="s">
        <v>108</v>
      </c>
      <c r="C541" s="2" t="s">
        <v>110</v>
      </c>
      <c r="D541" s="2" t="s">
        <v>109</v>
      </c>
      <c r="E541" s="2" t="s">
        <v>58</v>
      </c>
      <c r="F541" s="2" t="s">
        <v>78</v>
      </c>
      <c r="G541" s="2" t="s">
        <v>105</v>
      </c>
      <c r="H541" s="2" t="s">
        <v>79</v>
      </c>
      <c r="I541" s="2">
        <v>11</v>
      </c>
      <c r="J541" s="2"/>
      <c r="M541" s="2"/>
    </row>
    <row r="542" spans="1:13" x14ac:dyDescent="0.25">
      <c r="A542" s="41" t="s">
        <v>1258</v>
      </c>
      <c r="B542" s="2" t="s">
        <v>523</v>
      </c>
      <c r="C542" s="2" t="s">
        <v>85</v>
      </c>
      <c r="D542" s="2" t="s">
        <v>524</v>
      </c>
      <c r="E542" s="2" t="s">
        <v>59</v>
      </c>
      <c r="F542" s="2" t="s">
        <v>57</v>
      </c>
      <c r="G542" s="2" t="s">
        <v>105</v>
      </c>
      <c r="H542" s="2" t="s">
        <v>55</v>
      </c>
      <c r="I542" s="2">
        <v>11</v>
      </c>
      <c r="J542" s="2"/>
      <c r="M542" s="2"/>
    </row>
    <row r="543" spans="1:13" x14ac:dyDescent="0.25">
      <c r="A543" s="41" t="s">
        <v>1258</v>
      </c>
      <c r="B543" s="2" t="s">
        <v>342</v>
      </c>
      <c r="C543" s="2" t="s">
        <v>344</v>
      </c>
      <c r="D543" s="2" t="s">
        <v>343</v>
      </c>
      <c r="E543" s="2" t="s">
        <v>58</v>
      </c>
      <c r="F543" s="2" t="s">
        <v>90</v>
      </c>
      <c r="G543" s="2" t="s">
        <v>105</v>
      </c>
      <c r="H543" s="2" t="s">
        <v>55</v>
      </c>
      <c r="I543" s="2">
        <v>11</v>
      </c>
      <c r="J543" s="2"/>
      <c r="M543" s="2"/>
    </row>
    <row r="544" spans="1:13" x14ac:dyDescent="0.25">
      <c r="A544" s="41" t="s">
        <v>1258</v>
      </c>
      <c r="B544" s="2" t="s">
        <v>534</v>
      </c>
      <c r="C544" s="2" t="s">
        <v>536</v>
      </c>
      <c r="D544" s="2" t="s">
        <v>535</v>
      </c>
      <c r="E544" s="2" t="s">
        <v>58</v>
      </c>
      <c r="F544" s="2" t="s">
        <v>81</v>
      </c>
      <c r="G544" s="2" t="s">
        <v>105</v>
      </c>
      <c r="H544" s="2" t="s">
        <v>55</v>
      </c>
      <c r="I544" s="2">
        <v>11</v>
      </c>
      <c r="J544" s="2"/>
      <c r="M544" s="2"/>
    </row>
    <row r="545" spans="1:13" x14ac:dyDescent="0.25">
      <c r="A545" s="41" t="s">
        <v>1258</v>
      </c>
      <c r="B545" s="2" t="s">
        <v>190</v>
      </c>
      <c r="C545" s="2" t="s">
        <v>60</v>
      </c>
      <c r="D545" s="2" t="s">
        <v>191</v>
      </c>
      <c r="E545" s="2" t="s">
        <v>66</v>
      </c>
      <c r="F545" s="2" t="s">
        <v>76</v>
      </c>
      <c r="G545" s="2" t="s">
        <v>105</v>
      </c>
      <c r="H545" s="2" t="s">
        <v>55</v>
      </c>
      <c r="I545" s="2">
        <v>11</v>
      </c>
      <c r="J545" s="2"/>
      <c r="M545" s="2"/>
    </row>
    <row r="546" spans="1:13" x14ac:dyDescent="0.25">
      <c r="A546" s="41" t="s">
        <v>1258</v>
      </c>
      <c r="B546" s="2" t="s">
        <v>402</v>
      </c>
      <c r="C546" s="2" t="s">
        <v>404</v>
      </c>
      <c r="D546" s="2" t="s">
        <v>403</v>
      </c>
      <c r="E546" s="2" t="s">
        <v>2</v>
      </c>
      <c r="F546" s="2" t="s">
        <v>63</v>
      </c>
      <c r="G546" s="2" t="s">
        <v>105</v>
      </c>
      <c r="H546" s="2" t="s">
        <v>55</v>
      </c>
      <c r="I546" s="2">
        <v>11</v>
      </c>
      <c r="J546" s="2"/>
      <c r="M546" s="2"/>
    </row>
    <row r="547" spans="1:13" x14ac:dyDescent="0.25">
      <c r="A547" s="41" t="s">
        <v>1258</v>
      </c>
      <c r="B547" s="2" t="s">
        <v>1079</v>
      </c>
      <c r="C547" s="2" t="s">
        <v>1078</v>
      </c>
      <c r="D547" s="2" t="s">
        <v>1077</v>
      </c>
      <c r="E547" s="2" t="s">
        <v>59</v>
      </c>
      <c r="F547" s="2" t="s">
        <v>90</v>
      </c>
      <c r="G547" s="2" t="s">
        <v>105</v>
      </c>
      <c r="H547" s="2" t="s">
        <v>55</v>
      </c>
      <c r="I547" s="2">
        <v>11</v>
      </c>
      <c r="J547" s="2"/>
      <c r="M547" s="2"/>
    </row>
    <row r="548" spans="1:13" x14ac:dyDescent="0.25">
      <c r="A548" s="41" t="s">
        <v>1258</v>
      </c>
      <c r="B548" s="2" t="s">
        <v>1037</v>
      </c>
      <c r="C548" s="2" t="s">
        <v>1060</v>
      </c>
      <c r="D548" s="2" t="s">
        <v>1035</v>
      </c>
      <c r="E548" s="2" t="s">
        <v>1028</v>
      </c>
      <c r="F548" s="2" t="s">
        <v>54</v>
      </c>
      <c r="G548" s="2" t="s">
        <v>56</v>
      </c>
      <c r="H548" s="2" t="s">
        <v>55</v>
      </c>
      <c r="I548" s="2">
        <v>11</v>
      </c>
      <c r="J548" s="2"/>
      <c r="M548" s="2"/>
    </row>
    <row r="549" spans="1:13" x14ac:dyDescent="0.25">
      <c r="A549" s="41" t="s">
        <v>1258</v>
      </c>
      <c r="B549" s="2" t="s">
        <v>1082</v>
      </c>
      <c r="C549" s="2" t="s">
        <v>1081</v>
      </c>
      <c r="D549" s="2" t="s">
        <v>1080</v>
      </c>
      <c r="E549" s="2" t="s">
        <v>1028</v>
      </c>
      <c r="F549" s="2" t="s">
        <v>54</v>
      </c>
      <c r="G549" s="2" t="s">
        <v>105</v>
      </c>
      <c r="H549" s="2" t="s">
        <v>55</v>
      </c>
      <c r="I549" s="2">
        <v>11</v>
      </c>
      <c r="J549" s="2"/>
      <c r="M549" s="2"/>
    </row>
    <row r="550" spans="1:13" x14ac:dyDescent="0.25">
      <c r="A550" s="41" t="s">
        <v>1258</v>
      </c>
      <c r="B550" s="2" t="s">
        <v>503</v>
      </c>
      <c r="C550" s="2" t="s">
        <v>470</v>
      </c>
      <c r="D550" s="2" t="s">
        <v>504</v>
      </c>
      <c r="E550" s="2" t="s">
        <v>59</v>
      </c>
      <c r="F550" s="2" t="s">
        <v>81</v>
      </c>
      <c r="G550" s="2" t="s">
        <v>105</v>
      </c>
      <c r="H550" s="2" t="s">
        <v>55</v>
      </c>
      <c r="I550" s="2">
        <v>11</v>
      </c>
      <c r="J550" s="2"/>
      <c r="M550" s="2"/>
    </row>
    <row r="551" spans="1:13" x14ac:dyDescent="0.25">
      <c r="A551" s="41" t="s">
        <v>1258</v>
      </c>
      <c r="B551" s="2" t="s">
        <v>500</v>
      </c>
      <c r="C551" s="2" t="s">
        <v>502</v>
      </c>
      <c r="D551" s="2" t="s">
        <v>501</v>
      </c>
      <c r="E551" s="2" t="s">
        <v>58</v>
      </c>
      <c r="F551" s="2" t="s">
        <v>81</v>
      </c>
      <c r="G551" s="2" t="s">
        <v>105</v>
      </c>
      <c r="H551" s="2" t="s">
        <v>55</v>
      </c>
      <c r="I551" s="2">
        <v>11</v>
      </c>
      <c r="J551" s="2"/>
      <c r="M551" s="2"/>
    </row>
    <row r="552" spans="1:13" x14ac:dyDescent="0.25">
      <c r="A552" s="41" t="s">
        <v>1258</v>
      </c>
      <c r="B552" s="2" t="s">
        <v>316</v>
      </c>
      <c r="C552" s="2" t="s">
        <v>318</v>
      </c>
      <c r="D552" s="2" t="s">
        <v>317</v>
      </c>
      <c r="E552" s="2" t="s">
        <v>2</v>
      </c>
      <c r="F552" s="2" t="s">
        <v>76</v>
      </c>
      <c r="G552" s="2" t="s">
        <v>105</v>
      </c>
      <c r="H552" s="2" t="s">
        <v>55</v>
      </c>
      <c r="I552" s="2">
        <v>11</v>
      </c>
      <c r="J552" s="2"/>
      <c r="M552" s="2"/>
    </row>
    <row r="553" spans="1:13" x14ac:dyDescent="0.25">
      <c r="A553" s="41" t="s">
        <v>1258</v>
      </c>
      <c r="B553" s="2" t="s">
        <v>1041</v>
      </c>
      <c r="C553" s="2" t="s">
        <v>1061</v>
      </c>
      <c r="D553" s="2" t="s">
        <v>1039</v>
      </c>
      <c r="E553" s="2" t="s">
        <v>53</v>
      </c>
      <c r="F553" s="2" t="s">
        <v>54</v>
      </c>
      <c r="G553" s="2" t="s">
        <v>56</v>
      </c>
      <c r="H553" s="2" t="s">
        <v>55</v>
      </c>
      <c r="I553" s="2">
        <v>11</v>
      </c>
      <c r="J553" s="2"/>
      <c r="M553" s="2"/>
    </row>
    <row r="554" spans="1:13" x14ac:dyDescent="0.25">
      <c r="A554" s="41" t="s">
        <v>1258</v>
      </c>
      <c r="B554" s="2" t="s">
        <v>422</v>
      </c>
      <c r="C554" s="2" t="s">
        <v>424</v>
      </c>
      <c r="D554" s="2" t="s">
        <v>423</v>
      </c>
      <c r="E554" s="2" t="s">
        <v>59</v>
      </c>
      <c r="F554" s="2" t="s">
        <v>63</v>
      </c>
      <c r="G554" s="2" t="s">
        <v>105</v>
      </c>
      <c r="H554" s="2" t="s">
        <v>55</v>
      </c>
      <c r="I554" s="2">
        <v>11</v>
      </c>
      <c r="J554" s="2"/>
      <c r="M554" s="2"/>
    </row>
    <row r="555" spans="1:13" x14ac:dyDescent="0.25">
      <c r="A555" s="41" t="s">
        <v>1258</v>
      </c>
      <c r="B555" s="2" t="s">
        <v>517</v>
      </c>
      <c r="C555" s="2" t="s">
        <v>519</v>
      </c>
      <c r="D555" s="2" t="s">
        <v>518</v>
      </c>
      <c r="E555" s="2" t="s">
        <v>2</v>
      </c>
      <c r="F555" s="2" t="s">
        <v>475</v>
      </c>
      <c r="G555" s="2" t="s">
        <v>105</v>
      </c>
      <c r="H555" s="2" t="s">
        <v>55</v>
      </c>
      <c r="I555" s="2">
        <v>11</v>
      </c>
      <c r="J555" s="2"/>
      <c r="M555" s="2"/>
    </row>
    <row r="556" spans="1:13" x14ac:dyDescent="0.25">
      <c r="A556" s="41" t="s">
        <v>1258</v>
      </c>
      <c r="B556" s="2" t="s">
        <v>214</v>
      </c>
      <c r="C556" s="2" t="s">
        <v>216</v>
      </c>
      <c r="D556" s="2" t="s">
        <v>215</v>
      </c>
      <c r="E556" s="2" t="s">
        <v>58</v>
      </c>
      <c r="F556" s="2" t="s">
        <v>57</v>
      </c>
      <c r="G556" s="2" t="s">
        <v>105</v>
      </c>
      <c r="H556" s="2" t="s">
        <v>55</v>
      </c>
      <c r="I556" s="2">
        <v>11</v>
      </c>
      <c r="J556" s="2"/>
      <c r="M556" s="2"/>
    </row>
    <row r="557" spans="1:13" x14ac:dyDescent="0.25">
      <c r="A557" s="41" t="s">
        <v>1258</v>
      </c>
      <c r="B557" s="2" t="s">
        <v>531</v>
      </c>
      <c r="C557" s="2" t="s">
        <v>533</v>
      </c>
      <c r="D557" s="2" t="s">
        <v>532</v>
      </c>
      <c r="E557" s="2" t="s">
        <v>59</v>
      </c>
      <c r="F557" s="2" t="s">
        <v>57</v>
      </c>
      <c r="G557" s="2" t="s">
        <v>105</v>
      </c>
      <c r="H557" s="2" t="s">
        <v>55</v>
      </c>
      <c r="I557" s="2">
        <v>11</v>
      </c>
      <c r="J557" s="2"/>
      <c r="M557" s="2"/>
    </row>
    <row r="558" spans="1:13" x14ac:dyDescent="0.25">
      <c r="A558" s="41" t="s">
        <v>1258</v>
      </c>
      <c r="B558" s="2" t="s">
        <v>255</v>
      </c>
      <c r="C558" s="2" t="s">
        <v>257</v>
      </c>
      <c r="D558" s="2" t="s">
        <v>256</v>
      </c>
      <c r="E558" s="2" t="s">
        <v>59</v>
      </c>
      <c r="F558" s="2" t="s">
        <v>63</v>
      </c>
      <c r="G558" s="2" t="s">
        <v>105</v>
      </c>
      <c r="H558" s="2" t="s">
        <v>55</v>
      </c>
      <c r="I558" s="2">
        <v>11</v>
      </c>
      <c r="J558" s="2"/>
      <c r="M558" s="2"/>
    </row>
    <row r="559" spans="1:13" x14ac:dyDescent="0.25">
      <c r="A559" s="41" t="s">
        <v>1258</v>
      </c>
      <c r="B559" s="2" t="s">
        <v>446</v>
      </c>
      <c r="C559" s="2" t="s">
        <v>448</v>
      </c>
      <c r="D559" s="2" t="s">
        <v>447</v>
      </c>
      <c r="E559" s="2" t="s">
        <v>58</v>
      </c>
      <c r="F559" s="2" t="s">
        <v>78</v>
      </c>
      <c r="G559" s="2" t="s">
        <v>105</v>
      </c>
      <c r="H559" s="2" t="s">
        <v>79</v>
      </c>
      <c r="I559" s="2">
        <v>11</v>
      </c>
      <c r="J559" s="2"/>
      <c r="M559" s="2"/>
    </row>
    <row r="560" spans="1:13" x14ac:dyDescent="0.25">
      <c r="A560" s="41" t="s">
        <v>1258</v>
      </c>
      <c r="B560" s="2" t="s">
        <v>430</v>
      </c>
      <c r="C560" s="2" t="s">
        <v>432</v>
      </c>
      <c r="D560" s="2" t="s">
        <v>431</v>
      </c>
      <c r="E560" s="2" t="s">
        <v>59</v>
      </c>
      <c r="F560" s="2" t="s">
        <v>76</v>
      </c>
      <c r="G560" s="2" t="s">
        <v>105</v>
      </c>
      <c r="H560" s="2" t="s">
        <v>55</v>
      </c>
      <c r="I560" s="2">
        <v>11</v>
      </c>
      <c r="J560" s="2"/>
      <c r="M560" s="2"/>
    </row>
    <row r="561" spans="1:13" x14ac:dyDescent="0.25">
      <c r="A561" s="41" t="s">
        <v>1258</v>
      </c>
      <c r="B561" s="2" t="s">
        <v>331</v>
      </c>
      <c r="C561" s="2" t="s">
        <v>333</v>
      </c>
      <c r="D561" s="2" t="s">
        <v>332</v>
      </c>
      <c r="E561" s="2" t="s">
        <v>58</v>
      </c>
      <c r="F561" s="2" t="s">
        <v>90</v>
      </c>
      <c r="G561" s="2" t="s">
        <v>105</v>
      </c>
      <c r="H561" s="2" t="s">
        <v>55</v>
      </c>
      <c r="I561" s="2">
        <v>11</v>
      </c>
      <c r="J561" s="2"/>
      <c r="M561" s="2"/>
    </row>
    <row r="562" spans="1:13" x14ac:dyDescent="0.25">
      <c r="A562" s="41" t="s">
        <v>1258</v>
      </c>
      <c r="B562" s="2" t="s">
        <v>358</v>
      </c>
      <c r="C562" s="2" t="s">
        <v>360</v>
      </c>
      <c r="D562" s="2" t="s">
        <v>359</v>
      </c>
      <c r="E562" s="2" t="s">
        <v>59</v>
      </c>
      <c r="F562" s="2" t="s">
        <v>90</v>
      </c>
      <c r="G562" s="2" t="s">
        <v>105</v>
      </c>
      <c r="H562" s="2" t="s">
        <v>55</v>
      </c>
      <c r="I562" s="2">
        <v>11</v>
      </c>
      <c r="J562" s="2"/>
      <c r="M562" s="2"/>
    </row>
    <row r="563" spans="1:13" x14ac:dyDescent="0.25">
      <c r="A563" s="41" t="s">
        <v>1258</v>
      </c>
      <c r="B563" s="2" t="s">
        <v>223</v>
      </c>
      <c r="C563" s="2" t="s">
        <v>225</v>
      </c>
      <c r="D563" s="2" t="s">
        <v>224</v>
      </c>
      <c r="E563" s="2" t="s">
        <v>58</v>
      </c>
      <c r="F563" s="2" t="s">
        <v>90</v>
      </c>
      <c r="G563" s="2" t="s">
        <v>105</v>
      </c>
      <c r="H563" s="2" t="s">
        <v>55</v>
      </c>
      <c r="I563" s="2">
        <v>11</v>
      </c>
      <c r="J563" s="2"/>
      <c r="M563" s="2"/>
    </row>
    <row r="564" spans="1:13" x14ac:dyDescent="0.25">
      <c r="A564" s="41" t="s">
        <v>1258</v>
      </c>
      <c r="B564" s="2" t="s">
        <v>229</v>
      </c>
      <c r="C564" s="2" t="s">
        <v>231</v>
      </c>
      <c r="D564" s="2" t="s">
        <v>230</v>
      </c>
      <c r="E564" s="2" t="s">
        <v>59</v>
      </c>
      <c r="F564" s="2" t="s">
        <v>90</v>
      </c>
      <c r="G564" s="2" t="s">
        <v>105</v>
      </c>
      <c r="H564" s="2" t="s">
        <v>55</v>
      </c>
      <c r="I564" s="2">
        <v>11</v>
      </c>
      <c r="J564" s="2"/>
      <c r="M564" s="2"/>
    </row>
    <row r="565" spans="1:13" x14ac:dyDescent="0.25">
      <c r="A565" s="41" t="s">
        <v>1258</v>
      </c>
      <c r="B565" s="2" t="s">
        <v>185</v>
      </c>
      <c r="C565" s="2" t="s">
        <v>73</v>
      </c>
      <c r="D565" s="2" t="s">
        <v>186</v>
      </c>
      <c r="E565" s="2" t="s">
        <v>64</v>
      </c>
      <c r="F565" s="2" t="s">
        <v>65</v>
      </c>
      <c r="G565" s="2" t="s">
        <v>105</v>
      </c>
      <c r="H565" s="2" t="s">
        <v>55</v>
      </c>
      <c r="I565" s="2">
        <v>11</v>
      </c>
      <c r="J565" s="2"/>
      <c r="M565" s="2"/>
    </row>
    <row r="566" spans="1:13" x14ac:dyDescent="0.25">
      <c r="A566" s="41" t="s">
        <v>1258</v>
      </c>
      <c r="B566" s="2" t="s">
        <v>355</v>
      </c>
      <c r="C566" s="2" t="s">
        <v>357</v>
      </c>
      <c r="D566" s="2" t="s">
        <v>356</v>
      </c>
      <c r="E566" s="2" t="s">
        <v>59</v>
      </c>
      <c r="F566" s="2" t="s">
        <v>90</v>
      </c>
      <c r="G566" s="2" t="s">
        <v>105</v>
      </c>
      <c r="H566" s="2" t="s">
        <v>55</v>
      </c>
      <c r="I566" s="2">
        <v>11</v>
      </c>
      <c r="J566" s="2"/>
      <c r="M566" s="2"/>
    </row>
    <row r="567" spans="1:13" x14ac:dyDescent="0.25">
      <c r="A567" s="41" t="s">
        <v>1258</v>
      </c>
      <c r="B567" s="2" t="s">
        <v>192</v>
      </c>
      <c r="C567" s="2" t="s">
        <v>194</v>
      </c>
      <c r="D567" s="2" t="s">
        <v>193</v>
      </c>
      <c r="E567" s="2" t="s">
        <v>59</v>
      </c>
      <c r="F567" s="2" t="s">
        <v>76</v>
      </c>
      <c r="G567" s="2" t="s">
        <v>105</v>
      </c>
      <c r="H567" s="2" t="s">
        <v>55</v>
      </c>
      <c r="I567" s="2">
        <v>11</v>
      </c>
      <c r="J567" s="2"/>
      <c r="M567" s="2"/>
    </row>
    <row r="568" spans="1:13" x14ac:dyDescent="0.25">
      <c r="A568" s="41" t="s">
        <v>1258</v>
      </c>
      <c r="B568" s="2" t="s">
        <v>195</v>
      </c>
      <c r="C568" s="2" t="s">
        <v>197</v>
      </c>
      <c r="D568" s="2" t="s">
        <v>196</v>
      </c>
      <c r="E568" s="2" t="s">
        <v>2</v>
      </c>
      <c r="F568" s="2" t="s">
        <v>76</v>
      </c>
      <c r="G568" s="2" t="s">
        <v>105</v>
      </c>
      <c r="H568" s="2" t="s">
        <v>55</v>
      </c>
      <c r="I568" s="2">
        <v>11</v>
      </c>
      <c r="J568" s="2"/>
      <c r="M568" s="2"/>
    </row>
    <row r="569" spans="1:13" x14ac:dyDescent="0.25">
      <c r="A569" s="41" t="s">
        <v>1258</v>
      </c>
      <c r="B569" s="2" t="s">
        <v>198</v>
      </c>
      <c r="C569" s="2" t="s">
        <v>70</v>
      </c>
      <c r="D569" s="2" t="s">
        <v>199</v>
      </c>
      <c r="E569" s="2" t="s">
        <v>2</v>
      </c>
      <c r="F569" s="2" t="s">
        <v>76</v>
      </c>
      <c r="G569" s="2" t="s">
        <v>105</v>
      </c>
      <c r="H569" s="2" t="s">
        <v>55</v>
      </c>
      <c r="I569" s="2">
        <v>11</v>
      </c>
      <c r="J569" s="2"/>
      <c r="M569" s="2"/>
    </row>
    <row r="570" spans="1:13" x14ac:dyDescent="0.25">
      <c r="A570" s="41" t="s">
        <v>1258</v>
      </c>
      <c r="B570" s="2" t="s">
        <v>300</v>
      </c>
      <c r="C570" s="2" t="s">
        <v>302</v>
      </c>
      <c r="D570" s="2" t="s">
        <v>301</v>
      </c>
      <c r="E570" s="2" t="s">
        <v>59</v>
      </c>
      <c r="F570" s="2" t="s">
        <v>90</v>
      </c>
      <c r="G570" s="2" t="s">
        <v>105</v>
      </c>
      <c r="H570" s="2" t="s">
        <v>55</v>
      </c>
      <c r="I570" s="2">
        <v>11</v>
      </c>
      <c r="J570" s="2"/>
      <c r="M570" s="2"/>
    </row>
    <row r="571" spans="1:13" x14ac:dyDescent="0.25">
      <c r="A571" s="41" t="s">
        <v>1258</v>
      </c>
      <c r="B571" s="2" t="s">
        <v>258</v>
      </c>
      <c r="C571" s="2" t="s">
        <v>260</v>
      </c>
      <c r="D571" s="2" t="s">
        <v>259</v>
      </c>
      <c r="E571" s="2" t="s">
        <v>59</v>
      </c>
      <c r="F571" s="2" t="s">
        <v>57</v>
      </c>
      <c r="G571" s="2" t="s">
        <v>105</v>
      </c>
      <c r="H571" s="2" t="s">
        <v>55</v>
      </c>
      <c r="I571" s="2">
        <v>11</v>
      </c>
      <c r="J571" s="2"/>
      <c r="M571" s="2"/>
    </row>
    <row r="572" spans="1:13" x14ac:dyDescent="0.25">
      <c r="A572" s="41" t="s">
        <v>1258</v>
      </c>
      <c r="B572" s="2" t="s">
        <v>261</v>
      </c>
      <c r="C572" s="2" t="s">
        <v>263</v>
      </c>
      <c r="D572" s="2" t="s">
        <v>262</v>
      </c>
      <c r="E572" s="2" t="s">
        <v>2</v>
      </c>
      <c r="F572" s="2" t="s">
        <v>63</v>
      </c>
      <c r="G572" s="2" t="s">
        <v>105</v>
      </c>
      <c r="H572" s="2" t="s">
        <v>55</v>
      </c>
      <c r="I572" s="2">
        <v>11</v>
      </c>
      <c r="J572" s="2"/>
      <c r="M572" s="2"/>
    </row>
    <row r="573" spans="1:13" x14ac:dyDescent="0.25">
      <c r="A573" s="41" t="s">
        <v>1258</v>
      </c>
      <c r="B573" s="2" t="s">
        <v>1044</v>
      </c>
      <c r="C573" s="2" t="s">
        <v>1062</v>
      </c>
      <c r="D573" s="2" t="s">
        <v>1042</v>
      </c>
      <c r="E573" s="2" t="s">
        <v>1028</v>
      </c>
      <c r="F573" s="2" t="s">
        <v>54</v>
      </c>
      <c r="G573" s="2" t="s">
        <v>56</v>
      </c>
      <c r="H573" s="2" t="s">
        <v>55</v>
      </c>
      <c r="I573" s="2">
        <v>11</v>
      </c>
      <c r="J573" s="2"/>
      <c r="M573" s="2"/>
    </row>
    <row r="574" spans="1:13" x14ac:dyDescent="0.25">
      <c r="A574" s="41" t="s">
        <v>1258</v>
      </c>
      <c r="B574" s="2" t="s">
        <v>158</v>
      </c>
      <c r="C574" s="2" t="s">
        <v>160</v>
      </c>
      <c r="D574" s="2" t="s">
        <v>159</v>
      </c>
      <c r="E574" s="2" t="s">
        <v>58</v>
      </c>
      <c r="F574" s="2" t="s">
        <v>57</v>
      </c>
      <c r="G574" s="2" t="s">
        <v>105</v>
      </c>
      <c r="H574" s="2" t="s">
        <v>55</v>
      </c>
      <c r="I574" s="2">
        <v>11</v>
      </c>
      <c r="J574" s="2"/>
      <c r="M574" s="2"/>
    </row>
    <row r="575" spans="1:13" x14ac:dyDescent="0.25">
      <c r="A575" s="41" t="s">
        <v>1258</v>
      </c>
      <c r="B575" s="2" t="s">
        <v>488</v>
      </c>
      <c r="C575" s="2" t="s">
        <v>490</v>
      </c>
      <c r="D575" s="2" t="s">
        <v>489</v>
      </c>
      <c r="E575" s="2" t="s">
        <v>2</v>
      </c>
      <c r="F575" s="2" t="s">
        <v>90</v>
      </c>
      <c r="G575" s="2" t="s">
        <v>105</v>
      </c>
      <c r="H575" s="2" t="s">
        <v>55</v>
      </c>
      <c r="I575" s="2">
        <v>11</v>
      </c>
      <c r="J575" s="2"/>
      <c r="M575" s="2"/>
    </row>
    <row r="576" spans="1:13" x14ac:dyDescent="0.25">
      <c r="A576" s="41" t="s">
        <v>1258</v>
      </c>
      <c r="B576" s="2" t="s">
        <v>211</v>
      </c>
      <c r="C576" s="2" t="s">
        <v>213</v>
      </c>
      <c r="D576" s="2" t="s">
        <v>212</v>
      </c>
      <c r="E576" s="2" t="s">
        <v>59</v>
      </c>
      <c r="F576" s="2" t="s">
        <v>67</v>
      </c>
      <c r="G576" s="2" t="s">
        <v>105</v>
      </c>
      <c r="H576" s="2" t="s">
        <v>55</v>
      </c>
      <c r="I576" s="2">
        <v>11</v>
      </c>
      <c r="J576" s="2"/>
      <c r="M576" s="2"/>
    </row>
    <row r="577" spans="1:13" x14ac:dyDescent="0.25">
      <c r="A577" s="41" t="s">
        <v>1258</v>
      </c>
      <c r="B577" s="2" t="s">
        <v>173</v>
      </c>
      <c r="C577" s="2" t="s">
        <v>175</v>
      </c>
      <c r="D577" s="2" t="s">
        <v>174</v>
      </c>
      <c r="E577" s="2" t="s">
        <v>59</v>
      </c>
      <c r="F577" s="2" t="s">
        <v>57</v>
      </c>
      <c r="G577" s="2" t="s">
        <v>105</v>
      </c>
      <c r="H577" s="2" t="s">
        <v>55</v>
      </c>
      <c r="I577" s="2">
        <v>11</v>
      </c>
      <c r="J577" s="2"/>
      <c r="M577" s="2"/>
    </row>
    <row r="578" spans="1:13" x14ac:dyDescent="0.25">
      <c r="A578" s="41" t="s">
        <v>1258</v>
      </c>
      <c r="B578" s="2" t="s">
        <v>449</v>
      </c>
      <c r="C578" s="2" t="s">
        <v>451</v>
      </c>
      <c r="D578" s="2" t="s">
        <v>450</v>
      </c>
      <c r="E578" s="2" t="s">
        <v>58</v>
      </c>
      <c r="F578" s="2" t="s">
        <v>78</v>
      </c>
      <c r="G578" s="2" t="s">
        <v>105</v>
      </c>
      <c r="H578" s="2" t="s">
        <v>79</v>
      </c>
      <c r="I578" s="2">
        <v>11</v>
      </c>
      <c r="J578" s="2"/>
      <c r="M578" s="2"/>
    </row>
    <row r="579" spans="1:13" x14ac:dyDescent="0.25">
      <c r="A579" s="41" t="s">
        <v>1258</v>
      </c>
      <c r="B579" s="2" t="s">
        <v>397</v>
      </c>
      <c r="C579" s="2" t="s">
        <v>399</v>
      </c>
      <c r="D579" s="2" t="s">
        <v>398</v>
      </c>
      <c r="E579" s="2" t="s">
        <v>59</v>
      </c>
      <c r="F579" s="2" t="s">
        <v>57</v>
      </c>
      <c r="G579" s="2" t="s">
        <v>105</v>
      </c>
      <c r="H579" s="2" t="s">
        <v>55</v>
      </c>
      <c r="I579" s="2">
        <v>11</v>
      </c>
      <c r="J579" s="2"/>
      <c r="M579" s="2"/>
    </row>
    <row r="580" spans="1:13" x14ac:dyDescent="0.25">
      <c r="A580" s="41" t="s">
        <v>1258</v>
      </c>
      <c r="B580" s="2" t="s">
        <v>1047</v>
      </c>
      <c r="C580" s="2" t="s">
        <v>1063</v>
      </c>
      <c r="D580" s="2" t="s">
        <v>1045</v>
      </c>
      <c r="E580" s="2" t="s">
        <v>1028</v>
      </c>
      <c r="F580" s="2" t="s">
        <v>54</v>
      </c>
      <c r="G580" s="2" t="s">
        <v>56</v>
      </c>
      <c r="H580" s="2" t="s">
        <v>55</v>
      </c>
      <c r="I580" s="2">
        <v>11</v>
      </c>
      <c r="J580" s="2"/>
      <c r="M580" s="2"/>
    </row>
    <row r="581" spans="1:13" x14ac:dyDescent="0.25">
      <c r="A581" s="41" t="s">
        <v>1258</v>
      </c>
      <c r="B581" s="2" t="s">
        <v>339</v>
      </c>
      <c r="C581" s="2" t="s">
        <v>341</v>
      </c>
      <c r="D581" s="2" t="s">
        <v>340</v>
      </c>
      <c r="E581" s="2" t="s">
        <v>58</v>
      </c>
      <c r="F581" s="2" t="s">
        <v>90</v>
      </c>
      <c r="G581" s="2" t="s">
        <v>105</v>
      </c>
      <c r="H581" s="2" t="s">
        <v>55</v>
      </c>
      <c r="I581" s="2">
        <v>11</v>
      </c>
      <c r="J581" s="2"/>
      <c r="M581" s="2"/>
    </row>
    <row r="582" spans="1:13" x14ac:dyDescent="0.25">
      <c r="A582" s="41" t="s">
        <v>1258</v>
      </c>
      <c r="B582" s="2" t="s">
        <v>471</v>
      </c>
      <c r="C582" s="2" t="s">
        <v>83</v>
      </c>
      <c r="D582" s="2" t="s">
        <v>472</v>
      </c>
      <c r="E582" s="2" t="s">
        <v>64</v>
      </c>
      <c r="F582" s="2" t="s">
        <v>65</v>
      </c>
      <c r="G582" s="2" t="s">
        <v>105</v>
      </c>
      <c r="H582" s="2" t="s">
        <v>55</v>
      </c>
      <c r="I582" s="2">
        <v>11</v>
      </c>
      <c r="J582" s="2"/>
      <c r="M582" s="2"/>
    </row>
    <row r="583" spans="1:13" x14ac:dyDescent="0.25">
      <c r="A583" s="41" t="s">
        <v>1258</v>
      </c>
      <c r="B583" s="2" t="s">
        <v>1050</v>
      </c>
      <c r="C583" s="2" t="s">
        <v>1064</v>
      </c>
      <c r="D583" s="2" t="s">
        <v>1048</v>
      </c>
      <c r="E583" s="2" t="s">
        <v>1028</v>
      </c>
      <c r="F583" s="2" t="s">
        <v>54</v>
      </c>
      <c r="G583" s="2" t="s">
        <v>56</v>
      </c>
      <c r="H583" s="2" t="s">
        <v>55</v>
      </c>
      <c r="I583" s="2">
        <v>11</v>
      </c>
      <c r="J583" s="2"/>
      <c r="M583" s="2"/>
    </row>
    <row r="584" spans="1:13" x14ac:dyDescent="0.25">
      <c r="A584" s="41" t="s">
        <v>1258</v>
      </c>
      <c r="B584" s="2" t="s">
        <v>328</v>
      </c>
      <c r="C584" s="2" t="s">
        <v>330</v>
      </c>
      <c r="D584" s="2" t="s">
        <v>329</v>
      </c>
      <c r="E584" s="2" t="s">
        <v>77</v>
      </c>
      <c r="F584" s="2" t="s">
        <v>61</v>
      </c>
      <c r="G584" s="2" t="s">
        <v>105</v>
      </c>
      <c r="H584" s="2" t="s">
        <v>55</v>
      </c>
      <c r="I584" s="2">
        <v>11</v>
      </c>
      <c r="J584" s="2"/>
      <c r="M584" s="2"/>
    </row>
    <row r="585" spans="1:13" x14ac:dyDescent="0.25">
      <c r="A585" s="41" t="s">
        <v>1258</v>
      </c>
      <c r="B585" s="2" t="s">
        <v>349</v>
      </c>
      <c r="C585" s="2" t="s">
        <v>351</v>
      </c>
      <c r="D585" s="2" t="s">
        <v>350</v>
      </c>
      <c r="E585" s="2" t="s">
        <v>59</v>
      </c>
      <c r="F585" s="2" t="s">
        <v>90</v>
      </c>
      <c r="G585" s="2" t="s">
        <v>105</v>
      </c>
      <c r="H585" s="2" t="s">
        <v>55</v>
      </c>
      <c r="I585" s="2">
        <v>11</v>
      </c>
      <c r="J585" s="2"/>
      <c r="M585" s="2"/>
    </row>
    <row r="586" spans="1:13" x14ac:dyDescent="0.25">
      <c r="A586" s="41" t="s">
        <v>1258</v>
      </c>
      <c r="B586" s="2" t="s">
        <v>1085</v>
      </c>
      <c r="C586" s="2" t="s">
        <v>1084</v>
      </c>
      <c r="D586" s="2" t="s">
        <v>1083</v>
      </c>
      <c r="E586" s="2" t="s">
        <v>95</v>
      </c>
      <c r="F586" s="2" t="s">
        <v>54</v>
      </c>
      <c r="G586" s="2" t="s">
        <v>105</v>
      </c>
      <c r="H586" s="2" t="s">
        <v>55</v>
      </c>
      <c r="I586" s="2">
        <v>11</v>
      </c>
      <c r="J586" s="2"/>
      <c r="M586" s="2"/>
    </row>
    <row r="587" spans="1:13" x14ac:dyDescent="0.25">
      <c r="A587" s="41" t="s">
        <v>1258</v>
      </c>
      <c r="B587" s="2" t="s">
        <v>469</v>
      </c>
      <c r="C587" s="2" t="s">
        <v>470</v>
      </c>
      <c r="D587" s="2" t="s">
        <v>141</v>
      </c>
      <c r="E587" s="2" t="s">
        <v>64</v>
      </c>
      <c r="F587" s="2" t="s">
        <v>65</v>
      </c>
      <c r="G587" s="2" t="s">
        <v>105</v>
      </c>
      <c r="H587" s="2" t="s">
        <v>55</v>
      </c>
      <c r="I587" s="2">
        <v>11</v>
      </c>
      <c r="J587" s="2"/>
      <c r="M587" s="2"/>
    </row>
    <row r="588" spans="1:13" x14ac:dyDescent="0.25">
      <c r="A588" s="41" t="s">
        <v>1258</v>
      </c>
      <c r="B588" s="2" t="s">
        <v>179</v>
      </c>
      <c r="C588" s="2" t="s">
        <v>181</v>
      </c>
      <c r="D588" s="2" t="s">
        <v>180</v>
      </c>
      <c r="E588" s="2" t="s">
        <v>59</v>
      </c>
      <c r="F588" s="2" t="s">
        <v>57</v>
      </c>
      <c r="G588" s="2" t="s">
        <v>105</v>
      </c>
      <c r="H588" s="2" t="s">
        <v>55</v>
      </c>
      <c r="I588" s="2">
        <v>11</v>
      </c>
      <c r="J588" s="2"/>
      <c r="M588" s="2"/>
    </row>
    <row r="589" spans="1:13" x14ac:dyDescent="0.25">
      <c r="A589" s="41" t="s">
        <v>1258</v>
      </c>
      <c r="B589" s="2" t="s">
        <v>322</v>
      </c>
      <c r="C589" s="2" t="s">
        <v>324</v>
      </c>
      <c r="D589" s="2" t="s">
        <v>323</v>
      </c>
      <c r="E589" s="2" t="s">
        <v>59</v>
      </c>
      <c r="F589" s="2" t="s">
        <v>78</v>
      </c>
      <c r="G589" s="2" t="s">
        <v>105</v>
      </c>
      <c r="H589" s="2" t="s">
        <v>79</v>
      </c>
      <c r="I589" s="2">
        <v>11</v>
      </c>
      <c r="J589" s="2"/>
      <c r="M589" s="2"/>
    </row>
    <row r="590" spans="1:13" x14ac:dyDescent="0.25">
      <c r="A590" s="41" t="s">
        <v>1258</v>
      </c>
      <c r="B590" s="2" t="s">
        <v>126</v>
      </c>
      <c r="C590" s="2" t="s">
        <v>128</v>
      </c>
      <c r="D590" s="2" t="s">
        <v>127</v>
      </c>
      <c r="E590" s="2" t="s">
        <v>62</v>
      </c>
      <c r="F590" s="2" t="s">
        <v>61</v>
      </c>
      <c r="G590" s="2" t="s">
        <v>105</v>
      </c>
      <c r="H590" s="2" t="s">
        <v>55</v>
      </c>
      <c r="I590" s="2">
        <v>11</v>
      </c>
      <c r="J590" s="2"/>
      <c r="M590" s="2"/>
    </row>
    <row r="591" spans="1:13" x14ac:dyDescent="0.25">
      <c r="A591" s="41" t="s">
        <v>1258</v>
      </c>
      <c r="B591" s="2" t="s">
        <v>525</v>
      </c>
      <c r="C591" s="2" t="s">
        <v>527</v>
      </c>
      <c r="D591" s="2" t="s">
        <v>526</v>
      </c>
      <c r="E591" s="2" t="s">
        <v>59</v>
      </c>
      <c r="F591" s="2" t="s">
        <v>81</v>
      </c>
      <c r="G591" s="2" t="s">
        <v>105</v>
      </c>
      <c r="H591" s="2" t="s">
        <v>55</v>
      </c>
      <c r="I591" s="2">
        <v>11</v>
      </c>
      <c r="J591" s="2"/>
      <c r="M591" s="2"/>
    </row>
    <row r="592" spans="1:13" x14ac:dyDescent="0.25">
      <c r="A592" s="41" t="s">
        <v>1258</v>
      </c>
      <c r="B592" s="2" t="s">
        <v>200</v>
      </c>
      <c r="C592" s="2" t="s">
        <v>1051</v>
      </c>
      <c r="D592" s="2" t="s">
        <v>201</v>
      </c>
      <c r="E592" s="2" t="s">
        <v>59</v>
      </c>
      <c r="F592" s="2" t="s">
        <v>76</v>
      </c>
      <c r="G592" s="2" t="s">
        <v>105</v>
      </c>
      <c r="H592" s="2" t="s">
        <v>55</v>
      </c>
      <c r="I592" s="2">
        <v>11</v>
      </c>
      <c r="J592" s="2"/>
      <c r="M592" s="2"/>
    </row>
    <row r="593" spans="1:13" x14ac:dyDescent="0.25">
      <c r="A593" s="41" t="s">
        <v>1258</v>
      </c>
      <c r="B593" s="2" t="s">
        <v>238</v>
      </c>
      <c r="C593" s="2" t="s">
        <v>175</v>
      </c>
      <c r="D593" s="2" t="s">
        <v>239</v>
      </c>
      <c r="E593" s="2" t="s">
        <v>59</v>
      </c>
      <c r="F593" s="2" t="s">
        <v>67</v>
      </c>
      <c r="G593" s="2" t="s">
        <v>105</v>
      </c>
      <c r="H593" s="2" t="s">
        <v>55</v>
      </c>
      <c r="I593" s="2">
        <v>11</v>
      </c>
      <c r="J593" s="2"/>
      <c r="M593" s="2"/>
    </row>
    <row r="594" spans="1:13" x14ac:dyDescent="0.25">
      <c r="A594" s="41" t="s">
        <v>1258</v>
      </c>
      <c r="B594" s="2" t="s">
        <v>379</v>
      </c>
      <c r="C594" s="2" t="s">
        <v>381</v>
      </c>
      <c r="D594" s="2" t="s">
        <v>380</v>
      </c>
      <c r="E594" s="2" t="s">
        <v>58</v>
      </c>
      <c r="F594" s="2" t="s">
        <v>90</v>
      </c>
      <c r="G594" s="2" t="s">
        <v>105</v>
      </c>
      <c r="H594" s="2" t="s">
        <v>55</v>
      </c>
      <c r="I594" s="2">
        <v>11</v>
      </c>
      <c r="J594" s="2"/>
      <c r="M594" s="2"/>
    </row>
    <row r="595" spans="1:13" x14ac:dyDescent="0.25">
      <c r="A595" s="41" t="s">
        <v>1258</v>
      </c>
      <c r="B595" s="2" t="s">
        <v>382</v>
      </c>
      <c r="C595" s="2" t="s">
        <v>384</v>
      </c>
      <c r="D595" s="2" t="s">
        <v>383</v>
      </c>
      <c r="E595" s="2" t="s">
        <v>58</v>
      </c>
      <c r="F595" s="2" t="s">
        <v>90</v>
      </c>
      <c r="G595" s="2" t="s">
        <v>105</v>
      </c>
      <c r="H595" s="2" t="s">
        <v>55</v>
      </c>
      <c r="I595" s="2">
        <v>11</v>
      </c>
      <c r="J595" s="2"/>
      <c r="M595" s="2"/>
    </row>
    <row r="596" spans="1:13" x14ac:dyDescent="0.25">
      <c r="A596" s="41" t="s">
        <v>1258</v>
      </c>
      <c r="B596" s="2" t="s">
        <v>538</v>
      </c>
      <c r="C596" s="2" t="s">
        <v>540</v>
      </c>
      <c r="D596" s="2" t="s">
        <v>539</v>
      </c>
      <c r="E596" s="2" t="s">
        <v>59</v>
      </c>
      <c r="F596" s="2" t="s">
        <v>81</v>
      </c>
      <c r="G596" s="2" t="s">
        <v>105</v>
      </c>
      <c r="H596" s="2" t="s">
        <v>55</v>
      </c>
      <c r="I596" s="2">
        <v>11</v>
      </c>
      <c r="J596" s="2"/>
      <c r="M596" s="2"/>
    </row>
    <row r="597" spans="1:13" x14ac:dyDescent="0.25">
      <c r="A597" s="41" t="s">
        <v>1258</v>
      </c>
      <c r="B597" s="2" t="s">
        <v>435</v>
      </c>
      <c r="C597" s="2" t="s">
        <v>437</v>
      </c>
      <c r="D597" s="2" t="s">
        <v>436</v>
      </c>
      <c r="E597" s="2" t="s">
        <v>66</v>
      </c>
      <c r="F597" s="2" t="s">
        <v>76</v>
      </c>
      <c r="G597" s="2" t="s">
        <v>105</v>
      </c>
      <c r="H597" s="2" t="s">
        <v>55</v>
      </c>
      <c r="I597" s="2">
        <v>11</v>
      </c>
      <c r="J597" s="2"/>
      <c r="M597" s="2"/>
    </row>
    <row r="598" spans="1:13" x14ac:dyDescent="0.25">
      <c r="A598" s="41" t="s">
        <v>1258</v>
      </c>
      <c r="B598" s="2" t="s">
        <v>264</v>
      </c>
      <c r="C598" s="2" t="s">
        <v>266</v>
      </c>
      <c r="D598" s="2" t="s">
        <v>265</v>
      </c>
      <c r="E598" s="2" t="s">
        <v>2</v>
      </c>
      <c r="F598" s="2" t="s">
        <v>57</v>
      </c>
      <c r="G598" s="2" t="s">
        <v>105</v>
      </c>
      <c r="H598" s="2" t="s">
        <v>55</v>
      </c>
      <c r="I598" s="2">
        <v>11</v>
      </c>
      <c r="J598" s="2"/>
      <c r="M598" s="2"/>
    </row>
    <row r="599" spans="1:13" x14ac:dyDescent="0.25">
      <c r="A599" s="41" t="s">
        <v>1258</v>
      </c>
      <c r="B599" s="2" t="s">
        <v>416</v>
      </c>
      <c r="C599" s="2" t="s">
        <v>418</v>
      </c>
      <c r="D599" s="2" t="s">
        <v>417</v>
      </c>
      <c r="E599" s="2" t="s">
        <v>59</v>
      </c>
      <c r="F599" s="2" t="s">
        <v>76</v>
      </c>
      <c r="G599" s="2" t="s">
        <v>105</v>
      </c>
      <c r="H599" s="2" t="s">
        <v>55</v>
      </c>
      <c r="I599" s="2">
        <v>11</v>
      </c>
      <c r="J599" s="2"/>
      <c r="M599" s="2"/>
    </row>
    <row r="600" spans="1:13" x14ac:dyDescent="0.25">
      <c r="A600" s="41" t="s">
        <v>1258</v>
      </c>
      <c r="B600" s="2" t="s">
        <v>385</v>
      </c>
      <c r="C600" s="2" t="s">
        <v>387</v>
      </c>
      <c r="D600" s="2" t="s">
        <v>386</v>
      </c>
      <c r="E600" s="2" t="s">
        <v>59</v>
      </c>
      <c r="F600" s="2" t="s">
        <v>90</v>
      </c>
      <c r="G600" s="2" t="s">
        <v>105</v>
      </c>
      <c r="H600" s="2" t="s">
        <v>55</v>
      </c>
      <c r="I600" s="2">
        <v>11</v>
      </c>
      <c r="J600" s="2"/>
      <c r="M600" s="2"/>
    </row>
    <row r="601" spans="1:13" x14ac:dyDescent="0.25">
      <c r="A601" s="41" t="s">
        <v>1258</v>
      </c>
      <c r="B601" s="2" t="s">
        <v>146</v>
      </c>
      <c r="C601" s="2" t="s">
        <v>148</v>
      </c>
      <c r="D601" s="2" t="s">
        <v>147</v>
      </c>
      <c r="E601" s="2" t="s">
        <v>64</v>
      </c>
      <c r="F601" s="2" t="s">
        <v>65</v>
      </c>
      <c r="G601" s="2" t="s">
        <v>105</v>
      </c>
      <c r="H601" s="2" t="s">
        <v>55</v>
      </c>
      <c r="I601" s="2">
        <v>11</v>
      </c>
      <c r="J601" s="2"/>
      <c r="M601" s="2"/>
    </row>
    <row r="602" spans="1:13" x14ac:dyDescent="0.25">
      <c r="A602" s="41" t="s">
        <v>1258</v>
      </c>
      <c r="B602" s="2" t="s">
        <v>285</v>
      </c>
      <c r="C602" s="2" t="s">
        <v>287</v>
      </c>
      <c r="D602" s="2" t="s">
        <v>286</v>
      </c>
      <c r="E602" s="2" t="s">
        <v>59</v>
      </c>
      <c r="F602" s="2" t="s">
        <v>57</v>
      </c>
      <c r="G602" s="2" t="s">
        <v>105</v>
      </c>
      <c r="H602" s="2" t="s">
        <v>55</v>
      </c>
      <c r="I602" s="2">
        <v>11</v>
      </c>
      <c r="J602" s="2"/>
      <c r="M602" s="2"/>
    </row>
    <row r="603" spans="1:13" x14ac:dyDescent="0.25">
      <c r="A603" s="41" t="s">
        <v>1258</v>
      </c>
      <c r="B603" s="2" t="s">
        <v>267</v>
      </c>
      <c r="C603" s="2" t="s">
        <v>269</v>
      </c>
      <c r="D603" s="2" t="s">
        <v>268</v>
      </c>
      <c r="E603" s="2" t="s">
        <v>59</v>
      </c>
      <c r="F603" s="2" t="s">
        <v>57</v>
      </c>
      <c r="G603" s="2" t="s">
        <v>105</v>
      </c>
      <c r="H603" s="2" t="s">
        <v>55</v>
      </c>
      <c r="I603" s="2">
        <v>11</v>
      </c>
      <c r="J603" s="2"/>
      <c r="M603" s="2"/>
    </row>
    <row r="604" spans="1:13" x14ac:dyDescent="0.25">
      <c r="A604" s="41" t="s">
        <v>1258</v>
      </c>
      <c r="B604" s="2" t="s">
        <v>511</v>
      </c>
      <c r="C604" s="2" t="s">
        <v>513</v>
      </c>
      <c r="D604" s="2" t="s">
        <v>512</v>
      </c>
      <c r="E604" s="2" t="s">
        <v>59</v>
      </c>
      <c r="F604" s="2" t="s">
        <v>90</v>
      </c>
      <c r="G604" s="2" t="s">
        <v>105</v>
      </c>
      <c r="H604" s="2" t="s">
        <v>55</v>
      </c>
      <c r="I604" s="2">
        <v>11</v>
      </c>
      <c r="J604" s="2"/>
      <c r="M604" s="2"/>
    </row>
    <row r="605" spans="1:13" x14ac:dyDescent="0.25">
      <c r="A605" s="41" t="s">
        <v>1258</v>
      </c>
      <c r="B605" s="2" t="s">
        <v>408</v>
      </c>
      <c r="C605" s="2" t="s">
        <v>74</v>
      </c>
      <c r="D605" s="2" t="s">
        <v>409</v>
      </c>
      <c r="E605" s="2" t="s">
        <v>59</v>
      </c>
      <c r="F605" s="2" t="s">
        <v>90</v>
      </c>
      <c r="G605" s="2" t="s">
        <v>105</v>
      </c>
      <c r="H605" s="2" t="s">
        <v>55</v>
      </c>
      <c r="I605" s="2">
        <v>11</v>
      </c>
      <c r="J605" s="2"/>
      <c r="M605" s="2"/>
    </row>
    <row r="606" spans="1:13" x14ac:dyDescent="0.25">
      <c r="A606" s="41" t="s">
        <v>1258</v>
      </c>
      <c r="B606" s="2" t="s">
        <v>452</v>
      </c>
      <c r="C606" s="2" t="s">
        <v>454</v>
      </c>
      <c r="D606" s="2" t="s">
        <v>453</v>
      </c>
      <c r="E606" s="2" t="s">
        <v>59</v>
      </c>
      <c r="F606" s="2" t="s">
        <v>78</v>
      </c>
      <c r="G606" s="2" t="s">
        <v>105</v>
      </c>
      <c r="H606" s="2" t="s">
        <v>79</v>
      </c>
      <c r="I606" s="2">
        <v>11</v>
      </c>
      <c r="J606" s="2"/>
      <c r="M606" s="2"/>
    </row>
    <row r="607" spans="1:13" x14ac:dyDescent="0.25">
      <c r="A607" s="41" t="s">
        <v>1258</v>
      </c>
      <c r="B607" s="2" t="s">
        <v>220</v>
      </c>
      <c r="C607" s="2" t="s">
        <v>222</v>
      </c>
      <c r="D607" s="2" t="s">
        <v>221</v>
      </c>
      <c r="E607" s="2" t="s">
        <v>2</v>
      </c>
      <c r="F607" s="2" t="s">
        <v>90</v>
      </c>
      <c r="G607" s="2" t="s">
        <v>105</v>
      </c>
      <c r="H607" s="2" t="s">
        <v>55</v>
      </c>
      <c r="I607" s="2">
        <v>11</v>
      </c>
      <c r="J607" s="2"/>
      <c r="M607" s="2"/>
    </row>
    <row r="608" spans="1:13" x14ac:dyDescent="0.25">
      <c r="A608" s="41" t="s">
        <v>1258</v>
      </c>
      <c r="B608" s="2" t="s">
        <v>176</v>
      </c>
      <c r="C608" s="2" t="s">
        <v>178</v>
      </c>
      <c r="D608" s="2" t="s">
        <v>177</v>
      </c>
      <c r="E608" s="2" t="s">
        <v>58</v>
      </c>
      <c r="F608" s="2" t="s">
        <v>57</v>
      </c>
      <c r="G608" s="2" t="s">
        <v>105</v>
      </c>
      <c r="H608" s="2" t="s">
        <v>55</v>
      </c>
      <c r="I608" s="2">
        <v>11</v>
      </c>
      <c r="J608" s="2"/>
      <c r="M608" s="2"/>
    </row>
    <row r="609" spans="1:13" x14ac:dyDescent="0.25">
      <c r="A609" s="41" t="s">
        <v>1258</v>
      </c>
      <c r="B609" s="2" t="s">
        <v>370</v>
      </c>
      <c r="C609" s="2" t="s">
        <v>372</v>
      </c>
      <c r="D609" s="2" t="s">
        <v>371</v>
      </c>
      <c r="E609" s="2" t="s">
        <v>75</v>
      </c>
      <c r="F609" s="2" t="s">
        <v>90</v>
      </c>
      <c r="G609" s="2" t="s">
        <v>105</v>
      </c>
      <c r="H609" s="2" t="s">
        <v>55</v>
      </c>
      <c r="I609" s="2">
        <v>11</v>
      </c>
      <c r="J609" s="2"/>
      <c r="M609" s="2"/>
    </row>
    <row r="610" spans="1:13" x14ac:dyDescent="0.25">
      <c r="A610" s="41" t="s">
        <v>1258</v>
      </c>
      <c r="B610" s="2" t="s">
        <v>270</v>
      </c>
      <c r="C610" s="2" t="s">
        <v>272</v>
      </c>
      <c r="D610" s="2" t="s">
        <v>271</v>
      </c>
      <c r="E610" s="2" t="s">
        <v>59</v>
      </c>
      <c r="F610" s="2" t="s">
        <v>57</v>
      </c>
      <c r="G610" s="2" t="s">
        <v>105</v>
      </c>
      <c r="H610" s="2" t="s">
        <v>55</v>
      </c>
      <c r="I610" s="2">
        <v>11</v>
      </c>
      <c r="J610" s="2"/>
      <c r="M610" s="2"/>
    </row>
    <row r="611" spans="1:13" x14ac:dyDescent="0.25">
      <c r="A611" s="41" t="s">
        <v>1258</v>
      </c>
      <c r="B611" s="2" t="s">
        <v>528</v>
      </c>
      <c r="C611" s="2" t="s">
        <v>530</v>
      </c>
      <c r="D611" s="2" t="s">
        <v>529</v>
      </c>
      <c r="E611" s="2" t="s">
        <v>59</v>
      </c>
      <c r="F611" s="2" t="s">
        <v>57</v>
      </c>
      <c r="G611" s="2" t="s">
        <v>105</v>
      </c>
      <c r="H611" s="2" t="s">
        <v>55</v>
      </c>
      <c r="I611" s="2">
        <v>11</v>
      </c>
      <c r="J611" s="2"/>
      <c r="M611" s="2"/>
    </row>
    <row r="612" spans="1:13" x14ac:dyDescent="0.25">
      <c r="A612" s="41" t="s">
        <v>1258</v>
      </c>
      <c r="B612" s="2" t="s">
        <v>376</v>
      </c>
      <c r="C612" s="2" t="s">
        <v>378</v>
      </c>
      <c r="D612" s="2" t="s">
        <v>377</v>
      </c>
      <c r="E612" s="2" t="s">
        <v>75</v>
      </c>
      <c r="F612" s="2" t="s">
        <v>90</v>
      </c>
      <c r="G612" s="2" t="s">
        <v>105</v>
      </c>
      <c r="H612" s="2" t="s">
        <v>55</v>
      </c>
      <c r="I612" s="2">
        <v>11</v>
      </c>
      <c r="J612" s="2"/>
      <c r="M612" s="2"/>
    </row>
    <row r="613" spans="1:13" x14ac:dyDescent="0.25">
      <c r="A613" s="41" t="s">
        <v>1258</v>
      </c>
      <c r="B613" s="2" t="s">
        <v>138</v>
      </c>
      <c r="C613" s="2" t="s">
        <v>69</v>
      </c>
      <c r="D613" s="2" t="s">
        <v>139</v>
      </c>
      <c r="E613" s="2" t="s">
        <v>66</v>
      </c>
      <c r="F613" s="2" t="s">
        <v>65</v>
      </c>
      <c r="G613" s="2" t="s">
        <v>105</v>
      </c>
      <c r="H613" s="2" t="s">
        <v>55</v>
      </c>
      <c r="I613" s="2">
        <v>11</v>
      </c>
      <c r="J613" s="2"/>
      <c r="M613" s="2"/>
    </row>
    <row r="614" spans="1:13" x14ac:dyDescent="0.25">
      <c r="A614" s="41" t="s">
        <v>1258</v>
      </c>
      <c r="B614" s="2" t="s">
        <v>306</v>
      </c>
      <c r="C614" s="2" t="s">
        <v>307</v>
      </c>
      <c r="D614" s="2" t="s">
        <v>1053</v>
      </c>
      <c r="E614" s="2" t="s">
        <v>91</v>
      </c>
      <c r="F614" s="2" t="s">
        <v>61</v>
      </c>
      <c r="G614" s="2" t="s">
        <v>105</v>
      </c>
      <c r="H614" s="2" t="s">
        <v>55</v>
      </c>
      <c r="I614" s="2">
        <v>11</v>
      </c>
      <c r="J614" s="2"/>
      <c r="M614" s="2"/>
    </row>
    <row r="615" spans="1:13" x14ac:dyDescent="0.25">
      <c r="A615" s="41" t="s">
        <v>1258</v>
      </c>
      <c r="B615" s="2" t="s">
        <v>140</v>
      </c>
      <c r="C615" s="2" t="s">
        <v>142</v>
      </c>
      <c r="D615" s="2" t="s">
        <v>141</v>
      </c>
      <c r="E615" s="2" t="s">
        <v>64</v>
      </c>
      <c r="F615" s="2" t="s">
        <v>65</v>
      </c>
      <c r="G615" s="2" t="s">
        <v>105</v>
      </c>
      <c r="H615" s="2" t="s">
        <v>55</v>
      </c>
      <c r="I615" s="2">
        <v>11</v>
      </c>
      <c r="J615" s="2"/>
      <c r="M615" s="2"/>
    </row>
    <row r="616" spans="1:13" x14ac:dyDescent="0.25">
      <c r="A616" s="41" t="s">
        <v>1258</v>
      </c>
      <c r="B616" s="2" t="s">
        <v>308</v>
      </c>
      <c r="C616" s="2" t="s">
        <v>74</v>
      </c>
      <c r="D616" s="2" t="s">
        <v>309</v>
      </c>
      <c r="E616" s="2" t="s">
        <v>310</v>
      </c>
      <c r="F616" s="2" t="s">
        <v>61</v>
      </c>
      <c r="G616" s="2" t="s">
        <v>105</v>
      </c>
      <c r="H616" s="2" t="s">
        <v>55</v>
      </c>
      <c r="I616" s="2">
        <v>11</v>
      </c>
      <c r="J616" s="2"/>
      <c r="M616" s="2"/>
    </row>
    <row r="617" spans="1:13" x14ac:dyDescent="0.25">
      <c r="A617" s="41" t="s">
        <v>1258</v>
      </c>
      <c r="B617" s="2" t="s">
        <v>226</v>
      </c>
      <c r="C617" s="2" t="s">
        <v>228</v>
      </c>
      <c r="D617" s="2" t="s">
        <v>227</v>
      </c>
      <c r="E617" s="2" t="s">
        <v>59</v>
      </c>
      <c r="F617" s="2" t="s">
        <v>90</v>
      </c>
      <c r="G617" s="2" t="s">
        <v>105</v>
      </c>
      <c r="H617" s="2" t="s">
        <v>55</v>
      </c>
      <c r="I617" s="2">
        <v>11</v>
      </c>
      <c r="J617" s="2"/>
      <c r="M617" s="2"/>
    </row>
    <row r="618" spans="1:13" x14ac:dyDescent="0.25">
      <c r="A618" s="41" t="s">
        <v>1258</v>
      </c>
      <c r="B618" s="2" t="s">
        <v>494</v>
      </c>
      <c r="C618" s="2" t="s">
        <v>496</v>
      </c>
      <c r="D618" s="2" t="s">
        <v>495</v>
      </c>
      <c r="E618" s="2" t="s">
        <v>58</v>
      </c>
      <c r="F618" s="2" t="s">
        <v>475</v>
      </c>
      <c r="G618" s="2" t="s">
        <v>105</v>
      </c>
      <c r="H618" s="2" t="s">
        <v>55</v>
      </c>
      <c r="I618" s="2">
        <v>11</v>
      </c>
      <c r="J618" s="2"/>
      <c r="M618" s="2"/>
    </row>
    <row r="619" spans="1:13" x14ac:dyDescent="0.25">
      <c r="A619" s="41" t="s">
        <v>1258</v>
      </c>
      <c r="B619" s="2" t="s">
        <v>491</v>
      </c>
      <c r="C619" s="2" t="s">
        <v>493</v>
      </c>
      <c r="D619" s="2" t="s">
        <v>492</v>
      </c>
      <c r="E619" s="2" t="s">
        <v>59</v>
      </c>
      <c r="F619" s="2" t="s">
        <v>57</v>
      </c>
      <c r="G619" s="2" t="s">
        <v>105</v>
      </c>
      <c r="H619" s="2" t="s">
        <v>55</v>
      </c>
      <c r="I619" s="2">
        <v>11</v>
      </c>
      <c r="J619" s="2"/>
      <c r="M619" s="2"/>
    </row>
    <row r="620" spans="1:13" x14ac:dyDescent="0.25">
      <c r="A620" s="41" t="s">
        <v>1258</v>
      </c>
      <c r="B620" s="2" t="s">
        <v>505</v>
      </c>
      <c r="C620" s="2" t="s">
        <v>507</v>
      </c>
      <c r="D620" s="2" t="s">
        <v>506</v>
      </c>
      <c r="E620" s="2" t="s">
        <v>59</v>
      </c>
      <c r="F620" s="2" t="s">
        <v>57</v>
      </c>
      <c r="G620" s="2" t="s">
        <v>105</v>
      </c>
      <c r="H620" s="2" t="s">
        <v>55</v>
      </c>
      <c r="I620" s="2">
        <v>11</v>
      </c>
      <c r="J620" s="2"/>
      <c r="M620" s="2"/>
    </row>
    <row r="621" spans="1:13" x14ac:dyDescent="0.25">
      <c r="A621" s="41" t="s">
        <v>1258</v>
      </c>
      <c r="B621" s="2" t="s">
        <v>1088</v>
      </c>
      <c r="C621" s="2" t="s">
        <v>1087</v>
      </c>
      <c r="D621" s="2" t="s">
        <v>1086</v>
      </c>
      <c r="E621" s="2" t="s">
        <v>59</v>
      </c>
      <c r="F621" s="2" t="s">
        <v>76</v>
      </c>
      <c r="G621" s="2" t="s">
        <v>105</v>
      </c>
      <c r="H621" s="2" t="s">
        <v>55</v>
      </c>
      <c r="I621" s="2">
        <v>11</v>
      </c>
      <c r="J621" s="2"/>
      <c r="M621" s="2"/>
    </row>
    <row r="622" spans="1:13" x14ac:dyDescent="0.25">
      <c r="A622" s="41" t="s">
        <v>1258</v>
      </c>
      <c r="B622" s="2" t="s">
        <v>1091</v>
      </c>
      <c r="C622" s="2" t="s">
        <v>1090</v>
      </c>
      <c r="D622" s="2" t="s">
        <v>1089</v>
      </c>
      <c r="E622" s="2" t="s">
        <v>59</v>
      </c>
      <c r="F622" s="2" t="s">
        <v>90</v>
      </c>
      <c r="G622" s="2" t="s">
        <v>105</v>
      </c>
      <c r="H622" s="2" t="s">
        <v>55</v>
      </c>
      <c r="I622" s="2">
        <v>11</v>
      </c>
      <c r="J622" s="2"/>
      <c r="M622" s="2"/>
    </row>
    <row r="623" spans="1:13" x14ac:dyDescent="0.25">
      <c r="A623" s="41" t="s">
        <v>1258</v>
      </c>
      <c r="B623" s="2" t="s">
        <v>441</v>
      </c>
      <c r="C623" s="2" t="s">
        <v>443</v>
      </c>
      <c r="D623" s="2" t="s">
        <v>442</v>
      </c>
      <c r="E623" s="2" t="s">
        <v>59</v>
      </c>
      <c r="F623" s="2" t="s">
        <v>76</v>
      </c>
      <c r="G623" s="2" t="s">
        <v>105</v>
      </c>
      <c r="H623" s="2" t="s">
        <v>55</v>
      </c>
      <c r="I623" s="2">
        <v>11</v>
      </c>
      <c r="J623" s="2"/>
      <c r="M623" s="2"/>
    </row>
    <row r="624" spans="1:13" x14ac:dyDescent="0.25">
      <c r="A624" s="41" t="s">
        <v>1258</v>
      </c>
      <c r="B624" s="2" t="s">
        <v>514</v>
      </c>
      <c r="C624" s="2" t="s">
        <v>516</v>
      </c>
      <c r="D624" s="2" t="s">
        <v>515</v>
      </c>
      <c r="E624" s="2" t="s">
        <v>64</v>
      </c>
      <c r="F624" s="2" t="s">
        <v>65</v>
      </c>
      <c r="G624" s="2" t="s">
        <v>105</v>
      </c>
      <c r="H624" s="2" t="s">
        <v>55</v>
      </c>
      <c r="I624" s="2">
        <v>11</v>
      </c>
      <c r="J624" s="2"/>
      <c r="M624" s="2"/>
    </row>
    <row r="625" spans="1:13" x14ac:dyDescent="0.25">
      <c r="A625" s="41" t="s">
        <v>1258</v>
      </c>
      <c r="B625" s="2" t="s">
        <v>170</v>
      </c>
      <c r="C625" s="2" t="s">
        <v>172</v>
      </c>
      <c r="D625" s="2" t="s">
        <v>171</v>
      </c>
      <c r="E625" s="2" t="s">
        <v>59</v>
      </c>
      <c r="F625" s="2" t="s">
        <v>57</v>
      </c>
      <c r="G625" s="2" t="s">
        <v>105</v>
      </c>
      <c r="H625" s="2" t="s">
        <v>55</v>
      </c>
      <c r="I625" s="2">
        <v>11</v>
      </c>
      <c r="J625" s="2"/>
      <c r="M625" s="2"/>
    </row>
    <row r="626" spans="1:13" x14ac:dyDescent="0.25">
      <c r="A626" s="41" t="s">
        <v>1258</v>
      </c>
      <c r="B626" s="2" t="s">
        <v>497</v>
      </c>
      <c r="C626" s="2" t="s">
        <v>499</v>
      </c>
      <c r="D626" s="2" t="s">
        <v>498</v>
      </c>
      <c r="E626" s="2" t="s">
        <v>59</v>
      </c>
      <c r="F626" s="2" t="s">
        <v>57</v>
      </c>
      <c r="G626" s="2" t="s">
        <v>105</v>
      </c>
      <c r="H626" s="2" t="s">
        <v>55</v>
      </c>
      <c r="I626" s="2">
        <v>11</v>
      </c>
      <c r="J626" s="2"/>
      <c r="M626" s="2"/>
    </row>
    <row r="627" spans="1:13" x14ac:dyDescent="0.25">
      <c r="A627" s="41" t="s">
        <v>1258</v>
      </c>
      <c r="B627" s="2" t="s">
        <v>273</v>
      </c>
      <c r="C627" s="2" t="s">
        <v>275</v>
      </c>
      <c r="D627" s="2" t="s">
        <v>274</v>
      </c>
      <c r="E627" s="2" t="s">
        <v>75</v>
      </c>
      <c r="F627" s="2" t="s">
        <v>63</v>
      </c>
      <c r="G627" s="2" t="s">
        <v>105</v>
      </c>
      <c r="H627" s="2" t="s">
        <v>55</v>
      </c>
      <c r="I627" s="2">
        <v>11</v>
      </c>
      <c r="J627" s="2"/>
      <c r="M627" s="2"/>
    </row>
    <row r="628" spans="1:13" x14ac:dyDescent="0.25">
      <c r="A628" s="41" t="s">
        <v>1258</v>
      </c>
      <c r="B628" s="2" t="s">
        <v>303</v>
      </c>
      <c r="C628" s="2" t="s">
        <v>305</v>
      </c>
      <c r="D628" s="2" t="s">
        <v>304</v>
      </c>
      <c r="E628" s="2" t="s">
        <v>59</v>
      </c>
      <c r="F628" s="2" t="s">
        <v>76</v>
      </c>
      <c r="G628" s="2" t="s">
        <v>105</v>
      </c>
      <c r="H628" s="2" t="s">
        <v>55</v>
      </c>
      <c r="I628" s="2">
        <v>11</v>
      </c>
      <c r="J628" s="2"/>
      <c r="M628" s="2"/>
    </row>
    <row r="629" spans="1:13" x14ac:dyDescent="0.25">
      <c r="A629" s="41" t="s">
        <v>1258</v>
      </c>
      <c r="B629" s="2" t="s">
        <v>288</v>
      </c>
      <c r="C629" s="2" t="s">
        <v>290</v>
      </c>
      <c r="D629" s="2" t="s">
        <v>289</v>
      </c>
      <c r="E629" s="2" t="s">
        <v>59</v>
      </c>
      <c r="F629" s="2" t="s">
        <v>57</v>
      </c>
      <c r="G629" s="2" t="s">
        <v>105</v>
      </c>
      <c r="H629" s="2" t="s">
        <v>55</v>
      </c>
      <c r="I629" s="2">
        <v>11</v>
      </c>
      <c r="J629" s="2"/>
      <c r="M629" s="2"/>
    </row>
    <row r="630" spans="1:13" x14ac:dyDescent="0.25">
      <c r="A630" s="41" t="s">
        <v>1258</v>
      </c>
      <c r="B630" s="2" t="s">
        <v>364</v>
      </c>
      <c r="C630" s="2" t="s">
        <v>366</v>
      </c>
      <c r="D630" s="2" t="s">
        <v>365</v>
      </c>
      <c r="E630" s="2" t="s">
        <v>58</v>
      </c>
      <c r="F630" s="2" t="s">
        <v>90</v>
      </c>
      <c r="G630" s="2" t="s">
        <v>105</v>
      </c>
      <c r="H630" s="2" t="s">
        <v>55</v>
      </c>
      <c r="I630" s="2">
        <v>11</v>
      </c>
      <c r="J630" s="2"/>
      <c r="M630" s="2"/>
    </row>
    <row r="631" spans="1:13" x14ac:dyDescent="0.25">
      <c r="A631" s="41" t="s">
        <v>1258</v>
      </c>
      <c r="B631" s="2" t="s">
        <v>427</v>
      </c>
      <c r="C631" s="2" t="s">
        <v>429</v>
      </c>
      <c r="D631" s="2" t="s">
        <v>428</v>
      </c>
      <c r="E631" s="2" t="s">
        <v>58</v>
      </c>
      <c r="F631" s="2" t="s">
        <v>63</v>
      </c>
      <c r="G631" s="2" t="s">
        <v>105</v>
      </c>
      <c r="H631" s="2" t="s">
        <v>55</v>
      </c>
      <c r="I631" s="2">
        <v>11</v>
      </c>
      <c r="J631" s="2"/>
      <c r="M631" s="2"/>
    </row>
    <row r="632" spans="1:13" x14ac:dyDescent="0.25">
      <c r="A632" s="41" t="s">
        <v>1258</v>
      </c>
      <c r="B632" s="2" t="s">
        <v>202</v>
      </c>
      <c r="C632" s="2" t="s">
        <v>204</v>
      </c>
      <c r="D632" s="2" t="s">
        <v>203</v>
      </c>
      <c r="E632" s="2" t="s">
        <v>59</v>
      </c>
      <c r="F632" s="2" t="s">
        <v>76</v>
      </c>
      <c r="G632" s="2" t="s">
        <v>105</v>
      </c>
      <c r="H632" s="2" t="s">
        <v>55</v>
      </c>
      <c r="I632" s="2">
        <v>11</v>
      </c>
      <c r="J632" s="2"/>
      <c r="M632" s="2"/>
    </row>
    <row r="633" spans="1:13" x14ac:dyDescent="0.25">
      <c r="A633" s="41" t="s">
        <v>1258</v>
      </c>
      <c r="B633" s="2" t="s">
        <v>419</v>
      </c>
      <c r="C633" s="2" t="s">
        <v>421</v>
      </c>
      <c r="D633" s="2" t="s">
        <v>420</v>
      </c>
      <c r="E633" s="2" t="s">
        <v>59</v>
      </c>
      <c r="F633" s="2" t="s">
        <v>76</v>
      </c>
      <c r="G633" s="2" t="s">
        <v>105</v>
      </c>
      <c r="H633" s="2" t="s">
        <v>55</v>
      </c>
      <c r="I633" s="2">
        <v>11</v>
      </c>
      <c r="J633" s="2"/>
      <c r="M633" s="2"/>
    </row>
    <row r="634" spans="1:13" x14ac:dyDescent="0.25">
      <c r="A634" s="41" t="s">
        <v>1258</v>
      </c>
      <c r="B634" s="2" t="s">
        <v>240</v>
      </c>
      <c r="C634" s="2" t="s">
        <v>242</v>
      </c>
      <c r="D634" s="2" t="s">
        <v>241</v>
      </c>
      <c r="E634" s="2" t="s">
        <v>75</v>
      </c>
      <c r="F634" s="2" t="s">
        <v>76</v>
      </c>
      <c r="G634" s="2" t="s">
        <v>105</v>
      </c>
      <c r="H634" s="2" t="s">
        <v>55</v>
      </c>
      <c r="I634" s="2">
        <v>11</v>
      </c>
      <c r="J634" s="2"/>
      <c r="M634" s="2"/>
    </row>
    <row r="635" spans="1:13" x14ac:dyDescent="0.25">
      <c r="A635" s="41" t="s">
        <v>1258</v>
      </c>
      <c r="B635" s="2" t="s">
        <v>314</v>
      </c>
      <c r="C635" s="2" t="s">
        <v>293</v>
      </c>
      <c r="D635" s="2" t="s">
        <v>315</v>
      </c>
      <c r="E635" s="2" t="s">
        <v>59</v>
      </c>
      <c r="F635" s="2" t="s">
        <v>78</v>
      </c>
      <c r="G635" s="2" t="s">
        <v>105</v>
      </c>
      <c r="H635" s="2" t="s">
        <v>79</v>
      </c>
      <c r="I635" s="2">
        <v>11</v>
      </c>
      <c r="J635" s="2"/>
      <c r="M635" s="2"/>
    </row>
    <row r="636" spans="1:13" x14ac:dyDescent="0.25">
      <c r="A636" s="41" t="s">
        <v>1258</v>
      </c>
      <c r="B636" s="2" t="s">
        <v>485</v>
      </c>
      <c r="C636" s="2" t="s">
        <v>487</v>
      </c>
      <c r="D636" s="2" t="s">
        <v>486</v>
      </c>
      <c r="E636" s="2" t="s">
        <v>59</v>
      </c>
      <c r="F636" s="2" t="s">
        <v>90</v>
      </c>
      <c r="G636" s="2" t="s">
        <v>105</v>
      </c>
      <c r="H636" s="2" t="s">
        <v>55</v>
      </c>
      <c r="I636" s="2">
        <v>11</v>
      </c>
      <c r="J636" s="2"/>
      <c r="M636" s="2"/>
    </row>
    <row r="637" spans="1:13" x14ac:dyDescent="0.25">
      <c r="A637" s="41" t="s">
        <v>1258</v>
      </c>
      <c r="B637" s="2" t="s">
        <v>394</v>
      </c>
      <c r="C637" s="2" t="s">
        <v>396</v>
      </c>
      <c r="D637" s="2" t="s">
        <v>395</v>
      </c>
      <c r="E637" s="2" t="s">
        <v>2</v>
      </c>
      <c r="F637" s="2" t="s">
        <v>57</v>
      </c>
      <c r="G637" s="2" t="s">
        <v>105</v>
      </c>
      <c r="H637" s="2" t="s">
        <v>55</v>
      </c>
      <c r="I637" s="2">
        <v>11</v>
      </c>
      <c r="J637" s="2"/>
      <c r="M637" s="2"/>
    </row>
    <row r="638" spans="1:13" x14ac:dyDescent="0.25">
      <c r="A638" s="41" t="s">
        <v>1258</v>
      </c>
      <c r="B638" s="2" t="s">
        <v>400</v>
      </c>
      <c r="C638" s="2" t="s">
        <v>86</v>
      </c>
      <c r="D638" s="2" t="s">
        <v>401</v>
      </c>
      <c r="E638" s="2" t="s">
        <v>59</v>
      </c>
      <c r="F638" s="2" t="s">
        <v>63</v>
      </c>
      <c r="G638" s="2" t="s">
        <v>105</v>
      </c>
      <c r="H638" s="2" t="s">
        <v>55</v>
      </c>
      <c r="I638" s="2">
        <v>11</v>
      </c>
      <c r="J638" s="2"/>
      <c r="M638" s="2"/>
    </row>
    <row r="639" spans="1:13" x14ac:dyDescent="0.25">
      <c r="A639" s="41" t="s">
        <v>1258</v>
      </c>
      <c r="B639" s="2" t="s">
        <v>249</v>
      </c>
      <c r="C639" s="2" t="s">
        <v>251</v>
      </c>
      <c r="D639" s="2" t="s">
        <v>250</v>
      </c>
      <c r="E639" s="2" t="s">
        <v>58</v>
      </c>
      <c r="F639" s="2" t="s">
        <v>67</v>
      </c>
      <c r="G639" s="2" t="s">
        <v>105</v>
      </c>
      <c r="H639" s="2" t="s">
        <v>55</v>
      </c>
      <c r="I639" s="2">
        <v>11</v>
      </c>
      <c r="J639" s="2"/>
      <c r="M639" s="2"/>
    </row>
    <row r="640" spans="1:13" x14ac:dyDescent="0.25">
      <c r="A640" s="41" t="s">
        <v>1258</v>
      </c>
      <c r="B640" s="2" t="s">
        <v>405</v>
      </c>
      <c r="C640" s="2" t="s">
        <v>407</v>
      </c>
      <c r="D640" s="2" t="s">
        <v>406</v>
      </c>
      <c r="E640" s="2" t="s">
        <v>66</v>
      </c>
      <c r="F640" s="2" t="s">
        <v>65</v>
      </c>
      <c r="G640" s="2" t="s">
        <v>105</v>
      </c>
      <c r="H640" s="2" t="s">
        <v>55</v>
      </c>
      <c r="I640" s="2">
        <v>11</v>
      </c>
      <c r="J640" s="2"/>
      <c r="M640" s="2"/>
    </row>
    <row r="641" spans="1:13" x14ac:dyDescent="0.25">
      <c r="A641" s="41" t="s">
        <v>1258</v>
      </c>
      <c r="B641" s="2" t="s">
        <v>282</v>
      </c>
      <c r="C641" s="2" t="s">
        <v>284</v>
      </c>
      <c r="D641" s="2" t="s">
        <v>283</v>
      </c>
      <c r="E641" s="2" t="s">
        <v>58</v>
      </c>
      <c r="F641" s="2" t="s">
        <v>90</v>
      </c>
      <c r="G641" s="2" t="s">
        <v>105</v>
      </c>
      <c r="H641" s="2" t="s">
        <v>55</v>
      </c>
      <c r="I641" s="2">
        <v>11</v>
      </c>
      <c r="J641" s="2"/>
      <c r="M641" s="2"/>
    </row>
    <row r="642" spans="1:13" x14ac:dyDescent="0.25">
      <c r="A642" s="41" t="s">
        <v>1258</v>
      </c>
      <c r="B642" s="2" t="s">
        <v>413</v>
      </c>
      <c r="C642" s="2" t="s">
        <v>415</v>
      </c>
      <c r="D642" s="2" t="s">
        <v>414</v>
      </c>
      <c r="E642" s="2" t="s">
        <v>59</v>
      </c>
      <c r="F642" s="2" t="s">
        <v>76</v>
      </c>
      <c r="G642" s="2" t="s">
        <v>105</v>
      </c>
      <c r="H642" s="2" t="s">
        <v>55</v>
      </c>
      <c r="I642" s="2">
        <v>11</v>
      </c>
      <c r="J642" s="2"/>
      <c r="M642" s="2"/>
    </row>
    <row r="643" spans="1:13" x14ac:dyDescent="0.25">
      <c r="A643" s="41" t="s">
        <v>1258</v>
      </c>
      <c r="B643" s="2" t="s">
        <v>114</v>
      </c>
      <c r="C643" s="2" t="s">
        <v>116</v>
      </c>
      <c r="D643" s="2" t="s">
        <v>115</v>
      </c>
      <c r="E643" s="2" t="s">
        <v>59</v>
      </c>
      <c r="F643" s="2" t="s">
        <v>78</v>
      </c>
      <c r="G643" s="2" t="s">
        <v>105</v>
      </c>
      <c r="H643" s="2" t="s">
        <v>79</v>
      </c>
      <c r="I643" s="2">
        <v>11</v>
      </c>
      <c r="J643" s="2"/>
      <c r="M643" s="2"/>
    </row>
    <row r="644" spans="1:13" x14ac:dyDescent="0.25">
      <c r="A644" s="41" t="s">
        <v>1258</v>
      </c>
      <c r="B644" s="2" t="s">
        <v>410</v>
      </c>
      <c r="C644" s="2" t="s">
        <v>412</v>
      </c>
      <c r="D644" s="2" t="s">
        <v>411</v>
      </c>
      <c r="E644" s="2" t="s">
        <v>58</v>
      </c>
      <c r="F644" s="2" t="s">
        <v>67</v>
      </c>
      <c r="G644" s="2" t="s">
        <v>105</v>
      </c>
      <c r="H644" s="2" t="s">
        <v>55</v>
      </c>
      <c r="I644" s="2">
        <v>11</v>
      </c>
      <c r="J644" s="2"/>
      <c r="M644" s="2"/>
    </row>
    <row r="645" spans="1:13" x14ac:dyDescent="0.25">
      <c r="A645" s="41" t="s">
        <v>1258</v>
      </c>
      <c r="B645" s="2" t="s">
        <v>143</v>
      </c>
      <c r="C645" s="2" t="s">
        <v>145</v>
      </c>
      <c r="D645" s="2" t="s">
        <v>144</v>
      </c>
      <c r="E645" s="2" t="s">
        <v>64</v>
      </c>
      <c r="F645" s="2" t="s">
        <v>65</v>
      </c>
      <c r="G645" s="2" t="s">
        <v>105</v>
      </c>
      <c r="H645" s="2" t="s">
        <v>55</v>
      </c>
      <c r="I645" s="2">
        <v>11</v>
      </c>
      <c r="J645" s="2"/>
      <c r="M645" s="2"/>
    </row>
    <row r="646" spans="1:13" x14ac:dyDescent="0.25">
      <c r="A646" s="41" t="s">
        <v>1258</v>
      </c>
      <c r="B646" s="2" t="s">
        <v>1094</v>
      </c>
      <c r="C646" s="2" t="s">
        <v>1093</v>
      </c>
      <c r="D646" s="2" t="s">
        <v>1092</v>
      </c>
      <c r="E646" s="2" t="s">
        <v>75</v>
      </c>
      <c r="F646" s="2" t="s">
        <v>76</v>
      </c>
      <c r="G646" s="2" t="s">
        <v>105</v>
      </c>
      <c r="H646" s="2" t="s">
        <v>55</v>
      </c>
      <c r="I646" s="2">
        <v>11</v>
      </c>
      <c r="J646" s="2"/>
      <c r="M646" s="2"/>
    </row>
    <row r="647" spans="1:13" x14ac:dyDescent="0.25">
      <c r="A647" s="41" t="s">
        <v>1258</v>
      </c>
      <c r="B647" s="2" t="s">
        <v>482</v>
      </c>
      <c r="C647" s="2" t="s">
        <v>484</v>
      </c>
      <c r="D647" s="2" t="s">
        <v>483</v>
      </c>
      <c r="E647" s="2" t="s">
        <v>59</v>
      </c>
      <c r="F647" s="2" t="s">
        <v>57</v>
      </c>
      <c r="G647" s="2" t="s">
        <v>105</v>
      </c>
      <c r="H647" s="2" t="s">
        <v>55</v>
      </c>
      <c r="I647" s="2">
        <v>11</v>
      </c>
      <c r="J647" s="2"/>
      <c r="M647" s="2"/>
    </row>
    <row r="648" spans="1:13" x14ac:dyDescent="0.25">
      <c r="A648" s="41" t="s">
        <v>1258</v>
      </c>
      <c r="B648" s="2" t="s">
        <v>297</v>
      </c>
      <c r="C648" s="2" t="s">
        <v>299</v>
      </c>
      <c r="D648" s="2" t="s">
        <v>298</v>
      </c>
      <c r="E648" s="2" t="s">
        <v>59</v>
      </c>
      <c r="F648" s="2" t="s">
        <v>90</v>
      </c>
      <c r="G648" s="2" t="s">
        <v>105</v>
      </c>
      <c r="H648" s="2" t="s">
        <v>55</v>
      </c>
      <c r="I648" s="2">
        <v>11</v>
      </c>
      <c r="J648" s="2"/>
      <c r="M648" s="2"/>
    </row>
    <row r="649" spans="1:13" x14ac:dyDescent="0.25">
      <c r="A649" s="41" t="s">
        <v>1258</v>
      </c>
      <c r="B649" s="2" t="s">
        <v>1097</v>
      </c>
      <c r="C649" s="2" t="s">
        <v>1096</v>
      </c>
      <c r="D649" s="2" t="s">
        <v>1095</v>
      </c>
      <c r="E649" s="2" t="s">
        <v>75</v>
      </c>
      <c r="F649" s="2" t="s">
        <v>76</v>
      </c>
      <c r="G649" s="2" t="s">
        <v>105</v>
      </c>
      <c r="H649" s="2" t="s">
        <v>55</v>
      </c>
      <c r="I649" s="2">
        <v>11</v>
      </c>
      <c r="J649" s="2"/>
      <c r="M649" s="2"/>
    </row>
    <row r="650" spans="1:13" x14ac:dyDescent="0.25">
      <c r="A650" s="41" t="s">
        <v>1258</v>
      </c>
      <c r="B650" s="2" t="s">
        <v>217</v>
      </c>
      <c r="C650" s="2" t="s">
        <v>219</v>
      </c>
      <c r="D650" s="2" t="s">
        <v>218</v>
      </c>
      <c r="E650" s="2" t="s">
        <v>75</v>
      </c>
      <c r="F650" s="2" t="s">
        <v>90</v>
      </c>
      <c r="G650" s="2" t="s">
        <v>105</v>
      </c>
      <c r="H650" s="2" t="s">
        <v>55</v>
      </c>
      <c r="I650" s="2">
        <v>11</v>
      </c>
      <c r="J650" s="2"/>
      <c r="M650" s="2"/>
    </row>
    <row r="651" spans="1:13" x14ac:dyDescent="0.25">
      <c r="A651" s="41" t="s">
        <v>1258</v>
      </c>
      <c r="B651" s="2" t="s">
        <v>129</v>
      </c>
      <c r="C651" s="2" t="s">
        <v>131</v>
      </c>
      <c r="D651" s="2" t="s">
        <v>130</v>
      </c>
      <c r="E651" s="2" t="s">
        <v>59</v>
      </c>
      <c r="F651" s="2" t="s">
        <v>57</v>
      </c>
      <c r="G651" s="2" t="s">
        <v>105</v>
      </c>
      <c r="H651" s="2" t="s">
        <v>55</v>
      </c>
      <c r="I651" s="2">
        <v>11</v>
      </c>
      <c r="J651" s="2"/>
      <c r="M651" s="2"/>
    </row>
    <row r="652" spans="1:13" x14ac:dyDescent="0.25">
      <c r="A652" s="41" t="s">
        <v>1258</v>
      </c>
      <c r="B652" s="2" t="s">
        <v>117</v>
      </c>
      <c r="C652" s="2" t="s">
        <v>119</v>
      </c>
      <c r="D652" s="2" t="s">
        <v>118</v>
      </c>
      <c r="E652" s="2" t="s">
        <v>75</v>
      </c>
      <c r="F652" s="2" t="s">
        <v>78</v>
      </c>
      <c r="G652" s="2" t="s">
        <v>105</v>
      </c>
      <c r="H652" s="2" t="s">
        <v>79</v>
      </c>
      <c r="I652" s="2">
        <v>11</v>
      </c>
      <c r="J652" s="2"/>
      <c r="M652" s="2"/>
    </row>
    <row r="653" spans="1:13" x14ac:dyDescent="0.25">
      <c r="A653" s="41" t="s">
        <v>1258</v>
      </c>
      <c r="B653" s="2" t="s">
        <v>352</v>
      </c>
      <c r="C653" s="2" t="s">
        <v>354</v>
      </c>
      <c r="D653" s="2" t="s">
        <v>353</v>
      </c>
      <c r="E653" s="2" t="s">
        <v>59</v>
      </c>
      <c r="F653" s="2" t="s">
        <v>90</v>
      </c>
      <c r="G653" s="2" t="s">
        <v>105</v>
      </c>
      <c r="H653" s="2" t="s">
        <v>55</v>
      </c>
      <c r="I653" s="2">
        <v>11</v>
      </c>
      <c r="J653" s="2"/>
      <c r="M653" s="2"/>
    </row>
    <row r="654" spans="1:13" x14ac:dyDescent="0.25">
      <c r="A654" s="41" t="s">
        <v>1258</v>
      </c>
      <c r="B654" s="2" t="s">
        <v>1100</v>
      </c>
      <c r="C654" s="2" t="s">
        <v>1099</v>
      </c>
      <c r="D654" s="2" t="s">
        <v>1098</v>
      </c>
      <c r="E654" s="2" t="s">
        <v>59</v>
      </c>
      <c r="F654" s="2" t="s">
        <v>90</v>
      </c>
      <c r="G654" s="2" t="s">
        <v>105</v>
      </c>
      <c r="H654" s="2" t="s">
        <v>55</v>
      </c>
      <c r="I654" s="2">
        <v>11</v>
      </c>
      <c r="J654" s="2"/>
      <c r="M654" s="2"/>
    </row>
    <row r="655" spans="1:13" x14ac:dyDescent="0.25">
      <c r="A655" s="41" t="s">
        <v>1258</v>
      </c>
      <c r="B655" s="2" t="s">
        <v>1103</v>
      </c>
      <c r="C655" s="2" t="s">
        <v>1102</v>
      </c>
      <c r="D655" s="2" t="s">
        <v>1101</v>
      </c>
      <c r="E655" s="2" t="s">
        <v>59</v>
      </c>
      <c r="F655" s="2" t="s">
        <v>90</v>
      </c>
      <c r="G655" s="2" t="s">
        <v>105</v>
      </c>
      <c r="H655" s="2" t="s">
        <v>55</v>
      </c>
      <c r="I655" s="2">
        <v>11</v>
      </c>
      <c r="J655" s="2"/>
      <c r="M655" s="2"/>
    </row>
    <row r="656" spans="1:13" x14ac:dyDescent="0.25">
      <c r="A656" s="41" t="s">
        <v>1258</v>
      </c>
      <c r="B656" s="2" t="s">
        <v>279</v>
      </c>
      <c r="C656" s="2" t="s">
        <v>281</v>
      </c>
      <c r="D656" s="2" t="s">
        <v>280</v>
      </c>
      <c r="E656" s="2" t="s">
        <v>75</v>
      </c>
      <c r="F656" s="2" t="s">
        <v>67</v>
      </c>
      <c r="G656" s="2" t="s">
        <v>105</v>
      </c>
      <c r="H656" s="2" t="s">
        <v>55</v>
      </c>
      <c r="I656" s="2">
        <v>11</v>
      </c>
      <c r="J656" s="2"/>
      <c r="M656" s="2"/>
    </row>
    <row r="657" spans="1:13" x14ac:dyDescent="0.25">
      <c r="A657" s="41" t="s">
        <v>1258</v>
      </c>
      <c r="B657" s="2" t="s">
        <v>361</v>
      </c>
      <c r="C657" s="2" t="s">
        <v>363</v>
      </c>
      <c r="D657" s="2" t="s">
        <v>362</v>
      </c>
      <c r="E657" s="2" t="s">
        <v>75</v>
      </c>
      <c r="F657" s="2" t="s">
        <v>90</v>
      </c>
      <c r="G657" s="2" t="s">
        <v>105</v>
      </c>
      <c r="H657" s="2" t="s">
        <v>55</v>
      </c>
      <c r="I657" s="2">
        <v>11</v>
      </c>
      <c r="J657" s="2"/>
      <c r="M657" s="2"/>
    </row>
    <row r="658" spans="1:13" x14ac:dyDescent="0.25">
      <c r="A658" s="41" t="s">
        <v>1258</v>
      </c>
      <c r="B658" s="2" t="s">
        <v>508</v>
      </c>
      <c r="C658" s="2" t="s">
        <v>510</v>
      </c>
      <c r="D658" s="2" t="s">
        <v>509</v>
      </c>
      <c r="E658" s="2" t="s">
        <v>59</v>
      </c>
      <c r="F658" s="2" t="s">
        <v>57</v>
      </c>
      <c r="G658" s="2" t="s">
        <v>105</v>
      </c>
      <c r="H658" s="2" t="s">
        <v>55</v>
      </c>
      <c r="I658" s="2">
        <v>11</v>
      </c>
      <c r="J658" s="2"/>
      <c r="M658" s="2"/>
    </row>
    <row r="659" spans="1:13" x14ac:dyDescent="0.25">
      <c r="A659" s="41" t="s">
        <v>1258</v>
      </c>
      <c r="B659" s="2" t="s">
        <v>464</v>
      </c>
      <c r="C659" s="2" t="s">
        <v>466</v>
      </c>
      <c r="D659" s="2" t="s">
        <v>465</v>
      </c>
      <c r="E659" s="2" t="s">
        <v>90</v>
      </c>
      <c r="F659" s="2" t="s">
        <v>90</v>
      </c>
      <c r="G659" s="2" t="s">
        <v>105</v>
      </c>
      <c r="H659" s="2" t="s">
        <v>55</v>
      </c>
      <c r="I659" s="2">
        <v>11</v>
      </c>
      <c r="J659" s="2"/>
      <c r="M659" s="2"/>
    </row>
    <row r="660" spans="1:13" x14ac:dyDescent="0.25">
      <c r="A660" s="41" t="s">
        <v>1258</v>
      </c>
      <c r="B660" s="2" t="s">
        <v>149</v>
      </c>
      <c r="C660" s="2" t="s">
        <v>151</v>
      </c>
      <c r="D660" s="2" t="s">
        <v>150</v>
      </c>
      <c r="E660" s="2" t="s">
        <v>64</v>
      </c>
      <c r="F660" s="2" t="s">
        <v>65</v>
      </c>
      <c r="G660" s="2" t="s">
        <v>105</v>
      </c>
      <c r="H660" s="2" t="s">
        <v>55</v>
      </c>
      <c r="I660" s="2">
        <v>11</v>
      </c>
      <c r="J660" s="2"/>
      <c r="M660" s="2"/>
    </row>
    <row r="661" spans="1:13" x14ac:dyDescent="0.25">
      <c r="A661" s="41" t="s">
        <v>1258</v>
      </c>
      <c r="B661" s="2" t="s">
        <v>425</v>
      </c>
      <c r="C661" s="2" t="s">
        <v>360</v>
      </c>
      <c r="D661" s="2" t="s">
        <v>426</v>
      </c>
      <c r="E661" s="2" t="s">
        <v>59</v>
      </c>
      <c r="F661" s="2" t="s">
        <v>57</v>
      </c>
      <c r="G661" s="2" t="s">
        <v>105</v>
      </c>
      <c r="H661" s="2" t="s">
        <v>55</v>
      </c>
      <c r="I661" s="2">
        <v>11</v>
      </c>
      <c r="J661" s="2"/>
      <c r="M661" s="2"/>
    </row>
    <row r="662" spans="1:13" x14ac:dyDescent="0.25">
      <c r="A662" s="41" t="s">
        <v>1258</v>
      </c>
      <c r="B662" s="2" t="s">
        <v>120</v>
      </c>
      <c r="C662" s="2" t="s">
        <v>122</v>
      </c>
      <c r="D662" s="2" t="s">
        <v>121</v>
      </c>
      <c r="E662" s="2" t="s">
        <v>75</v>
      </c>
      <c r="F662" s="2" t="s">
        <v>78</v>
      </c>
      <c r="G662" s="2" t="s">
        <v>105</v>
      </c>
      <c r="H662" s="2" t="s">
        <v>79</v>
      </c>
      <c r="I662" s="2">
        <v>11</v>
      </c>
      <c r="J662" s="2"/>
      <c r="M662" s="2"/>
    </row>
    <row r="663" spans="1:13" x14ac:dyDescent="0.25">
      <c r="A663" s="41" t="s">
        <v>1258</v>
      </c>
      <c r="B663" s="2" t="s">
        <v>132</v>
      </c>
      <c r="C663" s="2" t="s">
        <v>134</v>
      </c>
      <c r="D663" s="2" t="s">
        <v>133</v>
      </c>
      <c r="E663" s="2" t="s">
        <v>59</v>
      </c>
      <c r="F663" s="2" t="s">
        <v>57</v>
      </c>
      <c r="G663" s="2" t="s">
        <v>105</v>
      </c>
      <c r="H663" s="2" t="s">
        <v>55</v>
      </c>
      <c r="I663" s="2">
        <v>11</v>
      </c>
      <c r="J663" s="2"/>
      <c r="M663" s="2"/>
    </row>
    <row r="664" spans="1:13" x14ac:dyDescent="0.25">
      <c r="A664" s="41" t="s">
        <v>1258</v>
      </c>
      <c r="B664" s="2" t="s">
        <v>458</v>
      </c>
      <c r="C664" s="2" t="s">
        <v>460</v>
      </c>
      <c r="D664" s="2" t="s">
        <v>459</v>
      </c>
      <c r="E664" s="2" t="s">
        <v>59</v>
      </c>
      <c r="F664" s="2" t="s">
        <v>78</v>
      </c>
      <c r="G664" s="2" t="s">
        <v>105</v>
      </c>
      <c r="H664" s="2" t="s">
        <v>79</v>
      </c>
      <c r="I664" s="2">
        <v>11</v>
      </c>
      <c r="J664" s="2"/>
      <c r="M664" s="2"/>
    </row>
    <row r="665" spans="1:13" x14ac:dyDescent="0.25">
      <c r="A665" s="41" t="s">
        <v>1258</v>
      </c>
      <c r="B665" s="2" t="s">
        <v>319</v>
      </c>
      <c r="C665" s="2" t="s">
        <v>321</v>
      </c>
      <c r="D665" s="2" t="s">
        <v>320</v>
      </c>
      <c r="E665" s="2" t="s">
        <v>58</v>
      </c>
      <c r="F665" s="2" t="s">
        <v>78</v>
      </c>
      <c r="G665" s="2" t="s">
        <v>105</v>
      </c>
      <c r="H665" s="2" t="s">
        <v>79</v>
      </c>
      <c r="I665" s="2">
        <v>11</v>
      </c>
      <c r="J665" s="2"/>
      <c r="M665" s="2"/>
    </row>
    <row r="666" spans="1:13" x14ac:dyDescent="0.25">
      <c r="A666" s="41" t="s">
        <v>1258</v>
      </c>
      <c r="B666" s="2" t="s">
        <v>391</v>
      </c>
      <c r="C666" s="2" t="s">
        <v>393</v>
      </c>
      <c r="D666" s="2" t="s">
        <v>392</v>
      </c>
      <c r="E666" s="2" t="s">
        <v>58</v>
      </c>
      <c r="F666" s="2" t="s">
        <v>57</v>
      </c>
      <c r="G666" s="2" t="s">
        <v>105</v>
      </c>
      <c r="H666" s="2" t="s">
        <v>55</v>
      </c>
      <c r="I666" s="2">
        <v>11</v>
      </c>
      <c r="J666" s="2"/>
      <c r="M666" s="2"/>
    </row>
    <row r="667" spans="1:13" x14ac:dyDescent="0.25">
      <c r="A667" s="41" t="s">
        <v>1258</v>
      </c>
      <c r="B667" s="2" t="s">
        <v>167</v>
      </c>
      <c r="C667" s="2" t="s">
        <v>169</v>
      </c>
      <c r="D667" s="2" t="s">
        <v>168</v>
      </c>
      <c r="E667" s="2" t="s">
        <v>59</v>
      </c>
      <c r="F667" s="2" t="s">
        <v>57</v>
      </c>
      <c r="G667" s="2" t="s">
        <v>105</v>
      </c>
      <c r="H667" s="2" t="s">
        <v>55</v>
      </c>
      <c r="I667" s="2">
        <v>11</v>
      </c>
      <c r="J667" s="2"/>
      <c r="M667" s="2"/>
    </row>
    <row r="668" spans="1:13" x14ac:dyDescent="0.25">
      <c r="A668" s="41" t="s">
        <v>1258</v>
      </c>
      <c r="B668" s="2" t="s">
        <v>334</v>
      </c>
      <c r="C668" s="2" t="s">
        <v>336</v>
      </c>
      <c r="D668" s="2" t="s">
        <v>335</v>
      </c>
      <c r="E668" s="2" t="s">
        <v>59</v>
      </c>
      <c r="F668" s="2" t="s">
        <v>90</v>
      </c>
      <c r="G668" s="2" t="s">
        <v>105</v>
      </c>
      <c r="H668" s="2" t="s">
        <v>55</v>
      </c>
      <c r="I668" s="2">
        <v>11</v>
      </c>
      <c r="J668" s="2"/>
      <c r="M668" s="2"/>
    </row>
    <row r="669" spans="1:13" x14ac:dyDescent="0.25">
      <c r="A669" s="41" t="s">
        <v>1258</v>
      </c>
      <c r="B669" s="2" t="s">
        <v>161</v>
      </c>
      <c r="C669" s="2" t="s">
        <v>163</v>
      </c>
      <c r="D669" s="2" t="s">
        <v>162</v>
      </c>
      <c r="E669" s="2" t="s">
        <v>59</v>
      </c>
      <c r="F669" s="2" t="s">
        <v>57</v>
      </c>
      <c r="G669" s="2" t="s">
        <v>105</v>
      </c>
      <c r="H669" s="2" t="s">
        <v>55</v>
      </c>
      <c r="I669" s="2">
        <v>11</v>
      </c>
      <c r="J669" s="2"/>
      <c r="M669" s="2"/>
    </row>
    <row r="670" spans="1:13" x14ac:dyDescent="0.25">
      <c r="A670" s="41" t="s">
        <v>1258</v>
      </c>
      <c r="B670" s="2" t="s">
        <v>461</v>
      </c>
      <c r="C670" s="2" t="s">
        <v>463</v>
      </c>
      <c r="D670" s="2" t="s">
        <v>462</v>
      </c>
      <c r="E670" s="2" t="s">
        <v>59</v>
      </c>
      <c r="F670" s="2" t="s">
        <v>57</v>
      </c>
      <c r="G670" s="2" t="s">
        <v>105</v>
      </c>
      <c r="H670" s="2" t="s">
        <v>55</v>
      </c>
      <c r="I670" s="2">
        <v>11</v>
      </c>
      <c r="J670" s="2"/>
      <c r="M670" s="2"/>
    </row>
    <row r="671" spans="1:13" x14ac:dyDescent="0.25">
      <c r="A671" s="41" t="s">
        <v>1258</v>
      </c>
      <c r="B671" s="2" t="s">
        <v>123</v>
      </c>
      <c r="C671" s="2" t="s">
        <v>125</v>
      </c>
      <c r="D671" s="2" t="s">
        <v>124</v>
      </c>
      <c r="E671" s="2" t="s">
        <v>59</v>
      </c>
      <c r="F671" s="2" t="s">
        <v>78</v>
      </c>
      <c r="G671" s="2" t="s">
        <v>105</v>
      </c>
      <c r="H671" s="2" t="s">
        <v>79</v>
      </c>
      <c r="I671" s="2">
        <v>11</v>
      </c>
      <c r="J671" s="2"/>
      <c r="M671" s="2"/>
    </row>
    <row r="672" spans="1:13" x14ac:dyDescent="0.25">
      <c r="A672" s="41" t="s">
        <v>1258</v>
      </c>
      <c r="B672" s="2" t="s">
        <v>455</v>
      </c>
      <c r="C672" s="2" t="s">
        <v>457</v>
      </c>
      <c r="D672" s="2" t="s">
        <v>456</v>
      </c>
      <c r="E672" s="2" t="s">
        <v>59</v>
      </c>
      <c r="F672" s="2" t="s">
        <v>78</v>
      </c>
      <c r="G672" s="2" t="s">
        <v>105</v>
      </c>
      <c r="H672" s="2" t="s">
        <v>79</v>
      </c>
      <c r="I672" s="2">
        <v>11</v>
      </c>
      <c r="J672" s="2"/>
      <c r="M672" s="2"/>
    </row>
    <row r="673" spans="1:13" x14ac:dyDescent="0.25">
      <c r="A673" s="41" t="s">
        <v>1258</v>
      </c>
      <c r="B673" s="2" t="s">
        <v>1106</v>
      </c>
      <c r="C673" s="2" t="s">
        <v>1105</v>
      </c>
      <c r="D673" s="2" t="s">
        <v>1104</v>
      </c>
      <c r="E673" s="2" t="s">
        <v>66</v>
      </c>
      <c r="F673" s="2" t="s">
        <v>76</v>
      </c>
      <c r="G673" s="2" t="s">
        <v>105</v>
      </c>
      <c r="H673" s="2" t="s">
        <v>55</v>
      </c>
      <c r="I673" s="2">
        <v>11</v>
      </c>
      <c r="J673" s="2"/>
      <c r="M673" s="2"/>
    </row>
    <row r="674" spans="1:13" x14ac:dyDescent="0.25">
      <c r="A674" s="41" t="s">
        <v>1258</v>
      </c>
      <c r="B674" s="2" t="s">
        <v>1057</v>
      </c>
      <c r="C674" s="2" t="s">
        <v>1059</v>
      </c>
      <c r="D674" s="2" t="s">
        <v>1056</v>
      </c>
      <c r="E674" s="2" t="s">
        <v>1028</v>
      </c>
      <c r="F674" s="2" t="s">
        <v>54</v>
      </c>
      <c r="G674" s="2" t="s">
        <v>56</v>
      </c>
      <c r="H674" s="2" t="s">
        <v>55</v>
      </c>
      <c r="I674" s="2">
        <v>11</v>
      </c>
      <c r="J674" s="2"/>
      <c r="M674" s="2"/>
    </row>
    <row r="675" spans="1:13" x14ac:dyDescent="0.25">
      <c r="A675" s="41" t="s">
        <v>1258</v>
      </c>
      <c r="B675" s="2" t="s">
        <v>205</v>
      </c>
      <c r="C675" s="2" t="s">
        <v>207</v>
      </c>
      <c r="D675" s="2" t="s">
        <v>206</v>
      </c>
      <c r="E675" s="2" t="s">
        <v>2</v>
      </c>
      <c r="F675" s="2" t="s">
        <v>67</v>
      </c>
      <c r="G675" s="2" t="s">
        <v>105</v>
      </c>
      <c r="H675" s="2" t="s">
        <v>55</v>
      </c>
      <c r="I675" s="2">
        <v>11</v>
      </c>
      <c r="J675" s="2"/>
      <c r="M675" s="2"/>
    </row>
    <row r="676" spans="1:13" x14ac:dyDescent="0.25">
      <c r="A676" s="41" t="s">
        <v>1258</v>
      </c>
      <c r="B676" s="2" t="s">
        <v>243</v>
      </c>
      <c r="C676" s="2" t="s">
        <v>245</v>
      </c>
      <c r="D676" s="2" t="s">
        <v>244</v>
      </c>
      <c r="E676" s="2" t="s">
        <v>59</v>
      </c>
      <c r="F676" s="2" t="s">
        <v>67</v>
      </c>
      <c r="G676" s="2" t="s">
        <v>105</v>
      </c>
      <c r="H676" s="2" t="s">
        <v>55</v>
      </c>
      <c r="I676" s="2">
        <v>11</v>
      </c>
      <c r="J676" s="2"/>
      <c r="M676" s="2"/>
    </row>
    <row r="677" spans="1:13" x14ac:dyDescent="0.25">
      <c r="A677" s="41" t="s">
        <v>1259</v>
      </c>
      <c r="B677" s="2" t="s">
        <v>1067</v>
      </c>
      <c r="C677" s="2" t="s">
        <v>1066</v>
      </c>
      <c r="D677" s="2" t="s">
        <v>1065</v>
      </c>
      <c r="E677" s="2" t="s">
        <v>66</v>
      </c>
      <c r="F677" s="2" t="s">
        <v>76</v>
      </c>
      <c r="G677" s="2" t="s">
        <v>105</v>
      </c>
      <c r="H677" s="2" t="s">
        <v>55</v>
      </c>
      <c r="I677" s="2">
        <v>11</v>
      </c>
      <c r="J677" s="2"/>
      <c r="M677" s="2"/>
    </row>
    <row r="678" spans="1:13" x14ac:dyDescent="0.25">
      <c r="A678" s="41" t="s">
        <v>1259</v>
      </c>
      <c r="B678" s="2" t="s">
        <v>1070</v>
      </c>
      <c r="C678" s="2" t="s">
        <v>1069</v>
      </c>
      <c r="D678" s="2" t="s">
        <v>1068</v>
      </c>
      <c r="E678" s="2" t="s">
        <v>58</v>
      </c>
      <c r="F678" s="2" t="s">
        <v>67</v>
      </c>
      <c r="G678" s="2" t="s">
        <v>105</v>
      </c>
      <c r="H678" s="2" t="s">
        <v>55</v>
      </c>
      <c r="I678" s="2">
        <v>11</v>
      </c>
      <c r="J678" s="2"/>
      <c r="M678" s="2"/>
    </row>
    <row r="679" spans="1:13" x14ac:dyDescent="0.25">
      <c r="A679" s="41" t="s">
        <v>1259</v>
      </c>
      <c r="B679" s="2" t="s">
        <v>388</v>
      </c>
      <c r="C679" s="2" t="s">
        <v>390</v>
      </c>
      <c r="D679" s="2" t="s">
        <v>389</v>
      </c>
      <c r="E679" s="2" t="s">
        <v>59</v>
      </c>
      <c r="F679" s="2" t="s">
        <v>57</v>
      </c>
      <c r="G679" s="2" t="s">
        <v>105</v>
      </c>
      <c r="H679" s="2" t="s">
        <v>55</v>
      </c>
      <c r="I679" s="2">
        <v>11</v>
      </c>
      <c r="J679" s="2"/>
      <c r="M679" s="2"/>
    </row>
    <row r="680" spans="1:13" x14ac:dyDescent="0.25">
      <c r="A680" s="41" t="s">
        <v>1259</v>
      </c>
      <c r="B680" s="2" t="s">
        <v>438</v>
      </c>
      <c r="C680" s="2" t="s">
        <v>440</v>
      </c>
      <c r="D680" s="2" t="s">
        <v>439</v>
      </c>
      <c r="E680" s="2" t="s">
        <v>66</v>
      </c>
      <c r="F680" s="2" t="s">
        <v>76</v>
      </c>
      <c r="G680" s="2" t="s">
        <v>105</v>
      </c>
      <c r="H680" s="2" t="s">
        <v>55</v>
      </c>
      <c r="I680" s="2">
        <v>11</v>
      </c>
      <c r="J680" s="2"/>
      <c r="M680" s="2"/>
    </row>
    <row r="681" spans="1:13" x14ac:dyDescent="0.25">
      <c r="A681" s="41" t="s">
        <v>1259</v>
      </c>
      <c r="B681" s="2" t="s">
        <v>476</v>
      </c>
      <c r="C681" s="2" t="s">
        <v>478</v>
      </c>
      <c r="D681" s="2" t="s">
        <v>477</v>
      </c>
      <c r="E681" s="2" t="s">
        <v>59</v>
      </c>
      <c r="F681" s="2" t="s">
        <v>57</v>
      </c>
      <c r="G681" s="2" t="s">
        <v>105</v>
      </c>
      <c r="H681" s="2" t="s">
        <v>55</v>
      </c>
      <c r="I681" s="2">
        <v>11</v>
      </c>
      <c r="J681" s="2"/>
      <c r="M681" s="2"/>
    </row>
    <row r="682" spans="1:13" x14ac:dyDescent="0.25">
      <c r="A682" s="41" t="s">
        <v>1259</v>
      </c>
      <c r="B682" s="2" t="s">
        <v>346</v>
      </c>
      <c r="C682" s="2" t="s">
        <v>348</v>
      </c>
      <c r="D682" s="2" t="s">
        <v>347</v>
      </c>
      <c r="E682" s="2" t="s">
        <v>59</v>
      </c>
      <c r="F682" s="2" t="s">
        <v>90</v>
      </c>
      <c r="G682" s="2" t="s">
        <v>105</v>
      </c>
      <c r="H682" s="2" t="s">
        <v>55</v>
      </c>
      <c r="I682" s="2">
        <v>11</v>
      </c>
      <c r="J682" s="2"/>
      <c r="M682" s="2"/>
    </row>
    <row r="683" spans="1:13" x14ac:dyDescent="0.25">
      <c r="A683" s="41" t="s">
        <v>1259</v>
      </c>
      <c r="B683" s="2" t="s">
        <v>252</v>
      </c>
      <c r="C683" s="2" t="s">
        <v>254</v>
      </c>
      <c r="D683" s="2" t="s">
        <v>253</v>
      </c>
      <c r="E683" s="2" t="s">
        <v>58</v>
      </c>
      <c r="F683" s="2" t="s">
        <v>57</v>
      </c>
      <c r="G683" s="2" t="s">
        <v>105</v>
      </c>
      <c r="H683" s="2" t="s">
        <v>55</v>
      </c>
      <c r="I683" s="2">
        <v>11</v>
      </c>
      <c r="J683" s="2"/>
      <c r="M683" s="2"/>
    </row>
    <row r="684" spans="1:13" x14ac:dyDescent="0.25">
      <c r="A684" s="41" t="s">
        <v>1259</v>
      </c>
      <c r="B684" s="2" t="s">
        <v>232</v>
      </c>
      <c r="C684" s="2" t="s">
        <v>234</v>
      </c>
      <c r="D684" s="2" t="s">
        <v>233</v>
      </c>
      <c r="E684" s="2" t="s">
        <v>59</v>
      </c>
      <c r="F684" s="2" t="s">
        <v>90</v>
      </c>
      <c r="G684" s="2" t="s">
        <v>105</v>
      </c>
      <c r="H684" s="2" t="s">
        <v>55</v>
      </c>
      <c r="I684" s="2">
        <v>11</v>
      </c>
      <c r="J684" s="2"/>
      <c r="M684" s="2"/>
    </row>
    <row r="685" spans="1:13" x14ac:dyDescent="0.25">
      <c r="A685" s="41" t="s">
        <v>1259</v>
      </c>
      <c r="B685" s="2" t="s">
        <v>246</v>
      </c>
      <c r="C685" s="2" t="s">
        <v>248</v>
      </c>
      <c r="D685" s="2" t="s">
        <v>247</v>
      </c>
      <c r="E685" s="2" t="s">
        <v>66</v>
      </c>
      <c r="F685" s="2" t="s">
        <v>76</v>
      </c>
      <c r="G685" s="2" t="s">
        <v>105</v>
      </c>
      <c r="H685" s="2" t="s">
        <v>55</v>
      </c>
      <c r="I685" s="2">
        <v>11</v>
      </c>
      <c r="J685" s="2"/>
      <c r="M685" s="2"/>
    </row>
    <row r="686" spans="1:13" x14ac:dyDescent="0.25">
      <c r="A686" s="41" t="s">
        <v>1259</v>
      </c>
      <c r="B686" s="2" t="s">
        <v>555</v>
      </c>
      <c r="C686" s="2" t="s">
        <v>557</v>
      </c>
      <c r="D686" s="2" t="s">
        <v>556</v>
      </c>
      <c r="E686" s="2" t="s">
        <v>59</v>
      </c>
      <c r="F686" s="2" t="s">
        <v>63</v>
      </c>
      <c r="G686" s="2" t="s">
        <v>105</v>
      </c>
      <c r="H686" s="2" t="s">
        <v>55</v>
      </c>
      <c r="I686" s="2">
        <v>11</v>
      </c>
      <c r="J686" s="2"/>
      <c r="M686" s="2"/>
    </row>
    <row r="687" spans="1:13" x14ac:dyDescent="0.25">
      <c r="A687" s="41" t="s">
        <v>1259</v>
      </c>
      <c r="B687" s="2" t="s">
        <v>1029</v>
      </c>
      <c r="C687" s="2" t="s">
        <v>1058</v>
      </c>
      <c r="D687" s="2" t="s">
        <v>1027</v>
      </c>
      <c r="E687" s="2" t="s">
        <v>1028</v>
      </c>
      <c r="F687" s="2" t="s">
        <v>54</v>
      </c>
      <c r="G687" s="2" t="s">
        <v>56</v>
      </c>
      <c r="H687" s="2" t="s">
        <v>55</v>
      </c>
      <c r="I687" s="2">
        <v>11</v>
      </c>
      <c r="J687" s="2"/>
      <c r="M687" s="2"/>
    </row>
    <row r="688" spans="1:13" x14ac:dyDescent="0.25">
      <c r="A688" s="41" t="s">
        <v>1259</v>
      </c>
      <c r="B688" s="2" t="s">
        <v>291</v>
      </c>
      <c r="C688" s="2" t="s">
        <v>293</v>
      </c>
      <c r="D688" s="2" t="s">
        <v>292</v>
      </c>
      <c r="E688" s="2" t="s">
        <v>58</v>
      </c>
      <c r="F688" s="2" t="s">
        <v>63</v>
      </c>
      <c r="G688" s="2" t="s">
        <v>105</v>
      </c>
      <c r="H688" s="2" t="s">
        <v>55</v>
      </c>
      <c r="I688" s="2">
        <v>11</v>
      </c>
      <c r="J688" s="2"/>
      <c r="M688" s="2"/>
    </row>
    <row r="689" spans="1:13" x14ac:dyDescent="0.25">
      <c r="A689" s="41" t="s">
        <v>1259</v>
      </c>
      <c r="B689" s="2" t="s">
        <v>187</v>
      </c>
      <c r="C689" s="2" t="s">
        <v>189</v>
      </c>
      <c r="D689" s="2" t="s">
        <v>188</v>
      </c>
      <c r="E689" s="2" t="s">
        <v>71</v>
      </c>
      <c r="F689" s="2" t="s">
        <v>61</v>
      </c>
      <c r="G689" s="2" t="s">
        <v>105</v>
      </c>
      <c r="H689" s="2" t="s">
        <v>55</v>
      </c>
      <c r="I689" s="2">
        <v>11</v>
      </c>
      <c r="J689" s="2"/>
      <c r="M689" s="2"/>
    </row>
    <row r="690" spans="1:13" x14ac:dyDescent="0.25">
      <c r="A690" s="41" t="s">
        <v>1259</v>
      </c>
      <c r="B690" s="2" t="s">
        <v>433</v>
      </c>
      <c r="C690" s="2" t="s">
        <v>84</v>
      </c>
      <c r="D690" s="2" t="s">
        <v>434</v>
      </c>
      <c r="E690" s="2" t="s">
        <v>59</v>
      </c>
      <c r="F690" s="2" t="s">
        <v>76</v>
      </c>
      <c r="G690" s="2" t="s">
        <v>105</v>
      </c>
      <c r="H690" s="2" t="s">
        <v>55</v>
      </c>
      <c r="I690" s="2">
        <v>11</v>
      </c>
      <c r="J690" s="2"/>
      <c r="M690" s="2"/>
    </row>
    <row r="691" spans="1:13" x14ac:dyDescent="0.25">
      <c r="A691" s="41" t="s">
        <v>1259</v>
      </c>
      <c r="B691" s="2" t="s">
        <v>1073</v>
      </c>
      <c r="C691" s="2" t="s">
        <v>1072</v>
      </c>
      <c r="D691" s="2" t="s">
        <v>1071</v>
      </c>
      <c r="E691" s="2" t="s">
        <v>59</v>
      </c>
      <c r="F691" s="2" t="s">
        <v>90</v>
      </c>
      <c r="G691" s="2" t="s">
        <v>105</v>
      </c>
      <c r="H691" s="2" t="s">
        <v>55</v>
      </c>
      <c r="I691" s="2">
        <v>11</v>
      </c>
      <c r="J691" s="2"/>
      <c r="M691" s="2"/>
    </row>
    <row r="692" spans="1:13" x14ac:dyDescent="0.25">
      <c r="A692" s="41" t="s">
        <v>1259</v>
      </c>
      <c r="B692" s="2" t="s">
        <v>235</v>
      </c>
      <c r="C692" s="2" t="s">
        <v>237</v>
      </c>
      <c r="D692" s="2" t="s">
        <v>236</v>
      </c>
      <c r="E692" s="2" t="s">
        <v>59</v>
      </c>
      <c r="F692" s="2" t="s">
        <v>90</v>
      </c>
      <c r="G692" s="2" t="s">
        <v>105</v>
      </c>
      <c r="H692" s="2" t="s">
        <v>55</v>
      </c>
      <c r="I692" s="2">
        <v>11</v>
      </c>
      <c r="J692" s="2"/>
      <c r="M692" s="2"/>
    </row>
    <row r="693" spans="1:13" x14ac:dyDescent="0.25">
      <c r="A693" s="41" t="s">
        <v>1259</v>
      </c>
      <c r="B693" s="2" t="s">
        <v>164</v>
      </c>
      <c r="C693" s="2" t="s">
        <v>166</v>
      </c>
      <c r="D693" s="2" t="s">
        <v>165</v>
      </c>
      <c r="E693" s="2" t="s">
        <v>59</v>
      </c>
      <c r="F693" s="2" t="s">
        <v>57</v>
      </c>
      <c r="G693" s="2" t="s">
        <v>105</v>
      </c>
      <c r="H693" s="2" t="s">
        <v>55</v>
      </c>
      <c r="I693" s="2">
        <v>11</v>
      </c>
      <c r="J693" s="2"/>
      <c r="M693" s="2"/>
    </row>
    <row r="694" spans="1:13" x14ac:dyDescent="0.25">
      <c r="A694" s="41" t="s">
        <v>1259</v>
      </c>
      <c r="B694" s="2" t="s">
        <v>520</v>
      </c>
      <c r="C694" s="2" t="s">
        <v>522</v>
      </c>
      <c r="D694" s="2" t="s">
        <v>521</v>
      </c>
      <c r="E694" s="2" t="s">
        <v>2</v>
      </c>
      <c r="F694" s="2" t="s">
        <v>81</v>
      </c>
      <c r="G694" s="2" t="s">
        <v>105</v>
      </c>
      <c r="H694" s="2" t="s">
        <v>55</v>
      </c>
      <c r="I694" s="2">
        <v>11</v>
      </c>
      <c r="J694" s="2"/>
      <c r="M694" s="2"/>
    </row>
    <row r="695" spans="1:13" x14ac:dyDescent="0.25">
      <c r="A695" s="41" t="s">
        <v>1259</v>
      </c>
      <c r="B695" s="2" t="s">
        <v>1032</v>
      </c>
      <c r="C695" s="2" t="s">
        <v>1059</v>
      </c>
      <c r="D695" s="2" t="s">
        <v>1030</v>
      </c>
      <c r="E695" s="2" t="s">
        <v>53</v>
      </c>
      <c r="F695" s="2" t="s">
        <v>54</v>
      </c>
      <c r="G695" s="2" t="s">
        <v>56</v>
      </c>
      <c r="H695" s="2" t="s">
        <v>55</v>
      </c>
      <c r="I695" s="2">
        <v>11</v>
      </c>
      <c r="J695" s="2"/>
      <c r="M695" s="2"/>
    </row>
    <row r="696" spans="1:13" x14ac:dyDescent="0.25">
      <c r="A696" s="41" t="s">
        <v>1259</v>
      </c>
      <c r="B696" s="2" t="s">
        <v>311</v>
      </c>
      <c r="C696" s="2" t="s">
        <v>313</v>
      </c>
      <c r="D696" s="2" t="s">
        <v>312</v>
      </c>
      <c r="E696" s="2" t="s">
        <v>77</v>
      </c>
      <c r="F696" s="2" t="s">
        <v>61</v>
      </c>
      <c r="G696" s="2" t="s">
        <v>105</v>
      </c>
      <c r="H696" s="2" t="s">
        <v>55</v>
      </c>
      <c r="I696" s="2">
        <v>11</v>
      </c>
      <c r="J696" s="2"/>
      <c r="M696" s="2"/>
    </row>
    <row r="697" spans="1:13" x14ac:dyDescent="0.25">
      <c r="A697" s="41" t="s">
        <v>1259</v>
      </c>
      <c r="B697" s="2" t="s">
        <v>479</v>
      </c>
      <c r="C697" s="2" t="s">
        <v>481</v>
      </c>
      <c r="D697" s="2" t="s">
        <v>480</v>
      </c>
      <c r="E697" s="2" t="s">
        <v>2</v>
      </c>
      <c r="F697" s="2" t="s">
        <v>57</v>
      </c>
      <c r="G697" s="2" t="s">
        <v>105</v>
      </c>
      <c r="H697" s="2" t="s">
        <v>55</v>
      </c>
      <c r="I697" s="2">
        <v>11</v>
      </c>
      <c r="J697" s="2"/>
      <c r="M697" s="2"/>
    </row>
    <row r="698" spans="1:13" x14ac:dyDescent="0.25">
      <c r="A698" s="41" t="s">
        <v>1259</v>
      </c>
      <c r="B698" s="2" t="s">
        <v>111</v>
      </c>
      <c r="C698" s="2" t="s">
        <v>113</v>
      </c>
      <c r="D698" s="2" t="s">
        <v>112</v>
      </c>
      <c r="E698" s="2" t="s">
        <v>59</v>
      </c>
      <c r="F698" s="2" t="s">
        <v>78</v>
      </c>
      <c r="G698" s="2" t="s">
        <v>105</v>
      </c>
      <c r="H698" s="2" t="s">
        <v>79</v>
      </c>
      <c r="I698" s="2">
        <v>11</v>
      </c>
      <c r="J698" s="2"/>
      <c r="M698" s="2"/>
    </row>
    <row r="699" spans="1:13" x14ac:dyDescent="0.25">
      <c r="A699" s="41" t="s">
        <v>1259</v>
      </c>
      <c r="B699" s="2" t="s">
        <v>294</v>
      </c>
      <c r="C699" s="2" t="s">
        <v>296</v>
      </c>
      <c r="D699" s="2" t="s">
        <v>295</v>
      </c>
      <c r="E699" s="2" t="s">
        <v>59</v>
      </c>
      <c r="F699" s="2" t="s">
        <v>63</v>
      </c>
      <c r="G699" s="2" t="s">
        <v>105</v>
      </c>
      <c r="H699" s="2" t="s">
        <v>55</v>
      </c>
      <c r="I699" s="2">
        <v>11</v>
      </c>
      <c r="J699" s="2"/>
      <c r="M699" s="2"/>
    </row>
    <row r="700" spans="1:13" x14ac:dyDescent="0.25">
      <c r="A700" s="41" t="s">
        <v>1259</v>
      </c>
      <c r="B700" s="2" t="s">
        <v>467</v>
      </c>
      <c r="C700" s="2" t="s">
        <v>72</v>
      </c>
      <c r="D700" s="2" t="s">
        <v>468</v>
      </c>
      <c r="E700" s="2" t="s">
        <v>2</v>
      </c>
      <c r="F700" s="2" t="s">
        <v>90</v>
      </c>
      <c r="G700" s="2" t="s">
        <v>105</v>
      </c>
      <c r="H700" s="2" t="s">
        <v>55</v>
      </c>
      <c r="I700" s="2">
        <v>11</v>
      </c>
      <c r="J700" s="2"/>
      <c r="M700" s="2"/>
    </row>
    <row r="701" spans="1:13" x14ac:dyDescent="0.25">
      <c r="A701" s="41" t="s">
        <v>1259</v>
      </c>
      <c r="B701" s="2" t="s">
        <v>325</v>
      </c>
      <c r="C701" s="2" t="s">
        <v>327</v>
      </c>
      <c r="D701" s="2" t="s">
        <v>326</v>
      </c>
      <c r="E701" s="2" t="s">
        <v>58</v>
      </c>
      <c r="F701" s="2" t="s">
        <v>78</v>
      </c>
      <c r="G701" s="2" t="s">
        <v>105</v>
      </c>
      <c r="H701" s="2" t="s">
        <v>79</v>
      </c>
      <c r="I701" s="2">
        <v>11</v>
      </c>
      <c r="J701" s="2"/>
      <c r="M701" s="2"/>
    </row>
    <row r="702" spans="1:13" x14ac:dyDescent="0.25">
      <c r="A702" s="41" t="s">
        <v>1259</v>
      </c>
      <c r="B702" s="2" t="s">
        <v>473</v>
      </c>
      <c r="C702" s="2" t="s">
        <v>82</v>
      </c>
      <c r="D702" s="2" t="s">
        <v>474</v>
      </c>
      <c r="E702" s="2" t="s">
        <v>58</v>
      </c>
      <c r="F702" s="2" t="s">
        <v>475</v>
      </c>
      <c r="G702" s="2" t="s">
        <v>105</v>
      </c>
      <c r="H702" s="2" t="s">
        <v>55</v>
      </c>
      <c r="I702" s="2">
        <v>11</v>
      </c>
      <c r="J702" s="2"/>
      <c r="M702" s="2"/>
    </row>
    <row r="703" spans="1:13" x14ac:dyDescent="0.25">
      <c r="A703" s="41" t="s">
        <v>1259</v>
      </c>
      <c r="B703" s="2" t="s">
        <v>373</v>
      </c>
      <c r="C703" s="2" t="s">
        <v>375</v>
      </c>
      <c r="D703" s="2" t="s">
        <v>374</v>
      </c>
      <c r="E703" s="2" t="s">
        <v>58</v>
      </c>
      <c r="F703" s="2" t="s">
        <v>90</v>
      </c>
      <c r="G703" s="2" t="s">
        <v>105</v>
      </c>
      <c r="H703" s="2" t="s">
        <v>55</v>
      </c>
      <c r="I703" s="2">
        <v>11</v>
      </c>
      <c r="J703" s="2"/>
      <c r="M703" s="2"/>
    </row>
    <row r="704" spans="1:13" x14ac:dyDescent="0.25">
      <c r="A704" s="41" t="s">
        <v>1259</v>
      </c>
      <c r="B704" s="2" t="s">
        <v>444</v>
      </c>
      <c r="C704" s="2" t="s">
        <v>89</v>
      </c>
      <c r="D704" s="2" t="s">
        <v>445</v>
      </c>
      <c r="E704" s="2" t="s">
        <v>58</v>
      </c>
      <c r="F704" s="2" t="s">
        <v>78</v>
      </c>
      <c r="G704" s="2" t="s">
        <v>105</v>
      </c>
      <c r="H704" s="2" t="s">
        <v>79</v>
      </c>
      <c r="I704" s="2">
        <v>11</v>
      </c>
      <c r="J704" s="2"/>
      <c r="M704" s="2"/>
    </row>
    <row r="705" spans="1:13" x14ac:dyDescent="0.25">
      <c r="A705" s="41" t="s">
        <v>1259</v>
      </c>
      <c r="B705" s="2" t="s">
        <v>345</v>
      </c>
      <c r="C705" s="2" t="s">
        <v>69</v>
      </c>
      <c r="D705" s="2" t="s">
        <v>1033</v>
      </c>
      <c r="E705" s="2" t="s">
        <v>75</v>
      </c>
      <c r="F705" s="2" t="s">
        <v>90</v>
      </c>
      <c r="G705" s="2" t="s">
        <v>105</v>
      </c>
      <c r="H705" s="2" t="s">
        <v>55</v>
      </c>
      <c r="I705" s="2">
        <v>11</v>
      </c>
      <c r="J705" s="2"/>
      <c r="M705" s="2"/>
    </row>
    <row r="706" spans="1:13" x14ac:dyDescent="0.25">
      <c r="A706" s="41" t="s">
        <v>1259</v>
      </c>
      <c r="B706" s="2" t="s">
        <v>1076</v>
      </c>
      <c r="C706" s="2" t="s">
        <v>1075</v>
      </c>
      <c r="D706" s="2" t="s">
        <v>1074</v>
      </c>
      <c r="E706" s="2" t="s">
        <v>2</v>
      </c>
      <c r="F706" s="2" t="s">
        <v>76</v>
      </c>
      <c r="G706" s="2" t="s">
        <v>105</v>
      </c>
      <c r="H706" s="2" t="s">
        <v>55</v>
      </c>
      <c r="I706" s="2">
        <v>11</v>
      </c>
      <c r="J706" s="2"/>
      <c r="M706" s="2"/>
    </row>
    <row r="707" spans="1:13" x14ac:dyDescent="0.25">
      <c r="A707" s="41" t="s">
        <v>1259</v>
      </c>
      <c r="B707" s="2" t="s">
        <v>152</v>
      </c>
      <c r="C707" s="2" t="s">
        <v>154</v>
      </c>
      <c r="D707" s="2" t="s">
        <v>153</v>
      </c>
      <c r="E707" s="2" t="s">
        <v>64</v>
      </c>
      <c r="F707" s="2" t="s">
        <v>65</v>
      </c>
      <c r="G707" s="2" t="s">
        <v>105</v>
      </c>
      <c r="H707" s="2" t="s">
        <v>55</v>
      </c>
      <c r="I707" s="2">
        <v>11</v>
      </c>
      <c r="J707" s="2"/>
      <c r="M707" s="2"/>
    </row>
    <row r="708" spans="1:13" x14ac:dyDescent="0.25">
      <c r="A708" s="41" t="s">
        <v>1259</v>
      </c>
      <c r="B708" s="2" t="s">
        <v>208</v>
      </c>
      <c r="C708" s="2" t="s">
        <v>210</v>
      </c>
      <c r="D708" s="2" t="s">
        <v>209</v>
      </c>
      <c r="E708" s="2" t="s">
        <v>58</v>
      </c>
      <c r="F708" s="2" t="s">
        <v>67</v>
      </c>
      <c r="G708" s="2" t="s">
        <v>105</v>
      </c>
      <c r="H708" s="2" t="s">
        <v>55</v>
      </c>
      <c r="I708" s="2">
        <v>11</v>
      </c>
      <c r="J708" s="2"/>
      <c r="M708" s="2"/>
    </row>
    <row r="709" spans="1:13" x14ac:dyDescent="0.25">
      <c r="A709" s="41" t="s">
        <v>1259</v>
      </c>
      <c r="B709" s="2" t="s">
        <v>135</v>
      </c>
      <c r="C709" s="2" t="s">
        <v>137</v>
      </c>
      <c r="D709" s="2" t="s">
        <v>136</v>
      </c>
      <c r="E709" s="2" t="s">
        <v>80</v>
      </c>
      <c r="F709" s="2" t="s">
        <v>65</v>
      </c>
      <c r="G709" s="2" t="s">
        <v>105</v>
      </c>
      <c r="H709" s="2" t="s">
        <v>55</v>
      </c>
      <c r="I709" s="2">
        <v>11</v>
      </c>
      <c r="J709" s="2"/>
      <c r="M709" s="2"/>
    </row>
    <row r="710" spans="1:13" x14ac:dyDescent="0.25">
      <c r="A710" s="41" t="s">
        <v>1259</v>
      </c>
      <c r="B710" s="2" t="s">
        <v>182</v>
      </c>
      <c r="C710" s="2" t="s">
        <v>184</v>
      </c>
      <c r="D710" s="2" t="s">
        <v>183</v>
      </c>
      <c r="E710" s="2" t="s">
        <v>66</v>
      </c>
      <c r="F710" s="2" t="s">
        <v>65</v>
      </c>
      <c r="G710" s="2" t="s">
        <v>105</v>
      </c>
      <c r="H710" s="2" t="s">
        <v>55</v>
      </c>
      <c r="I710" s="2">
        <v>11</v>
      </c>
      <c r="J710" s="2"/>
      <c r="M710" s="2"/>
    </row>
    <row r="711" spans="1:13" x14ac:dyDescent="0.25">
      <c r="A711" s="41" t="s">
        <v>1259</v>
      </c>
      <c r="B711" s="2" t="s">
        <v>337</v>
      </c>
      <c r="C711" s="2" t="s">
        <v>166</v>
      </c>
      <c r="D711" s="2" t="s">
        <v>338</v>
      </c>
      <c r="E711" s="2" t="s">
        <v>71</v>
      </c>
      <c r="F711" s="2" t="s">
        <v>61</v>
      </c>
      <c r="G711" s="2" t="s">
        <v>105</v>
      </c>
      <c r="H711" s="2" t="s">
        <v>55</v>
      </c>
      <c r="I711" s="2">
        <v>11</v>
      </c>
      <c r="J711" s="2"/>
      <c r="M711" s="2"/>
    </row>
    <row r="712" spans="1:13" x14ac:dyDescent="0.25">
      <c r="A712" s="41" t="s">
        <v>1259</v>
      </c>
      <c r="B712" s="2" t="s">
        <v>276</v>
      </c>
      <c r="C712" s="2" t="s">
        <v>278</v>
      </c>
      <c r="D712" s="2" t="s">
        <v>277</v>
      </c>
      <c r="E712" s="2" t="s">
        <v>59</v>
      </c>
      <c r="F712" s="2" t="s">
        <v>57</v>
      </c>
      <c r="G712" s="2" t="s">
        <v>105</v>
      </c>
      <c r="H712" s="2" t="s">
        <v>55</v>
      </c>
      <c r="I712" s="2">
        <v>11</v>
      </c>
      <c r="J712" s="2"/>
      <c r="M712" s="2"/>
    </row>
    <row r="713" spans="1:13" x14ac:dyDescent="0.25">
      <c r="A713" s="41" t="s">
        <v>1259</v>
      </c>
      <c r="B713" s="2" t="s">
        <v>155</v>
      </c>
      <c r="C713" s="2" t="s">
        <v>157</v>
      </c>
      <c r="D713" s="2" t="s">
        <v>156</v>
      </c>
      <c r="E713" s="2" t="s">
        <v>2</v>
      </c>
      <c r="F713" s="2" t="s">
        <v>57</v>
      </c>
      <c r="G713" s="2" t="s">
        <v>105</v>
      </c>
      <c r="H713" s="2" t="s">
        <v>55</v>
      </c>
      <c r="I713" s="2">
        <v>11</v>
      </c>
      <c r="J713" s="2"/>
      <c r="M713" s="2"/>
    </row>
    <row r="714" spans="1:13" x14ac:dyDescent="0.25">
      <c r="A714" s="41" t="s">
        <v>1259</v>
      </c>
      <c r="B714" s="2" t="s">
        <v>102</v>
      </c>
      <c r="C714" s="2" t="s">
        <v>104</v>
      </c>
      <c r="D714" s="2" t="s">
        <v>103</v>
      </c>
      <c r="E714" s="2" t="s">
        <v>75</v>
      </c>
      <c r="F714" s="2" t="s">
        <v>78</v>
      </c>
      <c r="G714" s="2" t="s">
        <v>105</v>
      </c>
      <c r="H714" s="2" t="s">
        <v>79</v>
      </c>
      <c r="I714" s="2">
        <v>11</v>
      </c>
      <c r="J714" s="2"/>
      <c r="M714" s="2"/>
    </row>
    <row r="715" spans="1:13" x14ac:dyDescent="0.25">
      <c r="A715" s="41" t="s">
        <v>1259</v>
      </c>
      <c r="B715" s="2" t="s">
        <v>367</v>
      </c>
      <c r="C715" s="2" t="s">
        <v>369</v>
      </c>
      <c r="D715" s="2" t="s">
        <v>368</v>
      </c>
      <c r="E715" s="2" t="s">
        <v>58</v>
      </c>
      <c r="F715" s="2" t="s">
        <v>90</v>
      </c>
      <c r="G715" s="2" t="s">
        <v>105</v>
      </c>
      <c r="H715" s="2" t="s">
        <v>55</v>
      </c>
      <c r="I715" s="2">
        <v>11</v>
      </c>
      <c r="J715" s="2"/>
      <c r="M715" s="2"/>
    </row>
    <row r="716" spans="1:13" x14ac:dyDescent="0.25">
      <c r="A716" s="41" t="s">
        <v>1259</v>
      </c>
      <c r="B716" s="2" t="s">
        <v>108</v>
      </c>
      <c r="C716" s="2" t="s">
        <v>110</v>
      </c>
      <c r="D716" s="2" t="s">
        <v>109</v>
      </c>
      <c r="E716" s="2" t="s">
        <v>58</v>
      </c>
      <c r="F716" s="2" t="s">
        <v>78</v>
      </c>
      <c r="G716" s="2" t="s">
        <v>105</v>
      </c>
      <c r="H716" s="2" t="s">
        <v>79</v>
      </c>
      <c r="I716" s="2">
        <v>11</v>
      </c>
      <c r="J716" s="2"/>
      <c r="M716" s="2"/>
    </row>
    <row r="717" spans="1:13" x14ac:dyDescent="0.25">
      <c r="A717" s="41" t="s">
        <v>1259</v>
      </c>
      <c r="B717" s="2" t="s">
        <v>523</v>
      </c>
      <c r="C717" s="2" t="s">
        <v>85</v>
      </c>
      <c r="D717" s="2" t="s">
        <v>524</v>
      </c>
      <c r="E717" s="2" t="s">
        <v>59</v>
      </c>
      <c r="F717" s="2" t="s">
        <v>57</v>
      </c>
      <c r="G717" s="2" t="s">
        <v>105</v>
      </c>
      <c r="H717" s="2" t="s">
        <v>55</v>
      </c>
      <c r="I717" s="2">
        <v>11</v>
      </c>
      <c r="J717" s="2"/>
      <c r="M717" s="2"/>
    </row>
    <row r="718" spans="1:13" x14ac:dyDescent="0.25">
      <c r="A718" s="41" t="s">
        <v>1259</v>
      </c>
      <c r="B718" s="2" t="s">
        <v>342</v>
      </c>
      <c r="C718" s="2" t="s">
        <v>344</v>
      </c>
      <c r="D718" s="2" t="s">
        <v>343</v>
      </c>
      <c r="E718" s="2" t="s">
        <v>58</v>
      </c>
      <c r="F718" s="2" t="s">
        <v>90</v>
      </c>
      <c r="G718" s="2" t="s">
        <v>105</v>
      </c>
      <c r="H718" s="2" t="s">
        <v>55</v>
      </c>
      <c r="I718" s="2">
        <v>11</v>
      </c>
      <c r="J718" s="2"/>
      <c r="M718" s="2"/>
    </row>
    <row r="719" spans="1:13" x14ac:dyDescent="0.25">
      <c r="A719" s="41" t="s">
        <v>1259</v>
      </c>
      <c r="B719" s="2" t="s">
        <v>534</v>
      </c>
      <c r="C719" s="2" t="s">
        <v>536</v>
      </c>
      <c r="D719" s="2" t="s">
        <v>535</v>
      </c>
      <c r="E719" s="2" t="s">
        <v>58</v>
      </c>
      <c r="F719" s="2" t="s">
        <v>81</v>
      </c>
      <c r="G719" s="2" t="s">
        <v>105</v>
      </c>
      <c r="H719" s="2" t="s">
        <v>55</v>
      </c>
      <c r="I719" s="2">
        <v>11</v>
      </c>
      <c r="J719" s="2"/>
      <c r="M719" s="2"/>
    </row>
    <row r="720" spans="1:13" x14ac:dyDescent="0.25">
      <c r="A720" s="41" t="s">
        <v>1259</v>
      </c>
      <c r="B720" s="2" t="s">
        <v>190</v>
      </c>
      <c r="C720" s="2" t="s">
        <v>60</v>
      </c>
      <c r="D720" s="2" t="s">
        <v>191</v>
      </c>
      <c r="E720" s="2" t="s">
        <v>66</v>
      </c>
      <c r="F720" s="2" t="s">
        <v>76</v>
      </c>
      <c r="G720" s="2" t="s">
        <v>105</v>
      </c>
      <c r="H720" s="2" t="s">
        <v>55</v>
      </c>
      <c r="I720" s="2">
        <v>11</v>
      </c>
      <c r="J720" s="2"/>
      <c r="M720" s="2"/>
    </row>
    <row r="721" spans="1:13" x14ac:dyDescent="0.25">
      <c r="A721" s="41" t="s">
        <v>1259</v>
      </c>
      <c r="B721" s="2" t="s">
        <v>402</v>
      </c>
      <c r="C721" s="2" t="s">
        <v>404</v>
      </c>
      <c r="D721" s="2" t="s">
        <v>403</v>
      </c>
      <c r="E721" s="2" t="s">
        <v>2</v>
      </c>
      <c r="F721" s="2" t="s">
        <v>63</v>
      </c>
      <c r="G721" s="2" t="s">
        <v>105</v>
      </c>
      <c r="H721" s="2" t="s">
        <v>55</v>
      </c>
      <c r="I721" s="2">
        <v>11</v>
      </c>
      <c r="J721" s="2"/>
      <c r="M721" s="2"/>
    </row>
    <row r="722" spans="1:13" x14ac:dyDescent="0.25">
      <c r="A722" s="41" t="s">
        <v>1259</v>
      </c>
      <c r="B722" s="2" t="s">
        <v>1079</v>
      </c>
      <c r="C722" s="2" t="s">
        <v>1078</v>
      </c>
      <c r="D722" s="2" t="s">
        <v>1077</v>
      </c>
      <c r="E722" s="2" t="s">
        <v>59</v>
      </c>
      <c r="F722" s="2" t="s">
        <v>90</v>
      </c>
      <c r="G722" s="2" t="s">
        <v>105</v>
      </c>
      <c r="H722" s="2" t="s">
        <v>55</v>
      </c>
      <c r="I722" s="2">
        <v>11</v>
      </c>
      <c r="J722" s="2"/>
      <c r="M722" s="2"/>
    </row>
    <row r="723" spans="1:13" x14ac:dyDescent="0.25">
      <c r="A723" s="41" t="s">
        <v>1259</v>
      </c>
      <c r="B723" s="2" t="s">
        <v>1082</v>
      </c>
      <c r="C723" s="2" t="s">
        <v>1081</v>
      </c>
      <c r="D723" s="2" t="s">
        <v>1080</v>
      </c>
      <c r="E723" s="2" t="s">
        <v>1028</v>
      </c>
      <c r="F723" s="2" t="s">
        <v>54</v>
      </c>
      <c r="G723" s="2" t="s">
        <v>105</v>
      </c>
      <c r="H723" s="2" t="s">
        <v>55</v>
      </c>
      <c r="I723" s="2">
        <v>11</v>
      </c>
      <c r="J723" s="2"/>
      <c r="M723" s="2"/>
    </row>
    <row r="724" spans="1:13" x14ac:dyDescent="0.25">
      <c r="A724" s="41" t="s">
        <v>1259</v>
      </c>
      <c r="B724" s="2" t="s">
        <v>503</v>
      </c>
      <c r="C724" s="2" t="s">
        <v>470</v>
      </c>
      <c r="D724" s="2" t="s">
        <v>504</v>
      </c>
      <c r="E724" s="2" t="s">
        <v>59</v>
      </c>
      <c r="F724" s="2" t="s">
        <v>81</v>
      </c>
      <c r="G724" s="2" t="s">
        <v>105</v>
      </c>
      <c r="H724" s="2" t="s">
        <v>55</v>
      </c>
      <c r="I724" s="2">
        <v>11</v>
      </c>
      <c r="J724" s="2"/>
      <c r="M724" s="2"/>
    </row>
    <row r="725" spans="1:13" x14ac:dyDescent="0.25">
      <c r="A725" s="41" t="s">
        <v>1259</v>
      </c>
      <c r="B725" s="2" t="s">
        <v>500</v>
      </c>
      <c r="C725" s="2" t="s">
        <v>502</v>
      </c>
      <c r="D725" s="2" t="s">
        <v>501</v>
      </c>
      <c r="E725" s="2" t="s">
        <v>58</v>
      </c>
      <c r="F725" s="2" t="s">
        <v>81</v>
      </c>
      <c r="G725" s="2" t="s">
        <v>105</v>
      </c>
      <c r="H725" s="2" t="s">
        <v>55</v>
      </c>
      <c r="I725" s="2">
        <v>11</v>
      </c>
      <c r="J725" s="2"/>
      <c r="M725" s="2"/>
    </row>
    <row r="726" spans="1:13" x14ac:dyDescent="0.25">
      <c r="A726" s="41" t="s">
        <v>1259</v>
      </c>
      <c r="B726" s="2" t="s">
        <v>316</v>
      </c>
      <c r="C726" s="2" t="s">
        <v>318</v>
      </c>
      <c r="D726" s="2" t="s">
        <v>317</v>
      </c>
      <c r="E726" s="2" t="s">
        <v>2</v>
      </c>
      <c r="F726" s="2" t="s">
        <v>76</v>
      </c>
      <c r="G726" s="2" t="s">
        <v>105</v>
      </c>
      <c r="H726" s="2" t="s">
        <v>55</v>
      </c>
      <c r="I726" s="2">
        <v>11</v>
      </c>
      <c r="J726" s="2"/>
      <c r="M726" s="2"/>
    </row>
    <row r="727" spans="1:13" x14ac:dyDescent="0.25">
      <c r="A727" s="41" t="s">
        <v>1259</v>
      </c>
      <c r="B727" s="2" t="s">
        <v>1041</v>
      </c>
      <c r="C727" s="2" t="s">
        <v>1061</v>
      </c>
      <c r="D727" s="2" t="s">
        <v>1039</v>
      </c>
      <c r="E727" s="2" t="s">
        <v>53</v>
      </c>
      <c r="F727" s="2" t="s">
        <v>54</v>
      </c>
      <c r="G727" s="2" t="s">
        <v>56</v>
      </c>
      <c r="H727" s="2" t="s">
        <v>55</v>
      </c>
      <c r="I727" s="2">
        <v>11</v>
      </c>
      <c r="J727" s="2"/>
      <c r="M727" s="2"/>
    </row>
    <row r="728" spans="1:13" x14ac:dyDescent="0.25">
      <c r="A728" s="41" t="s">
        <v>1259</v>
      </c>
      <c r="B728" s="2" t="s">
        <v>422</v>
      </c>
      <c r="C728" s="2" t="s">
        <v>424</v>
      </c>
      <c r="D728" s="2" t="s">
        <v>423</v>
      </c>
      <c r="E728" s="2" t="s">
        <v>59</v>
      </c>
      <c r="F728" s="2" t="s">
        <v>63</v>
      </c>
      <c r="G728" s="2" t="s">
        <v>105</v>
      </c>
      <c r="H728" s="2" t="s">
        <v>55</v>
      </c>
      <c r="I728" s="2">
        <v>11</v>
      </c>
      <c r="J728" s="2"/>
      <c r="M728" s="2"/>
    </row>
    <row r="729" spans="1:13" x14ac:dyDescent="0.25">
      <c r="A729" s="41" t="s">
        <v>1259</v>
      </c>
      <c r="B729" s="2" t="s">
        <v>517</v>
      </c>
      <c r="C729" s="2" t="s">
        <v>519</v>
      </c>
      <c r="D729" s="2" t="s">
        <v>518</v>
      </c>
      <c r="E729" s="2" t="s">
        <v>2</v>
      </c>
      <c r="F729" s="2" t="s">
        <v>475</v>
      </c>
      <c r="G729" s="2" t="s">
        <v>105</v>
      </c>
      <c r="H729" s="2" t="s">
        <v>55</v>
      </c>
      <c r="I729" s="2">
        <v>11</v>
      </c>
      <c r="J729" s="2"/>
      <c r="M729" s="2"/>
    </row>
    <row r="730" spans="1:13" x14ac:dyDescent="0.25">
      <c r="A730" s="41" t="s">
        <v>1259</v>
      </c>
      <c r="B730" s="2" t="s">
        <v>214</v>
      </c>
      <c r="C730" s="2" t="s">
        <v>216</v>
      </c>
      <c r="D730" s="2" t="s">
        <v>215</v>
      </c>
      <c r="E730" s="2" t="s">
        <v>58</v>
      </c>
      <c r="F730" s="2" t="s">
        <v>57</v>
      </c>
      <c r="G730" s="2" t="s">
        <v>105</v>
      </c>
      <c r="H730" s="2" t="s">
        <v>55</v>
      </c>
      <c r="I730" s="2">
        <v>11</v>
      </c>
      <c r="J730" s="2"/>
      <c r="M730" s="2"/>
    </row>
    <row r="731" spans="1:13" x14ac:dyDescent="0.25">
      <c r="A731" s="41" t="s">
        <v>1259</v>
      </c>
      <c r="B731" s="2" t="s">
        <v>531</v>
      </c>
      <c r="C731" s="2" t="s">
        <v>533</v>
      </c>
      <c r="D731" s="2" t="s">
        <v>532</v>
      </c>
      <c r="E731" s="2" t="s">
        <v>59</v>
      </c>
      <c r="F731" s="2" t="s">
        <v>57</v>
      </c>
      <c r="G731" s="2" t="s">
        <v>105</v>
      </c>
      <c r="H731" s="2" t="s">
        <v>55</v>
      </c>
      <c r="I731" s="2">
        <v>11</v>
      </c>
      <c r="J731" s="2"/>
      <c r="M731" s="2"/>
    </row>
    <row r="732" spans="1:13" x14ac:dyDescent="0.25">
      <c r="A732" s="41" t="s">
        <v>1259</v>
      </c>
      <c r="B732" s="2" t="s">
        <v>255</v>
      </c>
      <c r="C732" s="2" t="s">
        <v>257</v>
      </c>
      <c r="D732" s="2" t="s">
        <v>256</v>
      </c>
      <c r="E732" s="2" t="s">
        <v>59</v>
      </c>
      <c r="F732" s="2" t="s">
        <v>63</v>
      </c>
      <c r="G732" s="2" t="s">
        <v>105</v>
      </c>
      <c r="H732" s="2" t="s">
        <v>55</v>
      </c>
      <c r="I732" s="2">
        <v>11</v>
      </c>
      <c r="J732" s="2"/>
      <c r="M732" s="2"/>
    </row>
    <row r="733" spans="1:13" x14ac:dyDescent="0.25">
      <c r="A733" s="41" t="s">
        <v>1259</v>
      </c>
      <c r="B733" s="2" t="s">
        <v>446</v>
      </c>
      <c r="C733" s="2" t="s">
        <v>448</v>
      </c>
      <c r="D733" s="2" t="s">
        <v>447</v>
      </c>
      <c r="E733" s="2" t="s">
        <v>58</v>
      </c>
      <c r="F733" s="2" t="s">
        <v>78</v>
      </c>
      <c r="G733" s="2" t="s">
        <v>105</v>
      </c>
      <c r="H733" s="2" t="s">
        <v>79</v>
      </c>
      <c r="I733" s="2">
        <v>11</v>
      </c>
      <c r="J733" s="2"/>
      <c r="M733" s="2"/>
    </row>
    <row r="734" spans="1:13" x14ac:dyDescent="0.25">
      <c r="A734" s="41" t="s">
        <v>1259</v>
      </c>
      <c r="B734" s="2" t="s">
        <v>430</v>
      </c>
      <c r="C734" s="2" t="s">
        <v>432</v>
      </c>
      <c r="D734" s="2" t="s">
        <v>431</v>
      </c>
      <c r="E734" s="2" t="s">
        <v>59</v>
      </c>
      <c r="F734" s="2" t="s">
        <v>76</v>
      </c>
      <c r="G734" s="2" t="s">
        <v>105</v>
      </c>
      <c r="H734" s="2" t="s">
        <v>55</v>
      </c>
      <c r="I734" s="2">
        <v>11</v>
      </c>
      <c r="J734" s="2"/>
      <c r="M734" s="2"/>
    </row>
    <row r="735" spans="1:13" x14ac:dyDescent="0.25">
      <c r="A735" s="41" t="s">
        <v>1259</v>
      </c>
      <c r="B735" s="2" t="s">
        <v>331</v>
      </c>
      <c r="C735" s="2" t="s">
        <v>333</v>
      </c>
      <c r="D735" s="2" t="s">
        <v>332</v>
      </c>
      <c r="E735" s="2" t="s">
        <v>58</v>
      </c>
      <c r="F735" s="2" t="s">
        <v>90</v>
      </c>
      <c r="G735" s="2" t="s">
        <v>105</v>
      </c>
      <c r="H735" s="2" t="s">
        <v>55</v>
      </c>
      <c r="I735" s="2">
        <v>11</v>
      </c>
      <c r="J735" s="2"/>
      <c r="M735" s="2"/>
    </row>
    <row r="736" spans="1:13" x14ac:dyDescent="0.25">
      <c r="A736" s="41" t="s">
        <v>1259</v>
      </c>
      <c r="B736" s="2" t="s">
        <v>358</v>
      </c>
      <c r="C736" s="2" t="s">
        <v>360</v>
      </c>
      <c r="D736" s="2" t="s">
        <v>359</v>
      </c>
      <c r="E736" s="2" t="s">
        <v>59</v>
      </c>
      <c r="F736" s="2" t="s">
        <v>90</v>
      </c>
      <c r="G736" s="2" t="s">
        <v>105</v>
      </c>
      <c r="H736" s="2" t="s">
        <v>55</v>
      </c>
      <c r="I736" s="2">
        <v>11</v>
      </c>
      <c r="J736" s="2"/>
      <c r="M736" s="2"/>
    </row>
    <row r="737" spans="1:13" x14ac:dyDescent="0.25">
      <c r="A737" s="41" t="s">
        <v>1259</v>
      </c>
      <c r="B737" s="2" t="s">
        <v>223</v>
      </c>
      <c r="C737" s="2" t="s">
        <v>225</v>
      </c>
      <c r="D737" s="2" t="s">
        <v>224</v>
      </c>
      <c r="E737" s="2" t="s">
        <v>58</v>
      </c>
      <c r="F737" s="2" t="s">
        <v>90</v>
      </c>
      <c r="G737" s="2" t="s">
        <v>105</v>
      </c>
      <c r="H737" s="2" t="s">
        <v>55</v>
      </c>
      <c r="I737" s="2">
        <v>11</v>
      </c>
      <c r="J737" s="2"/>
      <c r="M737" s="2"/>
    </row>
    <row r="738" spans="1:13" x14ac:dyDescent="0.25">
      <c r="A738" s="41" t="s">
        <v>1259</v>
      </c>
      <c r="B738" s="2" t="s">
        <v>229</v>
      </c>
      <c r="C738" s="2" t="s">
        <v>231</v>
      </c>
      <c r="D738" s="2" t="s">
        <v>230</v>
      </c>
      <c r="E738" s="2" t="s">
        <v>59</v>
      </c>
      <c r="F738" s="2" t="s">
        <v>90</v>
      </c>
      <c r="G738" s="2" t="s">
        <v>105</v>
      </c>
      <c r="H738" s="2" t="s">
        <v>55</v>
      </c>
      <c r="I738" s="2">
        <v>11</v>
      </c>
      <c r="J738" s="2"/>
      <c r="M738" s="2"/>
    </row>
    <row r="739" spans="1:13" x14ac:dyDescent="0.25">
      <c r="A739" s="41" t="s">
        <v>1259</v>
      </c>
      <c r="B739" s="2" t="s">
        <v>185</v>
      </c>
      <c r="C739" s="2" t="s">
        <v>73</v>
      </c>
      <c r="D739" s="2" t="s">
        <v>186</v>
      </c>
      <c r="E739" s="2" t="s">
        <v>64</v>
      </c>
      <c r="F739" s="2" t="s">
        <v>65</v>
      </c>
      <c r="G739" s="2" t="s">
        <v>105</v>
      </c>
      <c r="H739" s="2" t="s">
        <v>55</v>
      </c>
      <c r="I739" s="2">
        <v>11</v>
      </c>
      <c r="J739" s="2"/>
      <c r="M739" s="2"/>
    </row>
    <row r="740" spans="1:13" x14ac:dyDescent="0.25">
      <c r="A740" s="41" t="s">
        <v>1259</v>
      </c>
      <c r="B740" s="2" t="s">
        <v>355</v>
      </c>
      <c r="C740" s="2" t="s">
        <v>357</v>
      </c>
      <c r="D740" s="2" t="s">
        <v>356</v>
      </c>
      <c r="E740" s="2" t="s">
        <v>59</v>
      </c>
      <c r="F740" s="2" t="s">
        <v>90</v>
      </c>
      <c r="G740" s="2" t="s">
        <v>105</v>
      </c>
      <c r="H740" s="2" t="s">
        <v>55</v>
      </c>
      <c r="I740" s="2">
        <v>11</v>
      </c>
      <c r="J740" s="2"/>
      <c r="M740" s="2"/>
    </row>
    <row r="741" spans="1:13" x14ac:dyDescent="0.25">
      <c r="A741" s="41" t="s">
        <v>1259</v>
      </c>
      <c r="B741" s="2" t="s">
        <v>192</v>
      </c>
      <c r="C741" s="2" t="s">
        <v>194</v>
      </c>
      <c r="D741" s="2" t="s">
        <v>193</v>
      </c>
      <c r="E741" s="2" t="s">
        <v>59</v>
      </c>
      <c r="F741" s="2" t="s">
        <v>76</v>
      </c>
      <c r="G741" s="2" t="s">
        <v>105</v>
      </c>
      <c r="H741" s="2" t="s">
        <v>55</v>
      </c>
      <c r="I741" s="2">
        <v>11</v>
      </c>
      <c r="J741" s="2"/>
      <c r="M741" s="2"/>
    </row>
    <row r="742" spans="1:13" x14ac:dyDescent="0.25">
      <c r="A742" s="41" t="s">
        <v>1259</v>
      </c>
      <c r="B742" s="2" t="s">
        <v>195</v>
      </c>
      <c r="C742" s="2" t="s">
        <v>197</v>
      </c>
      <c r="D742" s="2" t="s">
        <v>196</v>
      </c>
      <c r="E742" s="2" t="s">
        <v>2</v>
      </c>
      <c r="F742" s="2" t="s">
        <v>76</v>
      </c>
      <c r="G742" s="2" t="s">
        <v>105</v>
      </c>
      <c r="H742" s="2" t="s">
        <v>55</v>
      </c>
      <c r="I742" s="2">
        <v>11</v>
      </c>
      <c r="J742" s="2"/>
      <c r="M742" s="2"/>
    </row>
    <row r="743" spans="1:13" x14ac:dyDescent="0.25">
      <c r="A743" s="41" t="s">
        <v>1259</v>
      </c>
      <c r="B743" s="2" t="s">
        <v>198</v>
      </c>
      <c r="C743" s="2" t="s">
        <v>70</v>
      </c>
      <c r="D743" s="2" t="s">
        <v>199</v>
      </c>
      <c r="E743" s="2" t="s">
        <v>2</v>
      </c>
      <c r="F743" s="2" t="s">
        <v>76</v>
      </c>
      <c r="G743" s="2" t="s">
        <v>105</v>
      </c>
      <c r="H743" s="2" t="s">
        <v>55</v>
      </c>
      <c r="I743" s="2">
        <v>11</v>
      </c>
      <c r="J743" s="2"/>
      <c r="M743" s="2"/>
    </row>
    <row r="744" spans="1:13" x14ac:dyDescent="0.25">
      <c r="A744" s="41" t="s">
        <v>1259</v>
      </c>
      <c r="B744" s="2" t="s">
        <v>300</v>
      </c>
      <c r="C744" s="2" t="s">
        <v>302</v>
      </c>
      <c r="D744" s="2" t="s">
        <v>301</v>
      </c>
      <c r="E744" s="2" t="s">
        <v>59</v>
      </c>
      <c r="F744" s="2" t="s">
        <v>90</v>
      </c>
      <c r="G744" s="2" t="s">
        <v>105</v>
      </c>
      <c r="H744" s="2" t="s">
        <v>55</v>
      </c>
      <c r="I744" s="2">
        <v>11</v>
      </c>
      <c r="J744" s="2"/>
      <c r="M744" s="2"/>
    </row>
    <row r="745" spans="1:13" x14ac:dyDescent="0.25">
      <c r="A745" s="41" t="s">
        <v>1259</v>
      </c>
      <c r="B745" s="2" t="s">
        <v>258</v>
      </c>
      <c r="C745" s="2" t="s">
        <v>260</v>
      </c>
      <c r="D745" s="2" t="s">
        <v>259</v>
      </c>
      <c r="E745" s="2" t="s">
        <v>59</v>
      </c>
      <c r="F745" s="2" t="s">
        <v>57</v>
      </c>
      <c r="G745" s="2" t="s">
        <v>105</v>
      </c>
      <c r="H745" s="2" t="s">
        <v>55</v>
      </c>
      <c r="I745" s="2">
        <v>11</v>
      </c>
      <c r="J745" s="2"/>
      <c r="M745" s="2"/>
    </row>
    <row r="746" spans="1:13" x14ac:dyDescent="0.25">
      <c r="A746" s="41" t="s">
        <v>1259</v>
      </c>
      <c r="B746" s="2" t="s">
        <v>261</v>
      </c>
      <c r="C746" s="2" t="s">
        <v>263</v>
      </c>
      <c r="D746" s="2" t="s">
        <v>262</v>
      </c>
      <c r="E746" s="2" t="s">
        <v>2</v>
      </c>
      <c r="F746" s="2" t="s">
        <v>63</v>
      </c>
      <c r="G746" s="2" t="s">
        <v>105</v>
      </c>
      <c r="H746" s="2" t="s">
        <v>55</v>
      </c>
      <c r="I746" s="2">
        <v>11</v>
      </c>
      <c r="J746" s="2"/>
      <c r="M746" s="2"/>
    </row>
    <row r="747" spans="1:13" x14ac:dyDescent="0.25">
      <c r="A747" s="41" t="s">
        <v>1259</v>
      </c>
      <c r="B747" s="2" t="s">
        <v>1044</v>
      </c>
      <c r="C747" s="2" t="s">
        <v>1062</v>
      </c>
      <c r="D747" s="2" t="s">
        <v>1042</v>
      </c>
      <c r="E747" s="2" t="s">
        <v>1028</v>
      </c>
      <c r="F747" s="2" t="s">
        <v>54</v>
      </c>
      <c r="G747" s="2" t="s">
        <v>56</v>
      </c>
      <c r="H747" s="2" t="s">
        <v>55</v>
      </c>
      <c r="I747" s="2">
        <v>11</v>
      </c>
      <c r="J747" s="2"/>
      <c r="M747" s="2"/>
    </row>
    <row r="748" spans="1:13" x14ac:dyDescent="0.25">
      <c r="A748" s="41" t="s">
        <v>1259</v>
      </c>
      <c r="B748" s="2" t="s">
        <v>158</v>
      </c>
      <c r="C748" s="2" t="s">
        <v>160</v>
      </c>
      <c r="D748" s="2" t="s">
        <v>159</v>
      </c>
      <c r="E748" s="2" t="s">
        <v>58</v>
      </c>
      <c r="F748" s="2" t="s">
        <v>57</v>
      </c>
      <c r="G748" s="2" t="s">
        <v>105</v>
      </c>
      <c r="H748" s="2" t="s">
        <v>55</v>
      </c>
      <c r="I748" s="2">
        <v>11</v>
      </c>
      <c r="J748" s="2"/>
      <c r="M748" s="2"/>
    </row>
    <row r="749" spans="1:13" x14ac:dyDescent="0.25">
      <c r="A749" s="41" t="s">
        <v>1259</v>
      </c>
      <c r="B749" s="2" t="s">
        <v>488</v>
      </c>
      <c r="C749" s="2" t="s">
        <v>490</v>
      </c>
      <c r="D749" s="2" t="s">
        <v>489</v>
      </c>
      <c r="E749" s="2" t="s">
        <v>2</v>
      </c>
      <c r="F749" s="2" t="s">
        <v>90</v>
      </c>
      <c r="G749" s="2" t="s">
        <v>105</v>
      </c>
      <c r="H749" s="2" t="s">
        <v>55</v>
      </c>
      <c r="I749" s="2">
        <v>11</v>
      </c>
      <c r="J749" s="2"/>
      <c r="M749" s="2"/>
    </row>
    <row r="750" spans="1:13" x14ac:dyDescent="0.25">
      <c r="A750" s="41" t="s">
        <v>1259</v>
      </c>
      <c r="B750" s="2" t="s">
        <v>211</v>
      </c>
      <c r="C750" s="2" t="s">
        <v>213</v>
      </c>
      <c r="D750" s="2" t="s">
        <v>212</v>
      </c>
      <c r="E750" s="2" t="s">
        <v>59</v>
      </c>
      <c r="F750" s="2" t="s">
        <v>67</v>
      </c>
      <c r="G750" s="2" t="s">
        <v>105</v>
      </c>
      <c r="H750" s="2" t="s">
        <v>55</v>
      </c>
      <c r="I750" s="2">
        <v>11</v>
      </c>
      <c r="J750" s="2"/>
      <c r="M750" s="2"/>
    </row>
    <row r="751" spans="1:13" x14ac:dyDescent="0.25">
      <c r="A751" s="41" t="s">
        <v>1259</v>
      </c>
      <c r="B751" s="2" t="s">
        <v>173</v>
      </c>
      <c r="C751" s="2" t="s">
        <v>175</v>
      </c>
      <c r="D751" s="2" t="s">
        <v>174</v>
      </c>
      <c r="E751" s="2" t="s">
        <v>59</v>
      </c>
      <c r="F751" s="2" t="s">
        <v>57</v>
      </c>
      <c r="G751" s="2" t="s">
        <v>105</v>
      </c>
      <c r="H751" s="2" t="s">
        <v>55</v>
      </c>
      <c r="I751" s="2">
        <v>11</v>
      </c>
      <c r="J751" s="2"/>
      <c r="M751" s="2"/>
    </row>
    <row r="752" spans="1:13" x14ac:dyDescent="0.25">
      <c r="A752" s="41" t="s">
        <v>1259</v>
      </c>
      <c r="B752" s="2" t="s">
        <v>449</v>
      </c>
      <c r="C752" s="2" t="s">
        <v>451</v>
      </c>
      <c r="D752" s="2" t="s">
        <v>450</v>
      </c>
      <c r="E752" s="2" t="s">
        <v>58</v>
      </c>
      <c r="F752" s="2" t="s">
        <v>78</v>
      </c>
      <c r="G752" s="2" t="s">
        <v>105</v>
      </c>
      <c r="H752" s="2" t="s">
        <v>79</v>
      </c>
      <c r="I752" s="2">
        <v>11</v>
      </c>
      <c r="J752" s="2"/>
      <c r="M752" s="2"/>
    </row>
    <row r="753" spans="1:13" x14ac:dyDescent="0.25">
      <c r="A753" s="41" t="s">
        <v>1259</v>
      </c>
      <c r="B753" s="2" t="s">
        <v>397</v>
      </c>
      <c r="C753" s="2" t="s">
        <v>399</v>
      </c>
      <c r="D753" s="2" t="s">
        <v>398</v>
      </c>
      <c r="E753" s="2" t="s">
        <v>59</v>
      </c>
      <c r="F753" s="2" t="s">
        <v>57</v>
      </c>
      <c r="G753" s="2" t="s">
        <v>105</v>
      </c>
      <c r="H753" s="2" t="s">
        <v>55</v>
      </c>
      <c r="I753" s="2">
        <v>11</v>
      </c>
      <c r="J753" s="2"/>
      <c r="M753" s="2"/>
    </row>
    <row r="754" spans="1:13" x14ac:dyDescent="0.25">
      <c r="A754" s="41" t="s">
        <v>1259</v>
      </c>
      <c r="B754" s="2" t="s">
        <v>1047</v>
      </c>
      <c r="C754" s="2" t="s">
        <v>1063</v>
      </c>
      <c r="D754" s="2" t="s">
        <v>1045</v>
      </c>
      <c r="E754" s="2" t="s">
        <v>1028</v>
      </c>
      <c r="F754" s="2" t="s">
        <v>54</v>
      </c>
      <c r="G754" s="2" t="s">
        <v>56</v>
      </c>
      <c r="H754" s="2" t="s">
        <v>55</v>
      </c>
      <c r="I754" s="2">
        <v>11</v>
      </c>
      <c r="J754" s="2"/>
      <c r="M754" s="2"/>
    </row>
    <row r="755" spans="1:13" x14ac:dyDescent="0.25">
      <c r="A755" s="41" t="s">
        <v>1259</v>
      </c>
      <c r="B755" s="2" t="s">
        <v>339</v>
      </c>
      <c r="C755" s="2" t="s">
        <v>341</v>
      </c>
      <c r="D755" s="2" t="s">
        <v>340</v>
      </c>
      <c r="E755" s="2" t="s">
        <v>58</v>
      </c>
      <c r="F755" s="2" t="s">
        <v>90</v>
      </c>
      <c r="G755" s="2" t="s">
        <v>105</v>
      </c>
      <c r="H755" s="2" t="s">
        <v>55</v>
      </c>
      <c r="I755" s="2">
        <v>11</v>
      </c>
      <c r="J755" s="2"/>
      <c r="M755" s="2"/>
    </row>
    <row r="756" spans="1:13" x14ac:dyDescent="0.25">
      <c r="A756" s="41" t="s">
        <v>1259</v>
      </c>
      <c r="B756" s="2" t="s">
        <v>471</v>
      </c>
      <c r="C756" s="2" t="s">
        <v>83</v>
      </c>
      <c r="D756" s="2" t="s">
        <v>472</v>
      </c>
      <c r="E756" s="2" t="s">
        <v>64</v>
      </c>
      <c r="F756" s="2" t="s">
        <v>65</v>
      </c>
      <c r="G756" s="2" t="s">
        <v>105</v>
      </c>
      <c r="H756" s="2" t="s">
        <v>55</v>
      </c>
      <c r="I756" s="2">
        <v>11</v>
      </c>
      <c r="J756" s="2"/>
      <c r="M756" s="2"/>
    </row>
    <row r="757" spans="1:13" x14ac:dyDescent="0.25">
      <c r="A757" s="41" t="s">
        <v>1259</v>
      </c>
      <c r="B757" s="2" t="s">
        <v>1050</v>
      </c>
      <c r="C757" s="2" t="s">
        <v>1064</v>
      </c>
      <c r="D757" s="2" t="s">
        <v>1048</v>
      </c>
      <c r="E757" s="2" t="s">
        <v>1028</v>
      </c>
      <c r="F757" s="2" t="s">
        <v>54</v>
      </c>
      <c r="G757" s="2" t="s">
        <v>56</v>
      </c>
      <c r="H757" s="2" t="s">
        <v>55</v>
      </c>
      <c r="I757" s="2">
        <v>11</v>
      </c>
      <c r="J757" s="2"/>
      <c r="M757" s="2"/>
    </row>
    <row r="758" spans="1:13" x14ac:dyDescent="0.25">
      <c r="A758" s="41" t="s">
        <v>1259</v>
      </c>
      <c r="B758" s="2" t="s">
        <v>328</v>
      </c>
      <c r="C758" s="2" t="s">
        <v>330</v>
      </c>
      <c r="D758" s="2" t="s">
        <v>329</v>
      </c>
      <c r="E758" s="2" t="s">
        <v>77</v>
      </c>
      <c r="F758" s="2" t="s">
        <v>61</v>
      </c>
      <c r="G758" s="2" t="s">
        <v>105</v>
      </c>
      <c r="H758" s="2" t="s">
        <v>55</v>
      </c>
      <c r="I758" s="2">
        <v>11</v>
      </c>
      <c r="J758" s="2"/>
      <c r="M758" s="2"/>
    </row>
    <row r="759" spans="1:13" x14ac:dyDescent="0.25">
      <c r="A759" s="41" t="s">
        <v>1259</v>
      </c>
      <c r="B759" s="2" t="s">
        <v>349</v>
      </c>
      <c r="C759" s="2" t="s">
        <v>351</v>
      </c>
      <c r="D759" s="2" t="s">
        <v>350</v>
      </c>
      <c r="E759" s="2" t="s">
        <v>59</v>
      </c>
      <c r="F759" s="2" t="s">
        <v>90</v>
      </c>
      <c r="G759" s="2" t="s">
        <v>105</v>
      </c>
      <c r="H759" s="2" t="s">
        <v>55</v>
      </c>
      <c r="I759" s="2">
        <v>11</v>
      </c>
      <c r="J759" s="2"/>
      <c r="M759" s="2"/>
    </row>
    <row r="760" spans="1:13" x14ac:dyDescent="0.25">
      <c r="A760" s="41" t="s">
        <v>1259</v>
      </c>
      <c r="B760" s="2" t="s">
        <v>1085</v>
      </c>
      <c r="C760" s="2" t="s">
        <v>1084</v>
      </c>
      <c r="D760" s="2" t="s">
        <v>1083</v>
      </c>
      <c r="E760" s="2" t="s">
        <v>95</v>
      </c>
      <c r="F760" s="2" t="s">
        <v>54</v>
      </c>
      <c r="G760" s="2" t="s">
        <v>105</v>
      </c>
      <c r="H760" s="2" t="s">
        <v>55</v>
      </c>
      <c r="I760" s="2">
        <v>11</v>
      </c>
      <c r="J760" s="2"/>
      <c r="M760" s="2"/>
    </row>
    <row r="761" spans="1:13" x14ac:dyDescent="0.25">
      <c r="A761" s="41" t="s">
        <v>1259</v>
      </c>
      <c r="B761" s="2" t="s">
        <v>469</v>
      </c>
      <c r="C761" s="2" t="s">
        <v>470</v>
      </c>
      <c r="D761" s="2" t="s">
        <v>141</v>
      </c>
      <c r="E761" s="2" t="s">
        <v>64</v>
      </c>
      <c r="F761" s="2" t="s">
        <v>65</v>
      </c>
      <c r="G761" s="2" t="s">
        <v>105</v>
      </c>
      <c r="H761" s="2" t="s">
        <v>55</v>
      </c>
      <c r="I761" s="2">
        <v>11</v>
      </c>
      <c r="J761" s="2"/>
      <c r="M761" s="2"/>
    </row>
    <row r="762" spans="1:13" x14ac:dyDescent="0.25">
      <c r="A762" s="41" t="s">
        <v>1259</v>
      </c>
      <c r="B762" s="2" t="s">
        <v>179</v>
      </c>
      <c r="C762" s="2" t="s">
        <v>181</v>
      </c>
      <c r="D762" s="2" t="s">
        <v>180</v>
      </c>
      <c r="E762" s="2" t="s">
        <v>59</v>
      </c>
      <c r="F762" s="2" t="s">
        <v>57</v>
      </c>
      <c r="G762" s="2" t="s">
        <v>105</v>
      </c>
      <c r="H762" s="2" t="s">
        <v>55</v>
      </c>
      <c r="I762" s="2">
        <v>11</v>
      </c>
      <c r="J762" s="2"/>
      <c r="M762" s="2"/>
    </row>
    <row r="763" spans="1:13" x14ac:dyDescent="0.25">
      <c r="A763" s="41" t="s">
        <v>1259</v>
      </c>
      <c r="B763" s="2" t="s">
        <v>322</v>
      </c>
      <c r="C763" s="2" t="s">
        <v>324</v>
      </c>
      <c r="D763" s="2" t="s">
        <v>323</v>
      </c>
      <c r="E763" s="2" t="s">
        <v>59</v>
      </c>
      <c r="F763" s="2" t="s">
        <v>78</v>
      </c>
      <c r="G763" s="2" t="s">
        <v>105</v>
      </c>
      <c r="H763" s="2" t="s">
        <v>79</v>
      </c>
      <c r="I763" s="2">
        <v>11</v>
      </c>
      <c r="J763" s="2"/>
      <c r="M763" s="2"/>
    </row>
    <row r="764" spans="1:13" x14ac:dyDescent="0.25">
      <c r="A764" s="41" t="s">
        <v>1259</v>
      </c>
      <c r="B764" s="2" t="s">
        <v>126</v>
      </c>
      <c r="C764" s="2" t="s">
        <v>128</v>
      </c>
      <c r="D764" s="2" t="s">
        <v>127</v>
      </c>
      <c r="E764" s="2" t="s">
        <v>62</v>
      </c>
      <c r="F764" s="2" t="s">
        <v>61</v>
      </c>
      <c r="G764" s="2" t="s">
        <v>105</v>
      </c>
      <c r="H764" s="2" t="s">
        <v>55</v>
      </c>
      <c r="I764" s="2">
        <v>11</v>
      </c>
      <c r="J764" s="2"/>
      <c r="M764" s="2"/>
    </row>
    <row r="765" spans="1:13" x14ac:dyDescent="0.25">
      <c r="A765" s="41" t="s">
        <v>1259</v>
      </c>
      <c r="B765" s="2" t="s">
        <v>525</v>
      </c>
      <c r="C765" s="2" t="s">
        <v>527</v>
      </c>
      <c r="D765" s="2" t="s">
        <v>526</v>
      </c>
      <c r="E765" s="2" t="s">
        <v>59</v>
      </c>
      <c r="F765" s="2" t="s">
        <v>81</v>
      </c>
      <c r="G765" s="2" t="s">
        <v>105</v>
      </c>
      <c r="H765" s="2" t="s">
        <v>55</v>
      </c>
      <c r="I765" s="2">
        <v>11</v>
      </c>
      <c r="J765" s="2"/>
      <c r="M765" s="2"/>
    </row>
    <row r="766" spans="1:13" x14ac:dyDescent="0.25">
      <c r="A766" s="41" t="s">
        <v>1259</v>
      </c>
      <c r="B766" s="2" t="s">
        <v>200</v>
      </c>
      <c r="C766" s="2" t="s">
        <v>1051</v>
      </c>
      <c r="D766" s="2" t="s">
        <v>201</v>
      </c>
      <c r="E766" s="2" t="s">
        <v>59</v>
      </c>
      <c r="F766" s="2" t="s">
        <v>76</v>
      </c>
      <c r="G766" s="2" t="s">
        <v>105</v>
      </c>
      <c r="H766" s="2" t="s">
        <v>55</v>
      </c>
      <c r="I766" s="2">
        <v>11</v>
      </c>
      <c r="J766" s="2"/>
      <c r="M766" s="2"/>
    </row>
    <row r="767" spans="1:13" x14ac:dyDescent="0.25">
      <c r="A767" s="41" t="s">
        <v>1259</v>
      </c>
      <c r="B767" s="2" t="s">
        <v>238</v>
      </c>
      <c r="C767" s="2" t="s">
        <v>175</v>
      </c>
      <c r="D767" s="2" t="s">
        <v>239</v>
      </c>
      <c r="E767" s="2" t="s">
        <v>59</v>
      </c>
      <c r="F767" s="2" t="s">
        <v>67</v>
      </c>
      <c r="G767" s="2" t="s">
        <v>105</v>
      </c>
      <c r="H767" s="2" t="s">
        <v>55</v>
      </c>
      <c r="I767" s="2">
        <v>11</v>
      </c>
      <c r="J767" s="2"/>
      <c r="M767" s="2"/>
    </row>
    <row r="768" spans="1:13" x14ac:dyDescent="0.25">
      <c r="A768" s="41" t="s">
        <v>1259</v>
      </c>
      <c r="B768" s="2" t="s">
        <v>379</v>
      </c>
      <c r="C768" s="2" t="s">
        <v>381</v>
      </c>
      <c r="D768" s="2" t="s">
        <v>380</v>
      </c>
      <c r="E768" s="2" t="s">
        <v>58</v>
      </c>
      <c r="F768" s="2" t="s">
        <v>90</v>
      </c>
      <c r="G768" s="2" t="s">
        <v>105</v>
      </c>
      <c r="H768" s="2" t="s">
        <v>55</v>
      </c>
      <c r="I768" s="2">
        <v>11</v>
      </c>
      <c r="J768" s="2"/>
      <c r="M768" s="2"/>
    </row>
    <row r="769" spans="1:13" x14ac:dyDescent="0.25">
      <c r="A769" s="41" t="s">
        <v>1259</v>
      </c>
      <c r="B769" s="2" t="s">
        <v>382</v>
      </c>
      <c r="C769" s="2" t="s">
        <v>384</v>
      </c>
      <c r="D769" s="2" t="s">
        <v>383</v>
      </c>
      <c r="E769" s="2" t="s">
        <v>58</v>
      </c>
      <c r="F769" s="2" t="s">
        <v>90</v>
      </c>
      <c r="G769" s="2" t="s">
        <v>105</v>
      </c>
      <c r="H769" s="2" t="s">
        <v>55</v>
      </c>
      <c r="I769" s="2">
        <v>11</v>
      </c>
      <c r="J769" s="2"/>
      <c r="M769" s="2"/>
    </row>
    <row r="770" spans="1:13" x14ac:dyDescent="0.25">
      <c r="A770" s="41" t="s">
        <v>1259</v>
      </c>
      <c r="B770" s="2" t="s">
        <v>538</v>
      </c>
      <c r="C770" s="2" t="s">
        <v>540</v>
      </c>
      <c r="D770" s="2" t="s">
        <v>539</v>
      </c>
      <c r="E770" s="2" t="s">
        <v>59</v>
      </c>
      <c r="F770" s="2" t="s">
        <v>81</v>
      </c>
      <c r="G770" s="2" t="s">
        <v>105</v>
      </c>
      <c r="H770" s="2" t="s">
        <v>55</v>
      </c>
      <c r="I770" s="2">
        <v>11</v>
      </c>
      <c r="J770" s="2"/>
      <c r="M770" s="2"/>
    </row>
    <row r="771" spans="1:13" x14ac:dyDescent="0.25">
      <c r="A771" s="41" t="s">
        <v>1259</v>
      </c>
      <c r="B771" s="2" t="s">
        <v>435</v>
      </c>
      <c r="C771" s="2" t="s">
        <v>437</v>
      </c>
      <c r="D771" s="2" t="s">
        <v>436</v>
      </c>
      <c r="E771" s="2" t="s">
        <v>66</v>
      </c>
      <c r="F771" s="2" t="s">
        <v>76</v>
      </c>
      <c r="G771" s="2" t="s">
        <v>105</v>
      </c>
      <c r="H771" s="2" t="s">
        <v>55</v>
      </c>
      <c r="I771" s="2">
        <v>11</v>
      </c>
      <c r="J771" s="2"/>
      <c r="M771" s="2"/>
    </row>
    <row r="772" spans="1:13" x14ac:dyDescent="0.25">
      <c r="A772" s="41" t="s">
        <v>1259</v>
      </c>
      <c r="B772" s="2" t="s">
        <v>264</v>
      </c>
      <c r="C772" s="2" t="s">
        <v>266</v>
      </c>
      <c r="D772" s="2" t="s">
        <v>265</v>
      </c>
      <c r="E772" s="2" t="s">
        <v>2</v>
      </c>
      <c r="F772" s="2" t="s">
        <v>57</v>
      </c>
      <c r="G772" s="2" t="s">
        <v>105</v>
      </c>
      <c r="H772" s="2" t="s">
        <v>55</v>
      </c>
      <c r="I772" s="2">
        <v>11</v>
      </c>
      <c r="J772" s="2"/>
      <c r="M772" s="2"/>
    </row>
    <row r="773" spans="1:13" x14ac:dyDescent="0.25">
      <c r="A773" s="41" t="s">
        <v>1259</v>
      </c>
      <c r="B773" s="2" t="s">
        <v>416</v>
      </c>
      <c r="C773" s="2" t="s">
        <v>418</v>
      </c>
      <c r="D773" s="2" t="s">
        <v>417</v>
      </c>
      <c r="E773" s="2" t="s">
        <v>59</v>
      </c>
      <c r="F773" s="2" t="s">
        <v>76</v>
      </c>
      <c r="G773" s="2" t="s">
        <v>105</v>
      </c>
      <c r="H773" s="2" t="s">
        <v>55</v>
      </c>
      <c r="I773" s="2">
        <v>11</v>
      </c>
      <c r="J773" s="2"/>
      <c r="M773" s="2"/>
    </row>
    <row r="774" spans="1:13" x14ac:dyDescent="0.25">
      <c r="A774" s="41" t="s">
        <v>1259</v>
      </c>
      <c r="B774" s="2" t="s">
        <v>385</v>
      </c>
      <c r="C774" s="2" t="s">
        <v>387</v>
      </c>
      <c r="D774" s="2" t="s">
        <v>386</v>
      </c>
      <c r="E774" s="2" t="s">
        <v>59</v>
      </c>
      <c r="F774" s="2" t="s">
        <v>90</v>
      </c>
      <c r="G774" s="2" t="s">
        <v>105</v>
      </c>
      <c r="H774" s="2" t="s">
        <v>55</v>
      </c>
      <c r="I774" s="2">
        <v>11</v>
      </c>
      <c r="J774" s="2"/>
      <c r="M774" s="2"/>
    </row>
    <row r="775" spans="1:13" x14ac:dyDescent="0.25">
      <c r="A775" s="41" t="s">
        <v>1259</v>
      </c>
      <c r="B775" s="2" t="s">
        <v>146</v>
      </c>
      <c r="C775" s="2" t="s">
        <v>148</v>
      </c>
      <c r="D775" s="2" t="s">
        <v>147</v>
      </c>
      <c r="E775" s="2" t="s">
        <v>64</v>
      </c>
      <c r="F775" s="2" t="s">
        <v>65</v>
      </c>
      <c r="G775" s="2" t="s">
        <v>105</v>
      </c>
      <c r="H775" s="2" t="s">
        <v>55</v>
      </c>
      <c r="I775" s="2">
        <v>11</v>
      </c>
      <c r="J775" s="2"/>
      <c r="M775" s="2"/>
    </row>
    <row r="776" spans="1:13" x14ac:dyDescent="0.25">
      <c r="A776" s="41" t="s">
        <v>1259</v>
      </c>
      <c r="B776" s="2" t="s">
        <v>285</v>
      </c>
      <c r="C776" s="2" t="s">
        <v>287</v>
      </c>
      <c r="D776" s="2" t="s">
        <v>286</v>
      </c>
      <c r="E776" s="2" t="s">
        <v>59</v>
      </c>
      <c r="F776" s="2" t="s">
        <v>57</v>
      </c>
      <c r="G776" s="2" t="s">
        <v>105</v>
      </c>
      <c r="H776" s="2" t="s">
        <v>55</v>
      </c>
      <c r="I776" s="2">
        <v>11</v>
      </c>
      <c r="J776" s="2"/>
      <c r="M776" s="2"/>
    </row>
    <row r="777" spans="1:13" x14ac:dyDescent="0.25">
      <c r="A777" s="41" t="s">
        <v>1259</v>
      </c>
      <c r="B777" s="2" t="s">
        <v>267</v>
      </c>
      <c r="C777" s="2" t="s">
        <v>269</v>
      </c>
      <c r="D777" s="2" t="s">
        <v>268</v>
      </c>
      <c r="E777" s="2" t="s">
        <v>59</v>
      </c>
      <c r="F777" s="2" t="s">
        <v>57</v>
      </c>
      <c r="G777" s="2" t="s">
        <v>105</v>
      </c>
      <c r="H777" s="2" t="s">
        <v>55</v>
      </c>
      <c r="I777" s="2">
        <v>11</v>
      </c>
      <c r="J777" s="2"/>
      <c r="M777" s="2"/>
    </row>
    <row r="778" spans="1:13" x14ac:dyDescent="0.25">
      <c r="A778" s="41" t="s">
        <v>1259</v>
      </c>
      <c r="B778" s="2" t="s">
        <v>511</v>
      </c>
      <c r="C778" s="2" t="s">
        <v>513</v>
      </c>
      <c r="D778" s="2" t="s">
        <v>512</v>
      </c>
      <c r="E778" s="2" t="s">
        <v>59</v>
      </c>
      <c r="F778" s="2" t="s">
        <v>90</v>
      </c>
      <c r="G778" s="2" t="s">
        <v>105</v>
      </c>
      <c r="H778" s="2" t="s">
        <v>55</v>
      </c>
      <c r="I778" s="2">
        <v>11</v>
      </c>
      <c r="J778" s="2"/>
      <c r="M778" s="2"/>
    </row>
    <row r="779" spans="1:13" x14ac:dyDescent="0.25">
      <c r="A779" s="41" t="s">
        <v>1259</v>
      </c>
      <c r="B779" s="2" t="s">
        <v>408</v>
      </c>
      <c r="C779" s="2" t="s">
        <v>74</v>
      </c>
      <c r="D779" s="2" t="s">
        <v>409</v>
      </c>
      <c r="E779" s="2" t="s">
        <v>59</v>
      </c>
      <c r="F779" s="2" t="s">
        <v>90</v>
      </c>
      <c r="G779" s="2" t="s">
        <v>105</v>
      </c>
      <c r="H779" s="2" t="s">
        <v>55</v>
      </c>
      <c r="I779" s="2">
        <v>11</v>
      </c>
      <c r="J779" s="2"/>
      <c r="M779" s="2"/>
    </row>
    <row r="780" spans="1:13" x14ac:dyDescent="0.25">
      <c r="A780" s="41" t="s">
        <v>1259</v>
      </c>
      <c r="B780" s="2" t="s">
        <v>452</v>
      </c>
      <c r="C780" s="2" t="s">
        <v>454</v>
      </c>
      <c r="D780" s="2" t="s">
        <v>453</v>
      </c>
      <c r="E780" s="2" t="s">
        <v>59</v>
      </c>
      <c r="F780" s="2" t="s">
        <v>78</v>
      </c>
      <c r="G780" s="2" t="s">
        <v>105</v>
      </c>
      <c r="H780" s="2" t="s">
        <v>79</v>
      </c>
      <c r="I780" s="2">
        <v>11</v>
      </c>
      <c r="J780" s="2"/>
      <c r="M780" s="2"/>
    </row>
    <row r="781" spans="1:13" x14ac:dyDescent="0.25">
      <c r="A781" s="41" t="s">
        <v>1259</v>
      </c>
      <c r="B781" s="2" t="s">
        <v>220</v>
      </c>
      <c r="C781" s="2" t="s">
        <v>222</v>
      </c>
      <c r="D781" s="2" t="s">
        <v>221</v>
      </c>
      <c r="E781" s="2" t="s">
        <v>2</v>
      </c>
      <c r="F781" s="2" t="s">
        <v>90</v>
      </c>
      <c r="G781" s="2" t="s">
        <v>105</v>
      </c>
      <c r="H781" s="2" t="s">
        <v>55</v>
      </c>
      <c r="I781" s="2">
        <v>11</v>
      </c>
      <c r="J781" s="2"/>
      <c r="M781" s="2"/>
    </row>
    <row r="782" spans="1:13" x14ac:dyDescent="0.25">
      <c r="A782" s="41" t="s">
        <v>1259</v>
      </c>
      <c r="B782" s="2" t="s">
        <v>176</v>
      </c>
      <c r="C782" s="2" t="s">
        <v>178</v>
      </c>
      <c r="D782" s="2" t="s">
        <v>177</v>
      </c>
      <c r="E782" s="2" t="s">
        <v>58</v>
      </c>
      <c r="F782" s="2" t="s">
        <v>57</v>
      </c>
      <c r="G782" s="2" t="s">
        <v>105</v>
      </c>
      <c r="H782" s="2" t="s">
        <v>55</v>
      </c>
      <c r="I782" s="2">
        <v>11</v>
      </c>
      <c r="J782" s="2"/>
      <c r="M782" s="2"/>
    </row>
    <row r="783" spans="1:13" x14ac:dyDescent="0.25">
      <c r="A783" s="41" t="s">
        <v>1259</v>
      </c>
      <c r="B783" s="2" t="s">
        <v>370</v>
      </c>
      <c r="C783" s="2" t="s">
        <v>372</v>
      </c>
      <c r="D783" s="2" t="s">
        <v>371</v>
      </c>
      <c r="E783" s="2" t="s">
        <v>75</v>
      </c>
      <c r="F783" s="2" t="s">
        <v>90</v>
      </c>
      <c r="G783" s="2" t="s">
        <v>105</v>
      </c>
      <c r="H783" s="2" t="s">
        <v>55</v>
      </c>
      <c r="I783" s="2">
        <v>11</v>
      </c>
      <c r="J783" s="2"/>
      <c r="M783" s="2"/>
    </row>
    <row r="784" spans="1:13" x14ac:dyDescent="0.25">
      <c r="A784" s="41" t="s">
        <v>1259</v>
      </c>
      <c r="B784" s="2" t="s">
        <v>270</v>
      </c>
      <c r="C784" s="2" t="s">
        <v>272</v>
      </c>
      <c r="D784" s="2" t="s">
        <v>271</v>
      </c>
      <c r="E784" s="2" t="s">
        <v>59</v>
      </c>
      <c r="F784" s="2" t="s">
        <v>57</v>
      </c>
      <c r="G784" s="2" t="s">
        <v>105</v>
      </c>
      <c r="H784" s="2" t="s">
        <v>55</v>
      </c>
      <c r="I784" s="2">
        <v>11</v>
      </c>
      <c r="J784" s="2"/>
      <c r="M784" s="2"/>
    </row>
    <row r="785" spans="1:13" x14ac:dyDescent="0.25">
      <c r="A785" s="41" t="s">
        <v>1259</v>
      </c>
      <c r="B785" s="2" t="s">
        <v>528</v>
      </c>
      <c r="C785" s="2" t="s">
        <v>530</v>
      </c>
      <c r="D785" s="2" t="s">
        <v>529</v>
      </c>
      <c r="E785" s="2" t="s">
        <v>59</v>
      </c>
      <c r="F785" s="2" t="s">
        <v>57</v>
      </c>
      <c r="G785" s="2" t="s">
        <v>105</v>
      </c>
      <c r="H785" s="2" t="s">
        <v>55</v>
      </c>
      <c r="I785" s="2">
        <v>11</v>
      </c>
      <c r="J785" s="2"/>
      <c r="M785" s="2"/>
    </row>
    <row r="786" spans="1:13" x14ac:dyDescent="0.25">
      <c r="A786" s="41" t="s">
        <v>1259</v>
      </c>
      <c r="B786" s="2" t="s">
        <v>376</v>
      </c>
      <c r="C786" s="2" t="s">
        <v>378</v>
      </c>
      <c r="D786" s="2" t="s">
        <v>377</v>
      </c>
      <c r="E786" s="2" t="s">
        <v>75</v>
      </c>
      <c r="F786" s="2" t="s">
        <v>90</v>
      </c>
      <c r="G786" s="2" t="s">
        <v>105</v>
      </c>
      <c r="H786" s="2" t="s">
        <v>55</v>
      </c>
      <c r="I786" s="2">
        <v>11</v>
      </c>
      <c r="J786" s="2"/>
      <c r="M786" s="2"/>
    </row>
    <row r="787" spans="1:13" x14ac:dyDescent="0.25">
      <c r="A787" s="41" t="s">
        <v>1259</v>
      </c>
      <c r="B787" s="2" t="s">
        <v>138</v>
      </c>
      <c r="C787" s="2" t="s">
        <v>69</v>
      </c>
      <c r="D787" s="2" t="s">
        <v>139</v>
      </c>
      <c r="E787" s="2" t="s">
        <v>66</v>
      </c>
      <c r="F787" s="2" t="s">
        <v>65</v>
      </c>
      <c r="G787" s="2" t="s">
        <v>105</v>
      </c>
      <c r="H787" s="2" t="s">
        <v>55</v>
      </c>
      <c r="I787" s="2">
        <v>11</v>
      </c>
      <c r="J787" s="2"/>
      <c r="M787" s="2"/>
    </row>
    <row r="788" spans="1:13" x14ac:dyDescent="0.25">
      <c r="A788" s="41" t="s">
        <v>1259</v>
      </c>
      <c r="B788" s="2" t="s">
        <v>306</v>
      </c>
      <c r="C788" s="2" t="s">
        <v>307</v>
      </c>
      <c r="D788" s="2" t="s">
        <v>1053</v>
      </c>
      <c r="E788" s="2" t="s">
        <v>91</v>
      </c>
      <c r="F788" s="2" t="s">
        <v>61</v>
      </c>
      <c r="G788" s="2" t="s">
        <v>105</v>
      </c>
      <c r="H788" s="2" t="s">
        <v>55</v>
      </c>
      <c r="I788" s="2">
        <v>11</v>
      </c>
      <c r="J788" s="2"/>
      <c r="M788" s="2"/>
    </row>
    <row r="789" spans="1:13" x14ac:dyDescent="0.25">
      <c r="A789" s="41" t="s">
        <v>1259</v>
      </c>
      <c r="B789" s="2" t="s">
        <v>140</v>
      </c>
      <c r="C789" s="2" t="s">
        <v>142</v>
      </c>
      <c r="D789" s="2" t="s">
        <v>141</v>
      </c>
      <c r="E789" s="2" t="s">
        <v>64</v>
      </c>
      <c r="F789" s="2" t="s">
        <v>65</v>
      </c>
      <c r="G789" s="2" t="s">
        <v>105</v>
      </c>
      <c r="H789" s="2" t="s">
        <v>55</v>
      </c>
      <c r="I789" s="2">
        <v>11</v>
      </c>
      <c r="J789" s="2"/>
      <c r="M789" s="2"/>
    </row>
    <row r="790" spans="1:13" x14ac:dyDescent="0.25">
      <c r="A790" s="41" t="s">
        <v>1259</v>
      </c>
      <c r="B790" s="2" t="s">
        <v>308</v>
      </c>
      <c r="C790" s="2" t="s">
        <v>74</v>
      </c>
      <c r="D790" s="2" t="s">
        <v>309</v>
      </c>
      <c r="E790" s="2" t="s">
        <v>310</v>
      </c>
      <c r="F790" s="2" t="s">
        <v>61</v>
      </c>
      <c r="G790" s="2" t="s">
        <v>105</v>
      </c>
      <c r="H790" s="2" t="s">
        <v>55</v>
      </c>
      <c r="I790" s="2">
        <v>11</v>
      </c>
      <c r="J790" s="2"/>
      <c r="M790" s="2"/>
    </row>
    <row r="791" spans="1:13" x14ac:dyDescent="0.25">
      <c r="A791" s="41" t="s">
        <v>1259</v>
      </c>
      <c r="B791" s="2" t="s">
        <v>226</v>
      </c>
      <c r="C791" s="2" t="s">
        <v>228</v>
      </c>
      <c r="D791" s="2" t="s">
        <v>227</v>
      </c>
      <c r="E791" s="2" t="s">
        <v>59</v>
      </c>
      <c r="F791" s="2" t="s">
        <v>90</v>
      </c>
      <c r="G791" s="2" t="s">
        <v>105</v>
      </c>
      <c r="H791" s="2" t="s">
        <v>55</v>
      </c>
      <c r="I791" s="2">
        <v>11</v>
      </c>
      <c r="J791" s="2"/>
      <c r="M791" s="2"/>
    </row>
    <row r="792" spans="1:13" x14ac:dyDescent="0.25">
      <c r="A792" s="41" t="s">
        <v>1259</v>
      </c>
      <c r="B792" s="2" t="s">
        <v>494</v>
      </c>
      <c r="C792" s="2" t="s">
        <v>496</v>
      </c>
      <c r="D792" s="2" t="s">
        <v>495</v>
      </c>
      <c r="E792" s="2" t="s">
        <v>58</v>
      </c>
      <c r="F792" s="2" t="s">
        <v>475</v>
      </c>
      <c r="G792" s="2" t="s">
        <v>105</v>
      </c>
      <c r="H792" s="2" t="s">
        <v>55</v>
      </c>
      <c r="I792" s="2">
        <v>11</v>
      </c>
      <c r="J792" s="2"/>
      <c r="M792" s="2"/>
    </row>
    <row r="793" spans="1:13" x14ac:dyDescent="0.25">
      <c r="A793" s="41" t="s">
        <v>1259</v>
      </c>
      <c r="B793" s="2" t="s">
        <v>491</v>
      </c>
      <c r="C793" s="2" t="s">
        <v>493</v>
      </c>
      <c r="D793" s="2" t="s">
        <v>492</v>
      </c>
      <c r="E793" s="2" t="s">
        <v>59</v>
      </c>
      <c r="F793" s="2" t="s">
        <v>57</v>
      </c>
      <c r="G793" s="2" t="s">
        <v>105</v>
      </c>
      <c r="H793" s="2" t="s">
        <v>55</v>
      </c>
      <c r="I793" s="2">
        <v>11</v>
      </c>
      <c r="J793" s="2"/>
      <c r="M793" s="2"/>
    </row>
    <row r="794" spans="1:13" x14ac:dyDescent="0.25">
      <c r="A794" s="41" t="s">
        <v>1259</v>
      </c>
      <c r="B794" s="2" t="s">
        <v>505</v>
      </c>
      <c r="C794" s="2" t="s">
        <v>507</v>
      </c>
      <c r="D794" s="2" t="s">
        <v>506</v>
      </c>
      <c r="E794" s="2" t="s">
        <v>59</v>
      </c>
      <c r="F794" s="2" t="s">
        <v>57</v>
      </c>
      <c r="G794" s="2" t="s">
        <v>105</v>
      </c>
      <c r="H794" s="2" t="s">
        <v>55</v>
      </c>
      <c r="I794" s="2">
        <v>11</v>
      </c>
      <c r="J794" s="2"/>
      <c r="M794" s="2"/>
    </row>
    <row r="795" spans="1:13" x14ac:dyDescent="0.25">
      <c r="A795" s="41" t="s">
        <v>1259</v>
      </c>
      <c r="B795" s="2" t="s">
        <v>1088</v>
      </c>
      <c r="C795" s="2" t="s">
        <v>1087</v>
      </c>
      <c r="D795" s="2" t="s">
        <v>1086</v>
      </c>
      <c r="E795" s="2" t="s">
        <v>59</v>
      </c>
      <c r="F795" s="2" t="s">
        <v>76</v>
      </c>
      <c r="G795" s="2" t="s">
        <v>105</v>
      </c>
      <c r="H795" s="2" t="s">
        <v>55</v>
      </c>
      <c r="I795" s="2">
        <v>11</v>
      </c>
      <c r="J795" s="2"/>
      <c r="M795" s="2"/>
    </row>
    <row r="796" spans="1:13" x14ac:dyDescent="0.25">
      <c r="A796" s="41" t="s">
        <v>1259</v>
      </c>
      <c r="B796" s="2" t="s">
        <v>1091</v>
      </c>
      <c r="C796" s="2" t="s">
        <v>1090</v>
      </c>
      <c r="D796" s="2" t="s">
        <v>1089</v>
      </c>
      <c r="E796" s="2" t="s">
        <v>59</v>
      </c>
      <c r="F796" s="2" t="s">
        <v>90</v>
      </c>
      <c r="G796" s="2" t="s">
        <v>105</v>
      </c>
      <c r="H796" s="2" t="s">
        <v>55</v>
      </c>
      <c r="I796" s="2">
        <v>11</v>
      </c>
      <c r="J796" s="2"/>
      <c r="M796" s="2"/>
    </row>
    <row r="797" spans="1:13" x14ac:dyDescent="0.25">
      <c r="A797" s="41" t="s">
        <v>1259</v>
      </c>
      <c r="B797" s="2" t="s">
        <v>441</v>
      </c>
      <c r="C797" s="2" t="s">
        <v>443</v>
      </c>
      <c r="D797" s="2" t="s">
        <v>442</v>
      </c>
      <c r="E797" s="2" t="s">
        <v>59</v>
      </c>
      <c r="F797" s="2" t="s">
        <v>76</v>
      </c>
      <c r="G797" s="2" t="s">
        <v>105</v>
      </c>
      <c r="H797" s="2" t="s">
        <v>55</v>
      </c>
      <c r="I797" s="2">
        <v>11</v>
      </c>
      <c r="J797" s="2"/>
      <c r="M797" s="2"/>
    </row>
    <row r="798" spans="1:13" x14ac:dyDescent="0.25">
      <c r="A798" s="41" t="s">
        <v>1259</v>
      </c>
      <c r="B798" s="2" t="s">
        <v>514</v>
      </c>
      <c r="C798" s="2" t="s">
        <v>516</v>
      </c>
      <c r="D798" s="2" t="s">
        <v>515</v>
      </c>
      <c r="E798" s="2" t="s">
        <v>64</v>
      </c>
      <c r="F798" s="2" t="s">
        <v>65</v>
      </c>
      <c r="G798" s="2" t="s">
        <v>105</v>
      </c>
      <c r="H798" s="2" t="s">
        <v>55</v>
      </c>
      <c r="I798" s="2">
        <v>11</v>
      </c>
      <c r="J798" s="2"/>
      <c r="M798" s="2"/>
    </row>
    <row r="799" spans="1:13" x14ac:dyDescent="0.25">
      <c r="A799" s="41" t="s">
        <v>1259</v>
      </c>
      <c r="B799" s="2" t="s">
        <v>170</v>
      </c>
      <c r="C799" s="2" t="s">
        <v>172</v>
      </c>
      <c r="D799" s="2" t="s">
        <v>171</v>
      </c>
      <c r="E799" s="2" t="s">
        <v>59</v>
      </c>
      <c r="F799" s="2" t="s">
        <v>57</v>
      </c>
      <c r="G799" s="2" t="s">
        <v>105</v>
      </c>
      <c r="H799" s="2" t="s">
        <v>55</v>
      </c>
      <c r="I799" s="2">
        <v>11</v>
      </c>
      <c r="J799" s="2"/>
      <c r="M799" s="2"/>
    </row>
    <row r="800" spans="1:13" x14ac:dyDescent="0.25">
      <c r="A800" s="41" t="s">
        <v>1259</v>
      </c>
      <c r="B800" s="2" t="s">
        <v>497</v>
      </c>
      <c r="C800" s="2" t="s">
        <v>499</v>
      </c>
      <c r="D800" s="2" t="s">
        <v>498</v>
      </c>
      <c r="E800" s="2" t="s">
        <v>59</v>
      </c>
      <c r="F800" s="2" t="s">
        <v>57</v>
      </c>
      <c r="G800" s="2" t="s">
        <v>105</v>
      </c>
      <c r="H800" s="2" t="s">
        <v>55</v>
      </c>
      <c r="I800" s="2">
        <v>11</v>
      </c>
      <c r="J800" s="2"/>
      <c r="M800" s="2"/>
    </row>
    <row r="801" spans="1:13" x14ac:dyDescent="0.25">
      <c r="A801" s="41" t="s">
        <v>1259</v>
      </c>
      <c r="B801" s="2" t="s">
        <v>273</v>
      </c>
      <c r="C801" s="2" t="s">
        <v>275</v>
      </c>
      <c r="D801" s="2" t="s">
        <v>274</v>
      </c>
      <c r="E801" s="2" t="s">
        <v>75</v>
      </c>
      <c r="F801" s="2" t="s">
        <v>63</v>
      </c>
      <c r="G801" s="2" t="s">
        <v>105</v>
      </c>
      <c r="H801" s="2" t="s">
        <v>55</v>
      </c>
      <c r="I801" s="2">
        <v>11</v>
      </c>
      <c r="J801" s="2"/>
      <c r="M801" s="2"/>
    </row>
    <row r="802" spans="1:13" x14ac:dyDescent="0.25">
      <c r="A802" s="41" t="s">
        <v>1259</v>
      </c>
      <c r="B802" s="2" t="s">
        <v>303</v>
      </c>
      <c r="C802" s="2" t="s">
        <v>305</v>
      </c>
      <c r="D802" s="2" t="s">
        <v>304</v>
      </c>
      <c r="E802" s="2" t="s">
        <v>59</v>
      </c>
      <c r="F802" s="2" t="s">
        <v>76</v>
      </c>
      <c r="G802" s="2" t="s">
        <v>105</v>
      </c>
      <c r="H802" s="2" t="s">
        <v>55</v>
      </c>
      <c r="I802" s="2">
        <v>11</v>
      </c>
      <c r="J802" s="2"/>
      <c r="M802" s="2"/>
    </row>
    <row r="803" spans="1:13" x14ac:dyDescent="0.25">
      <c r="A803" s="41" t="s">
        <v>1259</v>
      </c>
      <c r="B803" s="2" t="s">
        <v>288</v>
      </c>
      <c r="C803" s="2" t="s">
        <v>290</v>
      </c>
      <c r="D803" s="2" t="s">
        <v>289</v>
      </c>
      <c r="E803" s="2" t="s">
        <v>59</v>
      </c>
      <c r="F803" s="2" t="s">
        <v>57</v>
      </c>
      <c r="G803" s="2" t="s">
        <v>105</v>
      </c>
      <c r="H803" s="2" t="s">
        <v>55</v>
      </c>
      <c r="I803" s="2">
        <v>11</v>
      </c>
      <c r="J803" s="2"/>
      <c r="M803" s="2"/>
    </row>
    <row r="804" spans="1:13" x14ac:dyDescent="0.25">
      <c r="A804" s="41" t="s">
        <v>1259</v>
      </c>
      <c r="B804" s="2" t="s">
        <v>364</v>
      </c>
      <c r="C804" s="2" t="s">
        <v>366</v>
      </c>
      <c r="D804" s="2" t="s">
        <v>365</v>
      </c>
      <c r="E804" s="2" t="s">
        <v>58</v>
      </c>
      <c r="F804" s="2" t="s">
        <v>90</v>
      </c>
      <c r="G804" s="2" t="s">
        <v>105</v>
      </c>
      <c r="H804" s="2" t="s">
        <v>55</v>
      </c>
      <c r="I804" s="2">
        <v>11</v>
      </c>
      <c r="J804" s="2"/>
      <c r="M804" s="2"/>
    </row>
    <row r="805" spans="1:13" x14ac:dyDescent="0.25">
      <c r="A805" s="41" t="s">
        <v>1259</v>
      </c>
      <c r="B805" s="2" t="s">
        <v>427</v>
      </c>
      <c r="C805" s="2" t="s">
        <v>429</v>
      </c>
      <c r="D805" s="2" t="s">
        <v>428</v>
      </c>
      <c r="E805" s="2" t="s">
        <v>58</v>
      </c>
      <c r="F805" s="2" t="s">
        <v>63</v>
      </c>
      <c r="G805" s="2" t="s">
        <v>105</v>
      </c>
      <c r="H805" s="2" t="s">
        <v>55</v>
      </c>
      <c r="I805" s="2">
        <v>11</v>
      </c>
      <c r="J805" s="2"/>
      <c r="M805" s="2"/>
    </row>
    <row r="806" spans="1:13" x14ac:dyDescent="0.25">
      <c r="A806" s="41" t="s">
        <v>1259</v>
      </c>
      <c r="B806" s="2" t="s">
        <v>202</v>
      </c>
      <c r="C806" s="2" t="s">
        <v>204</v>
      </c>
      <c r="D806" s="2" t="s">
        <v>203</v>
      </c>
      <c r="E806" s="2" t="s">
        <v>59</v>
      </c>
      <c r="F806" s="2" t="s">
        <v>76</v>
      </c>
      <c r="G806" s="2" t="s">
        <v>105</v>
      </c>
      <c r="H806" s="2" t="s">
        <v>55</v>
      </c>
      <c r="I806" s="2">
        <v>11</v>
      </c>
      <c r="J806" s="2"/>
      <c r="M806" s="2"/>
    </row>
    <row r="807" spans="1:13" x14ac:dyDescent="0.25">
      <c r="A807" s="41" t="s">
        <v>1259</v>
      </c>
      <c r="B807" s="2" t="s">
        <v>419</v>
      </c>
      <c r="C807" s="2" t="s">
        <v>421</v>
      </c>
      <c r="D807" s="2" t="s">
        <v>420</v>
      </c>
      <c r="E807" s="2" t="s">
        <v>59</v>
      </c>
      <c r="F807" s="2" t="s">
        <v>76</v>
      </c>
      <c r="G807" s="2" t="s">
        <v>105</v>
      </c>
      <c r="H807" s="2" t="s">
        <v>55</v>
      </c>
      <c r="I807" s="2">
        <v>11</v>
      </c>
      <c r="J807" s="2"/>
      <c r="M807" s="2"/>
    </row>
    <row r="808" spans="1:13" x14ac:dyDescent="0.25">
      <c r="A808" s="41" t="s">
        <v>1259</v>
      </c>
      <c r="B808" s="2" t="s">
        <v>240</v>
      </c>
      <c r="C808" s="2" t="s">
        <v>242</v>
      </c>
      <c r="D808" s="2" t="s">
        <v>241</v>
      </c>
      <c r="E808" s="2" t="s">
        <v>75</v>
      </c>
      <c r="F808" s="2" t="s">
        <v>76</v>
      </c>
      <c r="G808" s="2" t="s">
        <v>105</v>
      </c>
      <c r="H808" s="2" t="s">
        <v>55</v>
      </c>
      <c r="I808" s="2">
        <v>11</v>
      </c>
      <c r="J808" s="2"/>
      <c r="M808" s="2"/>
    </row>
    <row r="809" spans="1:13" x14ac:dyDescent="0.25">
      <c r="A809" s="41" t="s">
        <v>1259</v>
      </c>
      <c r="B809" s="2" t="s">
        <v>314</v>
      </c>
      <c r="C809" s="2" t="s">
        <v>293</v>
      </c>
      <c r="D809" s="2" t="s">
        <v>315</v>
      </c>
      <c r="E809" s="2" t="s">
        <v>59</v>
      </c>
      <c r="F809" s="2" t="s">
        <v>78</v>
      </c>
      <c r="G809" s="2" t="s">
        <v>105</v>
      </c>
      <c r="H809" s="2" t="s">
        <v>79</v>
      </c>
      <c r="I809" s="2">
        <v>11</v>
      </c>
      <c r="J809" s="2"/>
      <c r="M809" s="2"/>
    </row>
    <row r="810" spans="1:13" x14ac:dyDescent="0.25">
      <c r="A810" s="41" t="s">
        <v>1259</v>
      </c>
      <c r="B810" s="2" t="s">
        <v>485</v>
      </c>
      <c r="C810" s="2" t="s">
        <v>487</v>
      </c>
      <c r="D810" s="2" t="s">
        <v>486</v>
      </c>
      <c r="E810" s="2" t="s">
        <v>59</v>
      </c>
      <c r="F810" s="2" t="s">
        <v>90</v>
      </c>
      <c r="G810" s="2" t="s">
        <v>105</v>
      </c>
      <c r="H810" s="2" t="s">
        <v>55</v>
      </c>
      <c r="I810" s="2">
        <v>11</v>
      </c>
      <c r="J810" s="2"/>
      <c r="M810" s="2"/>
    </row>
    <row r="811" spans="1:13" x14ac:dyDescent="0.25">
      <c r="A811" s="41" t="s">
        <v>1259</v>
      </c>
      <c r="B811" s="2" t="s">
        <v>394</v>
      </c>
      <c r="C811" s="2" t="s">
        <v>396</v>
      </c>
      <c r="D811" s="2" t="s">
        <v>395</v>
      </c>
      <c r="E811" s="2" t="s">
        <v>2</v>
      </c>
      <c r="F811" s="2" t="s">
        <v>57</v>
      </c>
      <c r="G811" s="2" t="s">
        <v>105</v>
      </c>
      <c r="H811" s="2" t="s">
        <v>55</v>
      </c>
      <c r="I811" s="2">
        <v>11</v>
      </c>
      <c r="J811" s="2"/>
      <c r="M811" s="2"/>
    </row>
    <row r="812" spans="1:13" x14ac:dyDescent="0.25">
      <c r="A812" s="41" t="s">
        <v>1259</v>
      </c>
      <c r="B812" s="2" t="s">
        <v>400</v>
      </c>
      <c r="C812" s="2" t="s">
        <v>86</v>
      </c>
      <c r="D812" s="2" t="s">
        <v>401</v>
      </c>
      <c r="E812" s="2" t="s">
        <v>59</v>
      </c>
      <c r="F812" s="2" t="s">
        <v>63</v>
      </c>
      <c r="G812" s="2" t="s">
        <v>105</v>
      </c>
      <c r="H812" s="2" t="s">
        <v>55</v>
      </c>
      <c r="I812" s="2">
        <v>11</v>
      </c>
      <c r="J812" s="2"/>
      <c r="M812" s="2"/>
    </row>
    <row r="813" spans="1:13" x14ac:dyDescent="0.25">
      <c r="A813" s="41" t="s">
        <v>1259</v>
      </c>
      <c r="B813" s="2" t="s">
        <v>249</v>
      </c>
      <c r="C813" s="2" t="s">
        <v>251</v>
      </c>
      <c r="D813" s="2" t="s">
        <v>250</v>
      </c>
      <c r="E813" s="2" t="s">
        <v>58</v>
      </c>
      <c r="F813" s="2" t="s">
        <v>67</v>
      </c>
      <c r="G813" s="2" t="s">
        <v>105</v>
      </c>
      <c r="H813" s="2" t="s">
        <v>55</v>
      </c>
      <c r="I813" s="2">
        <v>11</v>
      </c>
      <c r="J813" s="2"/>
      <c r="M813" s="2"/>
    </row>
    <row r="814" spans="1:13" x14ac:dyDescent="0.25">
      <c r="A814" s="41" t="s">
        <v>1259</v>
      </c>
      <c r="B814" s="2" t="s">
        <v>405</v>
      </c>
      <c r="C814" s="2" t="s">
        <v>407</v>
      </c>
      <c r="D814" s="2" t="s">
        <v>406</v>
      </c>
      <c r="E814" s="2" t="s">
        <v>66</v>
      </c>
      <c r="F814" s="2" t="s">
        <v>65</v>
      </c>
      <c r="G814" s="2" t="s">
        <v>105</v>
      </c>
      <c r="H814" s="2" t="s">
        <v>55</v>
      </c>
      <c r="I814" s="2">
        <v>11</v>
      </c>
      <c r="J814" s="2"/>
      <c r="M814" s="2"/>
    </row>
    <row r="815" spans="1:13" x14ac:dyDescent="0.25">
      <c r="A815" s="41" t="s">
        <v>1259</v>
      </c>
      <c r="B815" s="2" t="s">
        <v>282</v>
      </c>
      <c r="C815" s="2" t="s">
        <v>284</v>
      </c>
      <c r="D815" s="2" t="s">
        <v>283</v>
      </c>
      <c r="E815" s="2" t="s">
        <v>58</v>
      </c>
      <c r="F815" s="2" t="s">
        <v>90</v>
      </c>
      <c r="G815" s="2" t="s">
        <v>105</v>
      </c>
      <c r="H815" s="2" t="s">
        <v>55</v>
      </c>
      <c r="I815" s="2">
        <v>11</v>
      </c>
      <c r="J815" s="2"/>
      <c r="M815" s="2"/>
    </row>
    <row r="816" spans="1:13" x14ac:dyDescent="0.25">
      <c r="A816" s="41" t="s">
        <v>1259</v>
      </c>
      <c r="B816" s="2" t="s">
        <v>413</v>
      </c>
      <c r="C816" s="2" t="s">
        <v>415</v>
      </c>
      <c r="D816" s="2" t="s">
        <v>414</v>
      </c>
      <c r="E816" s="2" t="s">
        <v>59</v>
      </c>
      <c r="F816" s="2" t="s">
        <v>76</v>
      </c>
      <c r="G816" s="2" t="s">
        <v>105</v>
      </c>
      <c r="H816" s="2" t="s">
        <v>55</v>
      </c>
      <c r="I816" s="2">
        <v>11</v>
      </c>
      <c r="J816" s="2"/>
      <c r="M816" s="2"/>
    </row>
    <row r="817" spans="1:13" x14ac:dyDescent="0.25">
      <c r="A817" s="41" t="s">
        <v>1259</v>
      </c>
      <c r="B817" s="2" t="s">
        <v>114</v>
      </c>
      <c r="C817" s="2" t="s">
        <v>116</v>
      </c>
      <c r="D817" s="2" t="s">
        <v>115</v>
      </c>
      <c r="E817" s="2" t="s">
        <v>59</v>
      </c>
      <c r="F817" s="2" t="s">
        <v>78</v>
      </c>
      <c r="G817" s="2" t="s">
        <v>105</v>
      </c>
      <c r="H817" s="2" t="s">
        <v>79</v>
      </c>
      <c r="I817" s="2">
        <v>11</v>
      </c>
      <c r="J817" s="2"/>
      <c r="M817" s="2"/>
    </row>
    <row r="818" spans="1:13" x14ac:dyDescent="0.25">
      <c r="A818" s="41" t="s">
        <v>1259</v>
      </c>
      <c r="B818" s="2" t="s">
        <v>410</v>
      </c>
      <c r="C818" s="2" t="s">
        <v>412</v>
      </c>
      <c r="D818" s="2" t="s">
        <v>411</v>
      </c>
      <c r="E818" s="2" t="s">
        <v>58</v>
      </c>
      <c r="F818" s="2" t="s">
        <v>67</v>
      </c>
      <c r="G818" s="2" t="s">
        <v>105</v>
      </c>
      <c r="H818" s="2" t="s">
        <v>55</v>
      </c>
      <c r="I818" s="2">
        <v>11</v>
      </c>
      <c r="J818" s="2"/>
      <c r="M818" s="2"/>
    </row>
    <row r="819" spans="1:13" x14ac:dyDescent="0.25">
      <c r="A819" s="41" t="s">
        <v>1259</v>
      </c>
      <c r="B819" s="2" t="s">
        <v>143</v>
      </c>
      <c r="C819" s="2" t="s">
        <v>145</v>
      </c>
      <c r="D819" s="2" t="s">
        <v>144</v>
      </c>
      <c r="E819" s="2" t="s">
        <v>64</v>
      </c>
      <c r="F819" s="2" t="s">
        <v>65</v>
      </c>
      <c r="G819" s="2" t="s">
        <v>105</v>
      </c>
      <c r="H819" s="2" t="s">
        <v>55</v>
      </c>
      <c r="I819" s="2">
        <v>11</v>
      </c>
      <c r="J819" s="2"/>
      <c r="M819" s="2"/>
    </row>
    <row r="820" spans="1:13" x14ac:dyDescent="0.25">
      <c r="A820" s="41" t="s">
        <v>1259</v>
      </c>
      <c r="B820" s="2" t="s">
        <v>1094</v>
      </c>
      <c r="C820" s="2" t="s">
        <v>1093</v>
      </c>
      <c r="D820" s="2" t="s">
        <v>1092</v>
      </c>
      <c r="E820" s="2" t="s">
        <v>75</v>
      </c>
      <c r="F820" s="2" t="s">
        <v>76</v>
      </c>
      <c r="G820" s="2" t="s">
        <v>105</v>
      </c>
      <c r="H820" s="2" t="s">
        <v>55</v>
      </c>
      <c r="I820" s="2">
        <v>11</v>
      </c>
      <c r="J820" s="2"/>
      <c r="M820" s="2"/>
    </row>
    <row r="821" spans="1:13" x14ac:dyDescent="0.25">
      <c r="A821" s="41" t="s">
        <v>1259</v>
      </c>
      <c r="B821" s="2" t="s">
        <v>482</v>
      </c>
      <c r="C821" s="2" t="s">
        <v>484</v>
      </c>
      <c r="D821" s="2" t="s">
        <v>483</v>
      </c>
      <c r="E821" s="2" t="s">
        <v>59</v>
      </c>
      <c r="F821" s="2" t="s">
        <v>57</v>
      </c>
      <c r="G821" s="2" t="s">
        <v>105</v>
      </c>
      <c r="H821" s="2" t="s">
        <v>55</v>
      </c>
      <c r="I821" s="2">
        <v>11</v>
      </c>
      <c r="J821" s="2"/>
      <c r="M821" s="2"/>
    </row>
    <row r="822" spans="1:13" x14ac:dyDescent="0.25">
      <c r="A822" s="41" t="s">
        <v>1259</v>
      </c>
      <c r="B822" s="2" t="s">
        <v>297</v>
      </c>
      <c r="C822" s="2" t="s">
        <v>299</v>
      </c>
      <c r="D822" s="2" t="s">
        <v>298</v>
      </c>
      <c r="E822" s="2" t="s">
        <v>59</v>
      </c>
      <c r="F822" s="2" t="s">
        <v>90</v>
      </c>
      <c r="G822" s="2" t="s">
        <v>105</v>
      </c>
      <c r="H822" s="2" t="s">
        <v>55</v>
      </c>
      <c r="I822" s="2">
        <v>11</v>
      </c>
      <c r="J822" s="2"/>
      <c r="M822" s="2"/>
    </row>
    <row r="823" spans="1:13" x14ac:dyDescent="0.25">
      <c r="A823" s="41" t="s">
        <v>1259</v>
      </c>
      <c r="B823" s="2" t="s">
        <v>1097</v>
      </c>
      <c r="C823" s="2" t="s">
        <v>1096</v>
      </c>
      <c r="D823" s="2" t="s">
        <v>1095</v>
      </c>
      <c r="E823" s="2" t="s">
        <v>75</v>
      </c>
      <c r="F823" s="2" t="s">
        <v>76</v>
      </c>
      <c r="G823" s="2" t="s">
        <v>105</v>
      </c>
      <c r="H823" s="2" t="s">
        <v>55</v>
      </c>
      <c r="I823" s="2">
        <v>11</v>
      </c>
      <c r="J823" s="2"/>
      <c r="M823" s="2"/>
    </row>
    <row r="824" spans="1:13" x14ac:dyDescent="0.25">
      <c r="A824" s="41" t="s">
        <v>1259</v>
      </c>
      <c r="B824" s="2" t="s">
        <v>217</v>
      </c>
      <c r="C824" s="2" t="s">
        <v>219</v>
      </c>
      <c r="D824" s="2" t="s">
        <v>218</v>
      </c>
      <c r="E824" s="2" t="s">
        <v>75</v>
      </c>
      <c r="F824" s="2" t="s">
        <v>90</v>
      </c>
      <c r="G824" s="2" t="s">
        <v>105</v>
      </c>
      <c r="H824" s="2" t="s">
        <v>55</v>
      </c>
      <c r="I824" s="2">
        <v>11</v>
      </c>
      <c r="J824" s="2"/>
      <c r="M824" s="2"/>
    </row>
    <row r="825" spans="1:13" x14ac:dyDescent="0.25">
      <c r="A825" s="41" t="s">
        <v>1259</v>
      </c>
      <c r="B825" s="2" t="s">
        <v>129</v>
      </c>
      <c r="C825" s="2" t="s">
        <v>131</v>
      </c>
      <c r="D825" s="2" t="s">
        <v>130</v>
      </c>
      <c r="E825" s="2" t="s">
        <v>59</v>
      </c>
      <c r="F825" s="2" t="s">
        <v>57</v>
      </c>
      <c r="G825" s="2" t="s">
        <v>105</v>
      </c>
      <c r="H825" s="2" t="s">
        <v>55</v>
      </c>
      <c r="I825" s="2">
        <v>11</v>
      </c>
      <c r="J825" s="2"/>
      <c r="M825" s="2"/>
    </row>
    <row r="826" spans="1:13" x14ac:dyDescent="0.25">
      <c r="A826" s="41" t="s">
        <v>1259</v>
      </c>
      <c r="B826" s="2" t="s">
        <v>117</v>
      </c>
      <c r="C826" s="2" t="s">
        <v>119</v>
      </c>
      <c r="D826" s="2" t="s">
        <v>118</v>
      </c>
      <c r="E826" s="2" t="s">
        <v>75</v>
      </c>
      <c r="F826" s="2" t="s">
        <v>78</v>
      </c>
      <c r="G826" s="2" t="s">
        <v>105</v>
      </c>
      <c r="H826" s="2" t="s">
        <v>79</v>
      </c>
      <c r="I826" s="2">
        <v>11</v>
      </c>
      <c r="J826" s="2"/>
      <c r="M826" s="2"/>
    </row>
    <row r="827" spans="1:13" x14ac:dyDescent="0.25">
      <c r="A827" s="41" t="s">
        <v>1259</v>
      </c>
      <c r="B827" s="2" t="s">
        <v>352</v>
      </c>
      <c r="C827" s="2" t="s">
        <v>354</v>
      </c>
      <c r="D827" s="2" t="s">
        <v>353</v>
      </c>
      <c r="E827" s="2" t="s">
        <v>59</v>
      </c>
      <c r="F827" s="2" t="s">
        <v>90</v>
      </c>
      <c r="G827" s="2" t="s">
        <v>105</v>
      </c>
      <c r="H827" s="2" t="s">
        <v>55</v>
      </c>
      <c r="I827" s="2">
        <v>11</v>
      </c>
      <c r="J827" s="2"/>
      <c r="M827" s="2"/>
    </row>
    <row r="828" spans="1:13" x14ac:dyDescent="0.25">
      <c r="A828" s="41" t="s">
        <v>1259</v>
      </c>
      <c r="B828" s="2" t="s">
        <v>1100</v>
      </c>
      <c r="C828" s="2" t="s">
        <v>1099</v>
      </c>
      <c r="D828" s="2" t="s">
        <v>1098</v>
      </c>
      <c r="E828" s="2" t="s">
        <v>59</v>
      </c>
      <c r="F828" s="2" t="s">
        <v>90</v>
      </c>
      <c r="G828" s="2" t="s">
        <v>105</v>
      </c>
      <c r="H828" s="2" t="s">
        <v>55</v>
      </c>
      <c r="I828" s="2">
        <v>11</v>
      </c>
      <c r="J828" s="2"/>
      <c r="M828" s="2"/>
    </row>
    <row r="829" spans="1:13" x14ac:dyDescent="0.25">
      <c r="A829" s="41" t="s">
        <v>1259</v>
      </c>
      <c r="B829" s="2" t="s">
        <v>1103</v>
      </c>
      <c r="C829" s="2" t="s">
        <v>1102</v>
      </c>
      <c r="D829" s="2" t="s">
        <v>1101</v>
      </c>
      <c r="E829" s="2" t="s">
        <v>59</v>
      </c>
      <c r="F829" s="2" t="s">
        <v>90</v>
      </c>
      <c r="G829" s="2" t="s">
        <v>105</v>
      </c>
      <c r="H829" s="2" t="s">
        <v>55</v>
      </c>
      <c r="I829" s="2">
        <v>11</v>
      </c>
      <c r="J829" s="2"/>
      <c r="M829" s="2"/>
    </row>
    <row r="830" spans="1:13" x14ac:dyDescent="0.25">
      <c r="A830" s="41" t="s">
        <v>1259</v>
      </c>
      <c r="B830" s="2" t="s">
        <v>279</v>
      </c>
      <c r="C830" s="2" t="s">
        <v>281</v>
      </c>
      <c r="D830" s="2" t="s">
        <v>280</v>
      </c>
      <c r="E830" s="2" t="s">
        <v>75</v>
      </c>
      <c r="F830" s="2" t="s">
        <v>67</v>
      </c>
      <c r="G830" s="2" t="s">
        <v>105</v>
      </c>
      <c r="H830" s="2" t="s">
        <v>55</v>
      </c>
      <c r="I830" s="2">
        <v>11</v>
      </c>
      <c r="J830" s="2"/>
      <c r="M830" s="2"/>
    </row>
    <row r="831" spans="1:13" x14ac:dyDescent="0.25">
      <c r="A831" s="41" t="s">
        <v>1259</v>
      </c>
      <c r="B831" s="2" t="s">
        <v>361</v>
      </c>
      <c r="C831" s="2" t="s">
        <v>363</v>
      </c>
      <c r="D831" s="2" t="s">
        <v>362</v>
      </c>
      <c r="E831" s="2" t="s">
        <v>75</v>
      </c>
      <c r="F831" s="2" t="s">
        <v>90</v>
      </c>
      <c r="G831" s="2" t="s">
        <v>105</v>
      </c>
      <c r="H831" s="2" t="s">
        <v>55</v>
      </c>
      <c r="I831" s="2">
        <v>11</v>
      </c>
      <c r="J831" s="2"/>
      <c r="M831" s="2"/>
    </row>
    <row r="832" spans="1:13" x14ac:dyDescent="0.25">
      <c r="A832" s="41" t="s">
        <v>1259</v>
      </c>
      <c r="B832" s="2" t="s">
        <v>508</v>
      </c>
      <c r="C832" s="2" t="s">
        <v>510</v>
      </c>
      <c r="D832" s="2" t="s">
        <v>509</v>
      </c>
      <c r="E832" s="2" t="s">
        <v>59</v>
      </c>
      <c r="F832" s="2" t="s">
        <v>57</v>
      </c>
      <c r="G832" s="2" t="s">
        <v>105</v>
      </c>
      <c r="H832" s="2" t="s">
        <v>55</v>
      </c>
      <c r="I832" s="2">
        <v>11</v>
      </c>
      <c r="J832" s="2"/>
      <c r="M832" s="2"/>
    </row>
    <row r="833" spans="1:13" x14ac:dyDescent="0.25">
      <c r="A833" s="41" t="s">
        <v>1259</v>
      </c>
      <c r="B833" s="2" t="s">
        <v>464</v>
      </c>
      <c r="C833" s="2" t="s">
        <v>466</v>
      </c>
      <c r="D833" s="2" t="s">
        <v>465</v>
      </c>
      <c r="E833" s="2" t="s">
        <v>90</v>
      </c>
      <c r="F833" s="2" t="s">
        <v>90</v>
      </c>
      <c r="G833" s="2" t="s">
        <v>105</v>
      </c>
      <c r="H833" s="2" t="s">
        <v>55</v>
      </c>
      <c r="I833" s="2">
        <v>11</v>
      </c>
      <c r="J833" s="2"/>
      <c r="M833" s="2"/>
    </row>
    <row r="834" spans="1:13" x14ac:dyDescent="0.25">
      <c r="A834" s="41" t="s">
        <v>1259</v>
      </c>
      <c r="B834" s="2" t="s">
        <v>149</v>
      </c>
      <c r="C834" s="2" t="s">
        <v>151</v>
      </c>
      <c r="D834" s="2" t="s">
        <v>150</v>
      </c>
      <c r="E834" s="2" t="s">
        <v>64</v>
      </c>
      <c r="F834" s="2" t="s">
        <v>65</v>
      </c>
      <c r="G834" s="2" t="s">
        <v>105</v>
      </c>
      <c r="H834" s="2" t="s">
        <v>55</v>
      </c>
      <c r="I834" s="2">
        <v>11</v>
      </c>
      <c r="J834" s="2"/>
      <c r="M834" s="2"/>
    </row>
    <row r="835" spans="1:13" x14ac:dyDescent="0.25">
      <c r="A835" s="41" t="s">
        <v>1259</v>
      </c>
      <c r="B835" s="2" t="s">
        <v>425</v>
      </c>
      <c r="C835" s="2" t="s">
        <v>360</v>
      </c>
      <c r="D835" s="2" t="s">
        <v>426</v>
      </c>
      <c r="E835" s="2" t="s">
        <v>59</v>
      </c>
      <c r="F835" s="2" t="s">
        <v>57</v>
      </c>
      <c r="G835" s="2" t="s">
        <v>105</v>
      </c>
      <c r="H835" s="2" t="s">
        <v>55</v>
      </c>
      <c r="I835" s="2">
        <v>11</v>
      </c>
      <c r="J835" s="2"/>
      <c r="M835" s="2"/>
    </row>
    <row r="836" spans="1:13" x14ac:dyDescent="0.25">
      <c r="A836" s="41" t="s">
        <v>1259</v>
      </c>
      <c r="B836" s="2" t="s">
        <v>120</v>
      </c>
      <c r="C836" s="2" t="s">
        <v>122</v>
      </c>
      <c r="D836" s="2" t="s">
        <v>121</v>
      </c>
      <c r="E836" s="2" t="s">
        <v>75</v>
      </c>
      <c r="F836" s="2" t="s">
        <v>78</v>
      </c>
      <c r="G836" s="2" t="s">
        <v>105</v>
      </c>
      <c r="H836" s="2" t="s">
        <v>79</v>
      </c>
      <c r="I836" s="2">
        <v>11</v>
      </c>
      <c r="J836" s="2"/>
      <c r="M836" s="2"/>
    </row>
    <row r="837" spans="1:13" x14ac:dyDescent="0.25">
      <c r="A837" s="41" t="s">
        <v>1259</v>
      </c>
      <c r="B837" s="2" t="s">
        <v>132</v>
      </c>
      <c r="C837" s="2" t="s">
        <v>134</v>
      </c>
      <c r="D837" s="2" t="s">
        <v>133</v>
      </c>
      <c r="E837" s="2" t="s">
        <v>59</v>
      </c>
      <c r="F837" s="2" t="s">
        <v>57</v>
      </c>
      <c r="G837" s="2" t="s">
        <v>105</v>
      </c>
      <c r="H837" s="2" t="s">
        <v>55</v>
      </c>
      <c r="I837" s="2">
        <v>11</v>
      </c>
      <c r="J837" s="2"/>
      <c r="M837" s="2"/>
    </row>
    <row r="838" spans="1:13" x14ac:dyDescent="0.25">
      <c r="A838" s="41" t="s">
        <v>1259</v>
      </c>
      <c r="B838" s="2" t="s">
        <v>458</v>
      </c>
      <c r="C838" s="2" t="s">
        <v>460</v>
      </c>
      <c r="D838" s="2" t="s">
        <v>459</v>
      </c>
      <c r="E838" s="2" t="s">
        <v>59</v>
      </c>
      <c r="F838" s="2" t="s">
        <v>78</v>
      </c>
      <c r="G838" s="2" t="s">
        <v>105</v>
      </c>
      <c r="H838" s="2" t="s">
        <v>79</v>
      </c>
      <c r="I838" s="2">
        <v>11</v>
      </c>
      <c r="J838" s="2"/>
      <c r="M838" s="2"/>
    </row>
    <row r="839" spans="1:13" x14ac:dyDescent="0.25">
      <c r="A839" s="41" t="s">
        <v>1259</v>
      </c>
      <c r="B839" s="2" t="s">
        <v>319</v>
      </c>
      <c r="C839" s="2" t="s">
        <v>321</v>
      </c>
      <c r="D839" s="2" t="s">
        <v>320</v>
      </c>
      <c r="E839" s="2" t="s">
        <v>58</v>
      </c>
      <c r="F839" s="2" t="s">
        <v>78</v>
      </c>
      <c r="G839" s="2" t="s">
        <v>105</v>
      </c>
      <c r="H839" s="2" t="s">
        <v>79</v>
      </c>
      <c r="I839" s="2">
        <v>11</v>
      </c>
      <c r="J839" s="2"/>
      <c r="M839" s="2"/>
    </row>
    <row r="840" spans="1:13" x14ac:dyDescent="0.25">
      <c r="A840" s="41" t="s">
        <v>1259</v>
      </c>
      <c r="B840" s="2" t="s">
        <v>391</v>
      </c>
      <c r="C840" s="2" t="s">
        <v>393</v>
      </c>
      <c r="D840" s="2" t="s">
        <v>392</v>
      </c>
      <c r="E840" s="2" t="s">
        <v>58</v>
      </c>
      <c r="F840" s="2" t="s">
        <v>57</v>
      </c>
      <c r="G840" s="2" t="s">
        <v>105</v>
      </c>
      <c r="H840" s="2" t="s">
        <v>55</v>
      </c>
      <c r="I840" s="2">
        <v>11</v>
      </c>
      <c r="J840" s="2"/>
      <c r="M840" s="2"/>
    </row>
    <row r="841" spans="1:13" x14ac:dyDescent="0.25">
      <c r="A841" s="41" t="s">
        <v>1259</v>
      </c>
      <c r="B841" s="2" t="s">
        <v>167</v>
      </c>
      <c r="C841" s="2" t="s">
        <v>169</v>
      </c>
      <c r="D841" s="2" t="s">
        <v>168</v>
      </c>
      <c r="E841" s="2" t="s">
        <v>59</v>
      </c>
      <c r="F841" s="2" t="s">
        <v>57</v>
      </c>
      <c r="G841" s="2" t="s">
        <v>105</v>
      </c>
      <c r="H841" s="2" t="s">
        <v>55</v>
      </c>
      <c r="I841" s="2">
        <v>11</v>
      </c>
      <c r="J841" s="2"/>
      <c r="M841" s="2"/>
    </row>
    <row r="842" spans="1:13" x14ac:dyDescent="0.25">
      <c r="A842" s="41" t="s">
        <v>1259</v>
      </c>
      <c r="B842" s="2" t="s">
        <v>334</v>
      </c>
      <c r="C842" s="2" t="s">
        <v>336</v>
      </c>
      <c r="D842" s="2" t="s">
        <v>335</v>
      </c>
      <c r="E842" s="2" t="s">
        <v>59</v>
      </c>
      <c r="F842" s="2" t="s">
        <v>90</v>
      </c>
      <c r="G842" s="2" t="s">
        <v>105</v>
      </c>
      <c r="H842" s="2" t="s">
        <v>55</v>
      </c>
      <c r="I842" s="2">
        <v>11</v>
      </c>
      <c r="J842" s="2"/>
      <c r="M842" s="2"/>
    </row>
    <row r="843" spans="1:13" x14ac:dyDescent="0.25">
      <c r="A843" s="41" t="s">
        <v>1259</v>
      </c>
      <c r="B843" s="2" t="s">
        <v>161</v>
      </c>
      <c r="C843" s="2" t="s">
        <v>163</v>
      </c>
      <c r="D843" s="2" t="s">
        <v>162</v>
      </c>
      <c r="E843" s="2" t="s">
        <v>59</v>
      </c>
      <c r="F843" s="2" t="s">
        <v>57</v>
      </c>
      <c r="G843" s="2" t="s">
        <v>105</v>
      </c>
      <c r="H843" s="2" t="s">
        <v>55</v>
      </c>
      <c r="I843" s="2">
        <v>11</v>
      </c>
      <c r="J843" s="2"/>
      <c r="M843" s="2"/>
    </row>
    <row r="844" spans="1:13" x14ac:dyDescent="0.25">
      <c r="A844" s="41" t="s">
        <v>1259</v>
      </c>
      <c r="B844" s="2" t="s">
        <v>461</v>
      </c>
      <c r="C844" s="2" t="s">
        <v>463</v>
      </c>
      <c r="D844" s="2" t="s">
        <v>462</v>
      </c>
      <c r="E844" s="2" t="s">
        <v>59</v>
      </c>
      <c r="F844" s="2" t="s">
        <v>57</v>
      </c>
      <c r="G844" s="2" t="s">
        <v>105</v>
      </c>
      <c r="H844" s="2" t="s">
        <v>55</v>
      </c>
      <c r="I844" s="2">
        <v>11</v>
      </c>
      <c r="J844" s="2"/>
      <c r="M844" s="2"/>
    </row>
    <row r="845" spans="1:13" x14ac:dyDescent="0.25">
      <c r="A845" s="41" t="s">
        <v>1259</v>
      </c>
      <c r="B845" s="2" t="s">
        <v>123</v>
      </c>
      <c r="C845" s="2" t="s">
        <v>125</v>
      </c>
      <c r="D845" s="2" t="s">
        <v>124</v>
      </c>
      <c r="E845" s="2" t="s">
        <v>59</v>
      </c>
      <c r="F845" s="2" t="s">
        <v>78</v>
      </c>
      <c r="G845" s="2" t="s">
        <v>105</v>
      </c>
      <c r="H845" s="2" t="s">
        <v>79</v>
      </c>
      <c r="I845" s="2">
        <v>11</v>
      </c>
      <c r="J845" s="2"/>
      <c r="M845" s="2"/>
    </row>
    <row r="846" spans="1:13" x14ac:dyDescent="0.25">
      <c r="A846" s="41" t="s">
        <v>1259</v>
      </c>
      <c r="B846" s="2" t="s">
        <v>455</v>
      </c>
      <c r="C846" s="2" t="s">
        <v>457</v>
      </c>
      <c r="D846" s="2" t="s">
        <v>456</v>
      </c>
      <c r="E846" s="2" t="s">
        <v>59</v>
      </c>
      <c r="F846" s="2" t="s">
        <v>78</v>
      </c>
      <c r="G846" s="2" t="s">
        <v>105</v>
      </c>
      <c r="H846" s="2" t="s">
        <v>79</v>
      </c>
      <c r="I846" s="2">
        <v>11</v>
      </c>
      <c r="J846" s="2"/>
      <c r="M846" s="2"/>
    </row>
    <row r="847" spans="1:13" x14ac:dyDescent="0.25">
      <c r="A847" s="41" t="s">
        <v>1259</v>
      </c>
      <c r="B847" s="2" t="s">
        <v>1106</v>
      </c>
      <c r="C847" s="2" t="s">
        <v>1105</v>
      </c>
      <c r="D847" s="2" t="s">
        <v>1104</v>
      </c>
      <c r="E847" s="2" t="s">
        <v>66</v>
      </c>
      <c r="F847" s="2" t="s">
        <v>76</v>
      </c>
      <c r="G847" s="2" t="s">
        <v>105</v>
      </c>
      <c r="H847" s="2" t="s">
        <v>55</v>
      </c>
      <c r="I847" s="2">
        <v>11</v>
      </c>
      <c r="J847" s="2"/>
      <c r="M847" s="2"/>
    </row>
    <row r="848" spans="1:13" x14ac:dyDescent="0.25">
      <c r="A848" s="41" t="s">
        <v>1259</v>
      </c>
      <c r="B848" s="2" t="s">
        <v>1057</v>
      </c>
      <c r="C848" s="2" t="s">
        <v>1059</v>
      </c>
      <c r="D848" s="2" t="s">
        <v>1056</v>
      </c>
      <c r="E848" s="2" t="s">
        <v>1028</v>
      </c>
      <c r="F848" s="2" t="s">
        <v>54</v>
      </c>
      <c r="G848" s="2" t="s">
        <v>56</v>
      </c>
      <c r="H848" s="2" t="s">
        <v>55</v>
      </c>
      <c r="I848" s="2">
        <v>11</v>
      </c>
      <c r="J848" s="2"/>
      <c r="M848" s="2"/>
    </row>
    <row r="849" spans="1:13" x14ac:dyDescent="0.25">
      <c r="A849" s="41" t="s">
        <v>1259</v>
      </c>
      <c r="B849" s="2" t="s">
        <v>205</v>
      </c>
      <c r="C849" s="2" t="s">
        <v>207</v>
      </c>
      <c r="D849" s="2" t="s">
        <v>206</v>
      </c>
      <c r="E849" s="2" t="s">
        <v>2</v>
      </c>
      <c r="F849" s="2" t="s">
        <v>67</v>
      </c>
      <c r="G849" s="2" t="s">
        <v>105</v>
      </c>
      <c r="H849" s="2" t="s">
        <v>55</v>
      </c>
      <c r="I849" s="2">
        <v>11</v>
      </c>
      <c r="J849" s="2"/>
      <c r="M849" s="2"/>
    </row>
    <row r="850" spans="1:13" x14ac:dyDescent="0.25">
      <c r="A850" s="41" t="s">
        <v>1259</v>
      </c>
      <c r="B850" s="2" t="s">
        <v>243</v>
      </c>
      <c r="C850" s="2" t="s">
        <v>245</v>
      </c>
      <c r="D850" s="2" t="s">
        <v>244</v>
      </c>
      <c r="E850" s="2" t="s">
        <v>59</v>
      </c>
      <c r="F850" s="2" t="s">
        <v>67</v>
      </c>
      <c r="G850" s="2" t="s">
        <v>105</v>
      </c>
      <c r="H850" s="2" t="s">
        <v>55</v>
      </c>
      <c r="I850" s="2">
        <v>11</v>
      </c>
      <c r="J850" s="2"/>
      <c r="M850" s="2"/>
    </row>
    <row r="851" spans="1:13" x14ac:dyDescent="0.25">
      <c r="A851" s="41" t="s">
        <v>1189</v>
      </c>
      <c r="B851" s="2" t="s">
        <v>1067</v>
      </c>
      <c r="C851" s="2" t="s">
        <v>1066</v>
      </c>
      <c r="D851" s="2" t="s">
        <v>1065</v>
      </c>
      <c r="E851" s="2" t="s">
        <v>66</v>
      </c>
      <c r="F851" s="2" t="s">
        <v>76</v>
      </c>
      <c r="G851" s="2" t="s">
        <v>105</v>
      </c>
      <c r="H851" s="2" t="s">
        <v>55</v>
      </c>
      <c r="I851" s="2">
        <v>11</v>
      </c>
      <c r="J851" s="2"/>
      <c r="M851" s="2"/>
    </row>
    <row r="852" spans="1:13" x14ac:dyDescent="0.25">
      <c r="A852" s="41" t="s">
        <v>1189</v>
      </c>
      <c r="B852" s="2" t="s">
        <v>1070</v>
      </c>
      <c r="C852" s="2" t="s">
        <v>1069</v>
      </c>
      <c r="D852" s="2" t="s">
        <v>1068</v>
      </c>
      <c r="E852" s="2" t="s">
        <v>58</v>
      </c>
      <c r="F852" s="2" t="s">
        <v>67</v>
      </c>
      <c r="G852" s="2" t="s">
        <v>105</v>
      </c>
      <c r="H852" s="2" t="s">
        <v>55</v>
      </c>
      <c r="I852" s="2">
        <v>11</v>
      </c>
      <c r="J852" s="2"/>
      <c r="M852" s="2"/>
    </row>
    <row r="853" spans="1:13" x14ac:dyDescent="0.25">
      <c r="A853" s="41" t="s">
        <v>1189</v>
      </c>
      <c r="B853" s="2" t="s">
        <v>388</v>
      </c>
      <c r="C853" s="2" t="s">
        <v>390</v>
      </c>
      <c r="D853" s="2" t="s">
        <v>389</v>
      </c>
      <c r="E853" s="2" t="s">
        <v>59</v>
      </c>
      <c r="F853" s="2" t="s">
        <v>57</v>
      </c>
      <c r="G853" s="2" t="s">
        <v>105</v>
      </c>
      <c r="H853" s="2" t="s">
        <v>55</v>
      </c>
      <c r="I853" s="2">
        <v>11</v>
      </c>
      <c r="J853" s="2"/>
      <c r="M853" s="2"/>
    </row>
    <row r="854" spans="1:13" x14ac:dyDescent="0.25">
      <c r="A854" s="41" t="s">
        <v>1189</v>
      </c>
      <c r="B854" s="2" t="s">
        <v>438</v>
      </c>
      <c r="C854" s="2" t="s">
        <v>440</v>
      </c>
      <c r="D854" s="2" t="s">
        <v>439</v>
      </c>
      <c r="E854" s="2" t="s">
        <v>66</v>
      </c>
      <c r="F854" s="2" t="s">
        <v>76</v>
      </c>
      <c r="G854" s="2" t="s">
        <v>105</v>
      </c>
      <c r="H854" s="2" t="s">
        <v>55</v>
      </c>
      <c r="I854" s="2">
        <v>11</v>
      </c>
      <c r="J854" s="2"/>
      <c r="M854" s="2"/>
    </row>
    <row r="855" spans="1:13" x14ac:dyDescent="0.25">
      <c r="A855" s="41" t="s">
        <v>1189</v>
      </c>
      <c r="B855" s="2" t="s">
        <v>476</v>
      </c>
      <c r="C855" s="2" t="s">
        <v>478</v>
      </c>
      <c r="D855" s="2" t="s">
        <v>477</v>
      </c>
      <c r="E855" s="2" t="s">
        <v>59</v>
      </c>
      <c r="F855" s="2" t="s">
        <v>57</v>
      </c>
      <c r="G855" s="2" t="s">
        <v>105</v>
      </c>
      <c r="H855" s="2" t="s">
        <v>55</v>
      </c>
      <c r="I855" s="2">
        <v>11</v>
      </c>
      <c r="J855" s="2"/>
      <c r="M855" s="2"/>
    </row>
    <row r="856" spans="1:13" x14ac:dyDescent="0.25">
      <c r="A856" s="41" t="s">
        <v>1189</v>
      </c>
      <c r="B856" s="2" t="s">
        <v>346</v>
      </c>
      <c r="C856" s="2" t="s">
        <v>348</v>
      </c>
      <c r="D856" s="2" t="s">
        <v>347</v>
      </c>
      <c r="E856" s="2" t="s">
        <v>59</v>
      </c>
      <c r="F856" s="2" t="s">
        <v>90</v>
      </c>
      <c r="G856" s="2" t="s">
        <v>105</v>
      </c>
      <c r="H856" s="2" t="s">
        <v>55</v>
      </c>
      <c r="I856" s="2">
        <v>11</v>
      </c>
      <c r="J856" s="2"/>
      <c r="M856" s="2"/>
    </row>
    <row r="857" spans="1:13" x14ac:dyDescent="0.25">
      <c r="A857" s="41" t="s">
        <v>1189</v>
      </c>
      <c r="B857" s="2" t="s">
        <v>252</v>
      </c>
      <c r="C857" s="2" t="s">
        <v>254</v>
      </c>
      <c r="D857" s="2" t="s">
        <v>253</v>
      </c>
      <c r="E857" s="2" t="s">
        <v>58</v>
      </c>
      <c r="F857" s="2" t="s">
        <v>57</v>
      </c>
      <c r="G857" s="2" t="s">
        <v>105</v>
      </c>
      <c r="H857" s="2" t="s">
        <v>55</v>
      </c>
      <c r="I857" s="2">
        <v>11</v>
      </c>
      <c r="J857" s="2"/>
      <c r="M857" s="2"/>
    </row>
    <row r="858" spans="1:13" x14ac:dyDescent="0.25">
      <c r="A858" s="41" t="s">
        <v>1189</v>
      </c>
      <c r="B858" s="2" t="s">
        <v>232</v>
      </c>
      <c r="C858" s="2" t="s">
        <v>234</v>
      </c>
      <c r="D858" s="2" t="s">
        <v>233</v>
      </c>
      <c r="E858" s="2" t="s">
        <v>59</v>
      </c>
      <c r="F858" s="2" t="s">
        <v>90</v>
      </c>
      <c r="G858" s="2" t="s">
        <v>105</v>
      </c>
      <c r="H858" s="2" t="s">
        <v>55</v>
      </c>
      <c r="I858" s="2">
        <v>11</v>
      </c>
      <c r="J858" s="2"/>
      <c r="M858" s="2"/>
    </row>
    <row r="859" spans="1:13" x14ac:dyDescent="0.25">
      <c r="A859" s="41" t="s">
        <v>1189</v>
      </c>
      <c r="B859" s="2" t="s">
        <v>246</v>
      </c>
      <c r="C859" s="2" t="s">
        <v>248</v>
      </c>
      <c r="D859" s="2" t="s">
        <v>247</v>
      </c>
      <c r="E859" s="2" t="s">
        <v>66</v>
      </c>
      <c r="F859" s="2" t="s">
        <v>76</v>
      </c>
      <c r="G859" s="2" t="s">
        <v>105</v>
      </c>
      <c r="H859" s="2" t="s">
        <v>55</v>
      </c>
      <c r="I859" s="2">
        <v>11</v>
      </c>
      <c r="J859" s="2"/>
      <c r="M859" s="2"/>
    </row>
    <row r="860" spans="1:13" x14ac:dyDescent="0.25">
      <c r="A860" s="41" t="s">
        <v>1189</v>
      </c>
      <c r="B860" s="2" t="s">
        <v>555</v>
      </c>
      <c r="C860" s="2" t="s">
        <v>557</v>
      </c>
      <c r="D860" s="2" t="s">
        <v>556</v>
      </c>
      <c r="E860" s="2" t="s">
        <v>59</v>
      </c>
      <c r="F860" s="2" t="s">
        <v>63</v>
      </c>
      <c r="G860" s="2" t="s">
        <v>105</v>
      </c>
      <c r="H860" s="2" t="s">
        <v>55</v>
      </c>
      <c r="I860" s="2">
        <v>11</v>
      </c>
      <c r="J860" s="2"/>
      <c r="M860" s="2"/>
    </row>
    <row r="861" spans="1:13" x14ac:dyDescent="0.25">
      <c r="A861" s="41" t="s">
        <v>1189</v>
      </c>
      <c r="B861" s="2" t="s">
        <v>1029</v>
      </c>
      <c r="C861" s="2" t="s">
        <v>1058</v>
      </c>
      <c r="D861" s="2" t="s">
        <v>1027</v>
      </c>
      <c r="E861" s="2" t="s">
        <v>1028</v>
      </c>
      <c r="F861" s="2" t="s">
        <v>54</v>
      </c>
      <c r="G861" s="2" t="s">
        <v>56</v>
      </c>
      <c r="H861" s="2" t="s">
        <v>55</v>
      </c>
      <c r="I861" s="2">
        <v>11</v>
      </c>
      <c r="J861" s="2"/>
      <c r="M861" s="2"/>
    </row>
    <row r="862" spans="1:13" x14ac:dyDescent="0.25">
      <c r="A862" s="41" t="s">
        <v>1189</v>
      </c>
      <c r="B862" s="2" t="s">
        <v>291</v>
      </c>
      <c r="C862" s="2" t="s">
        <v>293</v>
      </c>
      <c r="D862" s="2" t="s">
        <v>292</v>
      </c>
      <c r="E862" s="2" t="s">
        <v>58</v>
      </c>
      <c r="F862" s="2" t="s">
        <v>63</v>
      </c>
      <c r="G862" s="2" t="s">
        <v>105</v>
      </c>
      <c r="H862" s="2" t="s">
        <v>55</v>
      </c>
      <c r="I862" s="2">
        <v>11</v>
      </c>
      <c r="J862" s="2"/>
      <c r="M862" s="2"/>
    </row>
    <row r="863" spans="1:13" x14ac:dyDescent="0.25">
      <c r="A863" s="41" t="s">
        <v>1189</v>
      </c>
      <c r="B863" s="2" t="s">
        <v>187</v>
      </c>
      <c r="C863" s="2" t="s">
        <v>189</v>
      </c>
      <c r="D863" s="2" t="s">
        <v>188</v>
      </c>
      <c r="E863" s="2" t="s">
        <v>71</v>
      </c>
      <c r="F863" s="2" t="s">
        <v>61</v>
      </c>
      <c r="G863" s="2" t="s">
        <v>105</v>
      </c>
      <c r="H863" s="2" t="s">
        <v>55</v>
      </c>
      <c r="I863" s="2">
        <v>11</v>
      </c>
      <c r="J863" s="2"/>
      <c r="M863" s="2"/>
    </row>
    <row r="864" spans="1:13" x14ac:dyDescent="0.25">
      <c r="A864" s="41" t="s">
        <v>1189</v>
      </c>
      <c r="B864" s="2" t="s">
        <v>433</v>
      </c>
      <c r="C864" s="2" t="s">
        <v>84</v>
      </c>
      <c r="D864" s="2" t="s">
        <v>434</v>
      </c>
      <c r="E864" s="2" t="s">
        <v>59</v>
      </c>
      <c r="F864" s="2" t="s">
        <v>76</v>
      </c>
      <c r="G864" s="2" t="s">
        <v>105</v>
      </c>
      <c r="H864" s="2" t="s">
        <v>55</v>
      </c>
      <c r="I864" s="2">
        <v>11</v>
      </c>
      <c r="J864" s="2"/>
      <c r="M864" s="2"/>
    </row>
    <row r="865" spans="1:13" x14ac:dyDescent="0.25">
      <c r="A865" s="41" t="s">
        <v>1189</v>
      </c>
      <c r="B865" s="2" t="s">
        <v>1073</v>
      </c>
      <c r="C865" s="2" t="s">
        <v>1072</v>
      </c>
      <c r="D865" s="2" t="s">
        <v>1071</v>
      </c>
      <c r="E865" s="2" t="s">
        <v>59</v>
      </c>
      <c r="F865" s="2" t="s">
        <v>90</v>
      </c>
      <c r="G865" s="2" t="s">
        <v>105</v>
      </c>
      <c r="H865" s="2" t="s">
        <v>55</v>
      </c>
      <c r="I865" s="2">
        <v>11</v>
      </c>
      <c r="J865" s="2"/>
      <c r="M865" s="2"/>
    </row>
    <row r="866" spans="1:13" x14ac:dyDescent="0.25">
      <c r="A866" s="41" t="s">
        <v>1189</v>
      </c>
      <c r="B866" s="2" t="s">
        <v>235</v>
      </c>
      <c r="C866" s="2" t="s">
        <v>237</v>
      </c>
      <c r="D866" s="2" t="s">
        <v>236</v>
      </c>
      <c r="E866" s="2" t="s">
        <v>59</v>
      </c>
      <c r="F866" s="2" t="s">
        <v>90</v>
      </c>
      <c r="G866" s="2" t="s">
        <v>105</v>
      </c>
      <c r="H866" s="2" t="s">
        <v>55</v>
      </c>
      <c r="I866" s="2">
        <v>11</v>
      </c>
      <c r="J866" s="2"/>
      <c r="M866" s="2"/>
    </row>
    <row r="867" spans="1:13" x14ac:dyDescent="0.25">
      <c r="A867" s="41" t="s">
        <v>1189</v>
      </c>
      <c r="B867" s="2" t="s">
        <v>164</v>
      </c>
      <c r="C867" s="2" t="s">
        <v>166</v>
      </c>
      <c r="D867" s="2" t="s">
        <v>165</v>
      </c>
      <c r="E867" s="2" t="s">
        <v>59</v>
      </c>
      <c r="F867" s="2" t="s">
        <v>57</v>
      </c>
      <c r="G867" s="2" t="s">
        <v>105</v>
      </c>
      <c r="H867" s="2" t="s">
        <v>55</v>
      </c>
      <c r="I867" s="2">
        <v>11</v>
      </c>
      <c r="J867" s="2"/>
      <c r="M867" s="2"/>
    </row>
    <row r="868" spans="1:13" x14ac:dyDescent="0.25">
      <c r="A868" s="41" t="s">
        <v>1189</v>
      </c>
      <c r="B868" s="2" t="s">
        <v>520</v>
      </c>
      <c r="C868" s="2" t="s">
        <v>522</v>
      </c>
      <c r="D868" s="2" t="s">
        <v>521</v>
      </c>
      <c r="E868" s="2" t="s">
        <v>2</v>
      </c>
      <c r="F868" s="2" t="s">
        <v>81</v>
      </c>
      <c r="G868" s="2" t="s">
        <v>105</v>
      </c>
      <c r="H868" s="2" t="s">
        <v>55</v>
      </c>
      <c r="I868" s="2">
        <v>11</v>
      </c>
      <c r="J868" s="2"/>
      <c r="M868" s="2"/>
    </row>
    <row r="869" spans="1:13" x14ac:dyDescent="0.25">
      <c r="A869" s="41" t="s">
        <v>1189</v>
      </c>
      <c r="B869" s="2" t="s">
        <v>1032</v>
      </c>
      <c r="C869" s="2" t="s">
        <v>1059</v>
      </c>
      <c r="D869" s="2" t="s">
        <v>1030</v>
      </c>
      <c r="E869" s="2" t="s">
        <v>53</v>
      </c>
      <c r="F869" s="2" t="s">
        <v>54</v>
      </c>
      <c r="G869" s="2" t="s">
        <v>56</v>
      </c>
      <c r="H869" s="2" t="s">
        <v>55</v>
      </c>
      <c r="I869" s="2">
        <v>11</v>
      </c>
      <c r="J869" s="2"/>
      <c r="M869" s="2"/>
    </row>
    <row r="870" spans="1:13" x14ac:dyDescent="0.25">
      <c r="A870" s="41" t="s">
        <v>1189</v>
      </c>
      <c r="B870" s="2" t="s">
        <v>311</v>
      </c>
      <c r="C870" s="2" t="s">
        <v>313</v>
      </c>
      <c r="D870" s="2" t="s">
        <v>312</v>
      </c>
      <c r="E870" s="2" t="s">
        <v>77</v>
      </c>
      <c r="F870" s="2" t="s">
        <v>61</v>
      </c>
      <c r="G870" s="2" t="s">
        <v>105</v>
      </c>
      <c r="H870" s="2" t="s">
        <v>55</v>
      </c>
      <c r="I870" s="2">
        <v>11</v>
      </c>
      <c r="J870" s="2"/>
      <c r="M870" s="2"/>
    </row>
    <row r="871" spans="1:13" x14ac:dyDescent="0.25">
      <c r="A871" s="41" t="s">
        <v>1189</v>
      </c>
      <c r="B871" s="2" t="s">
        <v>479</v>
      </c>
      <c r="C871" s="2" t="s">
        <v>481</v>
      </c>
      <c r="D871" s="2" t="s">
        <v>480</v>
      </c>
      <c r="E871" s="2" t="s">
        <v>2</v>
      </c>
      <c r="F871" s="2" t="s">
        <v>57</v>
      </c>
      <c r="G871" s="2" t="s">
        <v>105</v>
      </c>
      <c r="H871" s="2" t="s">
        <v>55</v>
      </c>
      <c r="I871" s="2">
        <v>11</v>
      </c>
      <c r="J871" s="2"/>
      <c r="M871" s="2"/>
    </row>
    <row r="872" spans="1:13" x14ac:dyDescent="0.25">
      <c r="A872" s="41" t="s">
        <v>1189</v>
      </c>
      <c r="B872" s="2" t="s">
        <v>111</v>
      </c>
      <c r="C872" s="2" t="s">
        <v>113</v>
      </c>
      <c r="D872" s="2" t="s">
        <v>112</v>
      </c>
      <c r="E872" s="2" t="s">
        <v>59</v>
      </c>
      <c r="F872" s="2" t="s">
        <v>78</v>
      </c>
      <c r="G872" s="2" t="s">
        <v>105</v>
      </c>
      <c r="H872" s="2" t="s">
        <v>79</v>
      </c>
      <c r="I872" s="2">
        <v>11</v>
      </c>
      <c r="J872" s="2"/>
      <c r="M872" s="2"/>
    </row>
    <row r="873" spans="1:13" x14ac:dyDescent="0.25">
      <c r="A873" s="41" t="s">
        <v>1189</v>
      </c>
      <c r="B873" s="2" t="s">
        <v>294</v>
      </c>
      <c r="C873" s="2" t="s">
        <v>296</v>
      </c>
      <c r="D873" s="2" t="s">
        <v>295</v>
      </c>
      <c r="E873" s="2" t="s">
        <v>59</v>
      </c>
      <c r="F873" s="2" t="s">
        <v>63</v>
      </c>
      <c r="G873" s="2" t="s">
        <v>105</v>
      </c>
      <c r="H873" s="2" t="s">
        <v>55</v>
      </c>
      <c r="I873" s="2">
        <v>11</v>
      </c>
      <c r="J873" s="2"/>
      <c r="M873" s="2"/>
    </row>
    <row r="874" spans="1:13" x14ac:dyDescent="0.25">
      <c r="A874" s="41" t="s">
        <v>1189</v>
      </c>
      <c r="B874" s="2" t="s">
        <v>467</v>
      </c>
      <c r="C874" s="2" t="s">
        <v>72</v>
      </c>
      <c r="D874" s="2" t="s">
        <v>468</v>
      </c>
      <c r="E874" s="2" t="s">
        <v>2</v>
      </c>
      <c r="F874" s="2" t="s">
        <v>90</v>
      </c>
      <c r="G874" s="2" t="s">
        <v>105</v>
      </c>
      <c r="H874" s="2" t="s">
        <v>55</v>
      </c>
      <c r="I874" s="2">
        <v>11</v>
      </c>
      <c r="J874" s="2"/>
      <c r="M874" s="2"/>
    </row>
    <row r="875" spans="1:13" x14ac:dyDescent="0.25">
      <c r="A875" s="41" t="s">
        <v>1189</v>
      </c>
      <c r="B875" s="2" t="s">
        <v>325</v>
      </c>
      <c r="C875" s="2" t="s">
        <v>327</v>
      </c>
      <c r="D875" s="2" t="s">
        <v>326</v>
      </c>
      <c r="E875" s="2" t="s">
        <v>58</v>
      </c>
      <c r="F875" s="2" t="s">
        <v>78</v>
      </c>
      <c r="G875" s="2" t="s">
        <v>105</v>
      </c>
      <c r="H875" s="2" t="s">
        <v>79</v>
      </c>
      <c r="I875" s="2">
        <v>11</v>
      </c>
      <c r="J875" s="2"/>
      <c r="M875" s="2"/>
    </row>
    <row r="876" spans="1:13" x14ac:dyDescent="0.25">
      <c r="A876" s="41" t="s">
        <v>1189</v>
      </c>
      <c r="B876" s="2" t="s">
        <v>473</v>
      </c>
      <c r="C876" s="2" t="s">
        <v>82</v>
      </c>
      <c r="D876" s="2" t="s">
        <v>474</v>
      </c>
      <c r="E876" s="2" t="s">
        <v>58</v>
      </c>
      <c r="F876" s="2" t="s">
        <v>475</v>
      </c>
      <c r="G876" s="2" t="s">
        <v>105</v>
      </c>
      <c r="H876" s="2" t="s">
        <v>55</v>
      </c>
      <c r="I876" s="2">
        <v>11</v>
      </c>
      <c r="J876" s="2"/>
      <c r="M876" s="2"/>
    </row>
    <row r="877" spans="1:13" x14ac:dyDescent="0.25">
      <c r="A877" s="41" t="s">
        <v>1189</v>
      </c>
      <c r="B877" s="2" t="s">
        <v>373</v>
      </c>
      <c r="C877" s="2" t="s">
        <v>375</v>
      </c>
      <c r="D877" s="2" t="s">
        <v>374</v>
      </c>
      <c r="E877" s="2" t="s">
        <v>58</v>
      </c>
      <c r="F877" s="2" t="s">
        <v>90</v>
      </c>
      <c r="G877" s="2" t="s">
        <v>105</v>
      </c>
      <c r="H877" s="2" t="s">
        <v>55</v>
      </c>
      <c r="I877" s="2">
        <v>11</v>
      </c>
      <c r="J877" s="2"/>
      <c r="M877" s="2"/>
    </row>
    <row r="878" spans="1:13" x14ac:dyDescent="0.25">
      <c r="A878" s="41" t="s">
        <v>1189</v>
      </c>
      <c r="B878" s="2" t="s">
        <v>444</v>
      </c>
      <c r="C878" s="2" t="s">
        <v>89</v>
      </c>
      <c r="D878" s="2" t="s">
        <v>445</v>
      </c>
      <c r="E878" s="2" t="s">
        <v>58</v>
      </c>
      <c r="F878" s="2" t="s">
        <v>78</v>
      </c>
      <c r="G878" s="2" t="s">
        <v>105</v>
      </c>
      <c r="H878" s="2" t="s">
        <v>79</v>
      </c>
      <c r="I878" s="2">
        <v>11</v>
      </c>
      <c r="J878" s="2"/>
      <c r="M878" s="2"/>
    </row>
    <row r="879" spans="1:13" x14ac:dyDescent="0.25">
      <c r="A879" s="41" t="s">
        <v>1189</v>
      </c>
      <c r="B879" s="2" t="s">
        <v>345</v>
      </c>
      <c r="C879" s="2" t="s">
        <v>69</v>
      </c>
      <c r="D879" s="2" t="s">
        <v>1033</v>
      </c>
      <c r="E879" s="2" t="s">
        <v>75</v>
      </c>
      <c r="F879" s="2" t="s">
        <v>90</v>
      </c>
      <c r="G879" s="2" t="s">
        <v>105</v>
      </c>
      <c r="H879" s="2" t="s">
        <v>55</v>
      </c>
      <c r="I879" s="2">
        <v>11</v>
      </c>
      <c r="J879" s="2"/>
      <c r="M879" s="2"/>
    </row>
    <row r="880" spans="1:13" x14ac:dyDescent="0.25">
      <c r="A880" s="41" t="s">
        <v>1189</v>
      </c>
      <c r="B880" s="2" t="s">
        <v>1076</v>
      </c>
      <c r="C880" s="2" t="s">
        <v>1075</v>
      </c>
      <c r="D880" s="2" t="s">
        <v>1074</v>
      </c>
      <c r="E880" s="2" t="s">
        <v>2</v>
      </c>
      <c r="F880" s="2" t="s">
        <v>76</v>
      </c>
      <c r="G880" s="2" t="s">
        <v>105</v>
      </c>
      <c r="H880" s="2" t="s">
        <v>55</v>
      </c>
      <c r="I880" s="2">
        <v>11</v>
      </c>
      <c r="J880" s="2"/>
      <c r="M880" s="2"/>
    </row>
    <row r="881" spans="1:13" x14ac:dyDescent="0.25">
      <c r="A881" s="41" t="s">
        <v>1189</v>
      </c>
      <c r="B881" s="2" t="s">
        <v>152</v>
      </c>
      <c r="C881" s="2" t="s">
        <v>154</v>
      </c>
      <c r="D881" s="2" t="s">
        <v>153</v>
      </c>
      <c r="E881" s="2" t="s">
        <v>64</v>
      </c>
      <c r="F881" s="2" t="s">
        <v>65</v>
      </c>
      <c r="G881" s="2" t="s">
        <v>105</v>
      </c>
      <c r="H881" s="2" t="s">
        <v>55</v>
      </c>
      <c r="I881" s="2">
        <v>11</v>
      </c>
      <c r="J881" s="2"/>
      <c r="M881" s="2"/>
    </row>
    <row r="882" spans="1:13" x14ac:dyDescent="0.25">
      <c r="A882" s="41" t="s">
        <v>1189</v>
      </c>
      <c r="B882" s="2" t="s">
        <v>208</v>
      </c>
      <c r="C882" s="2" t="s">
        <v>210</v>
      </c>
      <c r="D882" s="2" t="s">
        <v>209</v>
      </c>
      <c r="E882" s="2" t="s">
        <v>58</v>
      </c>
      <c r="F882" s="2" t="s">
        <v>67</v>
      </c>
      <c r="G882" s="2" t="s">
        <v>105</v>
      </c>
      <c r="H882" s="2" t="s">
        <v>55</v>
      </c>
      <c r="I882" s="2">
        <v>11</v>
      </c>
      <c r="J882" s="2"/>
      <c r="M882" s="2"/>
    </row>
    <row r="883" spans="1:13" x14ac:dyDescent="0.25">
      <c r="A883" s="41" t="s">
        <v>1189</v>
      </c>
      <c r="B883" s="2" t="s">
        <v>135</v>
      </c>
      <c r="C883" s="2" t="s">
        <v>137</v>
      </c>
      <c r="D883" s="2" t="s">
        <v>136</v>
      </c>
      <c r="E883" s="2" t="s">
        <v>80</v>
      </c>
      <c r="F883" s="2" t="s">
        <v>65</v>
      </c>
      <c r="G883" s="2" t="s">
        <v>105</v>
      </c>
      <c r="H883" s="2" t="s">
        <v>55</v>
      </c>
      <c r="I883" s="2">
        <v>11</v>
      </c>
      <c r="J883" s="2"/>
      <c r="M883" s="2"/>
    </row>
    <row r="884" spans="1:13" x14ac:dyDescent="0.25">
      <c r="A884" s="41" t="s">
        <v>1189</v>
      </c>
      <c r="B884" s="2" t="s">
        <v>182</v>
      </c>
      <c r="C884" s="2" t="s">
        <v>184</v>
      </c>
      <c r="D884" s="2" t="s">
        <v>183</v>
      </c>
      <c r="E884" s="2" t="s">
        <v>66</v>
      </c>
      <c r="F884" s="2" t="s">
        <v>65</v>
      </c>
      <c r="G884" s="2" t="s">
        <v>105</v>
      </c>
      <c r="H884" s="2" t="s">
        <v>55</v>
      </c>
      <c r="I884" s="2">
        <v>11</v>
      </c>
      <c r="J884" s="2"/>
      <c r="M884" s="2"/>
    </row>
    <row r="885" spans="1:13" x14ac:dyDescent="0.25">
      <c r="A885" s="41" t="s">
        <v>1189</v>
      </c>
      <c r="B885" s="2" t="s">
        <v>337</v>
      </c>
      <c r="C885" s="2" t="s">
        <v>166</v>
      </c>
      <c r="D885" s="2" t="s">
        <v>338</v>
      </c>
      <c r="E885" s="2" t="s">
        <v>71</v>
      </c>
      <c r="F885" s="2" t="s">
        <v>61</v>
      </c>
      <c r="G885" s="2" t="s">
        <v>105</v>
      </c>
      <c r="H885" s="2" t="s">
        <v>55</v>
      </c>
      <c r="I885" s="2">
        <v>11</v>
      </c>
      <c r="J885" s="2"/>
      <c r="M885" s="2"/>
    </row>
    <row r="886" spans="1:13" x14ac:dyDescent="0.25">
      <c r="A886" s="41" t="s">
        <v>1189</v>
      </c>
      <c r="B886" s="2" t="s">
        <v>276</v>
      </c>
      <c r="C886" s="2" t="s">
        <v>278</v>
      </c>
      <c r="D886" s="2" t="s">
        <v>277</v>
      </c>
      <c r="E886" s="2" t="s">
        <v>59</v>
      </c>
      <c r="F886" s="2" t="s">
        <v>57</v>
      </c>
      <c r="G886" s="2" t="s">
        <v>105</v>
      </c>
      <c r="H886" s="2" t="s">
        <v>55</v>
      </c>
      <c r="I886" s="2">
        <v>11</v>
      </c>
      <c r="J886" s="2"/>
      <c r="M886" s="2"/>
    </row>
    <row r="887" spans="1:13" x14ac:dyDescent="0.25">
      <c r="A887" s="41" t="s">
        <v>1189</v>
      </c>
      <c r="B887" s="2" t="s">
        <v>155</v>
      </c>
      <c r="C887" s="2" t="s">
        <v>157</v>
      </c>
      <c r="D887" s="2" t="s">
        <v>156</v>
      </c>
      <c r="E887" s="2" t="s">
        <v>2</v>
      </c>
      <c r="F887" s="2" t="s">
        <v>57</v>
      </c>
      <c r="G887" s="2" t="s">
        <v>105</v>
      </c>
      <c r="H887" s="2" t="s">
        <v>55</v>
      </c>
      <c r="I887" s="2">
        <v>11</v>
      </c>
      <c r="J887" s="2"/>
      <c r="M887" s="2"/>
    </row>
    <row r="888" spans="1:13" x14ac:dyDescent="0.25">
      <c r="A888" s="41" t="s">
        <v>1189</v>
      </c>
      <c r="B888" s="2" t="s">
        <v>102</v>
      </c>
      <c r="C888" s="2" t="s">
        <v>104</v>
      </c>
      <c r="D888" s="2" t="s">
        <v>103</v>
      </c>
      <c r="E888" s="2" t="s">
        <v>75</v>
      </c>
      <c r="F888" s="2" t="s">
        <v>78</v>
      </c>
      <c r="G888" s="2" t="s">
        <v>105</v>
      </c>
      <c r="H888" s="2" t="s">
        <v>79</v>
      </c>
      <c r="I888" s="2">
        <v>11</v>
      </c>
      <c r="J888" s="2"/>
      <c r="M888" s="2"/>
    </row>
    <row r="889" spans="1:13" x14ac:dyDescent="0.25">
      <c r="A889" s="41" t="s">
        <v>1189</v>
      </c>
      <c r="B889" s="2" t="s">
        <v>367</v>
      </c>
      <c r="C889" s="2" t="s">
        <v>369</v>
      </c>
      <c r="D889" s="2" t="s">
        <v>368</v>
      </c>
      <c r="E889" s="2" t="s">
        <v>58</v>
      </c>
      <c r="F889" s="2" t="s">
        <v>90</v>
      </c>
      <c r="G889" s="2" t="s">
        <v>105</v>
      </c>
      <c r="H889" s="2" t="s">
        <v>55</v>
      </c>
      <c r="I889" s="2">
        <v>11</v>
      </c>
      <c r="J889" s="2"/>
      <c r="M889" s="2"/>
    </row>
    <row r="890" spans="1:13" x14ac:dyDescent="0.25">
      <c r="A890" s="41" t="s">
        <v>1189</v>
      </c>
      <c r="B890" s="2" t="s">
        <v>108</v>
      </c>
      <c r="C890" s="2" t="s">
        <v>110</v>
      </c>
      <c r="D890" s="2" t="s">
        <v>109</v>
      </c>
      <c r="E890" s="2" t="s">
        <v>58</v>
      </c>
      <c r="F890" s="2" t="s">
        <v>78</v>
      </c>
      <c r="G890" s="2" t="s">
        <v>105</v>
      </c>
      <c r="H890" s="2" t="s">
        <v>79</v>
      </c>
      <c r="I890" s="2">
        <v>11</v>
      </c>
      <c r="J890" s="2"/>
      <c r="M890" s="2"/>
    </row>
    <row r="891" spans="1:13" x14ac:dyDescent="0.25">
      <c r="A891" s="41" t="s">
        <v>1189</v>
      </c>
      <c r="B891" s="2" t="s">
        <v>523</v>
      </c>
      <c r="C891" s="2" t="s">
        <v>85</v>
      </c>
      <c r="D891" s="2" t="s">
        <v>524</v>
      </c>
      <c r="E891" s="2" t="s">
        <v>59</v>
      </c>
      <c r="F891" s="2" t="s">
        <v>57</v>
      </c>
      <c r="G891" s="2" t="s">
        <v>105</v>
      </c>
      <c r="H891" s="2" t="s">
        <v>55</v>
      </c>
      <c r="I891" s="2">
        <v>11</v>
      </c>
      <c r="J891" s="2"/>
      <c r="M891" s="2"/>
    </row>
    <row r="892" spans="1:13" x14ac:dyDescent="0.25">
      <c r="A892" s="41" t="s">
        <v>1189</v>
      </c>
      <c r="B892" s="2" t="s">
        <v>342</v>
      </c>
      <c r="C892" s="2" t="s">
        <v>344</v>
      </c>
      <c r="D892" s="2" t="s">
        <v>343</v>
      </c>
      <c r="E892" s="2" t="s">
        <v>58</v>
      </c>
      <c r="F892" s="2" t="s">
        <v>90</v>
      </c>
      <c r="G892" s="2" t="s">
        <v>105</v>
      </c>
      <c r="H892" s="2" t="s">
        <v>55</v>
      </c>
      <c r="I892" s="2">
        <v>11</v>
      </c>
      <c r="J892" s="2"/>
      <c r="M892" s="2"/>
    </row>
    <row r="893" spans="1:13" x14ac:dyDescent="0.25">
      <c r="A893" s="41" t="s">
        <v>1189</v>
      </c>
      <c r="B893" s="2" t="s">
        <v>534</v>
      </c>
      <c r="C893" s="2" t="s">
        <v>536</v>
      </c>
      <c r="D893" s="2" t="s">
        <v>535</v>
      </c>
      <c r="E893" s="2" t="s">
        <v>58</v>
      </c>
      <c r="F893" s="2" t="s">
        <v>81</v>
      </c>
      <c r="G893" s="2" t="s">
        <v>105</v>
      </c>
      <c r="H893" s="2" t="s">
        <v>55</v>
      </c>
      <c r="I893" s="2">
        <v>11</v>
      </c>
      <c r="J893" s="2"/>
      <c r="M893" s="2"/>
    </row>
    <row r="894" spans="1:13" x14ac:dyDescent="0.25">
      <c r="A894" s="41" t="s">
        <v>1189</v>
      </c>
      <c r="B894" s="2" t="s">
        <v>190</v>
      </c>
      <c r="C894" s="2" t="s">
        <v>60</v>
      </c>
      <c r="D894" s="2" t="s">
        <v>191</v>
      </c>
      <c r="E894" s="2" t="s">
        <v>66</v>
      </c>
      <c r="F894" s="2" t="s">
        <v>76</v>
      </c>
      <c r="G894" s="2" t="s">
        <v>105</v>
      </c>
      <c r="H894" s="2" t="s">
        <v>55</v>
      </c>
      <c r="I894" s="2">
        <v>11</v>
      </c>
      <c r="J894" s="2"/>
      <c r="M894" s="2"/>
    </row>
    <row r="895" spans="1:13" x14ac:dyDescent="0.25">
      <c r="A895" s="41" t="s">
        <v>1189</v>
      </c>
      <c r="B895" s="2" t="s">
        <v>402</v>
      </c>
      <c r="C895" s="2" t="s">
        <v>404</v>
      </c>
      <c r="D895" s="2" t="s">
        <v>403</v>
      </c>
      <c r="E895" s="2" t="s">
        <v>2</v>
      </c>
      <c r="F895" s="2" t="s">
        <v>63</v>
      </c>
      <c r="G895" s="2" t="s">
        <v>105</v>
      </c>
      <c r="H895" s="2" t="s">
        <v>55</v>
      </c>
      <c r="I895" s="2">
        <v>11</v>
      </c>
      <c r="J895" s="2"/>
      <c r="M895" s="2"/>
    </row>
    <row r="896" spans="1:13" x14ac:dyDescent="0.25">
      <c r="A896" s="41" t="s">
        <v>1189</v>
      </c>
      <c r="B896" s="2" t="s">
        <v>1079</v>
      </c>
      <c r="C896" s="2" t="s">
        <v>1078</v>
      </c>
      <c r="D896" s="2" t="s">
        <v>1077</v>
      </c>
      <c r="E896" s="2" t="s">
        <v>59</v>
      </c>
      <c r="F896" s="2" t="s">
        <v>90</v>
      </c>
      <c r="G896" s="2" t="s">
        <v>105</v>
      </c>
      <c r="H896" s="2" t="s">
        <v>55</v>
      </c>
      <c r="I896" s="2">
        <v>11</v>
      </c>
      <c r="J896" s="2"/>
      <c r="M896" s="2"/>
    </row>
    <row r="897" spans="1:13" x14ac:dyDescent="0.25">
      <c r="A897" s="41" t="s">
        <v>1189</v>
      </c>
      <c r="B897" s="2" t="s">
        <v>1082</v>
      </c>
      <c r="C897" s="2" t="s">
        <v>1081</v>
      </c>
      <c r="D897" s="2" t="s">
        <v>1080</v>
      </c>
      <c r="E897" s="2" t="s">
        <v>1028</v>
      </c>
      <c r="F897" s="2" t="s">
        <v>54</v>
      </c>
      <c r="G897" s="2" t="s">
        <v>105</v>
      </c>
      <c r="H897" s="2" t="s">
        <v>55</v>
      </c>
      <c r="I897" s="2">
        <v>11</v>
      </c>
      <c r="J897" s="2"/>
      <c r="M897" s="2"/>
    </row>
    <row r="898" spans="1:13" x14ac:dyDescent="0.25">
      <c r="A898" s="41" t="s">
        <v>1189</v>
      </c>
      <c r="B898" s="2" t="s">
        <v>503</v>
      </c>
      <c r="C898" s="2" t="s">
        <v>470</v>
      </c>
      <c r="D898" s="2" t="s">
        <v>504</v>
      </c>
      <c r="E898" s="2" t="s">
        <v>59</v>
      </c>
      <c r="F898" s="2" t="s">
        <v>81</v>
      </c>
      <c r="G898" s="2" t="s">
        <v>105</v>
      </c>
      <c r="H898" s="2" t="s">
        <v>55</v>
      </c>
      <c r="I898" s="2">
        <v>11</v>
      </c>
      <c r="J898" s="2"/>
      <c r="M898" s="2"/>
    </row>
    <row r="899" spans="1:13" x14ac:dyDescent="0.25">
      <c r="A899" s="41" t="s">
        <v>1189</v>
      </c>
      <c r="B899" s="2" t="s">
        <v>500</v>
      </c>
      <c r="C899" s="2" t="s">
        <v>502</v>
      </c>
      <c r="D899" s="2" t="s">
        <v>501</v>
      </c>
      <c r="E899" s="2" t="s">
        <v>58</v>
      </c>
      <c r="F899" s="2" t="s">
        <v>81</v>
      </c>
      <c r="G899" s="2" t="s">
        <v>105</v>
      </c>
      <c r="H899" s="2" t="s">
        <v>55</v>
      </c>
      <c r="I899" s="2">
        <v>11</v>
      </c>
      <c r="J899" s="2"/>
      <c r="M899" s="2"/>
    </row>
    <row r="900" spans="1:13" x14ac:dyDescent="0.25">
      <c r="A900" s="41" t="s">
        <v>1189</v>
      </c>
      <c r="B900" s="2" t="s">
        <v>316</v>
      </c>
      <c r="C900" s="2" t="s">
        <v>318</v>
      </c>
      <c r="D900" s="2" t="s">
        <v>317</v>
      </c>
      <c r="E900" s="2" t="s">
        <v>2</v>
      </c>
      <c r="F900" s="2" t="s">
        <v>76</v>
      </c>
      <c r="G900" s="2" t="s">
        <v>105</v>
      </c>
      <c r="H900" s="2" t="s">
        <v>55</v>
      </c>
      <c r="I900" s="2">
        <v>11</v>
      </c>
      <c r="J900" s="2"/>
      <c r="M900" s="2"/>
    </row>
    <row r="901" spans="1:13" x14ac:dyDescent="0.25">
      <c r="A901" s="41" t="s">
        <v>1189</v>
      </c>
      <c r="B901" s="2" t="s">
        <v>1041</v>
      </c>
      <c r="C901" s="2" t="s">
        <v>1061</v>
      </c>
      <c r="D901" s="2" t="s">
        <v>1039</v>
      </c>
      <c r="E901" s="2" t="s">
        <v>53</v>
      </c>
      <c r="F901" s="2" t="s">
        <v>54</v>
      </c>
      <c r="G901" s="2" t="s">
        <v>56</v>
      </c>
      <c r="H901" s="2" t="s">
        <v>55</v>
      </c>
      <c r="I901" s="2">
        <v>11</v>
      </c>
      <c r="J901" s="2"/>
      <c r="M901" s="2"/>
    </row>
    <row r="902" spans="1:13" x14ac:dyDescent="0.25">
      <c r="A902" s="41" t="s">
        <v>1189</v>
      </c>
      <c r="B902" s="2" t="s">
        <v>422</v>
      </c>
      <c r="C902" s="2" t="s">
        <v>424</v>
      </c>
      <c r="D902" s="2" t="s">
        <v>423</v>
      </c>
      <c r="E902" s="2" t="s">
        <v>59</v>
      </c>
      <c r="F902" s="2" t="s">
        <v>63</v>
      </c>
      <c r="G902" s="2" t="s">
        <v>105</v>
      </c>
      <c r="H902" s="2" t="s">
        <v>55</v>
      </c>
      <c r="I902" s="2">
        <v>11</v>
      </c>
      <c r="J902" s="2"/>
      <c r="M902" s="2"/>
    </row>
    <row r="903" spans="1:13" x14ac:dyDescent="0.25">
      <c r="A903" s="41" t="s">
        <v>1189</v>
      </c>
      <c r="B903" s="2" t="s">
        <v>517</v>
      </c>
      <c r="C903" s="2" t="s">
        <v>519</v>
      </c>
      <c r="D903" s="2" t="s">
        <v>518</v>
      </c>
      <c r="E903" s="2" t="s">
        <v>2</v>
      </c>
      <c r="F903" s="2" t="s">
        <v>475</v>
      </c>
      <c r="G903" s="2" t="s">
        <v>105</v>
      </c>
      <c r="H903" s="2" t="s">
        <v>55</v>
      </c>
      <c r="I903" s="2">
        <v>11</v>
      </c>
      <c r="J903" s="2"/>
      <c r="M903" s="2"/>
    </row>
    <row r="904" spans="1:13" x14ac:dyDescent="0.25">
      <c r="A904" s="41" t="s">
        <v>1189</v>
      </c>
      <c r="B904" s="2" t="s">
        <v>214</v>
      </c>
      <c r="C904" s="2" t="s">
        <v>216</v>
      </c>
      <c r="D904" s="2" t="s">
        <v>215</v>
      </c>
      <c r="E904" s="2" t="s">
        <v>58</v>
      </c>
      <c r="F904" s="2" t="s">
        <v>57</v>
      </c>
      <c r="G904" s="2" t="s">
        <v>105</v>
      </c>
      <c r="H904" s="2" t="s">
        <v>55</v>
      </c>
      <c r="I904" s="2">
        <v>11</v>
      </c>
      <c r="J904" s="2"/>
      <c r="M904" s="2"/>
    </row>
    <row r="905" spans="1:13" x14ac:dyDescent="0.25">
      <c r="A905" s="41" t="s">
        <v>1189</v>
      </c>
      <c r="B905" s="2" t="s">
        <v>531</v>
      </c>
      <c r="C905" s="2" t="s">
        <v>533</v>
      </c>
      <c r="D905" s="2" t="s">
        <v>532</v>
      </c>
      <c r="E905" s="2" t="s">
        <v>59</v>
      </c>
      <c r="F905" s="2" t="s">
        <v>57</v>
      </c>
      <c r="G905" s="2" t="s">
        <v>105</v>
      </c>
      <c r="H905" s="2" t="s">
        <v>55</v>
      </c>
      <c r="I905" s="2">
        <v>11</v>
      </c>
      <c r="J905" s="2"/>
      <c r="M905" s="2"/>
    </row>
    <row r="906" spans="1:13" x14ac:dyDescent="0.25">
      <c r="A906" s="41" t="s">
        <v>1189</v>
      </c>
      <c r="B906" s="2" t="s">
        <v>255</v>
      </c>
      <c r="C906" s="2" t="s">
        <v>257</v>
      </c>
      <c r="D906" s="2" t="s">
        <v>256</v>
      </c>
      <c r="E906" s="2" t="s">
        <v>59</v>
      </c>
      <c r="F906" s="2" t="s">
        <v>63</v>
      </c>
      <c r="G906" s="2" t="s">
        <v>105</v>
      </c>
      <c r="H906" s="2" t="s">
        <v>55</v>
      </c>
      <c r="I906" s="2">
        <v>11</v>
      </c>
      <c r="J906" s="2"/>
      <c r="M906" s="2"/>
    </row>
    <row r="907" spans="1:13" x14ac:dyDescent="0.25">
      <c r="A907" s="41" t="s">
        <v>1189</v>
      </c>
      <c r="B907" s="2" t="s">
        <v>446</v>
      </c>
      <c r="C907" s="2" t="s">
        <v>448</v>
      </c>
      <c r="D907" s="2" t="s">
        <v>447</v>
      </c>
      <c r="E907" s="2" t="s">
        <v>58</v>
      </c>
      <c r="F907" s="2" t="s">
        <v>78</v>
      </c>
      <c r="G907" s="2" t="s">
        <v>105</v>
      </c>
      <c r="H907" s="2" t="s">
        <v>79</v>
      </c>
      <c r="I907" s="2">
        <v>11</v>
      </c>
      <c r="J907" s="2"/>
      <c r="M907" s="2"/>
    </row>
    <row r="908" spans="1:13" x14ac:dyDescent="0.25">
      <c r="A908" s="41" t="s">
        <v>1189</v>
      </c>
      <c r="B908" s="2" t="s">
        <v>430</v>
      </c>
      <c r="C908" s="2" t="s">
        <v>432</v>
      </c>
      <c r="D908" s="2" t="s">
        <v>431</v>
      </c>
      <c r="E908" s="2" t="s">
        <v>59</v>
      </c>
      <c r="F908" s="2" t="s">
        <v>76</v>
      </c>
      <c r="G908" s="2" t="s">
        <v>105</v>
      </c>
      <c r="H908" s="2" t="s">
        <v>55</v>
      </c>
      <c r="I908" s="2">
        <v>11</v>
      </c>
      <c r="J908" s="2"/>
      <c r="M908" s="2"/>
    </row>
    <row r="909" spans="1:13" x14ac:dyDescent="0.25">
      <c r="A909" s="41" t="s">
        <v>1189</v>
      </c>
      <c r="B909" s="2" t="s">
        <v>331</v>
      </c>
      <c r="C909" s="2" t="s">
        <v>333</v>
      </c>
      <c r="D909" s="2" t="s">
        <v>332</v>
      </c>
      <c r="E909" s="2" t="s">
        <v>58</v>
      </c>
      <c r="F909" s="2" t="s">
        <v>90</v>
      </c>
      <c r="G909" s="2" t="s">
        <v>105</v>
      </c>
      <c r="H909" s="2" t="s">
        <v>55</v>
      </c>
      <c r="I909" s="2">
        <v>11</v>
      </c>
      <c r="J909" s="2"/>
      <c r="M909" s="2"/>
    </row>
    <row r="910" spans="1:13" x14ac:dyDescent="0.25">
      <c r="A910" s="41" t="s">
        <v>1189</v>
      </c>
      <c r="B910" s="2" t="s">
        <v>358</v>
      </c>
      <c r="C910" s="2" t="s">
        <v>360</v>
      </c>
      <c r="D910" s="2" t="s">
        <v>359</v>
      </c>
      <c r="E910" s="2" t="s">
        <v>59</v>
      </c>
      <c r="F910" s="2" t="s">
        <v>90</v>
      </c>
      <c r="G910" s="2" t="s">
        <v>105</v>
      </c>
      <c r="H910" s="2" t="s">
        <v>55</v>
      </c>
      <c r="I910" s="2">
        <v>11</v>
      </c>
      <c r="J910" s="2"/>
      <c r="M910" s="2"/>
    </row>
    <row r="911" spans="1:13" x14ac:dyDescent="0.25">
      <c r="A911" s="41" t="s">
        <v>1189</v>
      </c>
      <c r="B911" s="2" t="s">
        <v>223</v>
      </c>
      <c r="C911" s="2" t="s">
        <v>225</v>
      </c>
      <c r="D911" s="2" t="s">
        <v>224</v>
      </c>
      <c r="E911" s="2" t="s">
        <v>58</v>
      </c>
      <c r="F911" s="2" t="s">
        <v>90</v>
      </c>
      <c r="G911" s="2" t="s">
        <v>105</v>
      </c>
      <c r="H911" s="2" t="s">
        <v>55</v>
      </c>
      <c r="I911" s="2">
        <v>11</v>
      </c>
      <c r="J911" s="2"/>
      <c r="M911" s="2"/>
    </row>
    <row r="912" spans="1:13" x14ac:dyDescent="0.25">
      <c r="A912" s="41" t="s">
        <v>1189</v>
      </c>
      <c r="B912" s="2" t="s">
        <v>229</v>
      </c>
      <c r="C912" s="2" t="s">
        <v>231</v>
      </c>
      <c r="D912" s="2" t="s">
        <v>230</v>
      </c>
      <c r="E912" s="2" t="s">
        <v>59</v>
      </c>
      <c r="F912" s="2" t="s">
        <v>90</v>
      </c>
      <c r="G912" s="2" t="s">
        <v>105</v>
      </c>
      <c r="H912" s="2" t="s">
        <v>55</v>
      </c>
      <c r="I912" s="2">
        <v>11</v>
      </c>
      <c r="J912" s="2"/>
      <c r="M912" s="2"/>
    </row>
    <row r="913" spans="1:13" x14ac:dyDescent="0.25">
      <c r="A913" s="41" t="s">
        <v>1189</v>
      </c>
      <c r="B913" s="2" t="s">
        <v>185</v>
      </c>
      <c r="C913" s="2" t="s">
        <v>73</v>
      </c>
      <c r="D913" s="2" t="s">
        <v>186</v>
      </c>
      <c r="E913" s="2" t="s">
        <v>64</v>
      </c>
      <c r="F913" s="2" t="s">
        <v>65</v>
      </c>
      <c r="G913" s="2" t="s">
        <v>105</v>
      </c>
      <c r="H913" s="2" t="s">
        <v>55</v>
      </c>
      <c r="I913" s="2">
        <v>11</v>
      </c>
      <c r="J913" s="2"/>
      <c r="M913" s="2"/>
    </row>
    <row r="914" spans="1:13" x14ac:dyDescent="0.25">
      <c r="A914" s="41" t="s">
        <v>1189</v>
      </c>
      <c r="B914" s="2" t="s">
        <v>355</v>
      </c>
      <c r="C914" s="2" t="s">
        <v>357</v>
      </c>
      <c r="D914" s="2" t="s">
        <v>356</v>
      </c>
      <c r="E914" s="2" t="s">
        <v>59</v>
      </c>
      <c r="F914" s="2" t="s">
        <v>90</v>
      </c>
      <c r="G914" s="2" t="s">
        <v>105</v>
      </c>
      <c r="H914" s="2" t="s">
        <v>55</v>
      </c>
      <c r="I914" s="2">
        <v>11</v>
      </c>
      <c r="J914" s="2"/>
      <c r="M914" s="2"/>
    </row>
    <row r="915" spans="1:13" x14ac:dyDescent="0.25">
      <c r="A915" s="41" t="s">
        <v>1189</v>
      </c>
      <c r="B915" s="2" t="s">
        <v>192</v>
      </c>
      <c r="C915" s="2" t="s">
        <v>194</v>
      </c>
      <c r="D915" s="2" t="s">
        <v>193</v>
      </c>
      <c r="E915" s="2" t="s">
        <v>59</v>
      </c>
      <c r="F915" s="2" t="s">
        <v>76</v>
      </c>
      <c r="G915" s="2" t="s">
        <v>105</v>
      </c>
      <c r="H915" s="2" t="s">
        <v>55</v>
      </c>
      <c r="I915" s="2">
        <v>11</v>
      </c>
      <c r="J915" s="2"/>
      <c r="M915" s="2"/>
    </row>
    <row r="916" spans="1:13" x14ac:dyDescent="0.25">
      <c r="A916" s="41" t="s">
        <v>1189</v>
      </c>
      <c r="B916" s="2" t="s">
        <v>195</v>
      </c>
      <c r="C916" s="2" t="s">
        <v>197</v>
      </c>
      <c r="D916" s="2" t="s">
        <v>196</v>
      </c>
      <c r="E916" s="2" t="s">
        <v>2</v>
      </c>
      <c r="F916" s="2" t="s">
        <v>76</v>
      </c>
      <c r="G916" s="2" t="s">
        <v>105</v>
      </c>
      <c r="H916" s="2" t="s">
        <v>55</v>
      </c>
      <c r="I916" s="2">
        <v>11</v>
      </c>
      <c r="J916" s="2"/>
      <c r="M916" s="2"/>
    </row>
    <row r="917" spans="1:13" x14ac:dyDescent="0.25">
      <c r="A917" s="41" t="s">
        <v>1189</v>
      </c>
      <c r="B917" s="2" t="s">
        <v>198</v>
      </c>
      <c r="C917" s="2" t="s">
        <v>70</v>
      </c>
      <c r="D917" s="2" t="s">
        <v>199</v>
      </c>
      <c r="E917" s="2" t="s">
        <v>2</v>
      </c>
      <c r="F917" s="2" t="s">
        <v>76</v>
      </c>
      <c r="G917" s="2" t="s">
        <v>105</v>
      </c>
      <c r="H917" s="2" t="s">
        <v>55</v>
      </c>
      <c r="I917" s="2">
        <v>11</v>
      </c>
      <c r="J917" s="2"/>
      <c r="M917" s="2"/>
    </row>
    <row r="918" spans="1:13" x14ac:dyDescent="0.25">
      <c r="A918" s="41" t="s">
        <v>1189</v>
      </c>
      <c r="B918" s="2" t="s">
        <v>300</v>
      </c>
      <c r="C918" s="2" t="s">
        <v>302</v>
      </c>
      <c r="D918" s="2" t="s">
        <v>301</v>
      </c>
      <c r="E918" s="2" t="s">
        <v>59</v>
      </c>
      <c r="F918" s="2" t="s">
        <v>90</v>
      </c>
      <c r="G918" s="2" t="s">
        <v>105</v>
      </c>
      <c r="H918" s="2" t="s">
        <v>55</v>
      </c>
      <c r="I918" s="2">
        <v>11</v>
      </c>
      <c r="J918" s="2"/>
      <c r="M918" s="2"/>
    </row>
    <row r="919" spans="1:13" x14ac:dyDescent="0.25">
      <c r="A919" s="41" t="s">
        <v>1189</v>
      </c>
      <c r="B919" s="2" t="s">
        <v>258</v>
      </c>
      <c r="C919" s="2" t="s">
        <v>260</v>
      </c>
      <c r="D919" s="2" t="s">
        <v>259</v>
      </c>
      <c r="E919" s="2" t="s">
        <v>59</v>
      </c>
      <c r="F919" s="2" t="s">
        <v>57</v>
      </c>
      <c r="G919" s="2" t="s">
        <v>105</v>
      </c>
      <c r="H919" s="2" t="s">
        <v>55</v>
      </c>
      <c r="I919" s="2">
        <v>11</v>
      </c>
      <c r="J919" s="2"/>
      <c r="M919" s="2"/>
    </row>
    <row r="920" spans="1:13" x14ac:dyDescent="0.25">
      <c r="A920" s="41" t="s">
        <v>1189</v>
      </c>
      <c r="B920" s="2" t="s">
        <v>261</v>
      </c>
      <c r="C920" s="2" t="s">
        <v>263</v>
      </c>
      <c r="D920" s="2" t="s">
        <v>262</v>
      </c>
      <c r="E920" s="2" t="s">
        <v>2</v>
      </c>
      <c r="F920" s="2" t="s">
        <v>63</v>
      </c>
      <c r="G920" s="2" t="s">
        <v>105</v>
      </c>
      <c r="H920" s="2" t="s">
        <v>55</v>
      </c>
      <c r="I920" s="2">
        <v>11</v>
      </c>
      <c r="J920" s="2"/>
      <c r="M920" s="2"/>
    </row>
    <row r="921" spans="1:13" x14ac:dyDescent="0.25">
      <c r="A921" s="41" t="s">
        <v>1189</v>
      </c>
      <c r="B921" s="2" t="s">
        <v>1044</v>
      </c>
      <c r="C921" s="2" t="s">
        <v>1062</v>
      </c>
      <c r="D921" s="2" t="s">
        <v>1042</v>
      </c>
      <c r="E921" s="2" t="s">
        <v>1028</v>
      </c>
      <c r="F921" s="2" t="s">
        <v>54</v>
      </c>
      <c r="G921" s="2" t="s">
        <v>56</v>
      </c>
      <c r="H921" s="2" t="s">
        <v>55</v>
      </c>
      <c r="I921" s="2">
        <v>11</v>
      </c>
      <c r="J921" s="2"/>
      <c r="M921" s="2"/>
    </row>
    <row r="922" spans="1:13" x14ac:dyDescent="0.25">
      <c r="A922" s="41" t="s">
        <v>1189</v>
      </c>
      <c r="B922" s="2" t="s">
        <v>158</v>
      </c>
      <c r="C922" s="2" t="s">
        <v>160</v>
      </c>
      <c r="D922" s="2" t="s">
        <v>159</v>
      </c>
      <c r="E922" s="2" t="s">
        <v>58</v>
      </c>
      <c r="F922" s="2" t="s">
        <v>57</v>
      </c>
      <c r="G922" s="2" t="s">
        <v>105</v>
      </c>
      <c r="H922" s="2" t="s">
        <v>55</v>
      </c>
      <c r="I922" s="2">
        <v>11</v>
      </c>
      <c r="J922" s="2"/>
      <c r="M922" s="2"/>
    </row>
    <row r="923" spans="1:13" x14ac:dyDescent="0.25">
      <c r="A923" s="41" t="s">
        <v>1189</v>
      </c>
      <c r="B923" s="2" t="s">
        <v>488</v>
      </c>
      <c r="C923" s="2" t="s">
        <v>490</v>
      </c>
      <c r="D923" s="2" t="s">
        <v>489</v>
      </c>
      <c r="E923" s="2" t="s">
        <v>2</v>
      </c>
      <c r="F923" s="2" t="s">
        <v>90</v>
      </c>
      <c r="G923" s="2" t="s">
        <v>105</v>
      </c>
      <c r="H923" s="2" t="s">
        <v>55</v>
      </c>
      <c r="I923" s="2">
        <v>11</v>
      </c>
      <c r="J923" s="2"/>
      <c r="M923" s="2"/>
    </row>
    <row r="924" spans="1:13" x14ac:dyDescent="0.25">
      <c r="A924" s="41" t="s">
        <v>1189</v>
      </c>
      <c r="B924" s="2" t="s">
        <v>211</v>
      </c>
      <c r="C924" s="2" t="s">
        <v>213</v>
      </c>
      <c r="D924" s="2" t="s">
        <v>212</v>
      </c>
      <c r="E924" s="2" t="s">
        <v>59</v>
      </c>
      <c r="F924" s="2" t="s">
        <v>67</v>
      </c>
      <c r="G924" s="2" t="s">
        <v>105</v>
      </c>
      <c r="H924" s="2" t="s">
        <v>55</v>
      </c>
      <c r="I924" s="2">
        <v>11</v>
      </c>
      <c r="J924" s="2"/>
      <c r="M924" s="2"/>
    </row>
    <row r="925" spans="1:13" x14ac:dyDescent="0.25">
      <c r="A925" s="41" t="s">
        <v>1189</v>
      </c>
      <c r="B925" s="2" t="s">
        <v>173</v>
      </c>
      <c r="C925" s="2" t="s">
        <v>175</v>
      </c>
      <c r="D925" s="2" t="s">
        <v>174</v>
      </c>
      <c r="E925" s="2" t="s">
        <v>59</v>
      </c>
      <c r="F925" s="2" t="s">
        <v>57</v>
      </c>
      <c r="G925" s="2" t="s">
        <v>105</v>
      </c>
      <c r="H925" s="2" t="s">
        <v>55</v>
      </c>
      <c r="I925" s="2">
        <v>11</v>
      </c>
      <c r="J925" s="2"/>
      <c r="M925" s="2"/>
    </row>
    <row r="926" spans="1:13" x14ac:dyDescent="0.25">
      <c r="A926" s="41" t="s">
        <v>1189</v>
      </c>
      <c r="B926" s="2" t="s">
        <v>449</v>
      </c>
      <c r="C926" s="2" t="s">
        <v>451</v>
      </c>
      <c r="D926" s="2" t="s">
        <v>450</v>
      </c>
      <c r="E926" s="2" t="s">
        <v>58</v>
      </c>
      <c r="F926" s="2" t="s">
        <v>78</v>
      </c>
      <c r="G926" s="2" t="s">
        <v>105</v>
      </c>
      <c r="H926" s="2" t="s">
        <v>79</v>
      </c>
      <c r="I926" s="2">
        <v>11</v>
      </c>
      <c r="J926" s="2"/>
      <c r="M926" s="2"/>
    </row>
    <row r="927" spans="1:13" x14ac:dyDescent="0.25">
      <c r="A927" s="41" t="s">
        <v>1189</v>
      </c>
      <c r="B927" s="2" t="s">
        <v>397</v>
      </c>
      <c r="C927" s="2" t="s">
        <v>399</v>
      </c>
      <c r="D927" s="2" t="s">
        <v>398</v>
      </c>
      <c r="E927" s="2" t="s">
        <v>59</v>
      </c>
      <c r="F927" s="2" t="s">
        <v>57</v>
      </c>
      <c r="G927" s="2" t="s">
        <v>105</v>
      </c>
      <c r="H927" s="2" t="s">
        <v>55</v>
      </c>
      <c r="I927" s="2">
        <v>11</v>
      </c>
      <c r="J927" s="2"/>
      <c r="M927" s="2"/>
    </row>
    <row r="928" spans="1:13" x14ac:dyDescent="0.25">
      <c r="A928" s="41" t="s">
        <v>1189</v>
      </c>
      <c r="B928" s="2" t="s">
        <v>1047</v>
      </c>
      <c r="C928" s="2" t="s">
        <v>1063</v>
      </c>
      <c r="D928" s="2" t="s">
        <v>1045</v>
      </c>
      <c r="E928" s="2" t="s">
        <v>1028</v>
      </c>
      <c r="F928" s="2" t="s">
        <v>54</v>
      </c>
      <c r="G928" s="2" t="s">
        <v>56</v>
      </c>
      <c r="H928" s="2" t="s">
        <v>55</v>
      </c>
      <c r="I928" s="2">
        <v>11</v>
      </c>
      <c r="J928" s="2"/>
      <c r="M928" s="2"/>
    </row>
    <row r="929" spans="1:13" x14ac:dyDescent="0.25">
      <c r="A929" s="41" t="s">
        <v>1189</v>
      </c>
      <c r="B929" s="2" t="s">
        <v>339</v>
      </c>
      <c r="C929" s="2" t="s">
        <v>341</v>
      </c>
      <c r="D929" s="2" t="s">
        <v>340</v>
      </c>
      <c r="E929" s="2" t="s">
        <v>58</v>
      </c>
      <c r="F929" s="2" t="s">
        <v>90</v>
      </c>
      <c r="G929" s="2" t="s">
        <v>105</v>
      </c>
      <c r="H929" s="2" t="s">
        <v>55</v>
      </c>
      <c r="I929" s="2">
        <v>11</v>
      </c>
      <c r="J929" s="2"/>
      <c r="M929" s="2"/>
    </row>
    <row r="930" spans="1:13" x14ac:dyDescent="0.25">
      <c r="A930" s="41" t="s">
        <v>1189</v>
      </c>
      <c r="B930" s="2" t="s">
        <v>471</v>
      </c>
      <c r="C930" s="2" t="s">
        <v>83</v>
      </c>
      <c r="D930" s="2" t="s">
        <v>472</v>
      </c>
      <c r="E930" s="2" t="s">
        <v>64</v>
      </c>
      <c r="F930" s="2" t="s">
        <v>65</v>
      </c>
      <c r="G930" s="2" t="s">
        <v>105</v>
      </c>
      <c r="H930" s="2" t="s">
        <v>55</v>
      </c>
      <c r="I930" s="2">
        <v>11</v>
      </c>
      <c r="J930" s="2"/>
      <c r="M930" s="2"/>
    </row>
    <row r="931" spans="1:13" x14ac:dyDescent="0.25">
      <c r="A931" s="41" t="s">
        <v>1189</v>
      </c>
      <c r="B931" s="2" t="s">
        <v>1050</v>
      </c>
      <c r="C931" s="2" t="s">
        <v>1064</v>
      </c>
      <c r="D931" s="2" t="s">
        <v>1048</v>
      </c>
      <c r="E931" s="2" t="s">
        <v>1028</v>
      </c>
      <c r="F931" s="2" t="s">
        <v>54</v>
      </c>
      <c r="G931" s="2" t="s">
        <v>56</v>
      </c>
      <c r="H931" s="2" t="s">
        <v>55</v>
      </c>
      <c r="I931" s="2">
        <v>11</v>
      </c>
      <c r="J931" s="2"/>
      <c r="M931" s="2"/>
    </row>
    <row r="932" spans="1:13" x14ac:dyDescent="0.25">
      <c r="A932" s="41" t="s">
        <v>1189</v>
      </c>
      <c r="B932" s="2" t="s">
        <v>328</v>
      </c>
      <c r="C932" s="2" t="s">
        <v>330</v>
      </c>
      <c r="D932" s="2" t="s">
        <v>329</v>
      </c>
      <c r="E932" s="2" t="s">
        <v>77</v>
      </c>
      <c r="F932" s="2" t="s">
        <v>61</v>
      </c>
      <c r="G932" s="2" t="s">
        <v>105</v>
      </c>
      <c r="H932" s="2" t="s">
        <v>55</v>
      </c>
      <c r="I932" s="2">
        <v>11</v>
      </c>
      <c r="J932" s="2"/>
      <c r="M932" s="2"/>
    </row>
    <row r="933" spans="1:13" x14ac:dyDescent="0.25">
      <c r="A933" s="41" t="s">
        <v>1189</v>
      </c>
      <c r="B933" s="2" t="s">
        <v>349</v>
      </c>
      <c r="C933" s="2" t="s">
        <v>351</v>
      </c>
      <c r="D933" s="2" t="s">
        <v>350</v>
      </c>
      <c r="E933" s="2" t="s">
        <v>59</v>
      </c>
      <c r="F933" s="2" t="s">
        <v>90</v>
      </c>
      <c r="G933" s="2" t="s">
        <v>105</v>
      </c>
      <c r="H933" s="2" t="s">
        <v>55</v>
      </c>
      <c r="I933" s="2">
        <v>11</v>
      </c>
      <c r="J933" s="2"/>
      <c r="M933" s="2"/>
    </row>
    <row r="934" spans="1:13" x14ac:dyDescent="0.25">
      <c r="A934" s="41" t="s">
        <v>1189</v>
      </c>
      <c r="B934" s="2" t="s">
        <v>1085</v>
      </c>
      <c r="C934" s="2" t="s">
        <v>1084</v>
      </c>
      <c r="D934" s="2" t="s">
        <v>1083</v>
      </c>
      <c r="E934" s="2" t="s">
        <v>95</v>
      </c>
      <c r="F934" s="2" t="s">
        <v>54</v>
      </c>
      <c r="G934" s="2" t="s">
        <v>105</v>
      </c>
      <c r="H934" s="2" t="s">
        <v>55</v>
      </c>
      <c r="I934" s="2">
        <v>11</v>
      </c>
      <c r="J934" s="2"/>
      <c r="M934" s="2"/>
    </row>
    <row r="935" spans="1:13" x14ac:dyDescent="0.25">
      <c r="A935" s="41" t="s">
        <v>1189</v>
      </c>
      <c r="B935" s="2" t="s">
        <v>469</v>
      </c>
      <c r="C935" s="2" t="s">
        <v>470</v>
      </c>
      <c r="D935" s="2" t="s">
        <v>141</v>
      </c>
      <c r="E935" s="2" t="s">
        <v>64</v>
      </c>
      <c r="F935" s="2" t="s">
        <v>65</v>
      </c>
      <c r="G935" s="2" t="s">
        <v>105</v>
      </c>
      <c r="H935" s="2" t="s">
        <v>55</v>
      </c>
      <c r="I935" s="2">
        <v>11</v>
      </c>
      <c r="J935" s="2"/>
      <c r="M935" s="2"/>
    </row>
    <row r="936" spans="1:13" x14ac:dyDescent="0.25">
      <c r="A936" s="41" t="s">
        <v>1189</v>
      </c>
      <c r="B936" s="2" t="s">
        <v>179</v>
      </c>
      <c r="C936" s="2" t="s">
        <v>181</v>
      </c>
      <c r="D936" s="2" t="s">
        <v>180</v>
      </c>
      <c r="E936" s="2" t="s">
        <v>59</v>
      </c>
      <c r="F936" s="2" t="s">
        <v>57</v>
      </c>
      <c r="G936" s="2" t="s">
        <v>105</v>
      </c>
      <c r="H936" s="2" t="s">
        <v>55</v>
      </c>
      <c r="I936" s="2">
        <v>11</v>
      </c>
      <c r="J936" s="2"/>
      <c r="M936" s="2"/>
    </row>
    <row r="937" spans="1:13" x14ac:dyDescent="0.25">
      <c r="A937" s="41" t="s">
        <v>1189</v>
      </c>
      <c r="B937" s="2" t="s">
        <v>322</v>
      </c>
      <c r="C937" s="2" t="s">
        <v>324</v>
      </c>
      <c r="D937" s="2" t="s">
        <v>323</v>
      </c>
      <c r="E937" s="2" t="s">
        <v>59</v>
      </c>
      <c r="F937" s="2" t="s">
        <v>78</v>
      </c>
      <c r="G937" s="2" t="s">
        <v>105</v>
      </c>
      <c r="H937" s="2" t="s">
        <v>79</v>
      </c>
      <c r="I937" s="2">
        <v>11</v>
      </c>
      <c r="J937" s="2"/>
      <c r="M937" s="2"/>
    </row>
    <row r="938" spans="1:13" x14ac:dyDescent="0.25">
      <c r="A938" s="41" t="s">
        <v>1189</v>
      </c>
      <c r="B938" s="2" t="s">
        <v>126</v>
      </c>
      <c r="C938" s="2" t="s">
        <v>128</v>
      </c>
      <c r="D938" s="2" t="s">
        <v>127</v>
      </c>
      <c r="E938" s="2" t="s">
        <v>62</v>
      </c>
      <c r="F938" s="2" t="s">
        <v>61</v>
      </c>
      <c r="G938" s="2" t="s">
        <v>105</v>
      </c>
      <c r="H938" s="2" t="s">
        <v>55</v>
      </c>
      <c r="I938" s="2">
        <v>11</v>
      </c>
      <c r="J938" s="2"/>
      <c r="M938" s="2"/>
    </row>
    <row r="939" spans="1:13" x14ac:dyDescent="0.25">
      <c r="A939" s="41" t="s">
        <v>1189</v>
      </c>
      <c r="B939" s="2" t="s">
        <v>525</v>
      </c>
      <c r="C939" s="2" t="s">
        <v>527</v>
      </c>
      <c r="D939" s="2" t="s">
        <v>526</v>
      </c>
      <c r="E939" s="2" t="s">
        <v>59</v>
      </c>
      <c r="F939" s="2" t="s">
        <v>81</v>
      </c>
      <c r="G939" s="2" t="s">
        <v>105</v>
      </c>
      <c r="H939" s="2" t="s">
        <v>55</v>
      </c>
      <c r="I939" s="2">
        <v>11</v>
      </c>
      <c r="J939" s="2"/>
      <c r="M939" s="2"/>
    </row>
    <row r="940" spans="1:13" x14ac:dyDescent="0.25">
      <c r="A940" s="41" t="s">
        <v>1189</v>
      </c>
      <c r="B940" s="2" t="s">
        <v>200</v>
      </c>
      <c r="C940" s="2" t="s">
        <v>1051</v>
      </c>
      <c r="D940" s="2" t="s">
        <v>201</v>
      </c>
      <c r="E940" s="2" t="s">
        <v>59</v>
      </c>
      <c r="F940" s="2" t="s">
        <v>76</v>
      </c>
      <c r="G940" s="2" t="s">
        <v>105</v>
      </c>
      <c r="H940" s="2" t="s">
        <v>55</v>
      </c>
      <c r="I940" s="2">
        <v>11</v>
      </c>
      <c r="J940" s="2"/>
      <c r="M940" s="2"/>
    </row>
    <row r="941" spans="1:13" x14ac:dyDescent="0.25">
      <c r="A941" s="41" t="s">
        <v>1189</v>
      </c>
      <c r="B941" s="2" t="s">
        <v>238</v>
      </c>
      <c r="C941" s="2" t="s">
        <v>175</v>
      </c>
      <c r="D941" s="2" t="s">
        <v>239</v>
      </c>
      <c r="E941" s="2" t="s">
        <v>59</v>
      </c>
      <c r="F941" s="2" t="s">
        <v>67</v>
      </c>
      <c r="G941" s="2" t="s">
        <v>105</v>
      </c>
      <c r="H941" s="2" t="s">
        <v>55</v>
      </c>
      <c r="I941" s="2">
        <v>11</v>
      </c>
      <c r="J941" s="2"/>
      <c r="M941" s="2"/>
    </row>
    <row r="942" spans="1:13" x14ac:dyDescent="0.25">
      <c r="A942" s="41" t="s">
        <v>1189</v>
      </c>
      <c r="B942" s="2" t="s">
        <v>379</v>
      </c>
      <c r="C942" s="2" t="s">
        <v>381</v>
      </c>
      <c r="D942" s="2" t="s">
        <v>380</v>
      </c>
      <c r="E942" s="2" t="s">
        <v>58</v>
      </c>
      <c r="F942" s="2" t="s">
        <v>90</v>
      </c>
      <c r="G942" s="2" t="s">
        <v>105</v>
      </c>
      <c r="H942" s="2" t="s">
        <v>55</v>
      </c>
      <c r="I942" s="2">
        <v>11</v>
      </c>
      <c r="J942" s="2"/>
      <c r="M942" s="2"/>
    </row>
    <row r="943" spans="1:13" x14ac:dyDescent="0.25">
      <c r="A943" s="41" t="s">
        <v>1189</v>
      </c>
      <c r="B943" s="2" t="s">
        <v>382</v>
      </c>
      <c r="C943" s="2" t="s">
        <v>384</v>
      </c>
      <c r="D943" s="2" t="s">
        <v>383</v>
      </c>
      <c r="E943" s="2" t="s">
        <v>58</v>
      </c>
      <c r="F943" s="2" t="s">
        <v>90</v>
      </c>
      <c r="G943" s="2" t="s">
        <v>105</v>
      </c>
      <c r="H943" s="2" t="s">
        <v>55</v>
      </c>
      <c r="I943" s="2">
        <v>11</v>
      </c>
      <c r="J943" s="2"/>
      <c r="M943" s="2"/>
    </row>
    <row r="944" spans="1:13" x14ac:dyDescent="0.25">
      <c r="A944" s="41" t="s">
        <v>1189</v>
      </c>
      <c r="B944" s="2" t="s">
        <v>538</v>
      </c>
      <c r="C944" s="2" t="s">
        <v>540</v>
      </c>
      <c r="D944" s="2" t="s">
        <v>539</v>
      </c>
      <c r="E944" s="2" t="s">
        <v>59</v>
      </c>
      <c r="F944" s="2" t="s">
        <v>81</v>
      </c>
      <c r="G944" s="2" t="s">
        <v>105</v>
      </c>
      <c r="H944" s="2" t="s">
        <v>55</v>
      </c>
      <c r="I944" s="2">
        <v>11</v>
      </c>
      <c r="J944" s="2"/>
      <c r="M944" s="2"/>
    </row>
    <row r="945" spans="1:13" x14ac:dyDescent="0.25">
      <c r="A945" s="41" t="s">
        <v>1189</v>
      </c>
      <c r="B945" s="2" t="s">
        <v>435</v>
      </c>
      <c r="C945" s="2" t="s">
        <v>437</v>
      </c>
      <c r="D945" s="2" t="s">
        <v>436</v>
      </c>
      <c r="E945" s="2" t="s">
        <v>66</v>
      </c>
      <c r="F945" s="2" t="s">
        <v>76</v>
      </c>
      <c r="G945" s="2" t="s">
        <v>105</v>
      </c>
      <c r="H945" s="2" t="s">
        <v>55</v>
      </c>
      <c r="I945" s="2">
        <v>11</v>
      </c>
      <c r="J945" s="2"/>
      <c r="M945" s="2"/>
    </row>
    <row r="946" spans="1:13" x14ac:dyDescent="0.25">
      <c r="A946" s="41" t="s">
        <v>1189</v>
      </c>
      <c r="B946" s="2" t="s">
        <v>264</v>
      </c>
      <c r="C946" s="2" t="s">
        <v>266</v>
      </c>
      <c r="D946" s="2" t="s">
        <v>265</v>
      </c>
      <c r="E946" s="2" t="s">
        <v>2</v>
      </c>
      <c r="F946" s="2" t="s">
        <v>57</v>
      </c>
      <c r="G946" s="2" t="s">
        <v>105</v>
      </c>
      <c r="H946" s="2" t="s">
        <v>55</v>
      </c>
      <c r="I946" s="2">
        <v>11</v>
      </c>
      <c r="J946" s="2"/>
      <c r="M946" s="2"/>
    </row>
    <row r="947" spans="1:13" x14ac:dyDescent="0.25">
      <c r="A947" s="41" t="s">
        <v>1189</v>
      </c>
      <c r="B947" s="2" t="s">
        <v>416</v>
      </c>
      <c r="C947" s="2" t="s">
        <v>418</v>
      </c>
      <c r="D947" s="2" t="s">
        <v>417</v>
      </c>
      <c r="E947" s="2" t="s">
        <v>59</v>
      </c>
      <c r="F947" s="2" t="s">
        <v>76</v>
      </c>
      <c r="G947" s="2" t="s">
        <v>105</v>
      </c>
      <c r="H947" s="2" t="s">
        <v>55</v>
      </c>
      <c r="I947" s="2">
        <v>11</v>
      </c>
      <c r="J947" s="2"/>
      <c r="M947" s="2"/>
    </row>
    <row r="948" spans="1:13" x14ac:dyDescent="0.25">
      <c r="A948" s="41" t="s">
        <v>1189</v>
      </c>
      <c r="B948" s="2" t="s">
        <v>385</v>
      </c>
      <c r="C948" s="2" t="s">
        <v>387</v>
      </c>
      <c r="D948" s="2" t="s">
        <v>386</v>
      </c>
      <c r="E948" s="2" t="s">
        <v>59</v>
      </c>
      <c r="F948" s="2" t="s">
        <v>90</v>
      </c>
      <c r="G948" s="2" t="s">
        <v>105</v>
      </c>
      <c r="H948" s="2" t="s">
        <v>55</v>
      </c>
      <c r="I948" s="2">
        <v>11</v>
      </c>
      <c r="J948" s="2"/>
      <c r="M948" s="2"/>
    </row>
    <row r="949" spans="1:13" x14ac:dyDescent="0.25">
      <c r="A949" s="41" t="s">
        <v>1189</v>
      </c>
      <c r="B949" s="2" t="s">
        <v>146</v>
      </c>
      <c r="C949" s="2" t="s">
        <v>148</v>
      </c>
      <c r="D949" s="2" t="s">
        <v>147</v>
      </c>
      <c r="E949" s="2" t="s">
        <v>64</v>
      </c>
      <c r="F949" s="2" t="s">
        <v>65</v>
      </c>
      <c r="G949" s="2" t="s">
        <v>105</v>
      </c>
      <c r="H949" s="2" t="s">
        <v>55</v>
      </c>
      <c r="I949" s="2">
        <v>11</v>
      </c>
      <c r="J949" s="2"/>
      <c r="M949" s="2"/>
    </row>
    <row r="950" spans="1:13" x14ac:dyDescent="0.25">
      <c r="A950" s="41" t="s">
        <v>1189</v>
      </c>
      <c r="B950" s="2" t="s">
        <v>285</v>
      </c>
      <c r="C950" s="2" t="s">
        <v>287</v>
      </c>
      <c r="D950" s="2" t="s">
        <v>286</v>
      </c>
      <c r="E950" s="2" t="s">
        <v>59</v>
      </c>
      <c r="F950" s="2" t="s">
        <v>57</v>
      </c>
      <c r="G950" s="2" t="s">
        <v>105</v>
      </c>
      <c r="H950" s="2" t="s">
        <v>55</v>
      </c>
      <c r="I950" s="2">
        <v>11</v>
      </c>
      <c r="J950" s="2"/>
      <c r="M950" s="2"/>
    </row>
    <row r="951" spans="1:13" x14ac:dyDescent="0.25">
      <c r="A951" s="41" t="s">
        <v>1189</v>
      </c>
      <c r="B951" s="2" t="s">
        <v>267</v>
      </c>
      <c r="C951" s="2" t="s">
        <v>269</v>
      </c>
      <c r="D951" s="2" t="s">
        <v>268</v>
      </c>
      <c r="E951" s="2" t="s">
        <v>59</v>
      </c>
      <c r="F951" s="2" t="s">
        <v>57</v>
      </c>
      <c r="G951" s="2" t="s">
        <v>105</v>
      </c>
      <c r="H951" s="2" t="s">
        <v>55</v>
      </c>
      <c r="I951" s="2">
        <v>11</v>
      </c>
      <c r="J951" s="2"/>
      <c r="M951" s="2"/>
    </row>
    <row r="952" spans="1:13" x14ac:dyDescent="0.25">
      <c r="A952" s="41" t="s">
        <v>1189</v>
      </c>
      <c r="B952" s="2" t="s">
        <v>511</v>
      </c>
      <c r="C952" s="2" t="s">
        <v>513</v>
      </c>
      <c r="D952" s="2" t="s">
        <v>512</v>
      </c>
      <c r="E952" s="2" t="s">
        <v>59</v>
      </c>
      <c r="F952" s="2" t="s">
        <v>90</v>
      </c>
      <c r="G952" s="2" t="s">
        <v>105</v>
      </c>
      <c r="H952" s="2" t="s">
        <v>55</v>
      </c>
      <c r="I952" s="2">
        <v>11</v>
      </c>
      <c r="J952" s="2"/>
      <c r="M952" s="2"/>
    </row>
    <row r="953" spans="1:13" x14ac:dyDescent="0.25">
      <c r="A953" s="41" t="s">
        <v>1189</v>
      </c>
      <c r="B953" s="2" t="s">
        <v>408</v>
      </c>
      <c r="C953" s="2" t="s">
        <v>74</v>
      </c>
      <c r="D953" s="2" t="s">
        <v>409</v>
      </c>
      <c r="E953" s="2" t="s">
        <v>59</v>
      </c>
      <c r="F953" s="2" t="s">
        <v>90</v>
      </c>
      <c r="G953" s="2" t="s">
        <v>105</v>
      </c>
      <c r="H953" s="2" t="s">
        <v>55</v>
      </c>
      <c r="I953" s="2">
        <v>11</v>
      </c>
      <c r="J953" s="2"/>
      <c r="M953" s="2"/>
    </row>
    <row r="954" spans="1:13" x14ac:dyDescent="0.25">
      <c r="A954" s="41" t="s">
        <v>1189</v>
      </c>
      <c r="B954" s="2" t="s">
        <v>452</v>
      </c>
      <c r="C954" s="2" t="s">
        <v>454</v>
      </c>
      <c r="D954" s="2" t="s">
        <v>453</v>
      </c>
      <c r="E954" s="2" t="s">
        <v>59</v>
      </c>
      <c r="F954" s="2" t="s">
        <v>78</v>
      </c>
      <c r="G954" s="2" t="s">
        <v>105</v>
      </c>
      <c r="H954" s="2" t="s">
        <v>79</v>
      </c>
      <c r="I954" s="2">
        <v>11</v>
      </c>
      <c r="J954" s="2"/>
      <c r="M954" s="2"/>
    </row>
    <row r="955" spans="1:13" x14ac:dyDescent="0.25">
      <c r="A955" s="41" t="s">
        <v>1189</v>
      </c>
      <c r="B955" s="2" t="s">
        <v>220</v>
      </c>
      <c r="C955" s="2" t="s">
        <v>222</v>
      </c>
      <c r="D955" s="2" t="s">
        <v>221</v>
      </c>
      <c r="E955" s="2" t="s">
        <v>2</v>
      </c>
      <c r="F955" s="2" t="s">
        <v>90</v>
      </c>
      <c r="G955" s="2" t="s">
        <v>105</v>
      </c>
      <c r="H955" s="2" t="s">
        <v>55</v>
      </c>
      <c r="I955" s="2">
        <v>11</v>
      </c>
      <c r="J955" s="2"/>
      <c r="M955" s="2"/>
    </row>
    <row r="956" spans="1:13" x14ac:dyDescent="0.25">
      <c r="A956" s="41" t="s">
        <v>1189</v>
      </c>
      <c r="B956" s="2" t="s">
        <v>176</v>
      </c>
      <c r="C956" s="2" t="s">
        <v>178</v>
      </c>
      <c r="D956" s="2" t="s">
        <v>177</v>
      </c>
      <c r="E956" s="2" t="s">
        <v>58</v>
      </c>
      <c r="F956" s="2" t="s">
        <v>57</v>
      </c>
      <c r="G956" s="2" t="s">
        <v>105</v>
      </c>
      <c r="H956" s="2" t="s">
        <v>55</v>
      </c>
      <c r="I956" s="2">
        <v>11</v>
      </c>
      <c r="J956" s="2"/>
      <c r="M956" s="2"/>
    </row>
    <row r="957" spans="1:13" x14ac:dyDescent="0.25">
      <c r="A957" s="41" t="s">
        <v>1189</v>
      </c>
      <c r="B957" s="2" t="s">
        <v>370</v>
      </c>
      <c r="C957" s="2" t="s">
        <v>372</v>
      </c>
      <c r="D957" s="2" t="s">
        <v>371</v>
      </c>
      <c r="E957" s="2" t="s">
        <v>75</v>
      </c>
      <c r="F957" s="2" t="s">
        <v>90</v>
      </c>
      <c r="G957" s="2" t="s">
        <v>105</v>
      </c>
      <c r="H957" s="2" t="s">
        <v>55</v>
      </c>
      <c r="I957" s="2">
        <v>11</v>
      </c>
      <c r="J957" s="2"/>
      <c r="M957" s="2"/>
    </row>
    <row r="958" spans="1:13" x14ac:dyDescent="0.25">
      <c r="A958" s="41" t="s">
        <v>1189</v>
      </c>
      <c r="B958" s="2" t="s">
        <v>270</v>
      </c>
      <c r="C958" s="2" t="s">
        <v>272</v>
      </c>
      <c r="D958" s="2" t="s">
        <v>271</v>
      </c>
      <c r="E958" s="2" t="s">
        <v>59</v>
      </c>
      <c r="F958" s="2" t="s">
        <v>57</v>
      </c>
      <c r="G958" s="2" t="s">
        <v>105</v>
      </c>
      <c r="H958" s="2" t="s">
        <v>55</v>
      </c>
      <c r="I958" s="2">
        <v>11</v>
      </c>
      <c r="J958" s="2"/>
      <c r="M958" s="2"/>
    </row>
    <row r="959" spans="1:13" x14ac:dyDescent="0.25">
      <c r="A959" s="41" t="s">
        <v>1189</v>
      </c>
      <c r="B959" s="2" t="s">
        <v>528</v>
      </c>
      <c r="C959" s="2" t="s">
        <v>530</v>
      </c>
      <c r="D959" s="2" t="s">
        <v>529</v>
      </c>
      <c r="E959" s="2" t="s">
        <v>59</v>
      </c>
      <c r="F959" s="2" t="s">
        <v>57</v>
      </c>
      <c r="G959" s="2" t="s">
        <v>105</v>
      </c>
      <c r="H959" s="2" t="s">
        <v>55</v>
      </c>
      <c r="I959" s="2">
        <v>11</v>
      </c>
      <c r="J959" s="2"/>
      <c r="M959" s="2"/>
    </row>
    <row r="960" spans="1:13" x14ac:dyDescent="0.25">
      <c r="A960" s="41" t="s">
        <v>1189</v>
      </c>
      <c r="B960" s="2" t="s">
        <v>376</v>
      </c>
      <c r="C960" s="2" t="s">
        <v>378</v>
      </c>
      <c r="D960" s="2" t="s">
        <v>377</v>
      </c>
      <c r="E960" s="2" t="s">
        <v>75</v>
      </c>
      <c r="F960" s="2" t="s">
        <v>90</v>
      </c>
      <c r="G960" s="2" t="s">
        <v>105</v>
      </c>
      <c r="H960" s="2" t="s">
        <v>55</v>
      </c>
      <c r="I960" s="2">
        <v>11</v>
      </c>
      <c r="J960" s="2"/>
      <c r="M960" s="2"/>
    </row>
    <row r="961" spans="1:13" x14ac:dyDescent="0.25">
      <c r="A961" s="41" t="s">
        <v>1189</v>
      </c>
      <c r="B961" s="2" t="s">
        <v>138</v>
      </c>
      <c r="C961" s="2" t="s">
        <v>69</v>
      </c>
      <c r="D961" s="2" t="s">
        <v>139</v>
      </c>
      <c r="E961" s="2" t="s">
        <v>66</v>
      </c>
      <c r="F961" s="2" t="s">
        <v>65</v>
      </c>
      <c r="G961" s="2" t="s">
        <v>105</v>
      </c>
      <c r="H961" s="2" t="s">
        <v>55</v>
      </c>
      <c r="I961" s="2">
        <v>11</v>
      </c>
      <c r="J961" s="2"/>
      <c r="M961" s="2"/>
    </row>
    <row r="962" spans="1:13" x14ac:dyDescent="0.25">
      <c r="A962" s="41" t="s">
        <v>1189</v>
      </c>
      <c r="B962" s="2" t="s">
        <v>306</v>
      </c>
      <c r="C962" s="2" t="s">
        <v>307</v>
      </c>
      <c r="D962" s="2" t="s">
        <v>1053</v>
      </c>
      <c r="E962" s="2" t="s">
        <v>91</v>
      </c>
      <c r="F962" s="2" t="s">
        <v>61</v>
      </c>
      <c r="G962" s="2" t="s">
        <v>105</v>
      </c>
      <c r="H962" s="2" t="s">
        <v>55</v>
      </c>
      <c r="I962" s="2">
        <v>11</v>
      </c>
      <c r="J962" s="2"/>
      <c r="M962" s="2"/>
    </row>
    <row r="963" spans="1:13" x14ac:dyDescent="0.25">
      <c r="A963" s="41" t="s">
        <v>1189</v>
      </c>
      <c r="B963" s="2" t="s">
        <v>140</v>
      </c>
      <c r="C963" s="2" t="s">
        <v>142</v>
      </c>
      <c r="D963" s="2" t="s">
        <v>141</v>
      </c>
      <c r="E963" s="2" t="s">
        <v>64</v>
      </c>
      <c r="F963" s="2" t="s">
        <v>65</v>
      </c>
      <c r="G963" s="2" t="s">
        <v>105</v>
      </c>
      <c r="H963" s="2" t="s">
        <v>55</v>
      </c>
      <c r="I963" s="2">
        <v>11</v>
      </c>
      <c r="J963" s="2"/>
      <c r="M963" s="2"/>
    </row>
    <row r="964" spans="1:13" x14ac:dyDescent="0.25">
      <c r="A964" s="41" t="s">
        <v>1189</v>
      </c>
      <c r="B964" s="2" t="s">
        <v>308</v>
      </c>
      <c r="C964" s="2" t="s">
        <v>74</v>
      </c>
      <c r="D964" s="2" t="s">
        <v>309</v>
      </c>
      <c r="E964" s="2" t="s">
        <v>310</v>
      </c>
      <c r="F964" s="2" t="s">
        <v>61</v>
      </c>
      <c r="G964" s="2" t="s">
        <v>105</v>
      </c>
      <c r="H964" s="2" t="s">
        <v>55</v>
      </c>
      <c r="I964" s="2">
        <v>11</v>
      </c>
      <c r="J964" s="2"/>
      <c r="M964" s="2"/>
    </row>
    <row r="965" spans="1:13" x14ac:dyDescent="0.25">
      <c r="A965" s="41" t="s">
        <v>1189</v>
      </c>
      <c r="B965" s="2" t="s">
        <v>226</v>
      </c>
      <c r="C965" s="2" t="s">
        <v>228</v>
      </c>
      <c r="D965" s="2" t="s">
        <v>227</v>
      </c>
      <c r="E965" s="2" t="s">
        <v>59</v>
      </c>
      <c r="F965" s="2" t="s">
        <v>90</v>
      </c>
      <c r="G965" s="2" t="s">
        <v>105</v>
      </c>
      <c r="H965" s="2" t="s">
        <v>55</v>
      </c>
      <c r="I965" s="2">
        <v>11</v>
      </c>
      <c r="J965" s="2"/>
      <c r="M965" s="2"/>
    </row>
    <row r="966" spans="1:13" x14ac:dyDescent="0.25">
      <c r="A966" s="41" t="s">
        <v>1189</v>
      </c>
      <c r="B966" s="2" t="s">
        <v>494</v>
      </c>
      <c r="C966" s="2" t="s">
        <v>496</v>
      </c>
      <c r="D966" s="2" t="s">
        <v>495</v>
      </c>
      <c r="E966" s="2" t="s">
        <v>58</v>
      </c>
      <c r="F966" s="2" t="s">
        <v>475</v>
      </c>
      <c r="G966" s="2" t="s">
        <v>105</v>
      </c>
      <c r="H966" s="2" t="s">
        <v>55</v>
      </c>
      <c r="I966" s="2">
        <v>11</v>
      </c>
      <c r="J966" s="2"/>
      <c r="M966" s="2"/>
    </row>
    <row r="967" spans="1:13" x14ac:dyDescent="0.25">
      <c r="A967" s="41" t="s">
        <v>1189</v>
      </c>
      <c r="B967" s="2" t="s">
        <v>491</v>
      </c>
      <c r="C967" s="2" t="s">
        <v>493</v>
      </c>
      <c r="D967" s="2" t="s">
        <v>492</v>
      </c>
      <c r="E967" s="2" t="s">
        <v>59</v>
      </c>
      <c r="F967" s="2" t="s">
        <v>57</v>
      </c>
      <c r="G967" s="2" t="s">
        <v>105</v>
      </c>
      <c r="H967" s="2" t="s">
        <v>55</v>
      </c>
      <c r="I967" s="2">
        <v>11</v>
      </c>
      <c r="J967" s="2"/>
      <c r="M967" s="2"/>
    </row>
    <row r="968" spans="1:13" x14ac:dyDescent="0.25">
      <c r="A968" s="41" t="s">
        <v>1189</v>
      </c>
      <c r="B968" s="2" t="s">
        <v>505</v>
      </c>
      <c r="C968" s="2" t="s">
        <v>507</v>
      </c>
      <c r="D968" s="2" t="s">
        <v>506</v>
      </c>
      <c r="E968" s="2" t="s">
        <v>59</v>
      </c>
      <c r="F968" s="2" t="s">
        <v>57</v>
      </c>
      <c r="G968" s="2" t="s">
        <v>105</v>
      </c>
      <c r="H968" s="2" t="s">
        <v>55</v>
      </c>
      <c r="I968" s="2">
        <v>11</v>
      </c>
      <c r="J968" s="2"/>
      <c r="M968" s="2"/>
    </row>
    <row r="969" spans="1:13" x14ac:dyDescent="0.25">
      <c r="A969" s="41" t="s">
        <v>1189</v>
      </c>
      <c r="B969" s="2" t="s">
        <v>1088</v>
      </c>
      <c r="C969" s="2" t="s">
        <v>1087</v>
      </c>
      <c r="D969" s="2" t="s">
        <v>1086</v>
      </c>
      <c r="E969" s="2" t="s">
        <v>59</v>
      </c>
      <c r="F969" s="2" t="s">
        <v>76</v>
      </c>
      <c r="G969" s="2" t="s">
        <v>105</v>
      </c>
      <c r="H969" s="2" t="s">
        <v>55</v>
      </c>
      <c r="I969" s="2">
        <v>11</v>
      </c>
      <c r="J969" s="2"/>
      <c r="M969" s="2"/>
    </row>
    <row r="970" spans="1:13" x14ac:dyDescent="0.25">
      <c r="A970" s="41" t="s">
        <v>1189</v>
      </c>
      <c r="B970" s="2" t="s">
        <v>1091</v>
      </c>
      <c r="C970" s="2" t="s">
        <v>1090</v>
      </c>
      <c r="D970" s="2" t="s">
        <v>1089</v>
      </c>
      <c r="E970" s="2" t="s">
        <v>59</v>
      </c>
      <c r="F970" s="2" t="s">
        <v>90</v>
      </c>
      <c r="G970" s="2" t="s">
        <v>105</v>
      </c>
      <c r="H970" s="2" t="s">
        <v>55</v>
      </c>
      <c r="I970" s="2">
        <v>11</v>
      </c>
      <c r="J970" s="2"/>
      <c r="M970" s="2"/>
    </row>
    <row r="971" spans="1:13" x14ac:dyDescent="0.25">
      <c r="A971" s="41" t="s">
        <v>1189</v>
      </c>
      <c r="B971" s="2" t="s">
        <v>441</v>
      </c>
      <c r="C971" s="2" t="s">
        <v>443</v>
      </c>
      <c r="D971" s="2" t="s">
        <v>442</v>
      </c>
      <c r="E971" s="2" t="s">
        <v>59</v>
      </c>
      <c r="F971" s="2" t="s">
        <v>76</v>
      </c>
      <c r="G971" s="2" t="s">
        <v>105</v>
      </c>
      <c r="H971" s="2" t="s">
        <v>55</v>
      </c>
      <c r="I971" s="2">
        <v>11</v>
      </c>
      <c r="J971" s="2"/>
      <c r="M971" s="2"/>
    </row>
    <row r="972" spans="1:13" x14ac:dyDescent="0.25">
      <c r="A972" s="41" t="s">
        <v>1189</v>
      </c>
      <c r="B972" s="2" t="s">
        <v>514</v>
      </c>
      <c r="C972" s="2" t="s">
        <v>516</v>
      </c>
      <c r="D972" s="2" t="s">
        <v>515</v>
      </c>
      <c r="E972" s="2" t="s">
        <v>64</v>
      </c>
      <c r="F972" s="2" t="s">
        <v>65</v>
      </c>
      <c r="G972" s="2" t="s">
        <v>105</v>
      </c>
      <c r="H972" s="2" t="s">
        <v>55</v>
      </c>
      <c r="I972" s="2">
        <v>11</v>
      </c>
      <c r="J972" s="2"/>
      <c r="M972" s="2"/>
    </row>
    <row r="973" spans="1:13" x14ac:dyDescent="0.25">
      <c r="A973" s="41" t="s">
        <v>1189</v>
      </c>
      <c r="B973" s="2" t="s">
        <v>170</v>
      </c>
      <c r="C973" s="2" t="s">
        <v>172</v>
      </c>
      <c r="D973" s="2" t="s">
        <v>171</v>
      </c>
      <c r="E973" s="2" t="s">
        <v>59</v>
      </c>
      <c r="F973" s="2" t="s">
        <v>57</v>
      </c>
      <c r="G973" s="2" t="s">
        <v>105</v>
      </c>
      <c r="H973" s="2" t="s">
        <v>55</v>
      </c>
      <c r="I973" s="2">
        <v>11</v>
      </c>
      <c r="J973" s="2"/>
      <c r="M973" s="2"/>
    </row>
    <row r="974" spans="1:13" x14ac:dyDescent="0.25">
      <c r="A974" s="41" t="s">
        <v>1189</v>
      </c>
      <c r="B974" s="2" t="s">
        <v>497</v>
      </c>
      <c r="C974" s="2" t="s">
        <v>499</v>
      </c>
      <c r="D974" s="2" t="s">
        <v>498</v>
      </c>
      <c r="E974" s="2" t="s">
        <v>59</v>
      </c>
      <c r="F974" s="2" t="s">
        <v>57</v>
      </c>
      <c r="G974" s="2" t="s">
        <v>105</v>
      </c>
      <c r="H974" s="2" t="s">
        <v>55</v>
      </c>
      <c r="I974" s="2">
        <v>11</v>
      </c>
      <c r="J974" s="2"/>
      <c r="M974" s="2"/>
    </row>
    <row r="975" spans="1:13" x14ac:dyDescent="0.25">
      <c r="A975" s="41" t="s">
        <v>1189</v>
      </c>
      <c r="B975" s="2" t="s">
        <v>273</v>
      </c>
      <c r="C975" s="2" t="s">
        <v>275</v>
      </c>
      <c r="D975" s="2" t="s">
        <v>274</v>
      </c>
      <c r="E975" s="2" t="s">
        <v>75</v>
      </c>
      <c r="F975" s="2" t="s">
        <v>63</v>
      </c>
      <c r="G975" s="2" t="s">
        <v>105</v>
      </c>
      <c r="H975" s="2" t="s">
        <v>55</v>
      </c>
      <c r="I975" s="2">
        <v>11</v>
      </c>
      <c r="J975" s="2"/>
      <c r="M975" s="2"/>
    </row>
    <row r="976" spans="1:13" x14ac:dyDescent="0.25">
      <c r="A976" s="41" t="s">
        <v>1189</v>
      </c>
      <c r="B976" s="2" t="s">
        <v>303</v>
      </c>
      <c r="C976" s="2" t="s">
        <v>305</v>
      </c>
      <c r="D976" s="2" t="s">
        <v>304</v>
      </c>
      <c r="E976" s="2" t="s">
        <v>59</v>
      </c>
      <c r="F976" s="2" t="s">
        <v>76</v>
      </c>
      <c r="G976" s="2" t="s">
        <v>105</v>
      </c>
      <c r="H976" s="2" t="s">
        <v>55</v>
      </c>
      <c r="I976" s="2">
        <v>11</v>
      </c>
      <c r="J976" s="2"/>
      <c r="M976" s="2"/>
    </row>
    <row r="977" spans="1:13" x14ac:dyDescent="0.25">
      <c r="A977" s="41" t="s">
        <v>1189</v>
      </c>
      <c r="B977" s="2" t="s">
        <v>288</v>
      </c>
      <c r="C977" s="2" t="s">
        <v>290</v>
      </c>
      <c r="D977" s="2" t="s">
        <v>289</v>
      </c>
      <c r="E977" s="2" t="s">
        <v>59</v>
      </c>
      <c r="F977" s="2" t="s">
        <v>57</v>
      </c>
      <c r="G977" s="2" t="s">
        <v>105</v>
      </c>
      <c r="H977" s="2" t="s">
        <v>55</v>
      </c>
      <c r="I977" s="2">
        <v>11</v>
      </c>
      <c r="J977" s="2"/>
      <c r="M977" s="2"/>
    </row>
    <row r="978" spans="1:13" x14ac:dyDescent="0.25">
      <c r="A978" s="41" t="s">
        <v>1189</v>
      </c>
      <c r="B978" s="2" t="s">
        <v>364</v>
      </c>
      <c r="C978" s="2" t="s">
        <v>366</v>
      </c>
      <c r="D978" s="2" t="s">
        <v>365</v>
      </c>
      <c r="E978" s="2" t="s">
        <v>58</v>
      </c>
      <c r="F978" s="2" t="s">
        <v>90</v>
      </c>
      <c r="G978" s="2" t="s">
        <v>105</v>
      </c>
      <c r="H978" s="2" t="s">
        <v>55</v>
      </c>
      <c r="I978" s="2">
        <v>11</v>
      </c>
      <c r="J978" s="2"/>
      <c r="M978" s="2"/>
    </row>
    <row r="979" spans="1:13" x14ac:dyDescent="0.25">
      <c r="A979" s="41" t="s">
        <v>1189</v>
      </c>
      <c r="B979" s="2" t="s">
        <v>427</v>
      </c>
      <c r="C979" s="2" t="s">
        <v>429</v>
      </c>
      <c r="D979" s="2" t="s">
        <v>428</v>
      </c>
      <c r="E979" s="2" t="s">
        <v>58</v>
      </c>
      <c r="F979" s="2" t="s">
        <v>63</v>
      </c>
      <c r="G979" s="2" t="s">
        <v>105</v>
      </c>
      <c r="H979" s="2" t="s">
        <v>55</v>
      </c>
      <c r="I979" s="2">
        <v>11</v>
      </c>
      <c r="J979" s="2"/>
      <c r="M979" s="2"/>
    </row>
    <row r="980" spans="1:13" x14ac:dyDescent="0.25">
      <c r="A980" s="41" t="s">
        <v>1189</v>
      </c>
      <c r="B980" s="2" t="s">
        <v>202</v>
      </c>
      <c r="C980" s="2" t="s">
        <v>204</v>
      </c>
      <c r="D980" s="2" t="s">
        <v>203</v>
      </c>
      <c r="E980" s="2" t="s">
        <v>59</v>
      </c>
      <c r="F980" s="2" t="s">
        <v>76</v>
      </c>
      <c r="G980" s="2" t="s">
        <v>105</v>
      </c>
      <c r="H980" s="2" t="s">
        <v>55</v>
      </c>
      <c r="I980" s="2">
        <v>11</v>
      </c>
      <c r="J980" s="2"/>
      <c r="M980" s="2"/>
    </row>
    <row r="981" spans="1:13" x14ac:dyDescent="0.25">
      <c r="A981" s="41" t="s">
        <v>1189</v>
      </c>
      <c r="B981" s="2" t="s">
        <v>419</v>
      </c>
      <c r="C981" s="2" t="s">
        <v>421</v>
      </c>
      <c r="D981" s="2" t="s">
        <v>420</v>
      </c>
      <c r="E981" s="2" t="s">
        <v>59</v>
      </c>
      <c r="F981" s="2" t="s">
        <v>76</v>
      </c>
      <c r="G981" s="2" t="s">
        <v>105</v>
      </c>
      <c r="H981" s="2" t="s">
        <v>55</v>
      </c>
      <c r="I981" s="2">
        <v>11</v>
      </c>
      <c r="J981" s="2"/>
      <c r="M981" s="2"/>
    </row>
    <row r="982" spans="1:13" x14ac:dyDescent="0.25">
      <c r="A982" s="41" t="s">
        <v>1189</v>
      </c>
      <c r="B982" s="2" t="s">
        <v>240</v>
      </c>
      <c r="C982" s="2" t="s">
        <v>242</v>
      </c>
      <c r="D982" s="2" t="s">
        <v>241</v>
      </c>
      <c r="E982" s="2" t="s">
        <v>75</v>
      </c>
      <c r="F982" s="2" t="s">
        <v>76</v>
      </c>
      <c r="G982" s="2" t="s">
        <v>105</v>
      </c>
      <c r="H982" s="2" t="s">
        <v>55</v>
      </c>
      <c r="I982" s="2">
        <v>11</v>
      </c>
      <c r="J982" s="2"/>
      <c r="M982" s="2"/>
    </row>
    <row r="983" spans="1:13" x14ac:dyDescent="0.25">
      <c r="A983" s="41" t="s">
        <v>1189</v>
      </c>
      <c r="B983" s="2" t="s">
        <v>314</v>
      </c>
      <c r="C983" s="2" t="s">
        <v>293</v>
      </c>
      <c r="D983" s="2" t="s">
        <v>315</v>
      </c>
      <c r="E983" s="2" t="s">
        <v>59</v>
      </c>
      <c r="F983" s="2" t="s">
        <v>78</v>
      </c>
      <c r="G983" s="2" t="s">
        <v>105</v>
      </c>
      <c r="H983" s="2" t="s">
        <v>79</v>
      </c>
      <c r="I983" s="2">
        <v>11</v>
      </c>
      <c r="J983" s="2"/>
      <c r="M983" s="2"/>
    </row>
    <row r="984" spans="1:13" x14ac:dyDescent="0.25">
      <c r="A984" s="41" t="s">
        <v>1189</v>
      </c>
      <c r="B984" s="2" t="s">
        <v>485</v>
      </c>
      <c r="C984" s="2" t="s">
        <v>487</v>
      </c>
      <c r="D984" s="2" t="s">
        <v>486</v>
      </c>
      <c r="E984" s="2" t="s">
        <v>59</v>
      </c>
      <c r="F984" s="2" t="s">
        <v>90</v>
      </c>
      <c r="G984" s="2" t="s">
        <v>105</v>
      </c>
      <c r="H984" s="2" t="s">
        <v>55</v>
      </c>
      <c r="I984" s="2">
        <v>11</v>
      </c>
      <c r="J984" s="2"/>
      <c r="M984" s="2"/>
    </row>
    <row r="985" spans="1:13" x14ac:dyDescent="0.25">
      <c r="A985" s="41" t="s">
        <v>1189</v>
      </c>
      <c r="B985" s="2" t="s">
        <v>394</v>
      </c>
      <c r="C985" s="2" t="s">
        <v>396</v>
      </c>
      <c r="D985" s="2" t="s">
        <v>395</v>
      </c>
      <c r="E985" s="2" t="s">
        <v>2</v>
      </c>
      <c r="F985" s="2" t="s">
        <v>57</v>
      </c>
      <c r="G985" s="2" t="s">
        <v>105</v>
      </c>
      <c r="H985" s="2" t="s">
        <v>55</v>
      </c>
      <c r="I985" s="2">
        <v>11</v>
      </c>
      <c r="J985" s="2"/>
      <c r="M985" s="2"/>
    </row>
    <row r="986" spans="1:13" x14ac:dyDescent="0.25">
      <c r="A986" s="41" t="s">
        <v>1189</v>
      </c>
      <c r="B986" s="2" t="s">
        <v>400</v>
      </c>
      <c r="C986" s="2" t="s">
        <v>86</v>
      </c>
      <c r="D986" s="2" t="s">
        <v>401</v>
      </c>
      <c r="E986" s="2" t="s">
        <v>59</v>
      </c>
      <c r="F986" s="2" t="s">
        <v>63</v>
      </c>
      <c r="G986" s="2" t="s">
        <v>105</v>
      </c>
      <c r="H986" s="2" t="s">
        <v>55</v>
      </c>
      <c r="I986" s="2">
        <v>11</v>
      </c>
      <c r="J986" s="2"/>
      <c r="M986" s="2"/>
    </row>
    <row r="987" spans="1:13" x14ac:dyDescent="0.25">
      <c r="A987" s="41" t="s">
        <v>1189</v>
      </c>
      <c r="B987" s="2" t="s">
        <v>249</v>
      </c>
      <c r="C987" s="2" t="s">
        <v>251</v>
      </c>
      <c r="D987" s="2" t="s">
        <v>250</v>
      </c>
      <c r="E987" s="2" t="s">
        <v>58</v>
      </c>
      <c r="F987" s="2" t="s">
        <v>67</v>
      </c>
      <c r="G987" s="2" t="s">
        <v>105</v>
      </c>
      <c r="H987" s="2" t="s">
        <v>55</v>
      </c>
      <c r="I987" s="2">
        <v>11</v>
      </c>
      <c r="J987" s="2"/>
      <c r="M987" s="2"/>
    </row>
    <row r="988" spans="1:13" x14ac:dyDescent="0.25">
      <c r="A988" s="41" t="s">
        <v>1189</v>
      </c>
      <c r="B988" s="2" t="s">
        <v>405</v>
      </c>
      <c r="C988" s="2" t="s">
        <v>407</v>
      </c>
      <c r="D988" s="2" t="s">
        <v>406</v>
      </c>
      <c r="E988" s="2" t="s">
        <v>66</v>
      </c>
      <c r="F988" s="2" t="s">
        <v>65</v>
      </c>
      <c r="G988" s="2" t="s">
        <v>105</v>
      </c>
      <c r="H988" s="2" t="s">
        <v>55</v>
      </c>
      <c r="I988" s="2">
        <v>11</v>
      </c>
      <c r="J988" s="2"/>
      <c r="M988" s="2"/>
    </row>
    <row r="989" spans="1:13" x14ac:dyDescent="0.25">
      <c r="A989" s="41" t="s">
        <v>1189</v>
      </c>
      <c r="B989" s="2" t="s">
        <v>282</v>
      </c>
      <c r="C989" s="2" t="s">
        <v>284</v>
      </c>
      <c r="D989" s="2" t="s">
        <v>283</v>
      </c>
      <c r="E989" s="2" t="s">
        <v>58</v>
      </c>
      <c r="F989" s="2" t="s">
        <v>90</v>
      </c>
      <c r="G989" s="2" t="s">
        <v>105</v>
      </c>
      <c r="H989" s="2" t="s">
        <v>55</v>
      </c>
      <c r="I989" s="2">
        <v>11</v>
      </c>
      <c r="J989" s="2"/>
      <c r="M989" s="2"/>
    </row>
    <row r="990" spans="1:13" x14ac:dyDescent="0.25">
      <c r="A990" s="41" t="s">
        <v>1189</v>
      </c>
      <c r="B990" s="2" t="s">
        <v>413</v>
      </c>
      <c r="C990" s="2" t="s">
        <v>415</v>
      </c>
      <c r="D990" s="2" t="s">
        <v>414</v>
      </c>
      <c r="E990" s="2" t="s">
        <v>59</v>
      </c>
      <c r="F990" s="2" t="s">
        <v>76</v>
      </c>
      <c r="G990" s="2" t="s">
        <v>105</v>
      </c>
      <c r="H990" s="2" t="s">
        <v>55</v>
      </c>
      <c r="I990" s="2">
        <v>11</v>
      </c>
      <c r="J990" s="2"/>
      <c r="M990" s="2"/>
    </row>
    <row r="991" spans="1:13" x14ac:dyDescent="0.25">
      <c r="A991" s="41" t="s">
        <v>1189</v>
      </c>
      <c r="B991" s="2" t="s">
        <v>114</v>
      </c>
      <c r="C991" s="2" t="s">
        <v>116</v>
      </c>
      <c r="D991" s="2" t="s">
        <v>115</v>
      </c>
      <c r="E991" s="2" t="s">
        <v>59</v>
      </c>
      <c r="F991" s="2" t="s">
        <v>78</v>
      </c>
      <c r="G991" s="2" t="s">
        <v>105</v>
      </c>
      <c r="H991" s="2" t="s">
        <v>79</v>
      </c>
      <c r="I991" s="2">
        <v>11</v>
      </c>
      <c r="J991" s="2"/>
      <c r="M991" s="2"/>
    </row>
    <row r="992" spans="1:13" x14ac:dyDescent="0.25">
      <c r="A992" s="41" t="s">
        <v>1189</v>
      </c>
      <c r="B992" s="2" t="s">
        <v>410</v>
      </c>
      <c r="C992" s="2" t="s">
        <v>412</v>
      </c>
      <c r="D992" s="2" t="s">
        <v>411</v>
      </c>
      <c r="E992" s="2" t="s">
        <v>58</v>
      </c>
      <c r="F992" s="2" t="s">
        <v>67</v>
      </c>
      <c r="G992" s="2" t="s">
        <v>105</v>
      </c>
      <c r="H992" s="2" t="s">
        <v>55</v>
      </c>
      <c r="I992" s="2">
        <v>11</v>
      </c>
      <c r="J992" s="2"/>
      <c r="M992" s="2"/>
    </row>
    <row r="993" spans="1:13" x14ac:dyDescent="0.25">
      <c r="A993" s="41" t="s">
        <v>1189</v>
      </c>
      <c r="B993" s="2" t="s">
        <v>143</v>
      </c>
      <c r="C993" s="2" t="s">
        <v>145</v>
      </c>
      <c r="D993" s="2" t="s">
        <v>144</v>
      </c>
      <c r="E993" s="2" t="s">
        <v>64</v>
      </c>
      <c r="F993" s="2" t="s">
        <v>65</v>
      </c>
      <c r="G993" s="2" t="s">
        <v>105</v>
      </c>
      <c r="H993" s="2" t="s">
        <v>55</v>
      </c>
      <c r="I993" s="2">
        <v>11</v>
      </c>
      <c r="J993" s="2"/>
      <c r="M993" s="2"/>
    </row>
    <row r="994" spans="1:13" x14ac:dyDescent="0.25">
      <c r="A994" s="41" t="s">
        <v>1189</v>
      </c>
      <c r="B994" s="2" t="s">
        <v>1094</v>
      </c>
      <c r="C994" s="2" t="s">
        <v>1093</v>
      </c>
      <c r="D994" s="2" t="s">
        <v>1092</v>
      </c>
      <c r="E994" s="2" t="s">
        <v>75</v>
      </c>
      <c r="F994" s="2" t="s">
        <v>76</v>
      </c>
      <c r="G994" s="2" t="s">
        <v>105</v>
      </c>
      <c r="H994" s="2" t="s">
        <v>55</v>
      </c>
      <c r="I994" s="2">
        <v>11</v>
      </c>
      <c r="J994" s="2"/>
      <c r="M994" s="2"/>
    </row>
    <row r="995" spans="1:13" x14ac:dyDescent="0.25">
      <c r="A995" s="41" t="s">
        <v>1189</v>
      </c>
      <c r="B995" s="2" t="s">
        <v>482</v>
      </c>
      <c r="C995" s="2" t="s">
        <v>484</v>
      </c>
      <c r="D995" s="2" t="s">
        <v>483</v>
      </c>
      <c r="E995" s="2" t="s">
        <v>59</v>
      </c>
      <c r="F995" s="2" t="s">
        <v>57</v>
      </c>
      <c r="G995" s="2" t="s">
        <v>105</v>
      </c>
      <c r="H995" s="2" t="s">
        <v>55</v>
      </c>
      <c r="I995" s="2">
        <v>11</v>
      </c>
      <c r="J995" s="2"/>
      <c r="M995" s="2"/>
    </row>
    <row r="996" spans="1:13" x14ac:dyDescent="0.25">
      <c r="A996" s="41" t="s">
        <v>1189</v>
      </c>
      <c r="B996" s="2" t="s">
        <v>297</v>
      </c>
      <c r="C996" s="2" t="s">
        <v>299</v>
      </c>
      <c r="D996" s="2" t="s">
        <v>298</v>
      </c>
      <c r="E996" s="2" t="s">
        <v>59</v>
      </c>
      <c r="F996" s="2" t="s">
        <v>90</v>
      </c>
      <c r="G996" s="2" t="s">
        <v>105</v>
      </c>
      <c r="H996" s="2" t="s">
        <v>55</v>
      </c>
      <c r="I996" s="2">
        <v>11</v>
      </c>
      <c r="J996" s="2"/>
      <c r="M996" s="2"/>
    </row>
    <row r="997" spans="1:13" x14ac:dyDescent="0.25">
      <c r="A997" s="41" t="s">
        <v>1189</v>
      </c>
      <c r="B997" s="2" t="s">
        <v>1097</v>
      </c>
      <c r="C997" s="2" t="s">
        <v>1096</v>
      </c>
      <c r="D997" s="2" t="s">
        <v>1095</v>
      </c>
      <c r="E997" s="2" t="s">
        <v>75</v>
      </c>
      <c r="F997" s="2" t="s">
        <v>76</v>
      </c>
      <c r="G997" s="2" t="s">
        <v>105</v>
      </c>
      <c r="H997" s="2" t="s">
        <v>55</v>
      </c>
      <c r="I997" s="2">
        <v>11</v>
      </c>
      <c r="J997" s="2"/>
      <c r="M997" s="2"/>
    </row>
    <row r="998" spans="1:13" x14ac:dyDescent="0.25">
      <c r="A998" s="41" t="s">
        <v>1189</v>
      </c>
      <c r="B998" s="2" t="s">
        <v>217</v>
      </c>
      <c r="C998" s="2" t="s">
        <v>219</v>
      </c>
      <c r="D998" s="2" t="s">
        <v>218</v>
      </c>
      <c r="E998" s="2" t="s">
        <v>75</v>
      </c>
      <c r="F998" s="2" t="s">
        <v>90</v>
      </c>
      <c r="G998" s="2" t="s">
        <v>105</v>
      </c>
      <c r="H998" s="2" t="s">
        <v>55</v>
      </c>
      <c r="I998" s="2">
        <v>11</v>
      </c>
      <c r="J998" s="2"/>
      <c r="M998" s="2"/>
    </row>
    <row r="999" spans="1:13" x14ac:dyDescent="0.25">
      <c r="A999" s="41" t="s">
        <v>1189</v>
      </c>
      <c r="B999" s="2" t="s">
        <v>129</v>
      </c>
      <c r="C999" s="2" t="s">
        <v>131</v>
      </c>
      <c r="D999" s="2" t="s">
        <v>130</v>
      </c>
      <c r="E999" s="2" t="s">
        <v>59</v>
      </c>
      <c r="F999" s="2" t="s">
        <v>57</v>
      </c>
      <c r="G999" s="2" t="s">
        <v>105</v>
      </c>
      <c r="H999" s="2" t="s">
        <v>55</v>
      </c>
      <c r="I999" s="2">
        <v>11</v>
      </c>
      <c r="J999" s="2"/>
      <c r="M999" s="2"/>
    </row>
    <row r="1000" spans="1:13" x14ac:dyDescent="0.25">
      <c r="A1000" s="41" t="s">
        <v>1189</v>
      </c>
      <c r="B1000" s="2" t="s">
        <v>117</v>
      </c>
      <c r="C1000" s="2" t="s">
        <v>119</v>
      </c>
      <c r="D1000" s="2" t="s">
        <v>118</v>
      </c>
      <c r="E1000" s="2" t="s">
        <v>75</v>
      </c>
      <c r="F1000" s="2" t="s">
        <v>78</v>
      </c>
      <c r="G1000" s="2" t="s">
        <v>105</v>
      </c>
      <c r="H1000" s="2" t="s">
        <v>79</v>
      </c>
      <c r="I1000" s="2">
        <v>11</v>
      </c>
      <c r="J1000" s="2"/>
      <c r="M1000" s="2"/>
    </row>
    <row r="1001" spans="1:13" x14ac:dyDescent="0.25">
      <c r="A1001" s="41" t="s">
        <v>1189</v>
      </c>
      <c r="B1001" s="2" t="s">
        <v>352</v>
      </c>
      <c r="C1001" s="2" t="s">
        <v>354</v>
      </c>
      <c r="D1001" s="2" t="s">
        <v>353</v>
      </c>
      <c r="E1001" s="2" t="s">
        <v>59</v>
      </c>
      <c r="F1001" s="2" t="s">
        <v>90</v>
      </c>
      <c r="G1001" s="2" t="s">
        <v>105</v>
      </c>
      <c r="H1001" s="2" t="s">
        <v>55</v>
      </c>
      <c r="I1001" s="2">
        <v>11</v>
      </c>
      <c r="J1001" s="2"/>
      <c r="M1001" s="2"/>
    </row>
    <row r="1002" spans="1:13" x14ac:dyDescent="0.25">
      <c r="A1002" s="41" t="s">
        <v>1189</v>
      </c>
      <c r="B1002" s="2" t="s">
        <v>1100</v>
      </c>
      <c r="C1002" s="2" t="s">
        <v>1099</v>
      </c>
      <c r="D1002" s="2" t="s">
        <v>1098</v>
      </c>
      <c r="E1002" s="2" t="s">
        <v>59</v>
      </c>
      <c r="F1002" s="2" t="s">
        <v>90</v>
      </c>
      <c r="G1002" s="2" t="s">
        <v>105</v>
      </c>
      <c r="H1002" s="2" t="s">
        <v>55</v>
      </c>
      <c r="I1002" s="2">
        <v>11</v>
      </c>
      <c r="J1002" s="2"/>
      <c r="M1002" s="2"/>
    </row>
    <row r="1003" spans="1:13" x14ac:dyDescent="0.25">
      <c r="A1003" s="41" t="s">
        <v>1189</v>
      </c>
      <c r="B1003" s="2" t="s">
        <v>1103</v>
      </c>
      <c r="C1003" s="2" t="s">
        <v>1102</v>
      </c>
      <c r="D1003" s="2" t="s">
        <v>1101</v>
      </c>
      <c r="E1003" s="2" t="s">
        <v>59</v>
      </c>
      <c r="F1003" s="2" t="s">
        <v>90</v>
      </c>
      <c r="G1003" s="2" t="s">
        <v>105</v>
      </c>
      <c r="H1003" s="2" t="s">
        <v>55</v>
      </c>
      <c r="I1003" s="2">
        <v>11</v>
      </c>
      <c r="J1003" s="2"/>
      <c r="M1003" s="2"/>
    </row>
    <row r="1004" spans="1:13" x14ac:dyDescent="0.25">
      <c r="A1004" s="41" t="s">
        <v>1189</v>
      </c>
      <c r="B1004" s="2" t="s">
        <v>279</v>
      </c>
      <c r="C1004" s="2" t="s">
        <v>281</v>
      </c>
      <c r="D1004" s="2" t="s">
        <v>280</v>
      </c>
      <c r="E1004" s="2" t="s">
        <v>75</v>
      </c>
      <c r="F1004" s="2" t="s">
        <v>67</v>
      </c>
      <c r="G1004" s="2" t="s">
        <v>105</v>
      </c>
      <c r="H1004" s="2" t="s">
        <v>55</v>
      </c>
      <c r="I1004" s="2">
        <v>11</v>
      </c>
      <c r="J1004" s="2"/>
      <c r="M1004" s="2"/>
    </row>
    <row r="1005" spans="1:13" x14ac:dyDescent="0.25">
      <c r="A1005" s="41" t="s">
        <v>1189</v>
      </c>
      <c r="B1005" s="2" t="s">
        <v>361</v>
      </c>
      <c r="C1005" s="2" t="s">
        <v>363</v>
      </c>
      <c r="D1005" s="2" t="s">
        <v>362</v>
      </c>
      <c r="E1005" s="2" t="s">
        <v>75</v>
      </c>
      <c r="F1005" s="2" t="s">
        <v>90</v>
      </c>
      <c r="G1005" s="2" t="s">
        <v>105</v>
      </c>
      <c r="H1005" s="2" t="s">
        <v>55</v>
      </c>
      <c r="I1005" s="2">
        <v>11</v>
      </c>
      <c r="J1005" s="2"/>
      <c r="M1005" s="2"/>
    </row>
    <row r="1006" spans="1:13" x14ac:dyDescent="0.25">
      <c r="A1006" s="41" t="s">
        <v>1189</v>
      </c>
      <c r="B1006" s="2" t="s">
        <v>508</v>
      </c>
      <c r="C1006" s="2" t="s">
        <v>510</v>
      </c>
      <c r="D1006" s="2" t="s">
        <v>509</v>
      </c>
      <c r="E1006" s="2" t="s">
        <v>59</v>
      </c>
      <c r="F1006" s="2" t="s">
        <v>57</v>
      </c>
      <c r="G1006" s="2" t="s">
        <v>105</v>
      </c>
      <c r="H1006" s="2" t="s">
        <v>55</v>
      </c>
      <c r="I1006" s="2">
        <v>11</v>
      </c>
      <c r="J1006" s="2"/>
      <c r="M1006" s="2"/>
    </row>
    <row r="1007" spans="1:13" x14ac:dyDescent="0.25">
      <c r="A1007" s="41" t="s">
        <v>1189</v>
      </c>
      <c r="B1007" s="2" t="s">
        <v>464</v>
      </c>
      <c r="C1007" s="2" t="s">
        <v>466</v>
      </c>
      <c r="D1007" s="2" t="s">
        <v>465</v>
      </c>
      <c r="E1007" s="2" t="s">
        <v>90</v>
      </c>
      <c r="F1007" s="2" t="s">
        <v>90</v>
      </c>
      <c r="G1007" s="2" t="s">
        <v>105</v>
      </c>
      <c r="H1007" s="2" t="s">
        <v>55</v>
      </c>
      <c r="I1007" s="2">
        <v>11</v>
      </c>
      <c r="J1007" s="2"/>
      <c r="M1007" s="2"/>
    </row>
    <row r="1008" spans="1:13" x14ac:dyDescent="0.25">
      <c r="A1008" s="41" t="s">
        <v>1189</v>
      </c>
      <c r="B1008" s="2" t="s">
        <v>149</v>
      </c>
      <c r="C1008" s="2" t="s">
        <v>151</v>
      </c>
      <c r="D1008" s="2" t="s">
        <v>150</v>
      </c>
      <c r="E1008" s="2" t="s">
        <v>64</v>
      </c>
      <c r="F1008" s="2" t="s">
        <v>65</v>
      </c>
      <c r="G1008" s="2" t="s">
        <v>105</v>
      </c>
      <c r="H1008" s="2" t="s">
        <v>55</v>
      </c>
      <c r="I1008" s="2">
        <v>11</v>
      </c>
      <c r="J1008" s="2"/>
      <c r="M1008" s="2"/>
    </row>
    <row r="1009" spans="1:13" x14ac:dyDescent="0.25">
      <c r="A1009" s="41" t="s">
        <v>1189</v>
      </c>
      <c r="B1009" s="2" t="s">
        <v>425</v>
      </c>
      <c r="C1009" s="2" t="s">
        <v>360</v>
      </c>
      <c r="D1009" s="2" t="s">
        <v>426</v>
      </c>
      <c r="E1009" s="2" t="s">
        <v>59</v>
      </c>
      <c r="F1009" s="2" t="s">
        <v>57</v>
      </c>
      <c r="G1009" s="2" t="s">
        <v>105</v>
      </c>
      <c r="H1009" s="2" t="s">
        <v>55</v>
      </c>
      <c r="I1009" s="2">
        <v>11</v>
      </c>
      <c r="J1009" s="2"/>
      <c r="M1009" s="2"/>
    </row>
    <row r="1010" spans="1:13" x14ac:dyDescent="0.25">
      <c r="A1010" s="41" t="s">
        <v>1189</v>
      </c>
      <c r="B1010" s="2" t="s">
        <v>120</v>
      </c>
      <c r="C1010" s="2" t="s">
        <v>122</v>
      </c>
      <c r="D1010" s="2" t="s">
        <v>121</v>
      </c>
      <c r="E1010" s="2" t="s">
        <v>75</v>
      </c>
      <c r="F1010" s="2" t="s">
        <v>78</v>
      </c>
      <c r="G1010" s="2" t="s">
        <v>105</v>
      </c>
      <c r="H1010" s="2" t="s">
        <v>79</v>
      </c>
      <c r="I1010" s="2">
        <v>11</v>
      </c>
      <c r="J1010" s="2"/>
      <c r="M1010" s="2"/>
    </row>
    <row r="1011" spans="1:13" x14ac:dyDescent="0.25">
      <c r="A1011" s="41" t="s">
        <v>1189</v>
      </c>
      <c r="B1011" s="2" t="s">
        <v>132</v>
      </c>
      <c r="C1011" s="2" t="s">
        <v>134</v>
      </c>
      <c r="D1011" s="2" t="s">
        <v>133</v>
      </c>
      <c r="E1011" s="2" t="s">
        <v>59</v>
      </c>
      <c r="F1011" s="2" t="s">
        <v>57</v>
      </c>
      <c r="G1011" s="2" t="s">
        <v>105</v>
      </c>
      <c r="H1011" s="2" t="s">
        <v>55</v>
      </c>
      <c r="I1011" s="2">
        <v>11</v>
      </c>
      <c r="J1011" s="2"/>
      <c r="M1011" s="2"/>
    </row>
    <row r="1012" spans="1:13" x14ac:dyDescent="0.25">
      <c r="A1012" s="41" t="s">
        <v>1189</v>
      </c>
      <c r="B1012" s="2" t="s">
        <v>458</v>
      </c>
      <c r="C1012" s="2" t="s">
        <v>460</v>
      </c>
      <c r="D1012" s="2" t="s">
        <v>459</v>
      </c>
      <c r="E1012" s="2" t="s">
        <v>59</v>
      </c>
      <c r="F1012" s="2" t="s">
        <v>78</v>
      </c>
      <c r="G1012" s="2" t="s">
        <v>105</v>
      </c>
      <c r="H1012" s="2" t="s">
        <v>79</v>
      </c>
      <c r="I1012" s="2">
        <v>11</v>
      </c>
      <c r="J1012" s="2"/>
      <c r="M1012" s="2"/>
    </row>
    <row r="1013" spans="1:13" x14ac:dyDescent="0.25">
      <c r="A1013" s="41" t="s">
        <v>1189</v>
      </c>
      <c r="B1013" s="2" t="s">
        <v>319</v>
      </c>
      <c r="C1013" s="2" t="s">
        <v>321</v>
      </c>
      <c r="D1013" s="2" t="s">
        <v>320</v>
      </c>
      <c r="E1013" s="2" t="s">
        <v>58</v>
      </c>
      <c r="F1013" s="2" t="s">
        <v>78</v>
      </c>
      <c r="G1013" s="2" t="s">
        <v>105</v>
      </c>
      <c r="H1013" s="2" t="s">
        <v>79</v>
      </c>
      <c r="I1013" s="2">
        <v>11</v>
      </c>
      <c r="J1013" s="2"/>
      <c r="M1013" s="2"/>
    </row>
    <row r="1014" spans="1:13" x14ac:dyDescent="0.25">
      <c r="A1014" s="41" t="s">
        <v>1189</v>
      </c>
      <c r="B1014" s="2" t="s">
        <v>391</v>
      </c>
      <c r="C1014" s="2" t="s">
        <v>393</v>
      </c>
      <c r="D1014" s="2" t="s">
        <v>392</v>
      </c>
      <c r="E1014" s="2" t="s">
        <v>58</v>
      </c>
      <c r="F1014" s="2" t="s">
        <v>57</v>
      </c>
      <c r="G1014" s="2" t="s">
        <v>105</v>
      </c>
      <c r="H1014" s="2" t="s">
        <v>55</v>
      </c>
      <c r="I1014" s="2">
        <v>11</v>
      </c>
      <c r="J1014" s="2"/>
      <c r="M1014" s="2"/>
    </row>
    <row r="1015" spans="1:13" x14ac:dyDescent="0.25">
      <c r="A1015" s="41" t="s">
        <v>1189</v>
      </c>
      <c r="B1015" s="2" t="s">
        <v>167</v>
      </c>
      <c r="C1015" s="2" t="s">
        <v>169</v>
      </c>
      <c r="D1015" s="2" t="s">
        <v>168</v>
      </c>
      <c r="E1015" s="2" t="s">
        <v>59</v>
      </c>
      <c r="F1015" s="2" t="s">
        <v>57</v>
      </c>
      <c r="G1015" s="2" t="s">
        <v>105</v>
      </c>
      <c r="H1015" s="2" t="s">
        <v>55</v>
      </c>
      <c r="I1015" s="2">
        <v>11</v>
      </c>
      <c r="J1015" s="2"/>
      <c r="M1015" s="2"/>
    </row>
    <row r="1016" spans="1:13" x14ac:dyDescent="0.25">
      <c r="A1016" s="41" t="s">
        <v>1189</v>
      </c>
      <c r="B1016" s="2" t="s">
        <v>334</v>
      </c>
      <c r="C1016" s="2" t="s">
        <v>336</v>
      </c>
      <c r="D1016" s="2" t="s">
        <v>335</v>
      </c>
      <c r="E1016" s="2" t="s">
        <v>59</v>
      </c>
      <c r="F1016" s="2" t="s">
        <v>90</v>
      </c>
      <c r="G1016" s="2" t="s">
        <v>105</v>
      </c>
      <c r="H1016" s="2" t="s">
        <v>55</v>
      </c>
      <c r="I1016" s="2">
        <v>11</v>
      </c>
      <c r="J1016" s="2"/>
      <c r="M1016" s="2"/>
    </row>
    <row r="1017" spans="1:13" x14ac:dyDescent="0.25">
      <c r="A1017" s="41" t="s">
        <v>1189</v>
      </c>
      <c r="B1017" s="2" t="s">
        <v>161</v>
      </c>
      <c r="C1017" s="2" t="s">
        <v>163</v>
      </c>
      <c r="D1017" s="2" t="s">
        <v>162</v>
      </c>
      <c r="E1017" s="2" t="s">
        <v>59</v>
      </c>
      <c r="F1017" s="2" t="s">
        <v>57</v>
      </c>
      <c r="G1017" s="2" t="s">
        <v>105</v>
      </c>
      <c r="H1017" s="2" t="s">
        <v>55</v>
      </c>
      <c r="I1017" s="2">
        <v>11</v>
      </c>
      <c r="J1017" s="2"/>
      <c r="M1017" s="2"/>
    </row>
    <row r="1018" spans="1:13" x14ac:dyDescent="0.25">
      <c r="A1018" s="41" t="s">
        <v>1189</v>
      </c>
      <c r="B1018" s="2" t="s">
        <v>461</v>
      </c>
      <c r="C1018" s="2" t="s">
        <v>463</v>
      </c>
      <c r="D1018" s="2" t="s">
        <v>462</v>
      </c>
      <c r="E1018" s="2" t="s">
        <v>59</v>
      </c>
      <c r="F1018" s="2" t="s">
        <v>57</v>
      </c>
      <c r="G1018" s="2" t="s">
        <v>105</v>
      </c>
      <c r="H1018" s="2" t="s">
        <v>55</v>
      </c>
      <c r="I1018" s="2">
        <v>11</v>
      </c>
      <c r="J1018" s="2"/>
      <c r="M1018" s="2"/>
    </row>
    <row r="1019" spans="1:13" x14ac:dyDescent="0.25">
      <c r="A1019" s="41" t="s">
        <v>1189</v>
      </c>
      <c r="B1019" s="2" t="s">
        <v>123</v>
      </c>
      <c r="C1019" s="2" t="s">
        <v>125</v>
      </c>
      <c r="D1019" s="2" t="s">
        <v>124</v>
      </c>
      <c r="E1019" s="2" t="s">
        <v>59</v>
      </c>
      <c r="F1019" s="2" t="s">
        <v>78</v>
      </c>
      <c r="G1019" s="2" t="s">
        <v>105</v>
      </c>
      <c r="H1019" s="2" t="s">
        <v>79</v>
      </c>
      <c r="I1019" s="2">
        <v>11</v>
      </c>
      <c r="J1019" s="2"/>
      <c r="M1019" s="2"/>
    </row>
    <row r="1020" spans="1:13" x14ac:dyDescent="0.25">
      <c r="A1020" s="41" t="s">
        <v>1189</v>
      </c>
      <c r="B1020" s="2" t="s">
        <v>455</v>
      </c>
      <c r="C1020" s="2" t="s">
        <v>457</v>
      </c>
      <c r="D1020" s="2" t="s">
        <v>456</v>
      </c>
      <c r="E1020" s="2" t="s">
        <v>59</v>
      </c>
      <c r="F1020" s="2" t="s">
        <v>78</v>
      </c>
      <c r="G1020" s="2" t="s">
        <v>105</v>
      </c>
      <c r="H1020" s="2" t="s">
        <v>79</v>
      </c>
      <c r="I1020" s="2">
        <v>11</v>
      </c>
      <c r="J1020" s="2"/>
      <c r="M1020" s="2"/>
    </row>
    <row r="1021" spans="1:13" x14ac:dyDescent="0.25">
      <c r="A1021" s="41" t="s">
        <v>1189</v>
      </c>
      <c r="B1021" s="2" t="s">
        <v>1106</v>
      </c>
      <c r="C1021" s="2" t="s">
        <v>1105</v>
      </c>
      <c r="D1021" s="2" t="s">
        <v>1104</v>
      </c>
      <c r="E1021" s="2" t="s">
        <v>66</v>
      </c>
      <c r="F1021" s="2" t="s">
        <v>76</v>
      </c>
      <c r="G1021" s="2" t="s">
        <v>105</v>
      </c>
      <c r="H1021" s="2" t="s">
        <v>55</v>
      </c>
      <c r="I1021" s="2">
        <v>11</v>
      </c>
      <c r="J1021" s="2"/>
      <c r="M1021" s="2"/>
    </row>
    <row r="1022" spans="1:13" x14ac:dyDescent="0.25">
      <c r="A1022" s="41" t="s">
        <v>1189</v>
      </c>
      <c r="B1022" s="2" t="s">
        <v>1057</v>
      </c>
      <c r="C1022" s="2" t="s">
        <v>1059</v>
      </c>
      <c r="D1022" s="2" t="s">
        <v>1056</v>
      </c>
      <c r="E1022" s="2" t="s">
        <v>1028</v>
      </c>
      <c r="F1022" s="2" t="s">
        <v>54</v>
      </c>
      <c r="G1022" s="2" t="s">
        <v>56</v>
      </c>
      <c r="H1022" s="2" t="s">
        <v>55</v>
      </c>
      <c r="I1022" s="2">
        <v>11</v>
      </c>
      <c r="J1022" s="2"/>
      <c r="M1022" s="2"/>
    </row>
    <row r="1023" spans="1:13" x14ac:dyDescent="0.25">
      <c r="A1023" s="41" t="s">
        <v>1189</v>
      </c>
      <c r="B1023" s="2" t="s">
        <v>205</v>
      </c>
      <c r="C1023" s="2" t="s">
        <v>207</v>
      </c>
      <c r="D1023" s="2" t="s">
        <v>206</v>
      </c>
      <c r="E1023" s="2" t="s">
        <v>2</v>
      </c>
      <c r="F1023" s="2" t="s">
        <v>67</v>
      </c>
      <c r="G1023" s="2" t="s">
        <v>105</v>
      </c>
      <c r="H1023" s="2" t="s">
        <v>55</v>
      </c>
      <c r="I1023" s="2">
        <v>11</v>
      </c>
      <c r="J1023" s="2"/>
      <c r="M1023" s="2"/>
    </row>
    <row r="1024" spans="1:13" x14ac:dyDescent="0.25">
      <c r="A1024" s="41" t="s">
        <v>1189</v>
      </c>
      <c r="B1024" s="2" t="s">
        <v>243</v>
      </c>
      <c r="C1024" s="2" t="s">
        <v>245</v>
      </c>
      <c r="D1024" s="2" t="s">
        <v>244</v>
      </c>
      <c r="E1024" s="2" t="s">
        <v>59</v>
      </c>
      <c r="F1024" s="2" t="s">
        <v>67</v>
      </c>
      <c r="G1024" s="2" t="s">
        <v>105</v>
      </c>
      <c r="H1024" s="2" t="s">
        <v>55</v>
      </c>
      <c r="I1024" s="2">
        <v>11</v>
      </c>
      <c r="J1024" s="2"/>
      <c r="M1024" s="2"/>
    </row>
    <row r="1025" spans="1:13" x14ac:dyDescent="0.25">
      <c r="A1025" s="41" t="s">
        <v>1260</v>
      </c>
      <c r="B1025" s="2" t="s">
        <v>1067</v>
      </c>
      <c r="C1025" s="2" t="s">
        <v>1066</v>
      </c>
      <c r="D1025" s="2" t="s">
        <v>1065</v>
      </c>
      <c r="E1025" s="2" t="s">
        <v>66</v>
      </c>
      <c r="F1025" s="2" t="s">
        <v>76</v>
      </c>
      <c r="G1025" s="2" t="s">
        <v>105</v>
      </c>
      <c r="H1025" s="2" t="s">
        <v>55</v>
      </c>
      <c r="I1025" s="2">
        <v>11</v>
      </c>
      <c r="J1025" s="2"/>
      <c r="M1025" s="2"/>
    </row>
    <row r="1026" spans="1:13" x14ac:dyDescent="0.25">
      <c r="A1026" s="41" t="s">
        <v>1260</v>
      </c>
      <c r="B1026" s="2" t="s">
        <v>1070</v>
      </c>
      <c r="C1026" s="2" t="s">
        <v>1069</v>
      </c>
      <c r="D1026" s="2" t="s">
        <v>1068</v>
      </c>
      <c r="E1026" s="2" t="s">
        <v>58</v>
      </c>
      <c r="F1026" s="2" t="s">
        <v>67</v>
      </c>
      <c r="G1026" s="2" t="s">
        <v>105</v>
      </c>
      <c r="H1026" s="2" t="s">
        <v>55</v>
      </c>
      <c r="I1026" s="2">
        <v>11</v>
      </c>
      <c r="J1026" s="2"/>
      <c r="M1026" s="2"/>
    </row>
    <row r="1027" spans="1:13" x14ac:dyDescent="0.25">
      <c r="A1027" s="41" t="s">
        <v>1260</v>
      </c>
      <c r="B1027" s="2" t="s">
        <v>388</v>
      </c>
      <c r="C1027" s="2" t="s">
        <v>390</v>
      </c>
      <c r="D1027" s="2" t="s">
        <v>389</v>
      </c>
      <c r="E1027" s="2" t="s">
        <v>59</v>
      </c>
      <c r="F1027" s="2" t="s">
        <v>57</v>
      </c>
      <c r="G1027" s="2" t="s">
        <v>105</v>
      </c>
      <c r="H1027" s="2" t="s">
        <v>55</v>
      </c>
      <c r="I1027" s="2">
        <v>11</v>
      </c>
      <c r="J1027" s="2"/>
      <c r="M1027" s="2"/>
    </row>
    <row r="1028" spans="1:13" x14ac:dyDescent="0.25">
      <c r="A1028" s="41" t="s">
        <v>1260</v>
      </c>
      <c r="B1028" s="2" t="s">
        <v>438</v>
      </c>
      <c r="C1028" s="2" t="s">
        <v>440</v>
      </c>
      <c r="D1028" s="2" t="s">
        <v>439</v>
      </c>
      <c r="E1028" s="2" t="s">
        <v>66</v>
      </c>
      <c r="F1028" s="2" t="s">
        <v>76</v>
      </c>
      <c r="G1028" s="2" t="s">
        <v>105</v>
      </c>
      <c r="H1028" s="2" t="s">
        <v>55</v>
      </c>
      <c r="I1028" s="2">
        <v>11</v>
      </c>
      <c r="J1028" s="2"/>
      <c r="M1028" s="2"/>
    </row>
    <row r="1029" spans="1:13" x14ac:dyDescent="0.25">
      <c r="A1029" s="41" t="s">
        <v>1260</v>
      </c>
      <c r="B1029" s="2" t="s">
        <v>476</v>
      </c>
      <c r="C1029" s="2" t="s">
        <v>478</v>
      </c>
      <c r="D1029" s="2" t="s">
        <v>477</v>
      </c>
      <c r="E1029" s="2" t="s">
        <v>59</v>
      </c>
      <c r="F1029" s="2" t="s">
        <v>57</v>
      </c>
      <c r="G1029" s="2" t="s">
        <v>105</v>
      </c>
      <c r="H1029" s="2" t="s">
        <v>55</v>
      </c>
      <c r="I1029" s="2">
        <v>11</v>
      </c>
      <c r="J1029" s="2"/>
      <c r="M1029" s="2"/>
    </row>
    <row r="1030" spans="1:13" x14ac:dyDescent="0.25">
      <c r="A1030" s="41" t="s">
        <v>1260</v>
      </c>
      <c r="B1030" s="2" t="s">
        <v>346</v>
      </c>
      <c r="C1030" s="2" t="s">
        <v>348</v>
      </c>
      <c r="D1030" s="2" t="s">
        <v>347</v>
      </c>
      <c r="E1030" s="2" t="s">
        <v>59</v>
      </c>
      <c r="F1030" s="2" t="s">
        <v>90</v>
      </c>
      <c r="G1030" s="2" t="s">
        <v>105</v>
      </c>
      <c r="H1030" s="2" t="s">
        <v>55</v>
      </c>
      <c r="I1030" s="2">
        <v>11</v>
      </c>
      <c r="J1030" s="2"/>
      <c r="M1030" s="2"/>
    </row>
    <row r="1031" spans="1:13" x14ac:dyDescent="0.25">
      <c r="A1031" s="41" t="s">
        <v>1260</v>
      </c>
      <c r="B1031" s="2" t="s">
        <v>252</v>
      </c>
      <c r="C1031" s="2" t="s">
        <v>254</v>
      </c>
      <c r="D1031" s="2" t="s">
        <v>253</v>
      </c>
      <c r="E1031" s="2" t="s">
        <v>58</v>
      </c>
      <c r="F1031" s="2" t="s">
        <v>57</v>
      </c>
      <c r="G1031" s="2" t="s">
        <v>105</v>
      </c>
      <c r="H1031" s="2" t="s">
        <v>55</v>
      </c>
      <c r="I1031" s="2">
        <v>11</v>
      </c>
      <c r="J1031" s="2"/>
      <c r="M1031" s="2"/>
    </row>
    <row r="1032" spans="1:13" x14ac:dyDescent="0.25">
      <c r="A1032" s="41" t="s">
        <v>1260</v>
      </c>
      <c r="B1032" s="2" t="s">
        <v>232</v>
      </c>
      <c r="C1032" s="2" t="s">
        <v>234</v>
      </c>
      <c r="D1032" s="2" t="s">
        <v>233</v>
      </c>
      <c r="E1032" s="2" t="s">
        <v>59</v>
      </c>
      <c r="F1032" s="2" t="s">
        <v>90</v>
      </c>
      <c r="G1032" s="2" t="s">
        <v>105</v>
      </c>
      <c r="H1032" s="2" t="s">
        <v>55</v>
      </c>
      <c r="I1032" s="2">
        <v>11</v>
      </c>
      <c r="J1032" s="2"/>
      <c r="M1032" s="2"/>
    </row>
    <row r="1033" spans="1:13" x14ac:dyDescent="0.25">
      <c r="A1033" s="41" t="s">
        <v>1260</v>
      </c>
      <c r="B1033" s="2" t="s">
        <v>246</v>
      </c>
      <c r="C1033" s="2" t="s">
        <v>248</v>
      </c>
      <c r="D1033" s="2" t="s">
        <v>247</v>
      </c>
      <c r="E1033" s="2" t="s">
        <v>66</v>
      </c>
      <c r="F1033" s="2" t="s">
        <v>76</v>
      </c>
      <c r="G1033" s="2" t="s">
        <v>105</v>
      </c>
      <c r="H1033" s="2" t="s">
        <v>55</v>
      </c>
      <c r="I1033" s="2">
        <v>11</v>
      </c>
      <c r="J1033" s="2"/>
      <c r="M1033" s="2"/>
    </row>
    <row r="1034" spans="1:13" x14ac:dyDescent="0.25">
      <c r="A1034" s="41" t="s">
        <v>1260</v>
      </c>
      <c r="B1034" s="2" t="s">
        <v>555</v>
      </c>
      <c r="C1034" s="2" t="s">
        <v>557</v>
      </c>
      <c r="D1034" s="2" t="s">
        <v>556</v>
      </c>
      <c r="E1034" s="2" t="s">
        <v>59</v>
      </c>
      <c r="F1034" s="2" t="s">
        <v>63</v>
      </c>
      <c r="G1034" s="2" t="s">
        <v>105</v>
      </c>
      <c r="H1034" s="2" t="s">
        <v>55</v>
      </c>
      <c r="I1034" s="2">
        <v>11</v>
      </c>
      <c r="J1034" s="2"/>
      <c r="M1034" s="2"/>
    </row>
    <row r="1035" spans="1:13" x14ac:dyDescent="0.25">
      <c r="A1035" s="41" t="s">
        <v>1260</v>
      </c>
      <c r="B1035" s="2" t="s">
        <v>1029</v>
      </c>
      <c r="C1035" s="2" t="s">
        <v>1058</v>
      </c>
      <c r="D1035" s="2" t="s">
        <v>1027</v>
      </c>
      <c r="E1035" s="2" t="s">
        <v>1028</v>
      </c>
      <c r="F1035" s="2" t="s">
        <v>54</v>
      </c>
      <c r="G1035" s="2" t="s">
        <v>56</v>
      </c>
      <c r="H1035" s="2" t="s">
        <v>55</v>
      </c>
      <c r="I1035" s="2">
        <v>11</v>
      </c>
      <c r="J1035" s="2"/>
      <c r="M1035" s="2"/>
    </row>
    <row r="1036" spans="1:13" x14ac:dyDescent="0.25">
      <c r="A1036" s="41" t="s">
        <v>1260</v>
      </c>
      <c r="B1036" s="2" t="s">
        <v>291</v>
      </c>
      <c r="C1036" s="2" t="s">
        <v>293</v>
      </c>
      <c r="D1036" s="2" t="s">
        <v>292</v>
      </c>
      <c r="E1036" s="2" t="s">
        <v>58</v>
      </c>
      <c r="F1036" s="2" t="s">
        <v>63</v>
      </c>
      <c r="G1036" s="2" t="s">
        <v>105</v>
      </c>
      <c r="H1036" s="2" t="s">
        <v>55</v>
      </c>
      <c r="I1036" s="2">
        <v>11</v>
      </c>
      <c r="J1036" s="2"/>
      <c r="M1036" s="2"/>
    </row>
    <row r="1037" spans="1:13" x14ac:dyDescent="0.25">
      <c r="A1037" s="41" t="s">
        <v>1260</v>
      </c>
      <c r="B1037" s="2" t="s">
        <v>187</v>
      </c>
      <c r="C1037" s="2" t="s">
        <v>189</v>
      </c>
      <c r="D1037" s="2" t="s">
        <v>188</v>
      </c>
      <c r="E1037" s="2" t="s">
        <v>71</v>
      </c>
      <c r="F1037" s="2" t="s">
        <v>61</v>
      </c>
      <c r="G1037" s="2" t="s">
        <v>105</v>
      </c>
      <c r="H1037" s="2" t="s">
        <v>55</v>
      </c>
      <c r="I1037" s="2">
        <v>11</v>
      </c>
      <c r="J1037" s="2"/>
      <c r="M1037" s="2"/>
    </row>
    <row r="1038" spans="1:13" x14ac:dyDescent="0.25">
      <c r="A1038" s="41" t="s">
        <v>1260</v>
      </c>
      <c r="B1038" s="2" t="s">
        <v>433</v>
      </c>
      <c r="C1038" s="2" t="s">
        <v>84</v>
      </c>
      <c r="D1038" s="2" t="s">
        <v>434</v>
      </c>
      <c r="E1038" s="2" t="s">
        <v>59</v>
      </c>
      <c r="F1038" s="2" t="s">
        <v>76</v>
      </c>
      <c r="G1038" s="2" t="s">
        <v>105</v>
      </c>
      <c r="H1038" s="2" t="s">
        <v>55</v>
      </c>
      <c r="I1038" s="2">
        <v>11</v>
      </c>
      <c r="J1038" s="2"/>
      <c r="M1038" s="2"/>
    </row>
    <row r="1039" spans="1:13" x14ac:dyDescent="0.25">
      <c r="A1039" s="41" t="s">
        <v>1260</v>
      </c>
      <c r="B1039" s="2" t="s">
        <v>1073</v>
      </c>
      <c r="C1039" s="2" t="s">
        <v>1072</v>
      </c>
      <c r="D1039" s="2" t="s">
        <v>1071</v>
      </c>
      <c r="E1039" s="2" t="s">
        <v>59</v>
      </c>
      <c r="F1039" s="2" t="s">
        <v>90</v>
      </c>
      <c r="G1039" s="2" t="s">
        <v>105</v>
      </c>
      <c r="H1039" s="2" t="s">
        <v>55</v>
      </c>
      <c r="I1039" s="2">
        <v>11</v>
      </c>
      <c r="J1039" s="2"/>
      <c r="M1039" s="2"/>
    </row>
    <row r="1040" spans="1:13" x14ac:dyDescent="0.25">
      <c r="A1040" s="41" t="s">
        <v>1260</v>
      </c>
      <c r="B1040" s="2" t="s">
        <v>235</v>
      </c>
      <c r="C1040" s="2" t="s">
        <v>237</v>
      </c>
      <c r="D1040" s="2" t="s">
        <v>236</v>
      </c>
      <c r="E1040" s="2" t="s">
        <v>59</v>
      </c>
      <c r="F1040" s="2" t="s">
        <v>90</v>
      </c>
      <c r="G1040" s="2" t="s">
        <v>105</v>
      </c>
      <c r="H1040" s="2" t="s">
        <v>55</v>
      </c>
      <c r="I1040" s="2">
        <v>11</v>
      </c>
      <c r="J1040" s="2"/>
      <c r="M1040" s="2"/>
    </row>
    <row r="1041" spans="1:13" x14ac:dyDescent="0.25">
      <c r="A1041" s="41" t="s">
        <v>1260</v>
      </c>
      <c r="B1041" s="2" t="s">
        <v>164</v>
      </c>
      <c r="C1041" s="2" t="s">
        <v>166</v>
      </c>
      <c r="D1041" s="2" t="s">
        <v>165</v>
      </c>
      <c r="E1041" s="2" t="s">
        <v>59</v>
      </c>
      <c r="F1041" s="2" t="s">
        <v>57</v>
      </c>
      <c r="G1041" s="2" t="s">
        <v>105</v>
      </c>
      <c r="H1041" s="2" t="s">
        <v>55</v>
      </c>
      <c r="I1041" s="2">
        <v>11</v>
      </c>
      <c r="J1041" s="2"/>
      <c r="M1041" s="2"/>
    </row>
    <row r="1042" spans="1:13" x14ac:dyDescent="0.25">
      <c r="A1042" s="41" t="s">
        <v>1260</v>
      </c>
      <c r="B1042" s="2" t="s">
        <v>520</v>
      </c>
      <c r="C1042" s="2" t="s">
        <v>522</v>
      </c>
      <c r="D1042" s="2" t="s">
        <v>521</v>
      </c>
      <c r="E1042" s="2" t="s">
        <v>2</v>
      </c>
      <c r="F1042" s="2" t="s">
        <v>81</v>
      </c>
      <c r="G1042" s="2" t="s">
        <v>105</v>
      </c>
      <c r="H1042" s="2" t="s">
        <v>55</v>
      </c>
      <c r="I1042" s="2">
        <v>11</v>
      </c>
      <c r="J1042" s="2"/>
      <c r="M1042" s="2"/>
    </row>
    <row r="1043" spans="1:13" x14ac:dyDescent="0.25">
      <c r="A1043" s="41" t="s">
        <v>1260</v>
      </c>
      <c r="B1043" s="2" t="s">
        <v>1032</v>
      </c>
      <c r="C1043" s="2" t="s">
        <v>1059</v>
      </c>
      <c r="D1043" s="2" t="s">
        <v>1030</v>
      </c>
      <c r="E1043" s="2" t="s">
        <v>53</v>
      </c>
      <c r="F1043" s="2" t="s">
        <v>54</v>
      </c>
      <c r="G1043" s="2" t="s">
        <v>56</v>
      </c>
      <c r="H1043" s="2" t="s">
        <v>55</v>
      </c>
      <c r="I1043" s="2">
        <v>11</v>
      </c>
      <c r="J1043" s="2"/>
      <c r="M1043" s="2"/>
    </row>
    <row r="1044" spans="1:13" x14ac:dyDescent="0.25">
      <c r="A1044" s="41" t="s">
        <v>1260</v>
      </c>
      <c r="B1044" s="2" t="s">
        <v>311</v>
      </c>
      <c r="C1044" s="2" t="s">
        <v>313</v>
      </c>
      <c r="D1044" s="2" t="s">
        <v>312</v>
      </c>
      <c r="E1044" s="2" t="s">
        <v>77</v>
      </c>
      <c r="F1044" s="2" t="s">
        <v>61</v>
      </c>
      <c r="G1044" s="2" t="s">
        <v>105</v>
      </c>
      <c r="H1044" s="2" t="s">
        <v>55</v>
      </c>
      <c r="I1044" s="2">
        <v>11</v>
      </c>
      <c r="J1044" s="2"/>
      <c r="M1044" s="2"/>
    </row>
    <row r="1045" spans="1:13" x14ac:dyDescent="0.25">
      <c r="A1045" s="41" t="s">
        <v>1260</v>
      </c>
      <c r="B1045" s="2" t="s">
        <v>479</v>
      </c>
      <c r="C1045" s="2" t="s">
        <v>481</v>
      </c>
      <c r="D1045" s="2" t="s">
        <v>480</v>
      </c>
      <c r="E1045" s="2" t="s">
        <v>2</v>
      </c>
      <c r="F1045" s="2" t="s">
        <v>57</v>
      </c>
      <c r="G1045" s="2" t="s">
        <v>105</v>
      </c>
      <c r="H1045" s="2" t="s">
        <v>55</v>
      </c>
      <c r="I1045" s="2">
        <v>11</v>
      </c>
      <c r="J1045" s="2"/>
      <c r="M1045" s="2"/>
    </row>
    <row r="1046" spans="1:13" x14ac:dyDescent="0.25">
      <c r="A1046" s="41" t="s">
        <v>1260</v>
      </c>
      <c r="B1046" s="2" t="s">
        <v>111</v>
      </c>
      <c r="C1046" s="2" t="s">
        <v>113</v>
      </c>
      <c r="D1046" s="2" t="s">
        <v>112</v>
      </c>
      <c r="E1046" s="2" t="s">
        <v>59</v>
      </c>
      <c r="F1046" s="2" t="s">
        <v>78</v>
      </c>
      <c r="G1046" s="2" t="s">
        <v>105</v>
      </c>
      <c r="H1046" s="2" t="s">
        <v>79</v>
      </c>
      <c r="I1046" s="2">
        <v>11</v>
      </c>
      <c r="J1046" s="2"/>
      <c r="M1046" s="2"/>
    </row>
    <row r="1047" spans="1:13" x14ac:dyDescent="0.25">
      <c r="A1047" s="41" t="s">
        <v>1260</v>
      </c>
      <c r="B1047" s="2" t="s">
        <v>294</v>
      </c>
      <c r="C1047" s="2" t="s">
        <v>296</v>
      </c>
      <c r="D1047" s="2" t="s">
        <v>295</v>
      </c>
      <c r="E1047" s="2" t="s">
        <v>59</v>
      </c>
      <c r="F1047" s="2" t="s">
        <v>63</v>
      </c>
      <c r="G1047" s="2" t="s">
        <v>105</v>
      </c>
      <c r="H1047" s="2" t="s">
        <v>55</v>
      </c>
      <c r="I1047" s="2">
        <v>11</v>
      </c>
      <c r="J1047" s="2"/>
      <c r="M1047" s="2"/>
    </row>
    <row r="1048" spans="1:13" x14ac:dyDescent="0.25">
      <c r="A1048" s="41" t="s">
        <v>1260</v>
      </c>
      <c r="B1048" s="2" t="s">
        <v>467</v>
      </c>
      <c r="C1048" s="2" t="s">
        <v>72</v>
      </c>
      <c r="D1048" s="2" t="s">
        <v>468</v>
      </c>
      <c r="E1048" s="2" t="s">
        <v>2</v>
      </c>
      <c r="F1048" s="2" t="s">
        <v>90</v>
      </c>
      <c r="G1048" s="2" t="s">
        <v>105</v>
      </c>
      <c r="H1048" s="2" t="s">
        <v>55</v>
      </c>
      <c r="I1048" s="2">
        <v>11</v>
      </c>
      <c r="J1048" s="2"/>
      <c r="M1048" s="2"/>
    </row>
    <row r="1049" spans="1:13" x14ac:dyDescent="0.25">
      <c r="A1049" s="41" t="s">
        <v>1260</v>
      </c>
      <c r="B1049" s="2" t="s">
        <v>325</v>
      </c>
      <c r="C1049" s="2" t="s">
        <v>327</v>
      </c>
      <c r="D1049" s="2" t="s">
        <v>326</v>
      </c>
      <c r="E1049" s="2" t="s">
        <v>58</v>
      </c>
      <c r="F1049" s="2" t="s">
        <v>78</v>
      </c>
      <c r="G1049" s="2" t="s">
        <v>105</v>
      </c>
      <c r="H1049" s="2" t="s">
        <v>79</v>
      </c>
      <c r="I1049" s="2">
        <v>11</v>
      </c>
      <c r="J1049" s="2"/>
      <c r="M1049" s="2"/>
    </row>
    <row r="1050" spans="1:13" x14ac:dyDescent="0.25">
      <c r="A1050" s="41" t="s">
        <v>1260</v>
      </c>
      <c r="B1050" s="2" t="s">
        <v>473</v>
      </c>
      <c r="C1050" s="2" t="s">
        <v>82</v>
      </c>
      <c r="D1050" s="2" t="s">
        <v>474</v>
      </c>
      <c r="E1050" s="2" t="s">
        <v>58</v>
      </c>
      <c r="F1050" s="2" t="s">
        <v>475</v>
      </c>
      <c r="G1050" s="2" t="s">
        <v>105</v>
      </c>
      <c r="H1050" s="2" t="s">
        <v>55</v>
      </c>
      <c r="I1050" s="2">
        <v>11</v>
      </c>
      <c r="J1050" s="2"/>
      <c r="M1050" s="2"/>
    </row>
    <row r="1051" spans="1:13" x14ac:dyDescent="0.25">
      <c r="A1051" s="41" t="s">
        <v>1260</v>
      </c>
      <c r="B1051" s="2" t="s">
        <v>373</v>
      </c>
      <c r="C1051" s="2" t="s">
        <v>375</v>
      </c>
      <c r="D1051" s="2" t="s">
        <v>374</v>
      </c>
      <c r="E1051" s="2" t="s">
        <v>58</v>
      </c>
      <c r="F1051" s="2" t="s">
        <v>90</v>
      </c>
      <c r="G1051" s="2" t="s">
        <v>105</v>
      </c>
      <c r="H1051" s="2" t="s">
        <v>55</v>
      </c>
      <c r="I1051" s="2">
        <v>11</v>
      </c>
      <c r="J1051" s="2"/>
      <c r="M1051" s="2"/>
    </row>
    <row r="1052" spans="1:13" x14ac:dyDescent="0.25">
      <c r="A1052" s="41" t="s">
        <v>1260</v>
      </c>
      <c r="B1052" s="2" t="s">
        <v>444</v>
      </c>
      <c r="C1052" s="2" t="s">
        <v>89</v>
      </c>
      <c r="D1052" s="2" t="s">
        <v>445</v>
      </c>
      <c r="E1052" s="2" t="s">
        <v>58</v>
      </c>
      <c r="F1052" s="2" t="s">
        <v>78</v>
      </c>
      <c r="G1052" s="2" t="s">
        <v>105</v>
      </c>
      <c r="H1052" s="2" t="s">
        <v>79</v>
      </c>
      <c r="I1052" s="2">
        <v>11</v>
      </c>
      <c r="J1052" s="2"/>
      <c r="M1052" s="2"/>
    </row>
    <row r="1053" spans="1:13" x14ac:dyDescent="0.25">
      <c r="A1053" s="41" t="s">
        <v>1260</v>
      </c>
      <c r="B1053" s="2" t="s">
        <v>345</v>
      </c>
      <c r="C1053" s="2" t="s">
        <v>69</v>
      </c>
      <c r="D1053" s="2" t="s">
        <v>1033</v>
      </c>
      <c r="E1053" s="2" t="s">
        <v>75</v>
      </c>
      <c r="F1053" s="2" t="s">
        <v>90</v>
      </c>
      <c r="G1053" s="2" t="s">
        <v>105</v>
      </c>
      <c r="H1053" s="2" t="s">
        <v>55</v>
      </c>
      <c r="I1053" s="2">
        <v>11</v>
      </c>
      <c r="J1053" s="2"/>
      <c r="M1053" s="2"/>
    </row>
    <row r="1054" spans="1:13" x14ac:dyDescent="0.25">
      <c r="A1054" s="41" t="s">
        <v>1260</v>
      </c>
      <c r="B1054" s="2" t="s">
        <v>1076</v>
      </c>
      <c r="C1054" s="2" t="s">
        <v>1075</v>
      </c>
      <c r="D1054" s="2" t="s">
        <v>1074</v>
      </c>
      <c r="E1054" s="2" t="s">
        <v>2</v>
      </c>
      <c r="F1054" s="2" t="s">
        <v>76</v>
      </c>
      <c r="G1054" s="2" t="s">
        <v>105</v>
      </c>
      <c r="H1054" s="2" t="s">
        <v>55</v>
      </c>
      <c r="I1054" s="2">
        <v>11</v>
      </c>
      <c r="J1054" s="2"/>
      <c r="M1054" s="2"/>
    </row>
    <row r="1055" spans="1:13" x14ac:dyDescent="0.25">
      <c r="A1055" s="41" t="s">
        <v>1260</v>
      </c>
      <c r="B1055" s="2" t="s">
        <v>152</v>
      </c>
      <c r="C1055" s="2" t="s">
        <v>154</v>
      </c>
      <c r="D1055" s="2" t="s">
        <v>153</v>
      </c>
      <c r="E1055" s="2" t="s">
        <v>64</v>
      </c>
      <c r="F1055" s="2" t="s">
        <v>65</v>
      </c>
      <c r="G1055" s="2" t="s">
        <v>105</v>
      </c>
      <c r="H1055" s="2" t="s">
        <v>55</v>
      </c>
      <c r="I1055" s="2">
        <v>11</v>
      </c>
      <c r="J1055" s="2"/>
      <c r="M1055" s="2"/>
    </row>
    <row r="1056" spans="1:13" x14ac:dyDescent="0.25">
      <c r="A1056" s="41" t="s">
        <v>1260</v>
      </c>
      <c r="B1056" s="2" t="s">
        <v>208</v>
      </c>
      <c r="C1056" s="2" t="s">
        <v>210</v>
      </c>
      <c r="D1056" s="2" t="s">
        <v>209</v>
      </c>
      <c r="E1056" s="2" t="s">
        <v>58</v>
      </c>
      <c r="F1056" s="2" t="s">
        <v>67</v>
      </c>
      <c r="G1056" s="2" t="s">
        <v>105</v>
      </c>
      <c r="H1056" s="2" t="s">
        <v>55</v>
      </c>
      <c r="I1056" s="2">
        <v>11</v>
      </c>
      <c r="J1056" s="2"/>
      <c r="M1056" s="2"/>
    </row>
    <row r="1057" spans="1:13" x14ac:dyDescent="0.25">
      <c r="A1057" s="41" t="s">
        <v>1260</v>
      </c>
      <c r="B1057" s="2" t="s">
        <v>135</v>
      </c>
      <c r="C1057" s="2" t="s">
        <v>137</v>
      </c>
      <c r="D1057" s="2" t="s">
        <v>136</v>
      </c>
      <c r="E1057" s="2" t="s">
        <v>80</v>
      </c>
      <c r="F1057" s="2" t="s">
        <v>65</v>
      </c>
      <c r="G1057" s="2" t="s">
        <v>105</v>
      </c>
      <c r="H1057" s="2" t="s">
        <v>55</v>
      </c>
      <c r="I1057" s="2">
        <v>11</v>
      </c>
      <c r="J1057" s="2"/>
      <c r="M1057" s="2"/>
    </row>
    <row r="1058" spans="1:13" x14ac:dyDescent="0.25">
      <c r="A1058" s="41" t="s">
        <v>1260</v>
      </c>
      <c r="B1058" s="2" t="s">
        <v>182</v>
      </c>
      <c r="C1058" s="2" t="s">
        <v>184</v>
      </c>
      <c r="D1058" s="2" t="s">
        <v>183</v>
      </c>
      <c r="E1058" s="2" t="s">
        <v>66</v>
      </c>
      <c r="F1058" s="2" t="s">
        <v>65</v>
      </c>
      <c r="G1058" s="2" t="s">
        <v>105</v>
      </c>
      <c r="H1058" s="2" t="s">
        <v>55</v>
      </c>
      <c r="I1058" s="2">
        <v>11</v>
      </c>
      <c r="J1058" s="2"/>
      <c r="M1058" s="2"/>
    </row>
    <row r="1059" spans="1:13" x14ac:dyDescent="0.25">
      <c r="A1059" s="41" t="s">
        <v>1260</v>
      </c>
      <c r="B1059" s="2" t="s">
        <v>337</v>
      </c>
      <c r="C1059" s="2" t="s">
        <v>166</v>
      </c>
      <c r="D1059" s="2" t="s">
        <v>338</v>
      </c>
      <c r="E1059" s="2" t="s">
        <v>71</v>
      </c>
      <c r="F1059" s="2" t="s">
        <v>61</v>
      </c>
      <c r="G1059" s="2" t="s">
        <v>105</v>
      </c>
      <c r="H1059" s="2" t="s">
        <v>55</v>
      </c>
      <c r="I1059" s="2">
        <v>11</v>
      </c>
      <c r="J1059" s="2"/>
      <c r="M1059" s="2"/>
    </row>
    <row r="1060" spans="1:13" x14ac:dyDescent="0.25">
      <c r="A1060" s="41" t="s">
        <v>1260</v>
      </c>
      <c r="B1060" s="2" t="s">
        <v>276</v>
      </c>
      <c r="C1060" s="2" t="s">
        <v>278</v>
      </c>
      <c r="D1060" s="2" t="s">
        <v>277</v>
      </c>
      <c r="E1060" s="2" t="s">
        <v>59</v>
      </c>
      <c r="F1060" s="2" t="s">
        <v>57</v>
      </c>
      <c r="G1060" s="2" t="s">
        <v>105</v>
      </c>
      <c r="H1060" s="2" t="s">
        <v>55</v>
      </c>
      <c r="I1060" s="2">
        <v>11</v>
      </c>
      <c r="J1060" s="2"/>
      <c r="M1060" s="2"/>
    </row>
    <row r="1061" spans="1:13" x14ac:dyDescent="0.25">
      <c r="A1061" s="41" t="s">
        <v>1260</v>
      </c>
      <c r="B1061" s="2" t="s">
        <v>155</v>
      </c>
      <c r="C1061" s="2" t="s">
        <v>157</v>
      </c>
      <c r="D1061" s="2" t="s">
        <v>156</v>
      </c>
      <c r="E1061" s="2" t="s">
        <v>2</v>
      </c>
      <c r="F1061" s="2" t="s">
        <v>57</v>
      </c>
      <c r="G1061" s="2" t="s">
        <v>105</v>
      </c>
      <c r="H1061" s="2" t="s">
        <v>55</v>
      </c>
      <c r="I1061" s="2">
        <v>11</v>
      </c>
      <c r="J1061" s="2"/>
      <c r="M1061" s="2"/>
    </row>
    <row r="1062" spans="1:13" x14ac:dyDescent="0.25">
      <c r="A1062" s="41" t="s">
        <v>1260</v>
      </c>
      <c r="B1062" s="2" t="s">
        <v>102</v>
      </c>
      <c r="C1062" s="2" t="s">
        <v>104</v>
      </c>
      <c r="D1062" s="2" t="s">
        <v>103</v>
      </c>
      <c r="E1062" s="2" t="s">
        <v>75</v>
      </c>
      <c r="F1062" s="2" t="s">
        <v>78</v>
      </c>
      <c r="G1062" s="2" t="s">
        <v>105</v>
      </c>
      <c r="H1062" s="2" t="s">
        <v>79</v>
      </c>
      <c r="I1062" s="2">
        <v>11</v>
      </c>
      <c r="J1062" s="2"/>
      <c r="M1062" s="2"/>
    </row>
    <row r="1063" spans="1:13" x14ac:dyDescent="0.25">
      <c r="A1063" s="41" t="s">
        <v>1260</v>
      </c>
      <c r="B1063" s="2" t="s">
        <v>367</v>
      </c>
      <c r="C1063" s="2" t="s">
        <v>369</v>
      </c>
      <c r="D1063" s="2" t="s">
        <v>368</v>
      </c>
      <c r="E1063" s="2" t="s">
        <v>58</v>
      </c>
      <c r="F1063" s="2" t="s">
        <v>90</v>
      </c>
      <c r="G1063" s="2" t="s">
        <v>105</v>
      </c>
      <c r="H1063" s="2" t="s">
        <v>55</v>
      </c>
      <c r="I1063" s="2">
        <v>11</v>
      </c>
      <c r="J1063" s="2"/>
      <c r="M1063" s="2"/>
    </row>
    <row r="1064" spans="1:13" x14ac:dyDescent="0.25">
      <c r="A1064" s="41" t="s">
        <v>1260</v>
      </c>
      <c r="B1064" s="2" t="s">
        <v>108</v>
      </c>
      <c r="C1064" s="2" t="s">
        <v>110</v>
      </c>
      <c r="D1064" s="2" t="s">
        <v>109</v>
      </c>
      <c r="E1064" s="2" t="s">
        <v>58</v>
      </c>
      <c r="F1064" s="2" t="s">
        <v>78</v>
      </c>
      <c r="G1064" s="2" t="s">
        <v>105</v>
      </c>
      <c r="H1064" s="2" t="s">
        <v>79</v>
      </c>
      <c r="I1064" s="2">
        <v>11</v>
      </c>
      <c r="J1064" s="2"/>
      <c r="M1064" s="2"/>
    </row>
    <row r="1065" spans="1:13" x14ac:dyDescent="0.25">
      <c r="A1065" s="41" t="s">
        <v>1260</v>
      </c>
      <c r="B1065" s="2" t="s">
        <v>523</v>
      </c>
      <c r="C1065" s="2" t="s">
        <v>85</v>
      </c>
      <c r="D1065" s="2" t="s">
        <v>524</v>
      </c>
      <c r="E1065" s="2" t="s">
        <v>59</v>
      </c>
      <c r="F1065" s="2" t="s">
        <v>57</v>
      </c>
      <c r="G1065" s="2" t="s">
        <v>105</v>
      </c>
      <c r="H1065" s="2" t="s">
        <v>55</v>
      </c>
      <c r="I1065" s="2">
        <v>11</v>
      </c>
      <c r="J1065" s="2"/>
      <c r="M1065" s="2"/>
    </row>
    <row r="1066" spans="1:13" x14ac:dyDescent="0.25">
      <c r="A1066" s="41" t="s">
        <v>1260</v>
      </c>
      <c r="B1066" s="2" t="s">
        <v>342</v>
      </c>
      <c r="C1066" s="2" t="s">
        <v>344</v>
      </c>
      <c r="D1066" s="2" t="s">
        <v>343</v>
      </c>
      <c r="E1066" s="2" t="s">
        <v>58</v>
      </c>
      <c r="F1066" s="2" t="s">
        <v>90</v>
      </c>
      <c r="G1066" s="2" t="s">
        <v>105</v>
      </c>
      <c r="H1066" s="2" t="s">
        <v>55</v>
      </c>
      <c r="I1066" s="2">
        <v>11</v>
      </c>
      <c r="J1066" s="2"/>
      <c r="M1066" s="2"/>
    </row>
    <row r="1067" spans="1:13" x14ac:dyDescent="0.25">
      <c r="A1067" s="41" t="s">
        <v>1260</v>
      </c>
      <c r="B1067" s="2" t="s">
        <v>534</v>
      </c>
      <c r="C1067" s="2" t="s">
        <v>536</v>
      </c>
      <c r="D1067" s="2" t="s">
        <v>535</v>
      </c>
      <c r="E1067" s="2" t="s">
        <v>58</v>
      </c>
      <c r="F1067" s="2" t="s">
        <v>81</v>
      </c>
      <c r="G1067" s="2" t="s">
        <v>105</v>
      </c>
      <c r="H1067" s="2" t="s">
        <v>55</v>
      </c>
      <c r="I1067" s="2">
        <v>11</v>
      </c>
      <c r="J1067" s="2"/>
      <c r="M1067" s="2"/>
    </row>
    <row r="1068" spans="1:13" x14ac:dyDescent="0.25">
      <c r="A1068" s="41" t="s">
        <v>1260</v>
      </c>
      <c r="B1068" s="2" t="s">
        <v>190</v>
      </c>
      <c r="C1068" s="2" t="s">
        <v>60</v>
      </c>
      <c r="D1068" s="2" t="s">
        <v>191</v>
      </c>
      <c r="E1068" s="2" t="s">
        <v>66</v>
      </c>
      <c r="F1068" s="2" t="s">
        <v>76</v>
      </c>
      <c r="G1068" s="2" t="s">
        <v>105</v>
      </c>
      <c r="H1068" s="2" t="s">
        <v>55</v>
      </c>
      <c r="I1068" s="2">
        <v>11</v>
      </c>
      <c r="J1068" s="2"/>
      <c r="M1068" s="2"/>
    </row>
    <row r="1069" spans="1:13" x14ac:dyDescent="0.25">
      <c r="A1069" s="41" t="s">
        <v>1260</v>
      </c>
      <c r="B1069" s="2" t="s">
        <v>402</v>
      </c>
      <c r="C1069" s="2" t="s">
        <v>404</v>
      </c>
      <c r="D1069" s="2" t="s">
        <v>403</v>
      </c>
      <c r="E1069" s="2" t="s">
        <v>2</v>
      </c>
      <c r="F1069" s="2" t="s">
        <v>63</v>
      </c>
      <c r="G1069" s="2" t="s">
        <v>105</v>
      </c>
      <c r="H1069" s="2" t="s">
        <v>55</v>
      </c>
      <c r="I1069" s="2">
        <v>11</v>
      </c>
      <c r="J1069" s="2"/>
      <c r="M1069" s="2"/>
    </row>
    <row r="1070" spans="1:13" x14ac:dyDescent="0.25">
      <c r="A1070" s="41" t="s">
        <v>1260</v>
      </c>
      <c r="B1070" s="2" t="s">
        <v>1079</v>
      </c>
      <c r="C1070" s="2" t="s">
        <v>1078</v>
      </c>
      <c r="D1070" s="2" t="s">
        <v>1077</v>
      </c>
      <c r="E1070" s="2" t="s">
        <v>59</v>
      </c>
      <c r="F1070" s="2" t="s">
        <v>90</v>
      </c>
      <c r="G1070" s="2" t="s">
        <v>105</v>
      </c>
      <c r="H1070" s="2" t="s">
        <v>55</v>
      </c>
      <c r="I1070" s="2">
        <v>11</v>
      </c>
      <c r="J1070" s="2"/>
      <c r="M1070" s="2"/>
    </row>
    <row r="1071" spans="1:13" x14ac:dyDescent="0.25">
      <c r="A1071" s="41" t="s">
        <v>1260</v>
      </c>
      <c r="B1071" s="2" t="s">
        <v>1082</v>
      </c>
      <c r="C1071" s="2" t="s">
        <v>1081</v>
      </c>
      <c r="D1071" s="2" t="s">
        <v>1080</v>
      </c>
      <c r="E1071" s="2" t="s">
        <v>1028</v>
      </c>
      <c r="F1071" s="2" t="s">
        <v>54</v>
      </c>
      <c r="G1071" s="2" t="s">
        <v>105</v>
      </c>
      <c r="H1071" s="2" t="s">
        <v>55</v>
      </c>
      <c r="I1071" s="2">
        <v>11</v>
      </c>
      <c r="J1071" s="2"/>
      <c r="M1071" s="2"/>
    </row>
    <row r="1072" spans="1:13" x14ac:dyDescent="0.25">
      <c r="A1072" s="41" t="s">
        <v>1260</v>
      </c>
      <c r="B1072" s="2" t="s">
        <v>503</v>
      </c>
      <c r="C1072" s="2" t="s">
        <v>470</v>
      </c>
      <c r="D1072" s="2" t="s">
        <v>504</v>
      </c>
      <c r="E1072" s="2" t="s">
        <v>59</v>
      </c>
      <c r="F1072" s="2" t="s">
        <v>81</v>
      </c>
      <c r="G1072" s="2" t="s">
        <v>105</v>
      </c>
      <c r="H1072" s="2" t="s">
        <v>55</v>
      </c>
      <c r="I1072" s="2">
        <v>11</v>
      </c>
      <c r="J1072" s="2"/>
      <c r="M1072" s="2"/>
    </row>
    <row r="1073" spans="1:13" x14ac:dyDescent="0.25">
      <c r="A1073" s="41" t="s">
        <v>1260</v>
      </c>
      <c r="B1073" s="2" t="s">
        <v>500</v>
      </c>
      <c r="C1073" s="2" t="s">
        <v>502</v>
      </c>
      <c r="D1073" s="2" t="s">
        <v>501</v>
      </c>
      <c r="E1073" s="2" t="s">
        <v>58</v>
      </c>
      <c r="F1073" s="2" t="s">
        <v>81</v>
      </c>
      <c r="G1073" s="2" t="s">
        <v>105</v>
      </c>
      <c r="H1073" s="2" t="s">
        <v>55</v>
      </c>
      <c r="I1073" s="2">
        <v>11</v>
      </c>
      <c r="J1073" s="2"/>
      <c r="M1073" s="2"/>
    </row>
    <row r="1074" spans="1:13" x14ac:dyDescent="0.25">
      <c r="A1074" s="41" t="s">
        <v>1260</v>
      </c>
      <c r="B1074" s="2" t="s">
        <v>316</v>
      </c>
      <c r="C1074" s="2" t="s">
        <v>318</v>
      </c>
      <c r="D1074" s="2" t="s">
        <v>317</v>
      </c>
      <c r="E1074" s="2" t="s">
        <v>2</v>
      </c>
      <c r="F1074" s="2" t="s">
        <v>76</v>
      </c>
      <c r="G1074" s="2" t="s">
        <v>105</v>
      </c>
      <c r="H1074" s="2" t="s">
        <v>55</v>
      </c>
      <c r="I1074" s="2">
        <v>11</v>
      </c>
      <c r="J1074" s="2"/>
      <c r="M1074" s="2"/>
    </row>
    <row r="1075" spans="1:13" x14ac:dyDescent="0.25">
      <c r="A1075" s="41" t="s">
        <v>1260</v>
      </c>
      <c r="B1075" s="2" t="s">
        <v>1041</v>
      </c>
      <c r="C1075" s="2" t="s">
        <v>1061</v>
      </c>
      <c r="D1075" s="2" t="s">
        <v>1039</v>
      </c>
      <c r="E1075" s="2" t="s">
        <v>53</v>
      </c>
      <c r="F1075" s="2" t="s">
        <v>54</v>
      </c>
      <c r="G1075" s="2" t="s">
        <v>56</v>
      </c>
      <c r="H1075" s="2" t="s">
        <v>55</v>
      </c>
      <c r="I1075" s="2">
        <v>11</v>
      </c>
      <c r="J1075" s="2"/>
      <c r="M1075" s="2"/>
    </row>
    <row r="1076" spans="1:13" x14ac:dyDescent="0.25">
      <c r="A1076" s="41" t="s">
        <v>1260</v>
      </c>
      <c r="B1076" s="2" t="s">
        <v>422</v>
      </c>
      <c r="C1076" s="2" t="s">
        <v>424</v>
      </c>
      <c r="D1076" s="2" t="s">
        <v>423</v>
      </c>
      <c r="E1076" s="2" t="s">
        <v>59</v>
      </c>
      <c r="F1076" s="2" t="s">
        <v>63</v>
      </c>
      <c r="G1076" s="2" t="s">
        <v>105</v>
      </c>
      <c r="H1076" s="2" t="s">
        <v>55</v>
      </c>
      <c r="I1076" s="2">
        <v>11</v>
      </c>
      <c r="M1076" s="2"/>
    </row>
    <row r="1077" spans="1:13" x14ac:dyDescent="0.25">
      <c r="A1077" s="41" t="s">
        <v>1260</v>
      </c>
      <c r="B1077" s="2" t="s">
        <v>517</v>
      </c>
      <c r="C1077" s="2" t="s">
        <v>519</v>
      </c>
      <c r="D1077" s="2" t="s">
        <v>518</v>
      </c>
      <c r="E1077" s="2" t="s">
        <v>2</v>
      </c>
      <c r="F1077" s="2" t="s">
        <v>475</v>
      </c>
      <c r="G1077" s="2" t="s">
        <v>105</v>
      </c>
      <c r="H1077" s="2" t="s">
        <v>55</v>
      </c>
      <c r="I1077" s="2">
        <v>11</v>
      </c>
      <c r="M1077" s="2"/>
    </row>
    <row r="1078" spans="1:13" x14ac:dyDescent="0.25">
      <c r="A1078" s="41" t="s">
        <v>1260</v>
      </c>
      <c r="B1078" s="2" t="s">
        <v>214</v>
      </c>
      <c r="C1078" s="2" t="s">
        <v>216</v>
      </c>
      <c r="D1078" s="2" t="s">
        <v>215</v>
      </c>
      <c r="E1078" s="2" t="s">
        <v>58</v>
      </c>
      <c r="F1078" s="2" t="s">
        <v>57</v>
      </c>
      <c r="G1078" s="2" t="s">
        <v>105</v>
      </c>
      <c r="H1078" s="2" t="s">
        <v>55</v>
      </c>
      <c r="I1078" s="2">
        <v>11</v>
      </c>
      <c r="M1078" s="2"/>
    </row>
    <row r="1079" spans="1:13" x14ac:dyDescent="0.25">
      <c r="A1079" s="41" t="s">
        <v>1260</v>
      </c>
      <c r="B1079" s="2" t="s">
        <v>531</v>
      </c>
      <c r="C1079" s="2" t="s">
        <v>533</v>
      </c>
      <c r="D1079" s="2" t="s">
        <v>532</v>
      </c>
      <c r="E1079" s="2" t="s">
        <v>59</v>
      </c>
      <c r="F1079" s="2" t="s">
        <v>57</v>
      </c>
      <c r="G1079" s="2" t="s">
        <v>105</v>
      </c>
      <c r="H1079" s="2" t="s">
        <v>55</v>
      </c>
      <c r="I1079" s="2">
        <v>11</v>
      </c>
      <c r="M1079" s="2"/>
    </row>
    <row r="1080" spans="1:13" x14ac:dyDescent="0.25">
      <c r="A1080" s="41" t="s">
        <v>1260</v>
      </c>
      <c r="B1080" s="2" t="s">
        <v>255</v>
      </c>
      <c r="C1080" s="2" t="s">
        <v>257</v>
      </c>
      <c r="D1080" s="2" t="s">
        <v>256</v>
      </c>
      <c r="E1080" s="2" t="s">
        <v>59</v>
      </c>
      <c r="F1080" s="2" t="s">
        <v>63</v>
      </c>
      <c r="G1080" s="2" t="s">
        <v>105</v>
      </c>
      <c r="H1080" s="2" t="s">
        <v>55</v>
      </c>
      <c r="I1080" s="2">
        <v>11</v>
      </c>
      <c r="M1080" s="2"/>
    </row>
    <row r="1081" spans="1:13" x14ac:dyDescent="0.25">
      <c r="A1081" s="41" t="s">
        <v>1260</v>
      </c>
      <c r="B1081" s="2" t="s">
        <v>446</v>
      </c>
      <c r="C1081" s="2" t="s">
        <v>448</v>
      </c>
      <c r="D1081" s="2" t="s">
        <v>447</v>
      </c>
      <c r="E1081" s="2" t="s">
        <v>58</v>
      </c>
      <c r="F1081" s="2" t="s">
        <v>78</v>
      </c>
      <c r="G1081" s="2" t="s">
        <v>105</v>
      </c>
      <c r="H1081" s="2" t="s">
        <v>79</v>
      </c>
      <c r="I1081" s="2">
        <v>11</v>
      </c>
      <c r="M1081" s="2"/>
    </row>
    <row r="1082" spans="1:13" x14ac:dyDescent="0.25">
      <c r="A1082" s="41" t="s">
        <v>1260</v>
      </c>
      <c r="B1082" s="2" t="s">
        <v>430</v>
      </c>
      <c r="C1082" s="2" t="s">
        <v>432</v>
      </c>
      <c r="D1082" s="2" t="s">
        <v>431</v>
      </c>
      <c r="E1082" s="2" t="s">
        <v>59</v>
      </c>
      <c r="F1082" s="2" t="s">
        <v>76</v>
      </c>
      <c r="G1082" s="2" t="s">
        <v>105</v>
      </c>
      <c r="H1082" s="2" t="s">
        <v>55</v>
      </c>
      <c r="I1082" s="2">
        <v>11</v>
      </c>
      <c r="M1082" s="2"/>
    </row>
    <row r="1083" spans="1:13" x14ac:dyDescent="0.25">
      <c r="A1083" s="41" t="s">
        <v>1260</v>
      </c>
      <c r="B1083" s="2" t="s">
        <v>331</v>
      </c>
      <c r="C1083" s="2" t="s">
        <v>333</v>
      </c>
      <c r="D1083" s="2" t="s">
        <v>332</v>
      </c>
      <c r="E1083" s="2" t="s">
        <v>58</v>
      </c>
      <c r="F1083" s="2" t="s">
        <v>90</v>
      </c>
      <c r="G1083" s="2" t="s">
        <v>105</v>
      </c>
      <c r="H1083" s="2" t="s">
        <v>55</v>
      </c>
      <c r="I1083" s="2">
        <v>11</v>
      </c>
      <c r="M1083" s="2"/>
    </row>
    <row r="1084" spans="1:13" x14ac:dyDescent="0.25">
      <c r="A1084" s="41" t="s">
        <v>1260</v>
      </c>
      <c r="B1084" s="2" t="s">
        <v>358</v>
      </c>
      <c r="C1084" s="2" t="s">
        <v>360</v>
      </c>
      <c r="D1084" s="2" t="s">
        <v>359</v>
      </c>
      <c r="E1084" s="2" t="s">
        <v>59</v>
      </c>
      <c r="F1084" s="2" t="s">
        <v>90</v>
      </c>
      <c r="G1084" s="2" t="s">
        <v>105</v>
      </c>
      <c r="H1084" s="2" t="s">
        <v>55</v>
      </c>
      <c r="I1084" s="2">
        <v>11</v>
      </c>
      <c r="M1084" s="2"/>
    </row>
    <row r="1085" spans="1:13" x14ac:dyDescent="0.25">
      <c r="A1085" s="41" t="s">
        <v>1260</v>
      </c>
      <c r="B1085" s="2" t="s">
        <v>223</v>
      </c>
      <c r="C1085" s="2" t="s">
        <v>225</v>
      </c>
      <c r="D1085" s="2" t="s">
        <v>224</v>
      </c>
      <c r="E1085" s="2" t="s">
        <v>58</v>
      </c>
      <c r="F1085" s="2" t="s">
        <v>90</v>
      </c>
      <c r="G1085" s="2" t="s">
        <v>105</v>
      </c>
      <c r="H1085" s="2" t="s">
        <v>55</v>
      </c>
      <c r="I1085" s="2">
        <v>11</v>
      </c>
      <c r="M1085" s="2"/>
    </row>
    <row r="1086" spans="1:13" x14ac:dyDescent="0.25">
      <c r="A1086" s="41" t="s">
        <v>1260</v>
      </c>
      <c r="B1086" s="2" t="s">
        <v>229</v>
      </c>
      <c r="C1086" s="2" t="s">
        <v>231</v>
      </c>
      <c r="D1086" s="2" t="s">
        <v>230</v>
      </c>
      <c r="E1086" s="2" t="s">
        <v>59</v>
      </c>
      <c r="F1086" s="2" t="s">
        <v>90</v>
      </c>
      <c r="G1086" s="2" t="s">
        <v>105</v>
      </c>
      <c r="H1086" s="2" t="s">
        <v>55</v>
      </c>
      <c r="I1086" s="2">
        <v>11</v>
      </c>
      <c r="M1086" s="2"/>
    </row>
    <row r="1087" spans="1:13" x14ac:dyDescent="0.25">
      <c r="A1087" s="41" t="s">
        <v>1260</v>
      </c>
      <c r="B1087" s="2" t="s">
        <v>185</v>
      </c>
      <c r="C1087" s="2" t="s">
        <v>73</v>
      </c>
      <c r="D1087" s="2" t="s">
        <v>186</v>
      </c>
      <c r="E1087" s="2" t="s">
        <v>64</v>
      </c>
      <c r="F1087" s="2" t="s">
        <v>65</v>
      </c>
      <c r="G1087" s="2" t="s">
        <v>105</v>
      </c>
      <c r="H1087" s="2" t="s">
        <v>55</v>
      </c>
      <c r="I1087" s="2">
        <v>11</v>
      </c>
      <c r="M1087" s="2"/>
    </row>
    <row r="1088" spans="1:13" x14ac:dyDescent="0.25">
      <c r="A1088" s="41" t="s">
        <v>1260</v>
      </c>
      <c r="B1088" s="2" t="s">
        <v>355</v>
      </c>
      <c r="C1088" s="2" t="s">
        <v>357</v>
      </c>
      <c r="D1088" s="2" t="s">
        <v>356</v>
      </c>
      <c r="E1088" s="2" t="s">
        <v>59</v>
      </c>
      <c r="F1088" s="2" t="s">
        <v>90</v>
      </c>
      <c r="G1088" s="2" t="s">
        <v>105</v>
      </c>
      <c r="H1088" s="2" t="s">
        <v>55</v>
      </c>
      <c r="I1088" s="2">
        <v>11</v>
      </c>
      <c r="M1088" s="2"/>
    </row>
    <row r="1089" spans="1:13" x14ac:dyDescent="0.25">
      <c r="A1089" s="41" t="s">
        <v>1260</v>
      </c>
      <c r="B1089" s="2" t="s">
        <v>192</v>
      </c>
      <c r="C1089" s="2" t="s">
        <v>194</v>
      </c>
      <c r="D1089" s="2" t="s">
        <v>193</v>
      </c>
      <c r="E1089" s="2" t="s">
        <v>59</v>
      </c>
      <c r="F1089" s="2" t="s">
        <v>76</v>
      </c>
      <c r="G1089" s="2" t="s">
        <v>105</v>
      </c>
      <c r="H1089" s="2" t="s">
        <v>55</v>
      </c>
      <c r="I1089" s="2">
        <v>11</v>
      </c>
      <c r="M1089" s="2"/>
    </row>
    <row r="1090" spans="1:13" x14ac:dyDescent="0.25">
      <c r="A1090" s="41" t="s">
        <v>1260</v>
      </c>
      <c r="B1090" s="2" t="s">
        <v>195</v>
      </c>
      <c r="C1090" s="2" t="s">
        <v>197</v>
      </c>
      <c r="D1090" s="2" t="s">
        <v>196</v>
      </c>
      <c r="E1090" s="2" t="s">
        <v>2</v>
      </c>
      <c r="F1090" s="2" t="s">
        <v>76</v>
      </c>
      <c r="G1090" s="2" t="s">
        <v>105</v>
      </c>
      <c r="H1090" s="2" t="s">
        <v>55</v>
      </c>
      <c r="I1090" s="2">
        <v>11</v>
      </c>
      <c r="M1090" s="2"/>
    </row>
    <row r="1091" spans="1:13" x14ac:dyDescent="0.25">
      <c r="A1091" s="41" t="s">
        <v>1260</v>
      </c>
      <c r="B1091" s="2" t="s">
        <v>198</v>
      </c>
      <c r="C1091" s="2" t="s">
        <v>70</v>
      </c>
      <c r="D1091" s="2" t="s">
        <v>199</v>
      </c>
      <c r="E1091" s="2" t="s">
        <v>2</v>
      </c>
      <c r="F1091" s="2" t="s">
        <v>76</v>
      </c>
      <c r="G1091" s="2" t="s">
        <v>105</v>
      </c>
      <c r="H1091" s="2" t="s">
        <v>55</v>
      </c>
      <c r="I1091" s="2">
        <v>11</v>
      </c>
      <c r="M1091" s="2"/>
    </row>
    <row r="1092" spans="1:13" x14ac:dyDescent="0.25">
      <c r="A1092" s="41" t="s">
        <v>1260</v>
      </c>
      <c r="B1092" s="2" t="s">
        <v>300</v>
      </c>
      <c r="C1092" s="2" t="s">
        <v>302</v>
      </c>
      <c r="D1092" s="2" t="s">
        <v>301</v>
      </c>
      <c r="E1092" s="2" t="s">
        <v>59</v>
      </c>
      <c r="F1092" s="2" t="s">
        <v>90</v>
      </c>
      <c r="G1092" s="2" t="s">
        <v>105</v>
      </c>
      <c r="H1092" s="2" t="s">
        <v>55</v>
      </c>
      <c r="I1092" s="2">
        <v>11</v>
      </c>
      <c r="M1092" s="2"/>
    </row>
    <row r="1093" spans="1:13" x14ac:dyDescent="0.25">
      <c r="A1093" s="41" t="s">
        <v>1260</v>
      </c>
      <c r="B1093" s="2" t="s">
        <v>258</v>
      </c>
      <c r="C1093" s="2" t="s">
        <v>260</v>
      </c>
      <c r="D1093" s="2" t="s">
        <v>259</v>
      </c>
      <c r="E1093" s="2" t="s">
        <v>59</v>
      </c>
      <c r="F1093" s="2" t="s">
        <v>57</v>
      </c>
      <c r="G1093" s="2" t="s">
        <v>105</v>
      </c>
      <c r="H1093" s="2" t="s">
        <v>55</v>
      </c>
      <c r="I1093" s="2">
        <v>11</v>
      </c>
      <c r="M1093" s="2"/>
    </row>
    <row r="1094" spans="1:13" x14ac:dyDescent="0.25">
      <c r="A1094" s="41" t="s">
        <v>1260</v>
      </c>
      <c r="B1094" s="2" t="s">
        <v>261</v>
      </c>
      <c r="C1094" s="2" t="s">
        <v>263</v>
      </c>
      <c r="D1094" s="2" t="s">
        <v>262</v>
      </c>
      <c r="E1094" s="2" t="s">
        <v>2</v>
      </c>
      <c r="F1094" s="2" t="s">
        <v>63</v>
      </c>
      <c r="G1094" s="2" t="s">
        <v>105</v>
      </c>
      <c r="H1094" s="2" t="s">
        <v>55</v>
      </c>
      <c r="I1094" s="2">
        <v>11</v>
      </c>
      <c r="M1094" s="2"/>
    </row>
    <row r="1095" spans="1:13" x14ac:dyDescent="0.25">
      <c r="A1095" s="41" t="s">
        <v>1260</v>
      </c>
      <c r="B1095" s="2" t="s">
        <v>1044</v>
      </c>
      <c r="C1095" s="2" t="s">
        <v>1062</v>
      </c>
      <c r="D1095" s="2" t="s">
        <v>1042</v>
      </c>
      <c r="E1095" s="2" t="s">
        <v>1028</v>
      </c>
      <c r="F1095" s="2" t="s">
        <v>54</v>
      </c>
      <c r="G1095" s="2" t="s">
        <v>56</v>
      </c>
      <c r="H1095" s="2" t="s">
        <v>55</v>
      </c>
      <c r="I1095" s="2">
        <v>11</v>
      </c>
      <c r="M1095" s="2"/>
    </row>
    <row r="1096" spans="1:13" x14ac:dyDescent="0.25">
      <c r="A1096" s="41" t="s">
        <v>1260</v>
      </c>
      <c r="B1096" s="2" t="s">
        <v>158</v>
      </c>
      <c r="C1096" s="2" t="s">
        <v>160</v>
      </c>
      <c r="D1096" s="2" t="s">
        <v>159</v>
      </c>
      <c r="E1096" s="2" t="s">
        <v>58</v>
      </c>
      <c r="F1096" s="2" t="s">
        <v>57</v>
      </c>
      <c r="G1096" s="2" t="s">
        <v>105</v>
      </c>
      <c r="H1096" s="2" t="s">
        <v>55</v>
      </c>
      <c r="I1096" s="2">
        <v>11</v>
      </c>
      <c r="M1096" s="2"/>
    </row>
    <row r="1097" spans="1:13" x14ac:dyDescent="0.25">
      <c r="A1097" s="41" t="s">
        <v>1260</v>
      </c>
      <c r="B1097" s="2" t="s">
        <v>488</v>
      </c>
      <c r="C1097" s="2" t="s">
        <v>490</v>
      </c>
      <c r="D1097" s="2" t="s">
        <v>489</v>
      </c>
      <c r="E1097" s="2" t="s">
        <v>2</v>
      </c>
      <c r="F1097" s="2" t="s">
        <v>90</v>
      </c>
      <c r="G1097" s="2" t="s">
        <v>105</v>
      </c>
      <c r="H1097" s="2" t="s">
        <v>55</v>
      </c>
      <c r="I1097" s="2">
        <v>11</v>
      </c>
      <c r="M1097" s="2"/>
    </row>
    <row r="1098" spans="1:13" x14ac:dyDescent="0.25">
      <c r="A1098" s="41" t="s">
        <v>1260</v>
      </c>
      <c r="B1098" s="2" t="s">
        <v>211</v>
      </c>
      <c r="C1098" s="2" t="s">
        <v>213</v>
      </c>
      <c r="D1098" s="2" t="s">
        <v>212</v>
      </c>
      <c r="E1098" s="2" t="s">
        <v>59</v>
      </c>
      <c r="F1098" s="2" t="s">
        <v>67</v>
      </c>
      <c r="G1098" s="2" t="s">
        <v>105</v>
      </c>
      <c r="H1098" s="2" t="s">
        <v>55</v>
      </c>
      <c r="I1098" s="2">
        <v>11</v>
      </c>
      <c r="M1098" s="2"/>
    </row>
    <row r="1099" spans="1:13" x14ac:dyDescent="0.25">
      <c r="A1099" s="41" t="s">
        <v>1260</v>
      </c>
      <c r="B1099" s="2" t="s">
        <v>173</v>
      </c>
      <c r="C1099" s="2" t="s">
        <v>175</v>
      </c>
      <c r="D1099" s="2" t="s">
        <v>174</v>
      </c>
      <c r="E1099" s="2" t="s">
        <v>59</v>
      </c>
      <c r="F1099" s="2" t="s">
        <v>57</v>
      </c>
      <c r="G1099" s="2" t="s">
        <v>105</v>
      </c>
      <c r="H1099" s="2" t="s">
        <v>55</v>
      </c>
      <c r="I1099" s="2">
        <v>11</v>
      </c>
      <c r="M1099" s="2"/>
    </row>
    <row r="1100" spans="1:13" x14ac:dyDescent="0.25">
      <c r="A1100" s="41" t="s">
        <v>1260</v>
      </c>
      <c r="B1100" s="2" t="s">
        <v>449</v>
      </c>
      <c r="C1100" s="2" t="s">
        <v>451</v>
      </c>
      <c r="D1100" s="2" t="s">
        <v>450</v>
      </c>
      <c r="E1100" s="2" t="s">
        <v>58</v>
      </c>
      <c r="F1100" s="2" t="s">
        <v>78</v>
      </c>
      <c r="G1100" s="2" t="s">
        <v>105</v>
      </c>
      <c r="H1100" s="2" t="s">
        <v>79</v>
      </c>
      <c r="I1100" s="2">
        <v>11</v>
      </c>
      <c r="M1100" s="2"/>
    </row>
    <row r="1101" spans="1:13" x14ac:dyDescent="0.25">
      <c r="A1101" s="41" t="s">
        <v>1260</v>
      </c>
      <c r="B1101" s="2" t="s">
        <v>397</v>
      </c>
      <c r="C1101" s="2" t="s">
        <v>399</v>
      </c>
      <c r="D1101" s="2" t="s">
        <v>398</v>
      </c>
      <c r="E1101" s="2" t="s">
        <v>59</v>
      </c>
      <c r="F1101" s="2" t="s">
        <v>57</v>
      </c>
      <c r="G1101" s="2" t="s">
        <v>105</v>
      </c>
      <c r="H1101" s="2" t="s">
        <v>55</v>
      </c>
      <c r="I1101" s="2">
        <v>11</v>
      </c>
      <c r="M1101" s="2"/>
    </row>
    <row r="1102" spans="1:13" x14ac:dyDescent="0.25">
      <c r="A1102" s="41" t="s">
        <v>1260</v>
      </c>
      <c r="B1102" s="2" t="s">
        <v>1047</v>
      </c>
      <c r="C1102" s="2" t="s">
        <v>1063</v>
      </c>
      <c r="D1102" s="2" t="s">
        <v>1045</v>
      </c>
      <c r="E1102" s="2" t="s">
        <v>1028</v>
      </c>
      <c r="F1102" s="2" t="s">
        <v>54</v>
      </c>
      <c r="G1102" s="2" t="s">
        <v>56</v>
      </c>
      <c r="H1102" s="2" t="s">
        <v>55</v>
      </c>
      <c r="I1102" s="2">
        <v>11</v>
      </c>
      <c r="M1102" s="2"/>
    </row>
    <row r="1103" spans="1:13" x14ac:dyDescent="0.25">
      <c r="A1103" s="41" t="s">
        <v>1260</v>
      </c>
      <c r="B1103" s="2" t="s">
        <v>339</v>
      </c>
      <c r="C1103" s="2" t="s">
        <v>341</v>
      </c>
      <c r="D1103" s="2" t="s">
        <v>340</v>
      </c>
      <c r="E1103" s="2" t="s">
        <v>58</v>
      </c>
      <c r="F1103" s="2" t="s">
        <v>90</v>
      </c>
      <c r="G1103" s="2" t="s">
        <v>105</v>
      </c>
      <c r="H1103" s="2" t="s">
        <v>55</v>
      </c>
      <c r="I1103" s="2">
        <v>11</v>
      </c>
      <c r="M1103" s="2"/>
    </row>
    <row r="1104" spans="1:13" x14ac:dyDescent="0.25">
      <c r="A1104" s="41" t="s">
        <v>1260</v>
      </c>
      <c r="B1104" s="2" t="s">
        <v>471</v>
      </c>
      <c r="C1104" s="2" t="s">
        <v>83</v>
      </c>
      <c r="D1104" s="2" t="s">
        <v>472</v>
      </c>
      <c r="E1104" s="2" t="s">
        <v>64</v>
      </c>
      <c r="F1104" s="2" t="s">
        <v>65</v>
      </c>
      <c r="G1104" s="2" t="s">
        <v>105</v>
      </c>
      <c r="H1104" s="2" t="s">
        <v>55</v>
      </c>
      <c r="I1104" s="2">
        <v>11</v>
      </c>
      <c r="M1104" s="2"/>
    </row>
    <row r="1105" spans="1:13" x14ac:dyDescent="0.25">
      <c r="A1105" s="41" t="s">
        <v>1260</v>
      </c>
      <c r="B1105" s="2" t="s">
        <v>1050</v>
      </c>
      <c r="C1105" s="2" t="s">
        <v>1064</v>
      </c>
      <c r="D1105" s="2" t="s">
        <v>1048</v>
      </c>
      <c r="E1105" s="2" t="s">
        <v>1028</v>
      </c>
      <c r="F1105" s="2" t="s">
        <v>54</v>
      </c>
      <c r="G1105" s="2" t="s">
        <v>56</v>
      </c>
      <c r="H1105" s="2" t="s">
        <v>55</v>
      </c>
      <c r="I1105" s="2">
        <v>11</v>
      </c>
      <c r="M1105" s="2"/>
    </row>
    <row r="1106" spans="1:13" x14ac:dyDescent="0.25">
      <c r="A1106" s="41" t="s">
        <v>1260</v>
      </c>
      <c r="B1106" s="2" t="s">
        <v>328</v>
      </c>
      <c r="C1106" s="2" t="s">
        <v>330</v>
      </c>
      <c r="D1106" s="2" t="s">
        <v>329</v>
      </c>
      <c r="E1106" s="2" t="s">
        <v>77</v>
      </c>
      <c r="F1106" s="2" t="s">
        <v>61</v>
      </c>
      <c r="G1106" s="2" t="s">
        <v>105</v>
      </c>
      <c r="H1106" s="2" t="s">
        <v>55</v>
      </c>
      <c r="I1106" s="2">
        <v>11</v>
      </c>
      <c r="M1106" s="2"/>
    </row>
    <row r="1107" spans="1:13" x14ac:dyDescent="0.25">
      <c r="A1107" s="41" t="s">
        <v>1260</v>
      </c>
      <c r="B1107" s="2" t="s">
        <v>349</v>
      </c>
      <c r="C1107" s="2" t="s">
        <v>351</v>
      </c>
      <c r="D1107" s="2" t="s">
        <v>350</v>
      </c>
      <c r="E1107" s="2" t="s">
        <v>59</v>
      </c>
      <c r="F1107" s="2" t="s">
        <v>90</v>
      </c>
      <c r="G1107" s="2" t="s">
        <v>105</v>
      </c>
      <c r="H1107" s="2" t="s">
        <v>55</v>
      </c>
      <c r="I1107" s="2">
        <v>11</v>
      </c>
      <c r="M1107" s="2"/>
    </row>
    <row r="1108" spans="1:13" x14ac:dyDescent="0.25">
      <c r="A1108" s="41" t="s">
        <v>1260</v>
      </c>
      <c r="B1108" s="2" t="s">
        <v>1085</v>
      </c>
      <c r="C1108" s="2" t="s">
        <v>1084</v>
      </c>
      <c r="D1108" s="2" t="s">
        <v>1083</v>
      </c>
      <c r="E1108" s="2" t="s">
        <v>95</v>
      </c>
      <c r="F1108" s="2" t="s">
        <v>54</v>
      </c>
      <c r="G1108" s="2" t="s">
        <v>105</v>
      </c>
      <c r="H1108" s="2" t="s">
        <v>55</v>
      </c>
      <c r="I1108" s="2">
        <v>11</v>
      </c>
      <c r="M1108" s="2"/>
    </row>
    <row r="1109" spans="1:13" x14ac:dyDescent="0.25">
      <c r="A1109" s="41" t="s">
        <v>1260</v>
      </c>
      <c r="B1109" s="2" t="s">
        <v>469</v>
      </c>
      <c r="C1109" s="2" t="s">
        <v>470</v>
      </c>
      <c r="D1109" s="2" t="s">
        <v>141</v>
      </c>
      <c r="E1109" s="2" t="s">
        <v>64</v>
      </c>
      <c r="F1109" s="2" t="s">
        <v>65</v>
      </c>
      <c r="G1109" s="2" t="s">
        <v>105</v>
      </c>
      <c r="H1109" s="2" t="s">
        <v>55</v>
      </c>
      <c r="I1109" s="2">
        <v>11</v>
      </c>
      <c r="M1109" s="2"/>
    </row>
    <row r="1110" spans="1:13" x14ac:dyDescent="0.25">
      <c r="A1110" s="41" t="s">
        <v>1260</v>
      </c>
      <c r="B1110" s="2" t="s">
        <v>179</v>
      </c>
      <c r="C1110" s="2" t="s">
        <v>181</v>
      </c>
      <c r="D1110" s="2" t="s">
        <v>180</v>
      </c>
      <c r="E1110" s="2" t="s">
        <v>59</v>
      </c>
      <c r="F1110" s="2" t="s">
        <v>57</v>
      </c>
      <c r="G1110" s="2" t="s">
        <v>105</v>
      </c>
      <c r="H1110" s="2" t="s">
        <v>55</v>
      </c>
      <c r="I1110" s="2">
        <v>11</v>
      </c>
      <c r="M1110" s="2"/>
    </row>
    <row r="1111" spans="1:13" x14ac:dyDescent="0.25">
      <c r="A1111" s="41" t="s">
        <v>1260</v>
      </c>
      <c r="B1111" s="2" t="s">
        <v>322</v>
      </c>
      <c r="C1111" s="2" t="s">
        <v>324</v>
      </c>
      <c r="D1111" s="2" t="s">
        <v>323</v>
      </c>
      <c r="E1111" s="2" t="s">
        <v>59</v>
      </c>
      <c r="F1111" s="2" t="s">
        <v>78</v>
      </c>
      <c r="G1111" s="2" t="s">
        <v>105</v>
      </c>
      <c r="H1111" s="2" t="s">
        <v>79</v>
      </c>
      <c r="I1111" s="2">
        <v>11</v>
      </c>
      <c r="M1111" s="2"/>
    </row>
    <row r="1112" spans="1:13" x14ac:dyDescent="0.25">
      <c r="A1112" s="41" t="s">
        <v>1260</v>
      </c>
      <c r="B1112" s="2" t="s">
        <v>126</v>
      </c>
      <c r="C1112" s="2" t="s">
        <v>128</v>
      </c>
      <c r="D1112" s="2" t="s">
        <v>127</v>
      </c>
      <c r="E1112" s="2" t="s">
        <v>62</v>
      </c>
      <c r="F1112" s="2" t="s">
        <v>61</v>
      </c>
      <c r="G1112" s="2" t="s">
        <v>105</v>
      </c>
      <c r="H1112" s="2" t="s">
        <v>55</v>
      </c>
      <c r="I1112" s="2">
        <v>11</v>
      </c>
      <c r="M1112" s="2"/>
    </row>
    <row r="1113" spans="1:13" x14ac:dyDescent="0.25">
      <c r="A1113" s="41" t="s">
        <v>1260</v>
      </c>
      <c r="B1113" s="2" t="s">
        <v>525</v>
      </c>
      <c r="C1113" s="2" t="s">
        <v>527</v>
      </c>
      <c r="D1113" s="2" t="s">
        <v>526</v>
      </c>
      <c r="E1113" s="2" t="s">
        <v>59</v>
      </c>
      <c r="F1113" s="2" t="s">
        <v>81</v>
      </c>
      <c r="G1113" s="2" t="s">
        <v>105</v>
      </c>
      <c r="H1113" s="2" t="s">
        <v>55</v>
      </c>
      <c r="I1113" s="2">
        <v>11</v>
      </c>
      <c r="M1113" s="2"/>
    </row>
    <row r="1114" spans="1:13" x14ac:dyDescent="0.25">
      <c r="A1114" s="41" t="s">
        <v>1260</v>
      </c>
      <c r="B1114" s="2" t="s">
        <v>200</v>
      </c>
      <c r="C1114" s="2" t="s">
        <v>1051</v>
      </c>
      <c r="D1114" s="2" t="s">
        <v>201</v>
      </c>
      <c r="E1114" s="2" t="s">
        <v>59</v>
      </c>
      <c r="F1114" s="2" t="s">
        <v>76</v>
      </c>
      <c r="G1114" s="2" t="s">
        <v>105</v>
      </c>
      <c r="H1114" s="2" t="s">
        <v>55</v>
      </c>
      <c r="I1114" s="2">
        <v>11</v>
      </c>
      <c r="M1114" s="2"/>
    </row>
    <row r="1115" spans="1:13" x14ac:dyDescent="0.25">
      <c r="A1115" s="41" t="s">
        <v>1260</v>
      </c>
      <c r="B1115" s="2" t="s">
        <v>238</v>
      </c>
      <c r="C1115" s="2" t="s">
        <v>175</v>
      </c>
      <c r="D1115" s="2" t="s">
        <v>239</v>
      </c>
      <c r="E1115" s="2" t="s">
        <v>59</v>
      </c>
      <c r="F1115" s="2" t="s">
        <v>67</v>
      </c>
      <c r="G1115" s="2" t="s">
        <v>105</v>
      </c>
      <c r="H1115" s="2" t="s">
        <v>55</v>
      </c>
      <c r="I1115" s="2">
        <v>11</v>
      </c>
      <c r="M1115" s="2"/>
    </row>
    <row r="1116" spans="1:13" x14ac:dyDescent="0.25">
      <c r="A1116" s="41" t="s">
        <v>1260</v>
      </c>
      <c r="B1116" s="2" t="s">
        <v>379</v>
      </c>
      <c r="C1116" s="2" t="s">
        <v>381</v>
      </c>
      <c r="D1116" s="2" t="s">
        <v>380</v>
      </c>
      <c r="E1116" s="2" t="s">
        <v>58</v>
      </c>
      <c r="F1116" s="2" t="s">
        <v>90</v>
      </c>
      <c r="G1116" s="2" t="s">
        <v>105</v>
      </c>
      <c r="H1116" s="2" t="s">
        <v>55</v>
      </c>
      <c r="I1116" s="2">
        <v>11</v>
      </c>
      <c r="M1116" s="2"/>
    </row>
    <row r="1117" spans="1:13" x14ac:dyDescent="0.25">
      <c r="A1117" s="41" t="s">
        <v>1260</v>
      </c>
      <c r="B1117" s="2" t="s">
        <v>382</v>
      </c>
      <c r="C1117" s="2" t="s">
        <v>384</v>
      </c>
      <c r="D1117" s="2" t="s">
        <v>383</v>
      </c>
      <c r="E1117" s="2" t="s">
        <v>58</v>
      </c>
      <c r="F1117" s="2" t="s">
        <v>90</v>
      </c>
      <c r="G1117" s="2" t="s">
        <v>105</v>
      </c>
      <c r="H1117" s="2" t="s">
        <v>55</v>
      </c>
      <c r="I1117" s="2">
        <v>11</v>
      </c>
      <c r="M1117" s="2"/>
    </row>
    <row r="1118" spans="1:13" x14ac:dyDescent="0.25">
      <c r="A1118" s="41" t="s">
        <v>1260</v>
      </c>
      <c r="B1118" s="2" t="s">
        <v>538</v>
      </c>
      <c r="C1118" s="2" t="s">
        <v>540</v>
      </c>
      <c r="D1118" s="2" t="s">
        <v>539</v>
      </c>
      <c r="E1118" s="2" t="s">
        <v>59</v>
      </c>
      <c r="F1118" s="2" t="s">
        <v>81</v>
      </c>
      <c r="G1118" s="2" t="s">
        <v>105</v>
      </c>
      <c r="H1118" s="2" t="s">
        <v>55</v>
      </c>
      <c r="I1118" s="2">
        <v>11</v>
      </c>
      <c r="M1118" s="2"/>
    </row>
    <row r="1119" spans="1:13" x14ac:dyDescent="0.25">
      <c r="A1119" s="41" t="s">
        <v>1260</v>
      </c>
      <c r="B1119" s="2" t="s">
        <v>435</v>
      </c>
      <c r="C1119" s="2" t="s">
        <v>437</v>
      </c>
      <c r="D1119" s="2" t="s">
        <v>436</v>
      </c>
      <c r="E1119" s="2" t="s">
        <v>66</v>
      </c>
      <c r="F1119" s="2" t="s">
        <v>76</v>
      </c>
      <c r="G1119" s="2" t="s">
        <v>105</v>
      </c>
      <c r="H1119" s="2" t="s">
        <v>55</v>
      </c>
      <c r="I1119" s="2">
        <v>11</v>
      </c>
      <c r="M1119" s="2"/>
    </row>
    <row r="1120" spans="1:13" x14ac:dyDescent="0.25">
      <c r="A1120" s="41" t="s">
        <v>1260</v>
      </c>
      <c r="B1120" s="2" t="s">
        <v>264</v>
      </c>
      <c r="C1120" s="2" t="s">
        <v>266</v>
      </c>
      <c r="D1120" s="2" t="s">
        <v>265</v>
      </c>
      <c r="E1120" s="2" t="s">
        <v>2</v>
      </c>
      <c r="F1120" s="2" t="s">
        <v>57</v>
      </c>
      <c r="G1120" s="2" t="s">
        <v>105</v>
      </c>
      <c r="H1120" s="2" t="s">
        <v>55</v>
      </c>
      <c r="I1120" s="2">
        <v>11</v>
      </c>
      <c r="M1120" s="2"/>
    </row>
    <row r="1121" spans="1:13" x14ac:dyDescent="0.25">
      <c r="A1121" s="41" t="s">
        <v>1260</v>
      </c>
      <c r="B1121" s="2" t="s">
        <v>416</v>
      </c>
      <c r="C1121" s="2" t="s">
        <v>418</v>
      </c>
      <c r="D1121" s="2" t="s">
        <v>417</v>
      </c>
      <c r="E1121" s="2" t="s">
        <v>59</v>
      </c>
      <c r="F1121" s="2" t="s">
        <v>76</v>
      </c>
      <c r="G1121" s="2" t="s">
        <v>105</v>
      </c>
      <c r="H1121" s="2" t="s">
        <v>55</v>
      </c>
      <c r="I1121" s="2">
        <v>11</v>
      </c>
      <c r="M1121" s="2"/>
    </row>
    <row r="1122" spans="1:13" x14ac:dyDescent="0.25">
      <c r="A1122" s="41" t="s">
        <v>1260</v>
      </c>
      <c r="B1122" s="2" t="s">
        <v>385</v>
      </c>
      <c r="C1122" s="2" t="s">
        <v>387</v>
      </c>
      <c r="D1122" s="2" t="s">
        <v>386</v>
      </c>
      <c r="E1122" s="2" t="s">
        <v>59</v>
      </c>
      <c r="F1122" s="2" t="s">
        <v>90</v>
      </c>
      <c r="G1122" s="2" t="s">
        <v>105</v>
      </c>
      <c r="H1122" s="2" t="s">
        <v>55</v>
      </c>
      <c r="I1122" s="2">
        <v>11</v>
      </c>
      <c r="M1122" s="2"/>
    </row>
    <row r="1123" spans="1:13" x14ac:dyDescent="0.25">
      <c r="A1123" s="41" t="s">
        <v>1260</v>
      </c>
      <c r="B1123" s="2" t="s">
        <v>146</v>
      </c>
      <c r="C1123" s="2" t="s">
        <v>148</v>
      </c>
      <c r="D1123" s="2" t="s">
        <v>147</v>
      </c>
      <c r="E1123" s="2" t="s">
        <v>64</v>
      </c>
      <c r="F1123" s="2" t="s">
        <v>65</v>
      </c>
      <c r="G1123" s="2" t="s">
        <v>105</v>
      </c>
      <c r="H1123" s="2" t="s">
        <v>55</v>
      </c>
      <c r="I1123" s="2">
        <v>11</v>
      </c>
      <c r="M1123" s="2"/>
    </row>
    <row r="1124" spans="1:13" x14ac:dyDescent="0.25">
      <c r="A1124" s="41" t="s">
        <v>1260</v>
      </c>
      <c r="B1124" s="2" t="s">
        <v>285</v>
      </c>
      <c r="C1124" s="2" t="s">
        <v>287</v>
      </c>
      <c r="D1124" s="2" t="s">
        <v>286</v>
      </c>
      <c r="E1124" s="2" t="s">
        <v>59</v>
      </c>
      <c r="F1124" s="2" t="s">
        <v>57</v>
      </c>
      <c r="G1124" s="2" t="s">
        <v>105</v>
      </c>
      <c r="H1124" s="2" t="s">
        <v>55</v>
      </c>
      <c r="I1124" s="2">
        <v>11</v>
      </c>
      <c r="M1124" s="2"/>
    </row>
    <row r="1125" spans="1:13" x14ac:dyDescent="0.25">
      <c r="A1125" s="41" t="s">
        <v>1260</v>
      </c>
      <c r="B1125" s="2" t="s">
        <v>267</v>
      </c>
      <c r="C1125" s="2" t="s">
        <v>269</v>
      </c>
      <c r="D1125" s="2" t="s">
        <v>268</v>
      </c>
      <c r="E1125" s="2" t="s">
        <v>59</v>
      </c>
      <c r="F1125" s="2" t="s">
        <v>57</v>
      </c>
      <c r="G1125" s="2" t="s">
        <v>105</v>
      </c>
      <c r="H1125" s="2" t="s">
        <v>55</v>
      </c>
      <c r="I1125" s="2">
        <v>11</v>
      </c>
      <c r="M1125" s="2"/>
    </row>
    <row r="1126" spans="1:13" x14ac:dyDescent="0.25">
      <c r="A1126" s="41" t="s">
        <v>1260</v>
      </c>
      <c r="B1126" s="2" t="s">
        <v>511</v>
      </c>
      <c r="C1126" s="2" t="s">
        <v>513</v>
      </c>
      <c r="D1126" s="2" t="s">
        <v>512</v>
      </c>
      <c r="E1126" s="2" t="s">
        <v>59</v>
      </c>
      <c r="F1126" s="2" t="s">
        <v>90</v>
      </c>
      <c r="G1126" s="2" t="s">
        <v>105</v>
      </c>
      <c r="H1126" s="2" t="s">
        <v>55</v>
      </c>
      <c r="I1126" s="2">
        <v>11</v>
      </c>
      <c r="M1126" s="2"/>
    </row>
    <row r="1127" spans="1:13" x14ac:dyDescent="0.25">
      <c r="A1127" s="41" t="s">
        <v>1260</v>
      </c>
      <c r="B1127" s="2" t="s">
        <v>408</v>
      </c>
      <c r="C1127" s="2" t="s">
        <v>74</v>
      </c>
      <c r="D1127" s="2" t="s">
        <v>409</v>
      </c>
      <c r="E1127" s="2" t="s">
        <v>59</v>
      </c>
      <c r="F1127" s="2" t="s">
        <v>90</v>
      </c>
      <c r="G1127" s="2" t="s">
        <v>105</v>
      </c>
      <c r="H1127" s="2" t="s">
        <v>55</v>
      </c>
      <c r="I1127" s="2">
        <v>11</v>
      </c>
      <c r="M1127" s="2"/>
    </row>
    <row r="1128" spans="1:13" x14ac:dyDescent="0.25">
      <c r="A1128" s="41" t="s">
        <v>1260</v>
      </c>
      <c r="B1128" s="2" t="s">
        <v>452</v>
      </c>
      <c r="C1128" s="2" t="s">
        <v>454</v>
      </c>
      <c r="D1128" s="2" t="s">
        <v>453</v>
      </c>
      <c r="E1128" s="2" t="s">
        <v>59</v>
      </c>
      <c r="F1128" s="2" t="s">
        <v>78</v>
      </c>
      <c r="G1128" s="2" t="s">
        <v>105</v>
      </c>
      <c r="H1128" s="2" t="s">
        <v>79</v>
      </c>
      <c r="I1128" s="2">
        <v>11</v>
      </c>
      <c r="M1128" s="2"/>
    </row>
    <row r="1129" spans="1:13" x14ac:dyDescent="0.25">
      <c r="A1129" s="41" t="s">
        <v>1260</v>
      </c>
      <c r="B1129" s="2" t="s">
        <v>220</v>
      </c>
      <c r="C1129" s="2" t="s">
        <v>222</v>
      </c>
      <c r="D1129" s="2" t="s">
        <v>221</v>
      </c>
      <c r="E1129" s="2" t="s">
        <v>2</v>
      </c>
      <c r="F1129" s="2" t="s">
        <v>90</v>
      </c>
      <c r="G1129" s="2" t="s">
        <v>105</v>
      </c>
      <c r="H1129" s="2" t="s">
        <v>55</v>
      </c>
      <c r="I1129" s="2">
        <v>11</v>
      </c>
      <c r="M1129" s="2"/>
    </row>
    <row r="1130" spans="1:13" x14ac:dyDescent="0.25">
      <c r="A1130" s="41" t="s">
        <v>1260</v>
      </c>
      <c r="B1130" s="2" t="s">
        <v>176</v>
      </c>
      <c r="C1130" s="2" t="s">
        <v>178</v>
      </c>
      <c r="D1130" s="2" t="s">
        <v>177</v>
      </c>
      <c r="E1130" s="2" t="s">
        <v>58</v>
      </c>
      <c r="F1130" s="2" t="s">
        <v>57</v>
      </c>
      <c r="G1130" s="2" t="s">
        <v>105</v>
      </c>
      <c r="H1130" s="2" t="s">
        <v>55</v>
      </c>
      <c r="I1130" s="2">
        <v>11</v>
      </c>
      <c r="M1130" s="2"/>
    </row>
    <row r="1131" spans="1:13" x14ac:dyDescent="0.25">
      <c r="A1131" s="41" t="s">
        <v>1260</v>
      </c>
      <c r="B1131" s="2" t="s">
        <v>370</v>
      </c>
      <c r="C1131" s="2" t="s">
        <v>372</v>
      </c>
      <c r="D1131" s="2" t="s">
        <v>371</v>
      </c>
      <c r="E1131" s="2" t="s">
        <v>75</v>
      </c>
      <c r="F1131" s="2" t="s">
        <v>90</v>
      </c>
      <c r="G1131" s="2" t="s">
        <v>105</v>
      </c>
      <c r="H1131" s="2" t="s">
        <v>55</v>
      </c>
      <c r="I1131" s="2">
        <v>11</v>
      </c>
      <c r="M1131" s="2"/>
    </row>
    <row r="1132" spans="1:13" x14ac:dyDescent="0.25">
      <c r="A1132" s="41" t="s">
        <v>1260</v>
      </c>
      <c r="B1132" s="2" t="s">
        <v>270</v>
      </c>
      <c r="C1132" s="2" t="s">
        <v>272</v>
      </c>
      <c r="D1132" s="2" t="s">
        <v>271</v>
      </c>
      <c r="E1132" s="2" t="s">
        <v>59</v>
      </c>
      <c r="F1132" s="2" t="s">
        <v>57</v>
      </c>
      <c r="G1132" s="2" t="s">
        <v>105</v>
      </c>
      <c r="H1132" s="2" t="s">
        <v>55</v>
      </c>
      <c r="I1132" s="2">
        <v>11</v>
      </c>
      <c r="M1132" s="2"/>
    </row>
    <row r="1133" spans="1:13" x14ac:dyDescent="0.25">
      <c r="A1133" s="41" t="s">
        <v>1260</v>
      </c>
      <c r="B1133" s="2" t="s">
        <v>528</v>
      </c>
      <c r="C1133" s="2" t="s">
        <v>530</v>
      </c>
      <c r="D1133" s="2" t="s">
        <v>529</v>
      </c>
      <c r="E1133" s="2" t="s">
        <v>59</v>
      </c>
      <c r="F1133" s="2" t="s">
        <v>57</v>
      </c>
      <c r="G1133" s="2" t="s">
        <v>105</v>
      </c>
      <c r="H1133" s="2" t="s">
        <v>55</v>
      </c>
      <c r="I1133" s="2">
        <v>11</v>
      </c>
      <c r="M1133" s="2"/>
    </row>
    <row r="1134" spans="1:13" x14ac:dyDescent="0.25">
      <c r="A1134" s="41" t="s">
        <v>1260</v>
      </c>
      <c r="B1134" s="2" t="s">
        <v>376</v>
      </c>
      <c r="C1134" s="2" t="s">
        <v>378</v>
      </c>
      <c r="D1134" s="2" t="s">
        <v>377</v>
      </c>
      <c r="E1134" s="2" t="s">
        <v>75</v>
      </c>
      <c r="F1134" s="2" t="s">
        <v>90</v>
      </c>
      <c r="G1134" s="2" t="s">
        <v>105</v>
      </c>
      <c r="H1134" s="2" t="s">
        <v>55</v>
      </c>
      <c r="I1134" s="2">
        <v>11</v>
      </c>
      <c r="M1134" s="2"/>
    </row>
    <row r="1135" spans="1:13" x14ac:dyDescent="0.25">
      <c r="A1135" s="41" t="s">
        <v>1260</v>
      </c>
      <c r="B1135" s="2" t="s">
        <v>138</v>
      </c>
      <c r="C1135" s="2" t="s">
        <v>69</v>
      </c>
      <c r="D1135" s="2" t="s">
        <v>139</v>
      </c>
      <c r="E1135" s="2" t="s">
        <v>66</v>
      </c>
      <c r="F1135" s="2" t="s">
        <v>65</v>
      </c>
      <c r="G1135" s="2" t="s">
        <v>105</v>
      </c>
      <c r="H1135" s="2" t="s">
        <v>55</v>
      </c>
      <c r="I1135" s="2">
        <v>11</v>
      </c>
      <c r="M1135" s="2"/>
    </row>
    <row r="1136" spans="1:13" x14ac:dyDescent="0.25">
      <c r="A1136" s="41" t="s">
        <v>1260</v>
      </c>
      <c r="B1136" s="2" t="s">
        <v>306</v>
      </c>
      <c r="C1136" s="2" t="s">
        <v>307</v>
      </c>
      <c r="D1136" s="2" t="s">
        <v>1053</v>
      </c>
      <c r="E1136" s="2" t="s">
        <v>91</v>
      </c>
      <c r="F1136" s="2" t="s">
        <v>61</v>
      </c>
      <c r="G1136" s="2" t="s">
        <v>105</v>
      </c>
      <c r="H1136" s="2" t="s">
        <v>55</v>
      </c>
      <c r="I1136" s="2">
        <v>11</v>
      </c>
      <c r="M1136" s="2"/>
    </row>
    <row r="1137" spans="1:13" x14ac:dyDescent="0.25">
      <c r="A1137" s="41" t="s">
        <v>1260</v>
      </c>
      <c r="B1137" s="2" t="s">
        <v>140</v>
      </c>
      <c r="C1137" s="2" t="s">
        <v>142</v>
      </c>
      <c r="D1137" s="2" t="s">
        <v>141</v>
      </c>
      <c r="E1137" s="2" t="s">
        <v>64</v>
      </c>
      <c r="F1137" s="2" t="s">
        <v>65</v>
      </c>
      <c r="G1137" s="2" t="s">
        <v>105</v>
      </c>
      <c r="H1137" s="2" t="s">
        <v>55</v>
      </c>
      <c r="I1137" s="2">
        <v>11</v>
      </c>
      <c r="M1137" s="2"/>
    </row>
    <row r="1138" spans="1:13" x14ac:dyDescent="0.25">
      <c r="A1138" s="41" t="s">
        <v>1260</v>
      </c>
      <c r="B1138" s="2" t="s">
        <v>308</v>
      </c>
      <c r="C1138" s="2" t="s">
        <v>74</v>
      </c>
      <c r="D1138" s="2" t="s">
        <v>309</v>
      </c>
      <c r="E1138" s="2" t="s">
        <v>310</v>
      </c>
      <c r="F1138" s="2" t="s">
        <v>61</v>
      </c>
      <c r="G1138" s="2" t="s">
        <v>105</v>
      </c>
      <c r="H1138" s="2" t="s">
        <v>55</v>
      </c>
      <c r="I1138" s="2">
        <v>11</v>
      </c>
      <c r="M1138" s="2"/>
    </row>
    <row r="1139" spans="1:13" x14ac:dyDescent="0.25">
      <c r="A1139" s="41" t="s">
        <v>1260</v>
      </c>
      <c r="B1139" s="2" t="s">
        <v>226</v>
      </c>
      <c r="C1139" s="2" t="s">
        <v>228</v>
      </c>
      <c r="D1139" s="2" t="s">
        <v>227</v>
      </c>
      <c r="E1139" s="2" t="s">
        <v>59</v>
      </c>
      <c r="F1139" s="2" t="s">
        <v>90</v>
      </c>
      <c r="G1139" s="2" t="s">
        <v>105</v>
      </c>
      <c r="H1139" s="2" t="s">
        <v>55</v>
      </c>
      <c r="I1139" s="2">
        <v>11</v>
      </c>
      <c r="M1139" s="2"/>
    </row>
    <row r="1140" spans="1:13" x14ac:dyDescent="0.25">
      <c r="A1140" s="41" t="s">
        <v>1260</v>
      </c>
      <c r="B1140" s="2" t="s">
        <v>494</v>
      </c>
      <c r="C1140" s="2" t="s">
        <v>496</v>
      </c>
      <c r="D1140" s="2" t="s">
        <v>495</v>
      </c>
      <c r="E1140" s="2" t="s">
        <v>58</v>
      </c>
      <c r="F1140" s="2" t="s">
        <v>475</v>
      </c>
      <c r="G1140" s="2" t="s">
        <v>105</v>
      </c>
      <c r="H1140" s="2" t="s">
        <v>55</v>
      </c>
      <c r="I1140" s="2">
        <v>11</v>
      </c>
      <c r="M1140" s="2"/>
    </row>
    <row r="1141" spans="1:13" x14ac:dyDescent="0.25">
      <c r="A1141" s="41" t="s">
        <v>1260</v>
      </c>
      <c r="B1141" s="2" t="s">
        <v>491</v>
      </c>
      <c r="C1141" s="2" t="s">
        <v>493</v>
      </c>
      <c r="D1141" s="2" t="s">
        <v>492</v>
      </c>
      <c r="E1141" s="2" t="s">
        <v>59</v>
      </c>
      <c r="F1141" s="2" t="s">
        <v>57</v>
      </c>
      <c r="G1141" s="2" t="s">
        <v>105</v>
      </c>
      <c r="H1141" s="2" t="s">
        <v>55</v>
      </c>
      <c r="I1141" s="2">
        <v>11</v>
      </c>
      <c r="M1141" s="2"/>
    </row>
    <row r="1142" spans="1:13" x14ac:dyDescent="0.25">
      <c r="A1142" s="41" t="s">
        <v>1260</v>
      </c>
      <c r="B1142" s="2" t="s">
        <v>505</v>
      </c>
      <c r="C1142" s="2" t="s">
        <v>507</v>
      </c>
      <c r="D1142" s="2" t="s">
        <v>506</v>
      </c>
      <c r="E1142" s="2" t="s">
        <v>59</v>
      </c>
      <c r="F1142" s="2" t="s">
        <v>57</v>
      </c>
      <c r="G1142" s="2" t="s">
        <v>105</v>
      </c>
      <c r="H1142" s="2" t="s">
        <v>55</v>
      </c>
      <c r="I1142" s="2">
        <v>11</v>
      </c>
      <c r="M1142" s="2"/>
    </row>
    <row r="1143" spans="1:13" x14ac:dyDescent="0.25">
      <c r="A1143" s="41" t="s">
        <v>1260</v>
      </c>
      <c r="B1143" s="2" t="s">
        <v>1088</v>
      </c>
      <c r="C1143" s="2" t="s">
        <v>1087</v>
      </c>
      <c r="D1143" s="2" t="s">
        <v>1086</v>
      </c>
      <c r="E1143" s="2" t="s">
        <v>59</v>
      </c>
      <c r="F1143" s="2" t="s">
        <v>76</v>
      </c>
      <c r="G1143" s="2" t="s">
        <v>105</v>
      </c>
      <c r="H1143" s="2" t="s">
        <v>55</v>
      </c>
      <c r="I1143" s="2">
        <v>11</v>
      </c>
      <c r="M1143" s="2"/>
    </row>
    <row r="1144" spans="1:13" x14ac:dyDescent="0.25">
      <c r="A1144" s="41" t="s">
        <v>1260</v>
      </c>
      <c r="B1144" s="2" t="s">
        <v>1091</v>
      </c>
      <c r="C1144" s="2" t="s">
        <v>1090</v>
      </c>
      <c r="D1144" s="2" t="s">
        <v>1089</v>
      </c>
      <c r="E1144" s="2" t="s">
        <v>59</v>
      </c>
      <c r="F1144" s="2" t="s">
        <v>90</v>
      </c>
      <c r="G1144" s="2" t="s">
        <v>105</v>
      </c>
      <c r="H1144" s="2" t="s">
        <v>55</v>
      </c>
      <c r="I1144" s="2">
        <v>11</v>
      </c>
      <c r="M1144" s="2"/>
    </row>
    <row r="1145" spans="1:13" x14ac:dyDescent="0.25">
      <c r="A1145" s="41" t="s">
        <v>1260</v>
      </c>
      <c r="B1145" s="2" t="s">
        <v>441</v>
      </c>
      <c r="C1145" s="2" t="s">
        <v>443</v>
      </c>
      <c r="D1145" s="2" t="s">
        <v>442</v>
      </c>
      <c r="E1145" s="2" t="s">
        <v>59</v>
      </c>
      <c r="F1145" s="2" t="s">
        <v>76</v>
      </c>
      <c r="G1145" s="2" t="s">
        <v>105</v>
      </c>
      <c r="H1145" s="2" t="s">
        <v>55</v>
      </c>
      <c r="I1145" s="2">
        <v>11</v>
      </c>
      <c r="M1145" s="2"/>
    </row>
    <row r="1146" spans="1:13" x14ac:dyDescent="0.25">
      <c r="A1146" s="41" t="s">
        <v>1260</v>
      </c>
      <c r="B1146" s="2" t="s">
        <v>514</v>
      </c>
      <c r="C1146" s="2" t="s">
        <v>516</v>
      </c>
      <c r="D1146" s="2" t="s">
        <v>515</v>
      </c>
      <c r="E1146" s="2" t="s">
        <v>64</v>
      </c>
      <c r="F1146" s="2" t="s">
        <v>65</v>
      </c>
      <c r="G1146" s="2" t="s">
        <v>105</v>
      </c>
      <c r="H1146" s="2" t="s">
        <v>55</v>
      </c>
      <c r="I1146" s="2">
        <v>11</v>
      </c>
      <c r="M1146" s="2"/>
    </row>
    <row r="1147" spans="1:13" x14ac:dyDescent="0.25">
      <c r="A1147" s="41" t="s">
        <v>1260</v>
      </c>
      <c r="B1147" s="2" t="s">
        <v>170</v>
      </c>
      <c r="C1147" s="2" t="s">
        <v>172</v>
      </c>
      <c r="D1147" s="2" t="s">
        <v>171</v>
      </c>
      <c r="E1147" s="2" t="s">
        <v>59</v>
      </c>
      <c r="F1147" s="2" t="s">
        <v>57</v>
      </c>
      <c r="G1147" s="2" t="s">
        <v>105</v>
      </c>
      <c r="H1147" s="2" t="s">
        <v>55</v>
      </c>
      <c r="I1147" s="2">
        <v>11</v>
      </c>
      <c r="M1147" s="2"/>
    </row>
    <row r="1148" spans="1:13" x14ac:dyDescent="0.25">
      <c r="A1148" s="41" t="s">
        <v>1260</v>
      </c>
      <c r="B1148" s="2" t="s">
        <v>497</v>
      </c>
      <c r="C1148" s="2" t="s">
        <v>499</v>
      </c>
      <c r="D1148" s="2" t="s">
        <v>498</v>
      </c>
      <c r="E1148" s="2" t="s">
        <v>59</v>
      </c>
      <c r="F1148" s="2" t="s">
        <v>57</v>
      </c>
      <c r="G1148" s="2" t="s">
        <v>105</v>
      </c>
      <c r="H1148" s="2" t="s">
        <v>55</v>
      </c>
      <c r="I1148" s="2">
        <v>11</v>
      </c>
      <c r="M1148" s="2"/>
    </row>
    <row r="1149" spans="1:13" x14ac:dyDescent="0.25">
      <c r="A1149" s="41" t="s">
        <v>1260</v>
      </c>
      <c r="B1149" s="2" t="s">
        <v>273</v>
      </c>
      <c r="C1149" s="2" t="s">
        <v>275</v>
      </c>
      <c r="D1149" s="2" t="s">
        <v>274</v>
      </c>
      <c r="E1149" s="2" t="s">
        <v>75</v>
      </c>
      <c r="F1149" s="2" t="s">
        <v>63</v>
      </c>
      <c r="G1149" s="2" t="s">
        <v>105</v>
      </c>
      <c r="H1149" s="2" t="s">
        <v>55</v>
      </c>
      <c r="I1149" s="2">
        <v>11</v>
      </c>
      <c r="M1149" s="2"/>
    </row>
    <row r="1150" spans="1:13" x14ac:dyDescent="0.25">
      <c r="A1150" s="41" t="s">
        <v>1260</v>
      </c>
      <c r="B1150" s="2" t="s">
        <v>303</v>
      </c>
      <c r="C1150" s="2" t="s">
        <v>305</v>
      </c>
      <c r="D1150" s="2" t="s">
        <v>304</v>
      </c>
      <c r="E1150" s="2" t="s">
        <v>59</v>
      </c>
      <c r="F1150" s="2" t="s">
        <v>76</v>
      </c>
      <c r="G1150" s="2" t="s">
        <v>105</v>
      </c>
      <c r="H1150" s="2" t="s">
        <v>55</v>
      </c>
      <c r="I1150" s="2">
        <v>11</v>
      </c>
      <c r="M1150" s="2"/>
    </row>
    <row r="1151" spans="1:13" x14ac:dyDescent="0.25">
      <c r="A1151" s="41" t="s">
        <v>1260</v>
      </c>
      <c r="B1151" s="2" t="s">
        <v>288</v>
      </c>
      <c r="C1151" s="2" t="s">
        <v>290</v>
      </c>
      <c r="D1151" s="2" t="s">
        <v>289</v>
      </c>
      <c r="E1151" s="2" t="s">
        <v>59</v>
      </c>
      <c r="F1151" s="2" t="s">
        <v>57</v>
      </c>
      <c r="G1151" s="2" t="s">
        <v>105</v>
      </c>
      <c r="H1151" s="2" t="s">
        <v>55</v>
      </c>
      <c r="I1151" s="2">
        <v>11</v>
      </c>
      <c r="M1151" s="2"/>
    </row>
    <row r="1152" spans="1:13" x14ac:dyDescent="0.25">
      <c r="A1152" s="41" t="s">
        <v>1260</v>
      </c>
      <c r="B1152" s="2" t="s">
        <v>364</v>
      </c>
      <c r="C1152" s="2" t="s">
        <v>366</v>
      </c>
      <c r="D1152" s="2" t="s">
        <v>365</v>
      </c>
      <c r="E1152" s="2" t="s">
        <v>58</v>
      </c>
      <c r="F1152" s="2" t="s">
        <v>90</v>
      </c>
      <c r="G1152" s="2" t="s">
        <v>105</v>
      </c>
      <c r="H1152" s="2" t="s">
        <v>55</v>
      </c>
      <c r="I1152" s="2">
        <v>11</v>
      </c>
      <c r="M1152" s="2"/>
    </row>
    <row r="1153" spans="1:13" x14ac:dyDescent="0.25">
      <c r="A1153" s="41" t="s">
        <v>1260</v>
      </c>
      <c r="B1153" s="2" t="s">
        <v>427</v>
      </c>
      <c r="C1153" s="2" t="s">
        <v>429</v>
      </c>
      <c r="D1153" s="2" t="s">
        <v>428</v>
      </c>
      <c r="E1153" s="2" t="s">
        <v>58</v>
      </c>
      <c r="F1153" s="2" t="s">
        <v>63</v>
      </c>
      <c r="G1153" s="2" t="s">
        <v>105</v>
      </c>
      <c r="H1153" s="2" t="s">
        <v>55</v>
      </c>
      <c r="I1153" s="2">
        <v>11</v>
      </c>
      <c r="M1153" s="2"/>
    </row>
    <row r="1154" spans="1:13" x14ac:dyDescent="0.25">
      <c r="A1154" s="41" t="s">
        <v>1260</v>
      </c>
      <c r="B1154" s="2" t="s">
        <v>202</v>
      </c>
      <c r="C1154" s="2" t="s">
        <v>204</v>
      </c>
      <c r="D1154" s="2" t="s">
        <v>203</v>
      </c>
      <c r="E1154" s="2" t="s">
        <v>59</v>
      </c>
      <c r="F1154" s="2" t="s">
        <v>76</v>
      </c>
      <c r="G1154" s="2" t="s">
        <v>105</v>
      </c>
      <c r="H1154" s="2" t="s">
        <v>55</v>
      </c>
      <c r="I1154" s="2">
        <v>11</v>
      </c>
      <c r="M1154" s="2"/>
    </row>
    <row r="1155" spans="1:13" x14ac:dyDescent="0.25">
      <c r="A1155" s="41" t="s">
        <v>1260</v>
      </c>
      <c r="B1155" s="2" t="s">
        <v>419</v>
      </c>
      <c r="C1155" s="2" t="s">
        <v>421</v>
      </c>
      <c r="D1155" s="2" t="s">
        <v>420</v>
      </c>
      <c r="E1155" s="2" t="s">
        <v>59</v>
      </c>
      <c r="F1155" s="2" t="s">
        <v>76</v>
      </c>
      <c r="G1155" s="2" t="s">
        <v>105</v>
      </c>
      <c r="H1155" s="2" t="s">
        <v>55</v>
      </c>
      <c r="I1155" s="2">
        <v>11</v>
      </c>
      <c r="M1155" s="2"/>
    </row>
    <row r="1156" spans="1:13" x14ac:dyDescent="0.25">
      <c r="A1156" s="41" t="s">
        <v>1260</v>
      </c>
      <c r="B1156" s="2" t="s">
        <v>240</v>
      </c>
      <c r="C1156" s="2" t="s">
        <v>242</v>
      </c>
      <c r="D1156" s="2" t="s">
        <v>241</v>
      </c>
      <c r="E1156" s="2" t="s">
        <v>75</v>
      </c>
      <c r="F1156" s="2" t="s">
        <v>76</v>
      </c>
      <c r="G1156" s="2" t="s">
        <v>105</v>
      </c>
      <c r="H1156" s="2" t="s">
        <v>55</v>
      </c>
      <c r="I1156" s="2">
        <v>11</v>
      </c>
      <c r="M1156" s="2"/>
    </row>
    <row r="1157" spans="1:13" x14ac:dyDescent="0.25">
      <c r="A1157" s="41" t="s">
        <v>1260</v>
      </c>
      <c r="B1157" s="2" t="s">
        <v>314</v>
      </c>
      <c r="C1157" s="2" t="s">
        <v>293</v>
      </c>
      <c r="D1157" s="2" t="s">
        <v>315</v>
      </c>
      <c r="E1157" s="2" t="s">
        <v>59</v>
      </c>
      <c r="F1157" s="2" t="s">
        <v>78</v>
      </c>
      <c r="G1157" s="2" t="s">
        <v>105</v>
      </c>
      <c r="H1157" s="2" t="s">
        <v>79</v>
      </c>
      <c r="I1157" s="2">
        <v>11</v>
      </c>
      <c r="M1157" s="2"/>
    </row>
    <row r="1158" spans="1:13" x14ac:dyDescent="0.25">
      <c r="A1158" s="41" t="s">
        <v>1260</v>
      </c>
      <c r="B1158" s="2" t="s">
        <v>485</v>
      </c>
      <c r="C1158" s="2" t="s">
        <v>487</v>
      </c>
      <c r="D1158" s="2" t="s">
        <v>486</v>
      </c>
      <c r="E1158" s="2" t="s">
        <v>59</v>
      </c>
      <c r="F1158" s="2" t="s">
        <v>90</v>
      </c>
      <c r="G1158" s="2" t="s">
        <v>105</v>
      </c>
      <c r="H1158" s="2" t="s">
        <v>55</v>
      </c>
      <c r="I1158" s="2">
        <v>11</v>
      </c>
      <c r="M1158" s="2"/>
    </row>
    <row r="1159" spans="1:13" x14ac:dyDescent="0.25">
      <c r="A1159" s="41" t="s">
        <v>1260</v>
      </c>
      <c r="B1159" s="2" t="s">
        <v>394</v>
      </c>
      <c r="C1159" s="2" t="s">
        <v>396</v>
      </c>
      <c r="D1159" s="2" t="s">
        <v>395</v>
      </c>
      <c r="E1159" s="2" t="s">
        <v>2</v>
      </c>
      <c r="F1159" s="2" t="s">
        <v>57</v>
      </c>
      <c r="G1159" s="2" t="s">
        <v>105</v>
      </c>
      <c r="H1159" s="2" t="s">
        <v>55</v>
      </c>
      <c r="I1159" s="2">
        <v>11</v>
      </c>
      <c r="M1159" s="2"/>
    </row>
    <row r="1160" spans="1:13" x14ac:dyDescent="0.25">
      <c r="A1160" s="41" t="s">
        <v>1260</v>
      </c>
      <c r="B1160" s="2" t="s">
        <v>400</v>
      </c>
      <c r="C1160" s="2" t="s">
        <v>86</v>
      </c>
      <c r="D1160" s="2" t="s">
        <v>401</v>
      </c>
      <c r="E1160" s="2" t="s">
        <v>59</v>
      </c>
      <c r="F1160" s="2" t="s">
        <v>63</v>
      </c>
      <c r="G1160" s="2" t="s">
        <v>105</v>
      </c>
      <c r="H1160" s="2" t="s">
        <v>55</v>
      </c>
      <c r="I1160" s="2">
        <v>11</v>
      </c>
      <c r="M1160" s="2"/>
    </row>
    <row r="1161" spans="1:13" x14ac:dyDescent="0.25">
      <c r="A1161" s="41" t="s">
        <v>1260</v>
      </c>
      <c r="B1161" s="2" t="s">
        <v>249</v>
      </c>
      <c r="C1161" s="2" t="s">
        <v>251</v>
      </c>
      <c r="D1161" s="2" t="s">
        <v>250</v>
      </c>
      <c r="E1161" s="2" t="s">
        <v>58</v>
      </c>
      <c r="F1161" s="2" t="s">
        <v>67</v>
      </c>
      <c r="G1161" s="2" t="s">
        <v>105</v>
      </c>
      <c r="H1161" s="2" t="s">
        <v>55</v>
      </c>
      <c r="I1161" s="2">
        <v>11</v>
      </c>
      <c r="M1161" s="2"/>
    </row>
    <row r="1162" spans="1:13" x14ac:dyDescent="0.25">
      <c r="A1162" s="41" t="s">
        <v>1260</v>
      </c>
      <c r="B1162" s="2" t="s">
        <v>405</v>
      </c>
      <c r="C1162" s="2" t="s">
        <v>407</v>
      </c>
      <c r="D1162" s="2" t="s">
        <v>406</v>
      </c>
      <c r="E1162" s="2" t="s">
        <v>66</v>
      </c>
      <c r="F1162" s="2" t="s">
        <v>65</v>
      </c>
      <c r="G1162" s="2" t="s">
        <v>105</v>
      </c>
      <c r="H1162" s="2" t="s">
        <v>55</v>
      </c>
      <c r="I1162" s="2">
        <v>11</v>
      </c>
      <c r="M1162" s="2"/>
    </row>
    <row r="1163" spans="1:13" x14ac:dyDescent="0.25">
      <c r="A1163" s="41" t="s">
        <v>1260</v>
      </c>
      <c r="B1163" s="2" t="s">
        <v>282</v>
      </c>
      <c r="C1163" s="2" t="s">
        <v>284</v>
      </c>
      <c r="D1163" s="2" t="s">
        <v>283</v>
      </c>
      <c r="E1163" s="2" t="s">
        <v>58</v>
      </c>
      <c r="F1163" s="2" t="s">
        <v>90</v>
      </c>
      <c r="G1163" s="2" t="s">
        <v>105</v>
      </c>
      <c r="H1163" s="2" t="s">
        <v>55</v>
      </c>
      <c r="I1163" s="2">
        <v>11</v>
      </c>
      <c r="M1163" s="2"/>
    </row>
    <row r="1164" spans="1:13" x14ac:dyDescent="0.25">
      <c r="A1164" s="41" t="s">
        <v>1260</v>
      </c>
      <c r="B1164" s="2" t="s">
        <v>413</v>
      </c>
      <c r="C1164" s="2" t="s">
        <v>415</v>
      </c>
      <c r="D1164" s="2" t="s">
        <v>414</v>
      </c>
      <c r="E1164" s="2" t="s">
        <v>59</v>
      </c>
      <c r="F1164" s="2" t="s">
        <v>76</v>
      </c>
      <c r="G1164" s="2" t="s">
        <v>105</v>
      </c>
      <c r="H1164" s="2" t="s">
        <v>55</v>
      </c>
      <c r="I1164" s="2">
        <v>11</v>
      </c>
      <c r="M1164" s="2"/>
    </row>
    <row r="1165" spans="1:13" x14ac:dyDescent="0.25">
      <c r="A1165" s="41" t="s">
        <v>1260</v>
      </c>
      <c r="B1165" s="2" t="s">
        <v>114</v>
      </c>
      <c r="C1165" s="2" t="s">
        <v>116</v>
      </c>
      <c r="D1165" s="2" t="s">
        <v>115</v>
      </c>
      <c r="E1165" s="2" t="s">
        <v>59</v>
      </c>
      <c r="F1165" s="2" t="s">
        <v>78</v>
      </c>
      <c r="G1165" s="2" t="s">
        <v>105</v>
      </c>
      <c r="H1165" s="2" t="s">
        <v>79</v>
      </c>
      <c r="I1165" s="2">
        <v>11</v>
      </c>
      <c r="M1165" s="2"/>
    </row>
    <row r="1166" spans="1:13" x14ac:dyDescent="0.25">
      <c r="A1166" s="41" t="s">
        <v>1260</v>
      </c>
      <c r="B1166" s="2" t="s">
        <v>410</v>
      </c>
      <c r="C1166" s="2" t="s">
        <v>412</v>
      </c>
      <c r="D1166" s="2" t="s">
        <v>411</v>
      </c>
      <c r="E1166" s="2" t="s">
        <v>58</v>
      </c>
      <c r="F1166" s="2" t="s">
        <v>67</v>
      </c>
      <c r="G1166" s="2" t="s">
        <v>105</v>
      </c>
      <c r="H1166" s="2" t="s">
        <v>55</v>
      </c>
      <c r="I1166" s="2">
        <v>11</v>
      </c>
      <c r="M1166" s="2"/>
    </row>
    <row r="1167" spans="1:13" x14ac:dyDescent="0.25">
      <c r="A1167" s="41" t="s">
        <v>1260</v>
      </c>
      <c r="B1167" s="2" t="s">
        <v>143</v>
      </c>
      <c r="C1167" s="2" t="s">
        <v>145</v>
      </c>
      <c r="D1167" s="2" t="s">
        <v>144</v>
      </c>
      <c r="E1167" s="2" t="s">
        <v>64</v>
      </c>
      <c r="F1167" s="2" t="s">
        <v>65</v>
      </c>
      <c r="G1167" s="2" t="s">
        <v>105</v>
      </c>
      <c r="H1167" s="2" t="s">
        <v>55</v>
      </c>
      <c r="I1167" s="2">
        <v>11</v>
      </c>
      <c r="M1167" s="2"/>
    </row>
    <row r="1168" spans="1:13" x14ac:dyDescent="0.25">
      <c r="A1168" s="41" t="s">
        <v>1260</v>
      </c>
      <c r="B1168" s="2" t="s">
        <v>1094</v>
      </c>
      <c r="C1168" s="2" t="s">
        <v>1093</v>
      </c>
      <c r="D1168" s="2" t="s">
        <v>1092</v>
      </c>
      <c r="E1168" s="2" t="s">
        <v>75</v>
      </c>
      <c r="F1168" s="2" t="s">
        <v>76</v>
      </c>
      <c r="G1168" s="2" t="s">
        <v>105</v>
      </c>
      <c r="H1168" s="2" t="s">
        <v>55</v>
      </c>
      <c r="I1168" s="2">
        <v>11</v>
      </c>
      <c r="M1168" s="2"/>
    </row>
    <row r="1169" spans="1:13" x14ac:dyDescent="0.25">
      <c r="A1169" s="41" t="s">
        <v>1260</v>
      </c>
      <c r="B1169" s="2" t="s">
        <v>482</v>
      </c>
      <c r="C1169" s="2" t="s">
        <v>484</v>
      </c>
      <c r="D1169" s="2" t="s">
        <v>483</v>
      </c>
      <c r="E1169" s="2" t="s">
        <v>59</v>
      </c>
      <c r="F1169" s="2" t="s">
        <v>57</v>
      </c>
      <c r="G1169" s="2" t="s">
        <v>105</v>
      </c>
      <c r="H1169" s="2" t="s">
        <v>55</v>
      </c>
      <c r="I1169" s="2">
        <v>11</v>
      </c>
      <c r="M1169" s="2"/>
    </row>
    <row r="1170" spans="1:13" x14ac:dyDescent="0.25">
      <c r="A1170" s="41" t="s">
        <v>1260</v>
      </c>
      <c r="B1170" s="2" t="s">
        <v>297</v>
      </c>
      <c r="C1170" s="2" t="s">
        <v>299</v>
      </c>
      <c r="D1170" s="2" t="s">
        <v>298</v>
      </c>
      <c r="E1170" s="2" t="s">
        <v>59</v>
      </c>
      <c r="F1170" s="2" t="s">
        <v>90</v>
      </c>
      <c r="G1170" s="2" t="s">
        <v>105</v>
      </c>
      <c r="H1170" s="2" t="s">
        <v>55</v>
      </c>
      <c r="I1170" s="2">
        <v>11</v>
      </c>
      <c r="M1170" s="2"/>
    </row>
    <row r="1171" spans="1:13" x14ac:dyDescent="0.25">
      <c r="A1171" s="41" t="s">
        <v>1260</v>
      </c>
      <c r="B1171" s="2" t="s">
        <v>1097</v>
      </c>
      <c r="C1171" s="2" t="s">
        <v>1096</v>
      </c>
      <c r="D1171" s="2" t="s">
        <v>1095</v>
      </c>
      <c r="E1171" s="2" t="s">
        <v>75</v>
      </c>
      <c r="F1171" s="2" t="s">
        <v>76</v>
      </c>
      <c r="G1171" s="2" t="s">
        <v>105</v>
      </c>
      <c r="H1171" s="2" t="s">
        <v>55</v>
      </c>
      <c r="I1171" s="2">
        <v>11</v>
      </c>
      <c r="M1171" s="2"/>
    </row>
    <row r="1172" spans="1:13" x14ac:dyDescent="0.25">
      <c r="A1172" s="41" t="s">
        <v>1260</v>
      </c>
      <c r="B1172" s="2" t="s">
        <v>217</v>
      </c>
      <c r="C1172" s="2" t="s">
        <v>219</v>
      </c>
      <c r="D1172" s="2" t="s">
        <v>218</v>
      </c>
      <c r="E1172" s="2" t="s">
        <v>75</v>
      </c>
      <c r="F1172" s="2" t="s">
        <v>90</v>
      </c>
      <c r="G1172" s="2" t="s">
        <v>105</v>
      </c>
      <c r="H1172" s="2" t="s">
        <v>55</v>
      </c>
      <c r="I1172" s="2">
        <v>11</v>
      </c>
      <c r="M1172" s="2"/>
    </row>
    <row r="1173" spans="1:13" x14ac:dyDescent="0.25">
      <c r="A1173" s="41" t="s">
        <v>1260</v>
      </c>
      <c r="B1173" s="2" t="s">
        <v>129</v>
      </c>
      <c r="C1173" s="2" t="s">
        <v>131</v>
      </c>
      <c r="D1173" s="2" t="s">
        <v>130</v>
      </c>
      <c r="E1173" s="2" t="s">
        <v>59</v>
      </c>
      <c r="F1173" s="2" t="s">
        <v>57</v>
      </c>
      <c r="G1173" s="2" t="s">
        <v>105</v>
      </c>
      <c r="H1173" s="2" t="s">
        <v>55</v>
      </c>
      <c r="I1173" s="2">
        <v>11</v>
      </c>
      <c r="M1173" s="2"/>
    </row>
    <row r="1174" spans="1:13" x14ac:dyDescent="0.25">
      <c r="A1174" s="41" t="s">
        <v>1260</v>
      </c>
      <c r="B1174" s="2" t="s">
        <v>117</v>
      </c>
      <c r="C1174" s="2" t="s">
        <v>119</v>
      </c>
      <c r="D1174" s="2" t="s">
        <v>118</v>
      </c>
      <c r="E1174" s="2" t="s">
        <v>75</v>
      </c>
      <c r="F1174" s="2" t="s">
        <v>78</v>
      </c>
      <c r="G1174" s="2" t="s">
        <v>105</v>
      </c>
      <c r="H1174" s="2" t="s">
        <v>79</v>
      </c>
      <c r="I1174" s="2">
        <v>11</v>
      </c>
      <c r="M1174" s="2"/>
    </row>
    <row r="1175" spans="1:13" x14ac:dyDescent="0.25">
      <c r="A1175" s="41" t="s">
        <v>1260</v>
      </c>
      <c r="B1175" s="2" t="s">
        <v>352</v>
      </c>
      <c r="C1175" s="2" t="s">
        <v>354</v>
      </c>
      <c r="D1175" s="2" t="s">
        <v>353</v>
      </c>
      <c r="E1175" s="2" t="s">
        <v>59</v>
      </c>
      <c r="F1175" s="2" t="s">
        <v>90</v>
      </c>
      <c r="G1175" s="2" t="s">
        <v>105</v>
      </c>
      <c r="H1175" s="2" t="s">
        <v>55</v>
      </c>
      <c r="I1175" s="2">
        <v>11</v>
      </c>
      <c r="M1175" s="2"/>
    </row>
    <row r="1176" spans="1:13" x14ac:dyDescent="0.25">
      <c r="A1176" s="41" t="s">
        <v>1260</v>
      </c>
      <c r="B1176" s="2" t="s">
        <v>1100</v>
      </c>
      <c r="C1176" s="2" t="s">
        <v>1099</v>
      </c>
      <c r="D1176" s="2" t="s">
        <v>1098</v>
      </c>
      <c r="E1176" s="2" t="s">
        <v>59</v>
      </c>
      <c r="F1176" s="2" t="s">
        <v>90</v>
      </c>
      <c r="G1176" s="2" t="s">
        <v>105</v>
      </c>
      <c r="H1176" s="2" t="s">
        <v>55</v>
      </c>
      <c r="I1176" s="2">
        <v>11</v>
      </c>
      <c r="M1176" s="2"/>
    </row>
    <row r="1177" spans="1:13" x14ac:dyDescent="0.25">
      <c r="A1177" s="41" t="s">
        <v>1260</v>
      </c>
      <c r="B1177" s="2" t="s">
        <v>1103</v>
      </c>
      <c r="C1177" s="2" t="s">
        <v>1102</v>
      </c>
      <c r="D1177" s="2" t="s">
        <v>1101</v>
      </c>
      <c r="E1177" s="2" t="s">
        <v>59</v>
      </c>
      <c r="F1177" s="2" t="s">
        <v>90</v>
      </c>
      <c r="G1177" s="2" t="s">
        <v>105</v>
      </c>
      <c r="H1177" s="2" t="s">
        <v>55</v>
      </c>
      <c r="I1177" s="2">
        <v>11</v>
      </c>
      <c r="M1177" s="2"/>
    </row>
    <row r="1178" spans="1:13" x14ac:dyDescent="0.25">
      <c r="A1178" s="41" t="s">
        <v>1260</v>
      </c>
      <c r="B1178" s="2" t="s">
        <v>279</v>
      </c>
      <c r="C1178" s="2" t="s">
        <v>281</v>
      </c>
      <c r="D1178" s="2" t="s">
        <v>280</v>
      </c>
      <c r="E1178" s="2" t="s">
        <v>75</v>
      </c>
      <c r="F1178" s="2" t="s">
        <v>67</v>
      </c>
      <c r="G1178" s="2" t="s">
        <v>105</v>
      </c>
      <c r="H1178" s="2" t="s">
        <v>55</v>
      </c>
      <c r="I1178" s="2">
        <v>11</v>
      </c>
      <c r="M1178" s="2"/>
    </row>
    <row r="1179" spans="1:13" x14ac:dyDescent="0.25">
      <c r="A1179" s="41" t="s">
        <v>1260</v>
      </c>
      <c r="B1179" s="2" t="s">
        <v>361</v>
      </c>
      <c r="C1179" s="2" t="s">
        <v>363</v>
      </c>
      <c r="D1179" s="2" t="s">
        <v>362</v>
      </c>
      <c r="E1179" s="2" t="s">
        <v>75</v>
      </c>
      <c r="F1179" s="2" t="s">
        <v>90</v>
      </c>
      <c r="G1179" s="2" t="s">
        <v>105</v>
      </c>
      <c r="H1179" s="2" t="s">
        <v>55</v>
      </c>
      <c r="I1179" s="2">
        <v>11</v>
      </c>
      <c r="M1179" s="2"/>
    </row>
    <row r="1180" spans="1:13" x14ac:dyDescent="0.25">
      <c r="A1180" s="41" t="s">
        <v>1260</v>
      </c>
      <c r="B1180" s="2" t="s">
        <v>508</v>
      </c>
      <c r="C1180" s="2" t="s">
        <v>510</v>
      </c>
      <c r="D1180" s="2" t="s">
        <v>509</v>
      </c>
      <c r="E1180" s="2" t="s">
        <v>59</v>
      </c>
      <c r="F1180" s="2" t="s">
        <v>57</v>
      </c>
      <c r="G1180" s="2" t="s">
        <v>105</v>
      </c>
      <c r="H1180" s="2" t="s">
        <v>55</v>
      </c>
      <c r="I1180" s="2">
        <v>11</v>
      </c>
      <c r="M1180" s="2"/>
    </row>
    <row r="1181" spans="1:13" x14ac:dyDescent="0.25">
      <c r="A1181" s="41" t="s">
        <v>1260</v>
      </c>
      <c r="B1181" s="2" t="s">
        <v>464</v>
      </c>
      <c r="C1181" s="2" t="s">
        <v>466</v>
      </c>
      <c r="D1181" s="2" t="s">
        <v>465</v>
      </c>
      <c r="E1181" s="2" t="s">
        <v>90</v>
      </c>
      <c r="F1181" s="2" t="s">
        <v>90</v>
      </c>
      <c r="G1181" s="2" t="s">
        <v>105</v>
      </c>
      <c r="H1181" s="2" t="s">
        <v>55</v>
      </c>
      <c r="I1181" s="2">
        <v>11</v>
      </c>
      <c r="M1181" s="2"/>
    </row>
    <row r="1182" spans="1:13" x14ac:dyDescent="0.25">
      <c r="A1182" s="41" t="s">
        <v>1260</v>
      </c>
      <c r="B1182" s="2" t="s">
        <v>149</v>
      </c>
      <c r="C1182" s="2" t="s">
        <v>151</v>
      </c>
      <c r="D1182" s="2" t="s">
        <v>150</v>
      </c>
      <c r="E1182" s="2" t="s">
        <v>64</v>
      </c>
      <c r="F1182" s="2" t="s">
        <v>65</v>
      </c>
      <c r="G1182" s="2" t="s">
        <v>105</v>
      </c>
      <c r="H1182" s="2" t="s">
        <v>55</v>
      </c>
      <c r="I1182" s="2">
        <v>11</v>
      </c>
      <c r="M1182" s="2"/>
    </row>
    <row r="1183" spans="1:13" x14ac:dyDescent="0.25">
      <c r="A1183" s="41" t="s">
        <v>1260</v>
      </c>
      <c r="B1183" s="2" t="s">
        <v>425</v>
      </c>
      <c r="C1183" s="2" t="s">
        <v>360</v>
      </c>
      <c r="D1183" s="2" t="s">
        <v>426</v>
      </c>
      <c r="E1183" s="2" t="s">
        <v>59</v>
      </c>
      <c r="F1183" s="2" t="s">
        <v>57</v>
      </c>
      <c r="G1183" s="2" t="s">
        <v>105</v>
      </c>
      <c r="H1183" s="2" t="s">
        <v>55</v>
      </c>
      <c r="I1183" s="2">
        <v>11</v>
      </c>
      <c r="M1183" s="2"/>
    </row>
    <row r="1184" spans="1:13" x14ac:dyDescent="0.25">
      <c r="A1184" s="41" t="s">
        <v>1260</v>
      </c>
      <c r="B1184" s="2" t="s">
        <v>120</v>
      </c>
      <c r="C1184" s="2" t="s">
        <v>122</v>
      </c>
      <c r="D1184" s="2" t="s">
        <v>121</v>
      </c>
      <c r="E1184" s="2" t="s">
        <v>75</v>
      </c>
      <c r="F1184" s="2" t="s">
        <v>78</v>
      </c>
      <c r="G1184" s="2" t="s">
        <v>105</v>
      </c>
      <c r="H1184" s="2" t="s">
        <v>79</v>
      </c>
      <c r="I1184" s="2">
        <v>11</v>
      </c>
      <c r="M1184" s="2"/>
    </row>
    <row r="1185" spans="1:13" x14ac:dyDescent="0.25">
      <c r="A1185" s="41" t="s">
        <v>1260</v>
      </c>
      <c r="B1185" s="2" t="s">
        <v>132</v>
      </c>
      <c r="C1185" s="2" t="s">
        <v>134</v>
      </c>
      <c r="D1185" s="2" t="s">
        <v>133</v>
      </c>
      <c r="E1185" s="2" t="s">
        <v>59</v>
      </c>
      <c r="F1185" s="2" t="s">
        <v>57</v>
      </c>
      <c r="G1185" s="2" t="s">
        <v>105</v>
      </c>
      <c r="H1185" s="2" t="s">
        <v>55</v>
      </c>
      <c r="I1185" s="2">
        <v>11</v>
      </c>
      <c r="M1185" s="2"/>
    </row>
    <row r="1186" spans="1:13" x14ac:dyDescent="0.25">
      <c r="A1186" s="41" t="s">
        <v>1260</v>
      </c>
      <c r="B1186" s="2" t="s">
        <v>458</v>
      </c>
      <c r="C1186" s="2" t="s">
        <v>460</v>
      </c>
      <c r="D1186" s="2" t="s">
        <v>459</v>
      </c>
      <c r="E1186" s="2" t="s">
        <v>59</v>
      </c>
      <c r="F1186" s="2" t="s">
        <v>78</v>
      </c>
      <c r="G1186" s="2" t="s">
        <v>105</v>
      </c>
      <c r="H1186" s="2" t="s">
        <v>79</v>
      </c>
      <c r="I1186" s="2">
        <v>11</v>
      </c>
      <c r="M1186" s="2"/>
    </row>
    <row r="1187" spans="1:13" x14ac:dyDescent="0.25">
      <c r="A1187" s="41" t="s">
        <v>1260</v>
      </c>
      <c r="B1187" s="2" t="s">
        <v>319</v>
      </c>
      <c r="C1187" s="2" t="s">
        <v>321</v>
      </c>
      <c r="D1187" s="2" t="s">
        <v>320</v>
      </c>
      <c r="E1187" s="2" t="s">
        <v>58</v>
      </c>
      <c r="F1187" s="2" t="s">
        <v>78</v>
      </c>
      <c r="G1187" s="2" t="s">
        <v>105</v>
      </c>
      <c r="H1187" s="2" t="s">
        <v>79</v>
      </c>
      <c r="I1187" s="2">
        <v>11</v>
      </c>
      <c r="M1187" s="2"/>
    </row>
    <row r="1188" spans="1:13" x14ac:dyDescent="0.25">
      <c r="A1188" s="41" t="s">
        <v>1260</v>
      </c>
      <c r="B1188" s="2" t="s">
        <v>391</v>
      </c>
      <c r="C1188" s="2" t="s">
        <v>393</v>
      </c>
      <c r="D1188" s="2" t="s">
        <v>392</v>
      </c>
      <c r="E1188" s="2" t="s">
        <v>58</v>
      </c>
      <c r="F1188" s="2" t="s">
        <v>57</v>
      </c>
      <c r="G1188" s="2" t="s">
        <v>105</v>
      </c>
      <c r="H1188" s="2" t="s">
        <v>55</v>
      </c>
      <c r="I1188" s="2">
        <v>11</v>
      </c>
      <c r="M1188" s="2"/>
    </row>
    <row r="1189" spans="1:13" x14ac:dyDescent="0.25">
      <c r="A1189" s="41" t="s">
        <v>1260</v>
      </c>
      <c r="B1189" s="2" t="s">
        <v>167</v>
      </c>
      <c r="C1189" s="2" t="s">
        <v>169</v>
      </c>
      <c r="D1189" s="2" t="s">
        <v>168</v>
      </c>
      <c r="E1189" s="2" t="s">
        <v>59</v>
      </c>
      <c r="F1189" s="2" t="s">
        <v>57</v>
      </c>
      <c r="G1189" s="2" t="s">
        <v>105</v>
      </c>
      <c r="H1189" s="2" t="s">
        <v>55</v>
      </c>
      <c r="I1189" s="2">
        <v>11</v>
      </c>
      <c r="M1189" s="2"/>
    </row>
    <row r="1190" spans="1:13" x14ac:dyDescent="0.25">
      <c r="A1190" s="41" t="s">
        <v>1260</v>
      </c>
      <c r="B1190" s="2" t="s">
        <v>334</v>
      </c>
      <c r="C1190" s="2" t="s">
        <v>336</v>
      </c>
      <c r="D1190" s="2" t="s">
        <v>335</v>
      </c>
      <c r="E1190" s="2" t="s">
        <v>59</v>
      </c>
      <c r="F1190" s="2" t="s">
        <v>90</v>
      </c>
      <c r="G1190" s="2" t="s">
        <v>105</v>
      </c>
      <c r="H1190" s="2" t="s">
        <v>55</v>
      </c>
      <c r="I1190" s="2">
        <v>11</v>
      </c>
      <c r="M1190" s="2"/>
    </row>
    <row r="1191" spans="1:13" x14ac:dyDescent="0.25">
      <c r="A1191" s="41" t="s">
        <v>1260</v>
      </c>
      <c r="B1191" s="2" t="s">
        <v>161</v>
      </c>
      <c r="C1191" s="2" t="s">
        <v>163</v>
      </c>
      <c r="D1191" s="2" t="s">
        <v>162</v>
      </c>
      <c r="E1191" s="2" t="s">
        <v>59</v>
      </c>
      <c r="F1191" s="2" t="s">
        <v>57</v>
      </c>
      <c r="G1191" s="2" t="s">
        <v>105</v>
      </c>
      <c r="H1191" s="2" t="s">
        <v>55</v>
      </c>
      <c r="I1191" s="2">
        <v>11</v>
      </c>
      <c r="M1191" s="2"/>
    </row>
    <row r="1192" spans="1:13" x14ac:dyDescent="0.25">
      <c r="A1192" s="41" t="s">
        <v>1260</v>
      </c>
      <c r="B1192" s="2" t="s">
        <v>461</v>
      </c>
      <c r="C1192" s="2" t="s">
        <v>463</v>
      </c>
      <c r="D1192" s="2" t="s">
        <v>462</v>
      </c>
      <c r="E1192" s="2" t="s">
        <v>59</v>
      </c>
      <c r="F1192" s="2" t="s">
        <v>57</v>
      </c>
      <c r="G1192" s="2" t="s">
        <v>105</v>
      </c>
      <c r="H1192" s="2" t="s">
        <v>55</v>
      </c>
      <c r="I1192" s="2">
        <v>11</v>
      </c>
      <c r="M1192" s="2"/>
    </row>
    <row r="1193" spans="1:13" x14ac:dyDescent="0.25">
      <c r="A1193" s="41" t="s">
        <v>1260</v>
      </c>
      <c r="B1193" s="2" t="s">
        <v>123</v>
      </c>
      <c r="C1193" s="2" t="s">
        <v>125</v>
      </c>
      <c r="D1193" s="2" t="s">
        <v>124</v>
      </c>
      <c r="E1193" s="2" t="s">
        <v>59</v>
      </c>
      <c r="F1193" s="2" t="s">
        <v>78</v>
      </c>
      <c r="G1193" s="2" t="s">
        <v>105</v>
      </c>
      <c r="H1193" s="2" t="s">
        <v>79</v>
      </c>
      <c r="I1193" s="2">
        <v>11</v>
      </c>
      <c r="M1193" s="2"/>
    </row>
    <row r="1194" spans="1:13" x14ac:dyDescent="0.25">
      <c r="A1194" s="41" t="s">
        <v>1260</v>
      </c>
      <c r="B1194" s="2" t="s">
        <v>455</v>
      </c>
      <c r="C1194" s="2" t="s">
        <v>457</v>
      </c>
      <c r="D1194" s="2" t="s">
        <v>456</v>
      </c>
      <c r="E1194" s="2" t="s">
        <v>59</v>
      </c>
      <c r="F1194" s="2" t="s">
        <v>78</v>
      </c>
      <c r="G1194" s="2" t="s">
        <v>105</v>
      </c>
      <c r="H1194" s="2" t="s">
        <v>79</v>
      </c>
      <c r="I1194" s="2">
        <v>11</v>
      </c>
      <c r="M1194" s="2"/>
    </row>
    <row r="1195" spans="1:13" x14ac:dyDescent="0.25">
      <c r="A1195" s="41" t="s">
        <v>1260</v>
      </c>
      <c r="B1195" s="2" t="s">
        <v>1106</v>
      </c>
      <c r="C1195" s="2" t="s">
        <v>1105</v>
      </c>
      <c r="D1195" s="2" t="s">
        <v>1104</v>
      </c>
      <c r="E1195" s="2" t="s">
        <v>66</v>
      </c>
      <c r="F1195" s="2" t="s">
        <v>76</v>
      </c>
      <c r="G1195" s="2" t="s">
        <v>105</v>
      </c>
      <c r="H1195" s="2" t="s">
        <v>55</v>
      </c>
      <c r="I1195" s="2">
        <v>11</v>
      </c>
      <c r="M1195" s="2"/>
    </row>
    <row r="1196" spans="1:13" x14ac:dyDescent="0.25">
      <c r="A1196" s="41" t="s">
        <v>1260</v>
      </c>
      <c r="B1196" s="2" t="s">
        <v>1057</v>
      </c>
      <c r="C1196" s="2" t="s">
        <v>1059</v>
      </c>
      <c r="D1196" s="2" t="s">
        <v>1056</v>
      </c>
      <c r="E1196" s="2" t="s">
        <v>1028</v>
      </c>
      <c r="F1196" s="2" t="s">
        <v>54</v>
      </c>
      <c r="G1196" s="2" t="s">
        <v>56</v>
      </c>
      <c r="H1196" s="2" t="s">
        <v>55</v>
      </c>
      <c r="I1196" s="2">
        <v>11</v>
      </c>
      <c r="M1196" s="2"/>
    </row>
    <row r="1197" spans="1:13" x14ac:dyDescent="0.25">
      <c r="A1197" s="41" t="s">
        <v>1260</v>
      </c>
      <c r="B1197" s="2" t="s">
        <v>205</v>
      </c>
      <c r="C1197" s="2" t="s">
        <v>207</v>
      </c>
      <c r="D1197" s="2" t="s">
        <v>206</v>
      </c>
      <c r="E1197" s="2" t="s">
        <v>2</v>
      </c>
      <c r="F1197" s="2" t="s">
        <v>67</v>
      </c>
      <c r="G1197" s="2" t="s">
        <v>105</v>
      </c>
      <c r="H1197" s="2" t="s">
        <v>55</v>
      </c>
      <c r="I1197" s="2">
        <v>11</v>
      </c>
      <c r="M1197" s="2"/>
    </row>
    <row r="1198" spans="1:13" x14ac:dyDescent="0.25">
      <c r="A1198" s="41" t="s">
        <v>1260</v>
      </c>
      <c r="B1198" s="2" t="s">
        <v>243</v>
      </c>
      <c r="C1198" s="2" t="s">
        <v>245</v>
      </c>
      <c r="D1198" s="2" t="s">
        <v>244</v>
      </c>
      <c r="E1198" s="2" t="s">
        <v>59</v>
      </c>
      <c r="F1198" s="2" t="s">
        <v>67</v>
      </c>
      <c r="G1198" s="2" t="s">
        <v>105</v>
      </c>
      <c r="H1198" s="2" t="s">
        <v>55</v>
      </c>
      <c r="I1198" s="2">
        <v>11</v>
      </c>
      <c r="M1198" s="2"/>
    </row>
    <row r="1199" spans="1:13" x14ac:dyDescent="0.25">
      <c r="B1199" s="2"/>
      <c r="G1199" s="2"/>
      <c r="H1199" s="2"/>
      <c r="M1199" s="2"/>
    </row>
    <row r="1200" spans="1:13" x14ac:dyDescent="0.25">
      <c r="M1200" s="2"/>
    </row>
    <row r="1201" spans="13:13" x14ac:dyDescent="0.25">
      <c r="M1201" s="2"/>
    </row>
    <row r="1202" spans="13:13" x14ac:dyDescent="0.25">
      <c r="M1202" s="2"/>
    </row>
    <row r="1203" spans="13:13" x14ac:dyDescent="0.25">
      <c r="M1203" s="2"/>
    </row>
    <row r="1204" spans="13:13" x14ac:dyDescent="0.25">
      <c r="M1204" s="2"/>
    </row>
    <row r="1205" spans="13:13" x14ac:dyDescent="0.25">
      <c r="M1205" s="2"/>
    </row>
    <row r="1206" spans="13:13" x14ac:dyDescent="0.25">
      <c r="M1206" s="2"/>
    </row>
    <row r="1207" spans="13:13" x14ac:dyDescent="0.25">
      <c r="M1207" s="2"/>
    </row>
    <row r="1208" spans="13:13" x14ac:dyDescent="0.25">
      <c r="M1208" s="2"/>
    </row>
    <row r="1209" spans="13:13" x14ac:dyDescent="0.25">
      <c r="M1209" s="2"/>
    </row>
    <row r="1210" spans="13:13" x14ac:dyDescent="0.25">
      <c r="M1210" s="2"/>
    </row>
    <row r="1211" spans="13:13" x14ac:dyDescent="0.25">
      <c r="M1211" s="2"/>
    </row>
    <row r="1212" spans="13:13" x14ac:dyDescent="0.25">
      <c r="M1212" s="2"/>
    </row>
    <row r="1213" spans="13:13" x14ac:dyDescent="0.25">
      <c r="M1213" s="2"/>
    </row>
    <row r="1214" spans="13:13" x14ac:dyDescent="0.25">
      <c r="M1214" s="2"/>
    </row>
    <row r="1215" spans="13:13" x14ac:dyDescent="0.25">
      <c r="M1215" s="2"/>
    </row>
    <row r="1216" spans="13:13" x14ac:dyDescent="0.25">
      <c r="M1216" s="2"/>
    </row>
    <row r="1217" spans="13:13" x14ac:dyDescent="0.25">
      <c r="M1217" s="2"/>
    </row>
    <row r="1218" spans="13:13" x14ac:dyDescent="0.25">
      <c r="M1218" s="2"/>
    </row>
    <row r="1219" spans="13:13" x14ac:dyDescent="0.25">
      <c r="M1219" s="2"/>
    </row>
    <row r="1220" spans="13:13" x14ac:dyDescent="0.25">
      <c r="M1220" s="2"/>
    </row>
    <row r="1221" spans="13:13" x14ac:dyDescent="0.25">
      <c r="M1221" s="2"/>
    </row>
    <row r="1222" spans="13:13" x14ac:dyDescent="0.25">
      <c r="M1222" s="2"/>
    </row>
    <row r="1223" spans="13:13" x14ac:dyDescent="0.25">
      <c r="M1223" s="2"/>
    </row>
    <row r="1224" spans="13:13" x14ac:dyDescent="0.25">
      <c r="M1224" s="2"/>
    </row>
    <row r="1225" spans="13:13" x14ac:dyDescent="0.25">
      <c r="M1225" s="2"/>
    </row>
    <row r="1226" spans="13:13" x14ac:dyDescent="0.25">
      <c r="M1226" s="2"/>
    </row>
    <row r="1227" spans="13:13" x14ac:dyDescent="0.25">
      <c r="M1227" s="2"/>
    </row>
    <row r="1228" spans="13:13" x14ac:dyDescent="0.25">
      <c r="M1228" s="2"/>
    </row>
    <row r="1229" spans="13:13" x14ac:dyDescent="0.25">
      <c r="M1229" s="2"/>
    </row>
    <row r="1230" spans="13:13" x14ac:dyDescent="0.25">
      <c r="M1230" s="2"/>
    </row>
    <row r="1231" spans="13:13" x14ac:dyDescent="0.25">
      <c r="M1231" s="2"/>
    </row>
    <row r="1232" spans="13:13" x14ac:dyDescent="0.25">
      <c r="M1232" s="2"/>
    </row>
    <row r="1233" spans="13:13" x14ac:dyDescent="0.25">
      <c r="M1233" s="2"/>
    </row>
    <row r="1234" spans="13:13" x14ac:dyDescent="0.25">
      <c r="M1234" s="2"/>
    </row>
    <row r="1235" spans="13:13" x14ac:dyDescent="0.25">
      <c r="M1235" s="2"/>
    </row>
    <row r="1236" spans="13:13" x14ac:dyDescent="0.25">
      <c r="M1236" s="2"/>
    </row>
    <row r="1237" spans="13:13" x14ac:dyDescent="0.25">
      <c r="M1237" s="2"/>
    </row>
    <row r="1238" spans="13:13" x14ac:dyDescent="0.25">
      <c r="M1238" s="2"/>
    </row>
    <row r="1239" spans="13:13" x14ac:dyDescent="0.25">
      <c r="M1239" s="2"/>
    </row>
    <row r="1240" spans="13:13" x14ac:dyDescent="0.25">
      <c r="M1240" s="2"/>
    </row>
    <row r="1241" spans="13:13" x14ac:dyDescent="0.25">
      <c r="M1241" s="2"/>
    </row>
    <row r="1242" spans="13:13" x14ac:dyDescent="0.25">
      <c r="M1242" s="2"/>
    </row>
    <row r="1243" spans="13:13" x14ac:dyDescent="0.25">
      <c r="M1243" s="2"/>
    </row>
    <row r="1244" spans="13:13" x14ac:dyDescent="0.25">
      <c r="M1244" s="2"/>
    </row>
    <row r="1245" spans="13:13" x14ac:dyDescent="0.25">
      <c r="M1245" s="2"/>
    </row>
    <row r="1246" spans="13:13" x14ac:dyDescent="0.25">
      <c r="M1246" s="2"/>
    </row>
    <row r="1247" spans="13:13" x14ac:dyDescent="0.25">
      <c r="M1247" s="2"/>
    </row>
    <row r="1248" spans="13:13" x14ac:dyDescent="0.25">
      <c r="M1248" s="2"/>
    </row>
    <row r="1249" spans="13:13" x14ac:dyDescent="0.25">
      <c r="M1249" s="2"/>
    </row>
    <row r="1250" spans="13:13" x14ac:dyDescent="0.25">
      <c r="M1250" s="2"/>
    </row>
    <row r="1251" spans="13:13" x14ac:dyDescent="0.25">
      <c r="M1251" s="2"/>
    </row>
    <row r="1252" spans="13:13" x14ac:dyDescent="0.25">
      <c r="M1252" s="2"/>
    </row>
    <row r="1253" spans="13:13" x14ac:dyDescent="0.25">
      <c r="M1253" s="2"/>
    </row>
    <row r="1254" spans="13:13" x14ac:dyDescent="0.25">
      <c r="M1254" s="2"/>
    </row>
    <row r="1255" spans="13:13" x14ac:dyDescent="0.25">
      <c r="M1255" s="2"/>
    </row>
    <row r="1256" spans="13:13" x14ac:dyDescent="0.25">
      <c r="M1256" s="2"/>
    </row>
    <row r="1257" spans="13:13" x14ac:dyDescent="0.25">
      <c r="M1257" s="2"/>
    </row>
    <row r="1258" spans="13:13" x14ac:dyDescent="0.25">
      <c r="M1258" s="2"/>
    </row>
    <row r="1259" spans="13:13" x14ac:dyDescent="0.25">
      <c r="M1259" s="2"/>
    </row>
    <row r="1260" spans="13:13" x14ac:dyDescent="0.25">
      <c r="M1260" s="2"/>
    </row>
    <row r="1261" spans="13:13" x14ac:dyDescent="0.25">
      <c r="M1261" s="2"/>
    </row>
    <row r="1262" spans="13:13" x14ac:dyDescent="0.25">
      <c r="M1262" s="2"/>
    </row>
    <row r="1263" spans="13:13" x14ac:dyDescent="0.25">
      <c r="M1263" s="2"/>
    </row>
    <row r="1264" spans="13:13" x14ac:dyDescent="0.25">
      <c r="M1264" s="2"/>
    </row>
    <row r="1265" spans="13:13" x14ac:dyDescent="0.25">
      <c r="M1265" s="2"/>
    </row>
    <row r="1266" spans="13:13" x14ac:dyDescent="0.25">
      <c r="M1266" s="2"/>
    </row>
    <row r="1267" spans="13:13" x14ac:dyDescent="0.25">
      <c r="M1267" s="2"/>
    </row>
    <row r="1268" spans="13:13" x14ac:dyDescent="0.25">
      <c r="M1268" s="2"/>
    </row>
    <row r="1269" spans="13:13" x14ac:dyDescent="0.25">
      <c r="M1269" s="2"/>
    </row>
    <row r="1270" spans="13:13" x14ac:dyDescent="0.25">
      <c r="M1270" s="2"/>
    </row>
    <row r="1271" spans="13:13" x14ac:dyDescent="0.25">
      <c r="M1271" s="2"/>
    </row>
    <row r="1272" spans="13:13" x14ac:dyDescent="0.25">
      <c r="M1272" s="2"/>
    </row>
    <row r="1273" spans="13:13" x14ac:dyDescent="0.25">
      <c r="M1273" s="2"/>
    </row>
    <row r="1274" spans="13:13" x14ac:dyDescent="0.25">
      <c r="M1274" s="2"/>
    </row>
    <row r="1275" spans="13:13" x14ac:dyDescent="0.25">
      <c r="M1275" s="2"/>
    </row>
    <row r="1276" spans="13:13" x14ac:dyDescent="0.25">
      <c r="M1276" s="2"/>
    </row>
    <row r="1277" spans="13:13" x14ac:dyDescent="0.25">
      <c r="M1277" s="2"/>
    </row>
    <row r="1278" spans="13:13" x14ac:dyDescent="0.25">
      <c r="M1278" s="2"/>
    </row>
    <row r="1279" spans="13:13" x14ac:dyDescent="0.25">
      <c r="M1279" s="2"/>
    </row>
    <row r="1280" spans="13:13" x14ac:dyDescent="0.25">
      <c r="M1280" s="2"/>
    </row>
    <row r="1281" spans="13:13" x14ac:dyDescent="0.25">
      <c r="M1281" s="2"/>
    </row>
    <row r="1282" spans="13:13" x14ac:dyDescent="0.25">
      <c r="M1282" s="2"/>
    </row>
    <row r="1283" spans="13:13" x14ac:dyDescent="0.25">
      <c r="M1283" s="2"/>
    </row>
    <row r="1284" spans="13:13" x14ac:dyDescent="0.25">
      <c r="M1284" s="2"/>
    </row>
    <row r="1285" spans="13:13" x14ac:dyDescent="0.25">
      <c r="M1285" s="2"/>
    </row>
    <row r="1286" spans="13:13" x14ac:dyDescent="0.25">
      <c r="M1286" s="2"/>
    </row>
    <row r="1287" spans="13:13" x14ac:dyDescent="0.25">
      <c r="M1287" s="2"/>
    </row>
    <row r="1288" spans="13:13" x14ac:dyDescent="0.25">
      <c r="M1288" s="2"/>
    </row>
    <row r="1289" spans="13:13" x14ac:dyDescent="0.25">
      <c r="M1289" s="2"/>
    </row>
    <row r="1290" spans="13:13" x14ac:dyDescent="0.25">
      <c r="M1290" s="2"/>
    </row>
    <row r="1291" spans="13:13" x14ac:dyDescent="0.25">
      <c r="M1291" s="2"/>
    </row>
    <row r="1292" spans="13:13" x14ac:dyDescent="0.25">
      <c r="M1292" s="2"/>
    </row>
    <row r="1293" spans="13:13" x14ac:dyDescent="0.25">
      <c r="M1293" s="2"/>
    </row>
    <row r="1294" spans="13:13" x14ac:dyDescent="0.25">
      <c r="M1294" s="2"/>
    </row>
    <row r="1295" spans="13:13" x14ac:dyDescent="0.25">
      <c r="M1295" s="2"/>
    </row>
    <row r="1296" spans="13:13" x14ac:dyDescent="0.25">
      <c r="M1296" s="2"/>
    </row>
    <row r="1297" spans="13:13" x14ac:dyDescent="0.25">
      <c r="M1297" s="2"/>
    </row>
    <row r="1298" spans="13:13" x14ac:dyDescent="0.25">
      <c r="M1298" s="2"/>
    </row>
    <row r="1299" spans="13:13" x14ac:dyDescent="0.25">
      <c r="M1299" s="2"/>
    </row>
    <row r="1300" spans="13:13" x14ac:dyDescent="0.25">
      <c r="M1300" s="2"/>
    </row>
    <row r="1301" spans="13:13" x14ac:dyDescent="0.25">
      <c r="M1301" s="2"/>
    </row>
    <row r="1302" spans="13:13" x14ac:dyDescent="0.25">
      <c r="M1302" s="2"/>
    </row>
    <row r="1303" spans="13:13" x14ac:dyDescent="0.25">
      <c r="M1303" s="2"/>
    </row>
    <row r="1304" spans="13:13" x14ac:dyDescent="0.25">
      <c r="M1304" s="2"/>
    </row>
    <row r="1305" spans="13:13" x14ac:dyDescent="0.25">
      <c r="M1305" s="2"/>
    </row>
    <row r="1306" spans="13:13" x14ac:dyDescent="0.25">
      <c r="M1306" s="2"/>
    </row>
    <row r="1307" spans="13:13" x14ac:dyDescent="0.25">
      <c r="M1307" s="2"/>
    </row>
    <row r="1308" spans="13:13" x14ac:dyDescent="0.25">
      <c r="M1308" s="2"/>
    </row>
    <row r="1309" spans="13:13" x14ac:dyDescent="0.25">
      <c r="M1309" s="2"/>
    </row>
    <row r="1310" spans="13:13" x14ac:dyDescent="0.25">
      <c r="M1310" s="2"/>
    </row>
    <row r="1311" spans="13:13" x14ac:dyDescent="0.25">
      <c r="M1311" s="2"/>
    </row>
    <row r="1312" spans="13:13" x14ac:dyDescent="0.25">
      <c r="M1312" s="2"/>
    </row>
    <row r="1313" spans="13:13" x14ac:dyDescent="0.25">
      <c r="M1313" s="2"/>
    </row>
    <row r="1314" spans="13:13" x14ac:dyDescent="0.25">
      <c r="M1314" s="2"/>
    </row>
    <row r="1315" spans="13:13" x14ac:dyDescent="0.25">
      <c r="M1315" s="2"/>
    </row>
    <row r="1316" spans="13:13" x14ac:dyDescent="0.25">
      <c r="M1316" s="2"/>
    </row>
    <row r="1317" spans="13:13" x14ac:dyDescent="0.25">
      <c r="M1317" s="2"/>
    </row>
    <row r="1318" spans="13:13" x14ac:dyDescent="0.25">
      <c r="M1318" s="2"/>
    </row>
    <row r="1319" spans="13:13" x14ac:dyDescent="0.25">
      <c r="M1319" s="2"/>
    </row>
    <row r="1320" spans="13:13" x14ac:dyDescent="0.25">
      <c r="M1320" s="2"/>
    </row>
    <row r="1321" spans="13:13" x14ac:dyDescent="0.25">
      <c r="M1321" s="2"/>
    </row>
    <row r="1322" spans="13:13" x14ac:dyDescent="0.25">
      <c r="M1322" s="2"/>
    </row>
    <row r="1323" spans="13:13" x14ac:dyDescent="0.25">
      <c r="M1323" s="2"/>
    </row>
    <row r="1324" spans="13:13" x14ac:dyDescent="0.25">
      <c r="M1324" s="2"/>
    </row>
    <row r="1325" spans="13:13" x14ac:dyDescent="0.25">
      <c r="M1325" s="2"/>
    </row>
    <row r="1326" spans="13:13" x14ac:dyDescent="0.25">
      <c r="M1326" s="2"/>
    </row>
    <row r="1327" spans="13:13" x14ac:dyDescent="0.25">
      <c r="M1327" s="2"/>
    </row>
    <row r="1328" spans="13:13" x14ac:dyDescent="0.25">
      <c r="M1328" s="2"/>
    </row>
    <row r="1329" spans="13:13" x14ac:dyDescent="0.25">
      <c r="M1329" s="2"/>
    </row>
    <row r="1330" spans="13:13" x14ac:dyDescent="0.25">
      <c r="M1330" s="2"/>
    </row>
    <row r="1331" spans="13:13" x14ac:dyDescent="0.25">
      <c r="M1331" s="2"/>
    </row>
    <row r="1332" spans="13:13" x14ac:dyDescent="0.25">
      <c r="M1332" s="2"/>
    </row>
    <row r="1333" spans="13:13" x14ac:dyDescent="0.25">
      <c r="M1333" s="2"/>
    </row>
    <row r="1334" spans="13:13" x14ac:dyDescent="0.25">
      <c r="M1334" s="2"/>
    </row>
    <row r="1335" spans="13:13" x14ac:dyDescent="0.25">
      <c r="M1335" s="2"/>
    </row>
    <row r="1336" spans="13:13" x14ac:dyDescent="0.25">
      <c r="M1336" s="2"/>
    </row>
    <row r="1337" spans="13:13" x14ac:dyDescent="0.25">
      <c r="M1337" s="2"/>
    </row>
    <row r="1338" spans="13:13" x14ac:dyDescent="0.25">
      <c r="M1338" s="2"/>
    </row>
    <row r="1339" spans="13:13" x14ac:dyDescent="0.25">
      <c r="M1339" s="2"/>
    </row>
    <row r="1340" spans="13:13" x14ac:dyDescent="0.25">
      <c r="M1340" s="2"/>
    </row>
    <row r="1341" spans="13:13" x14ac:dyDescent="0.25">
      <c r="M1341" s="2"/>
    </row>
    <row r="1342" spans="13:13" x14ac:dyDescent="0.25">
      <c r="M1342" s="2"/>
    </row>
    <row r="1343" spans="13:13" x14ac:dyDescent="0.25">
      <c r="M1343" s="2"/>
    </row>
    <row r="1344" spans="13:13" x14ac:dyDescent="0.25">
      <c r="M1344" s="2"/>
    </row>
    <row r="1345" spans="13:13" x14ac:dyDescent="0.25">
      <c r="M1345" s="2"/>
    </row>
    <row r="1346" spans="13:13" x14ac:dyDescent="0.25">
      <c r="M1346" s="2"/>
    </row>
    <row r="1347" spans="13:13" x14ac:dyDescent="0.25">
      <c r="M1347" s="2"/>
    </row>
    <row r="1348" spans="13:13" x14ac:dyDescent="0.25">
      <c r="M1348" s="2"/>
    </row>
    <row r="1349" spans="13:13" x14ac:dyDescent="0.25">
      <c r="M1349" s="2"/>
    </row>
    <row r="1350" spans="13:13" x14ac:dyDescent="0.25">
      <c r="M1350" s="2"/>
    </row>
    <row r="1351" spans="13:13" x14ac:dyDescent="0.25">
      <c r="M1351" s="2"/>
    </row>
    <row r="1352" spans="13:13" x14ac:dyDescent="0.25">
      <c r="M1352" s="2"/>
    </row>
    <row r="1353" spans="13:13" x14ac:dyDescent="0.25">
      <c r="M1353" s="2"/>
    </row>
    <row r="1354" spans="13:13" x14ac:dyDescent="0.25">
      <c r="M1354" s="2"/>
    </row>
    <row r="1355" spans="13:13" x14ac:dyDescent="0.25">
      <c r="M1355" s="2"/>
    </row>
    <row r="1356" spans="13:13" x14ac:dyDescent="0.25">
      <c r="M1356" s="2"/>
    </row>
    <row r="1357" spans="13:13" x14ac:dyDescent="0.25">
      <c r="M1357" s="2"/>
    </row>
    <row r="1358" spans="13:13" x14ac:dyDescent="0.25">
      <c r="M1358" s="2"/>
    </row>
    <row r="1359" spans="13:13" x14ac:dyDescent="0.25">
      <c r="M1359" s="2"/>
    </row>
    <row r="1360" spans="13:13" x14ac:dyDescent="0.25">
      <c r="M1360" s="2"/>
    </row>
    <row r="1361" spans="13:13" x14ac:dyDescent="0.25">
      <c r="M1361" s="2"/>
    </row>
    <row r="1362" spans="13:13" x14ac:dyDescent="0.25">
      <c r="M1362" s="2"/>
    </row>
    <row r="1363" spans="13:13" x14ac:dyDescent="0.25">
      <c r="M1363" s="2"/>
    </row>
    <row r="1364" spans="13:13" x14ac:dyDescent="0.25">
      <c r="M1364" s="2"/>
    </row>
    <row r="1365" spans="13:13" x14ac:dyDescent="0.25">
      <c r="M1365" s="2"/>
    </row>
    <row r="1366" spans="13:13" x14ac:dyDescent="0.25">
      <c r="M1366" s="2"/>
    </row>
    <row r="1367" spans="13:13" x14ac:dyDescent="0.25">
      <c r="M1367" s="2"/>
    </row>
    <row r="1368" spans="13:13" x14ac:dyDescent="0.25">
      <c r="M1368" s="2"/>
    </row>
    <row r="1369" spans="13:13" x14ac:dyDescent="0.25">
      <c r="M1369" s="2"/>
    </row>
    <row r="1370" spans="13:13" x14ac:dyDescent="0.25">
      <c r="M1370" s="2"/>
    </row>
    <row r="1371" spans="13:13" x14ac:dyDescent="0.25">
      <c r="M1371" s="2"/>
    </row>
    <row r="1372" spans="13:13" x14ac:dyDescent="0.25">
      <c r="M1372" s="2"/>
    </row>
    <row r="1373" spans="13:13" x14ac:dyDescent="0.25">
      <c r="M1373" s="2"/>
    </row>
    <row r="1374" spans="13:13" x14ac:dyDescent="0.25">
      <c r="M1374" s="2"/>
    </row>
    <row r="1375" spans="13:13" x14ac:dyDescent="0.25">
      <c r="M1375" s="2"/>
    </row>
    <row r="1376" spans="13:13" x14ac:dyDescent="0.25">
      <c r="M1376" s="2"/>
    </row>
    <row r="1377" spans="13:13" x14ac:dyDescent="0.25">
      <c r="M1377" s="2"/>
    </row>
    <row r="1378" spans="13:13" x14ac:dyDescent="0.25">
      <c r="M1378" s="2"/>
    </row>
    <row r="1379" spans="13:13" x14ac:dyDescent="0.25">
      <c r="M1379" s="2"/>
    </row>
    <row r="1380" spans="13:13" x14ac:dyDescent="0.25">
      <c r="M1380" s="2"/>
    </row>
    <row r="1381" spans="13:13" x14ac:dyDescent="0.25">
      <c r="M1381" s="2"/>
    </row>
    <row r="1382" spans="13:13" x14ac:dyDescent="0.25">
      <c r="M1382" s="2"/>
    </row>
    <row r="1383" spans="13:13" x14ac:dyDescent="0.25">
      <c r="M1383" s="2"/>
    </row>
    <row r="1384" spans="13:13" x14ac:dyDescent="0.25">
      <c r="M1384" s="2"/>
    </row>
    <row r="1385" spans="13:13" x14ac:dyDescent="0.25">
      <c r="M1385" s="2"/>
    </row>
    <row r="1386" spans="13:13" x14ac:dyDescent="0.25">
      <c r="M1386" s="2"/>
    </row>
    <row r="1387" spans="13:13" x14ac:dyDescent="0.25">
      <c r="M1387" s="2"/>
    </row>
    <row r="1388" spans="13:13" x14ac:dyDescent="0.25">
      <c r="M1388" s="2"/>
    </row>
    <row r="1389" spans="13:13" x14ac:dyDescent="0.25">
      <c r="M1389" s="2"/>
    </row>
    <row r="1390" spans="13:13" x14ac:dyDescent="0.25">
      <c r="M1390" s="2"/>
    </row>
    <row r="1391" spans="13:13" x14ac:dyDescent="0.25">
      <c r="M1391" s="2"/>
    </row>
    <row r="1392" spans="13:13" x14ac:dyDescent="0.25">
      <c r="M1392" s="2"/>
    </row>
    <row r="1393" spans="13:13" x14ac:dyDescent="0.25">
      <c r="M1393" s="2"/>
    </row>
    <row r="1394" spans="13:13" x14ac:dyDescent="0.25">
      <c r="M1394" s="2"/>
    </row>
    <row r="1395" spans="13:13" x14ac:dyDescent="0.25">
      <c r="M1395" s="2"/>
    </row>
    <row r="1396" spans="13:13" x14ac:dyDescent="0.25">
      <c r="M1396" s="2"/>
    </row>
    <row r="1397" spans="13:13" x14ac:dyDescent="0.25">
      <c r="M1397" s="2"/>
    </row>
    <row r="1398" spans="13:13" x14ac:dyDescent="0.25">
      <c r="M1398" s="2"/>
    </row>
    <row r="1399" spans="13:13" x14ac:dyDescent="0.25">
      <c r="M1399" s="2"/>
    </row>
    <row r="1400" spans="13:13" x14ac:dyDescent="0.25">
      <c r="M1400" s="2"/>
    </row>
    <row r="1401" spans="13:13" x14ac:dyDescent="0.25">
      <c r="M1401" s="2"/>
    </row>
    <row r="1402" spans="13:13" x14ac:dyDescent="0.25">
      <c r="M1402" s="2"/>
    </row>
    <row r="1403" spans="13:13" x14ac:dyDescent="0.25">
      <c r="M1403" s="2"/>
    </row>
    <row r="1404" spans="13:13" x14ac:dyDescent="0.25">
      <c r="M1404" s="2"/>
    </row>
    <row r="1405" spans="13:13" x14ac:dyDescent="0.25">
      <c r="M1405" s="2"/>
    </row>
    <row r="1406" spans="13:13" x14ac:dyDescent="0.25">
      <c r="M1406" s="2"/>
    </row>
    <row r="1407" spans="13:13" x14ac:dyDescent="0.25">
      <c r="M1407" s="2"/>
    </row>
    <row r="1408" spans="13:13" x14ac:dyDescent="0.25">
      <c r="M1408" s="2"/>
    </row>
    <row r="1409" spans="13:13" x14ac:dyDescent="0.25">
      <c r="M1409" s="2"/>
    </row>
    <row r="1410" spans="13:13" x14ac:dyDescent="0.25">
      <c r="M1410" s="2"/>
    </row>
    <row r="1411" spans="13:13" x14ac:dyDescent="0.25">
      <c r="M1411" s="2"/>
    </row>
    <row r="1412" spans="13:13" x14ac:dyDescent="0.25">
      <c r="M1412" s="2"/>
    </row>
    <row r="1413" spans="13:13" x14ac:dyDescent="0.25">
      <c r="M1413" s="2"/>
    </row>
    <row r="1414" spans="13:13" x14ac:dyDescent="0.25">
      <c r="M1414" s="2"/>
    </row>
    <row r="1415" spans="13:13" x14ac:dyDescent="0.25">
      <c r="M1415" s="2"/>
    </row>
    <row r="1416" spans="13:13" x14ac:dyDescent="0.25">
      <c r="M1416" s="2"/>
    </row>
    <row r="1417" spans="13:13" x14ac:dyDescent="0.25">
      <c r="M1417" s="2"/>
    </row>
    <row r="1418" spans="13:13" x14ac:dyDescent="0.25">
      <c r="M1418" s="2"/>
    </row>
    <row r="1419" spans="13:13" x14ac:dyDescent="0.25">
      <c r="M1419" s="2"/>
    </row>
    <row r="1420" spans="13:13" x14ac:dyDescent="0.25">
      <c r="M1420" s="2"/>
    </row>
    <row r="1421" spans="13:13" x14ac:dyDescent="0.25">
      <c r="M1421" s="2"/>
    </row>
    <row r="1422" spans="13:13" x14ac:dyDescent="0.25">
      <c r="M1422" s="2"/>
    </row>
    <row r="1423" spans="13:13" x14ac:dyDescent="0.25">
      <c r="M1423" s="2"/>
    </row>
    <row r="1424" spans="13:13" x14ac:dyDescent="0.25">
      <c r="M1424" s="2"/>
    </row>
    <row r="1425" spans="13:13" x14ac:dyDescent="0.25">
      <c r="M1425" s="2"/>
    </row>
    <row r="1426" spans="13:13" x14ac:dyDescent="0.25">
      <c r="M1426" s="2"/>
    </row>
    <row r="1427" spans="13:13" x14ac:dyDescent="0.25">
      <c r="M1427" s="2"/>
    </row>
    <row r="1428" spans="13:13" x14ac:dyDescent="0.25">
      <c r="M1428" s="2"/>
    </row>
    <row r="1429" spans="13:13" x14ac:dyDescent="0.25">
      <c r="M1429" s="2"/>
    </row>
    <row r="1430" spans="13:13" x14ac:dyDescent="0.25">
      <c r="M1430" s="2"/>
    </row>
    <row r="1431" spans="13:13" x14ac:dyDescent="0.25">
      <c r="M1431" s="2"/>
    </row>
    <row r="1432" spans="13:13" x14ac:dyDescent="0.25">
      <c r="M1432" s="2"/>
    </row>
    <row r="1433" spans="13:13" x14ac:dyDescent="0.25">
      <c r="M1433" s="2"/>
    </row>
    <row r="1434" spans="13:13" x14ac:dyDescent="0.25">
      <c r="M1434" s="2"/>
    </row>
    <row r="1435" spans="13:13" x14ac:dyDescent="0.25">
      <c r="M1435" s="2"/>
    </row>
    <row r="1436" spans="13:13" x14ac:dyDescent="0.25">
      <c r="M1436" s="2"/>
    </row>
    <row r="1437" spans="13:13" x14ac:dyDescent="0.25">
      <c r="M1437" s="2"/>
    </row>
    <row r="1438" spans="13:13" x14ac:dyDescent="0.25">
      <c r="M1438" s="2"/>
    </row>
    <row r="1439" spans="13:13" x14ac:dyDescent="0.25">
      <c r="M1439" s="2"/>
    </row>
    <row r="1440" spans="13:13" x14ac:dyDescent="0.25">
      <c r="M1440" s="2"/>
    </row>
    <row r="1441" spans="13:13" x14ac:dyDescent="0.25">
      <c r="M1441" s="2"/>
    </row>
    <row r="1442" spans="13:13" x14ac:dyDescent="0.25">
      <c r="M1442" s="2"/>
    </row>
    <row r="1443" spans="13:13" x14ac:dyDescent="0.25">
      <c r="M1443" s="2"/>
    </row>
    <row r="1444" spans="13:13" x14ac:dyDescent="0.25">
      <c r="M1444" s="2"/>
    </row>
    <row r="1445" spans="13:13" x14ac:dyDescent="0.25">
      <c r="M1445" s="2"/>
    </row>
    <row r="1446" spans="13:13" x14ac:dyDescent="0.25">
      <c r="M1446" s="2"/>
    </row>
    <row r="1447" spans="13:13" x14ac:dyDescent="0.25">
      <c r="M1447" s="2"/>
    </row>
    <row r="1448" spans="13:13" x14ac:dyDescent="0.25">
      <c r="M1448" s="2"/>
    </row>
    <row r="1449" spans="13:13" x14ac:dyDescent="0.25">
      <c r="M1449" s="2"/>
    </row>
    <row r="1450" spans="13:13" x14ac:dyDescent="0.25">
      <c r="M1450" s="2"/>
    </row>
    <row r="1451" spans="13:13" x14ac:dyDescent="0.25">
      <c r="M1451" s="2"/>
    </row>
    <row r="1452" spans="13:13" x14ac:dyDescent="0.25">
      <c r="M1452" s="2"/>
    </row>
    <row r="1453" spans="13:13" x14ac:dyDescent="0.25">
      <c r="M1453" s="2"/>
    </row>
    <row r="1454" spans="13:13" x14ac:dyDescent="0.25">
      <c r="M1454" s="2"/>
    </row>
    <row r="1455" spans="13:13" x14ac:dyDescent="0.25">
      <c r="M1455" s="2"/>
    </row>
    <row r="1456" spans="13:13" x14ac:dyDescent="0.25">
      <c r="M1456" s="2"/>
    </row>
    <row r="1457" spans="13:13" x14ac:dyDescent="0.25">
      <c r="M1457" s="2"/>
    </row>
    <row r="1458" spans="13:13" x14ac:dyDescent="0.25">
      <c r="M1458" s="2"/>
    </row>
    <row r="1459" spans="13:13" x14ac:dyDescent="0.25">
      <c r="M1459" s="2"/>
    </row>
    <row r="1460" spans="13:13" x14ac:dyDescent="0.25">
      <c r="M1460" s="2"/>
    </row>
    <row r="1461" spans="13:13" x14ac:dyDescent="0.25">
      <c r="M1461" s="2"/>
    </row>
    <row r="1462" spans="13:13" x14ac:dyDescent="0.25">
      <c r="M1462" s="2"/>
    </row>
    <row r="1463" spans="13:13" x14ac:dyDescent="0.25">
      <c r="M1463" s="2"/>
    </row>
    <row r="1464" spans="13:13" x14ac:dyDescent="0.25">
      <c r="M1464" s="2"/>
    </row>
    <row r="1465" spans="13:13" x14ac:dyDescent="0.25">
      <c r="M1465" s="2"/>
    </row>
    <row r="1466" spans="13:13" x14ac:dyDescent="0.25">
      <c r="M1466" s="2"/>
    </row>
    <row r="1467" spans="13:13" x14ac:dyDescent="0.25">
      <c r="M1467" s="2"/>
    </row>
    <row r="1468" spans="13:13" x14ac:dyDescent="0.25">
      <c r="M1468" s="2"/>
    </row>
    <row r="1469" spans="13:13" x14ac:dyDescent="0.25">
      <c r="M1469" s="2"/>
    </row>
    <row r="1470" spans="13:13" x14ac:dyDescent="0.25">
      <c r="M1470" s="2"/>
    </row>
    <row r="1471" spans="13:13" x14ac:dyDescent="0.25">
      <c r="M1471" s="2"/>
    </row>
    <row r="1472" spans="13:13" x14ac:dyDescent="0.25">
      <c r="M1472" s="2"/>
    </row>
    <row r="1473" spans="13:13" x14ac:dyDescent="0.25">
      <c r="M1473" s="2"/>
    </row>
    <row r="1474" spans="13:13" x14ac:dyDescent="0.25">
      <c r="M1474" s="2"/>
    </row>
    <row r="1475" spans="13:13" x14ac:dyDescent="0.25">
      <c r="M1475" s="2"/>
    </row>
    <row r="1476" spans="13:13" x14ac:dyDescent="0.25">
      <c r="M1476" s="2"/>
    </row>
    <row r="1477" spans="13:13" x14ac:dyDescent="0.25">
      <c r="M1477" s="2"/>
    </row>
    <row r="1478" spans="13:13" x14ac:dyDescent="0.25">
      <c r="M1478" s="2"/>
    </row>
    <row r="1479" spans="13:13" x14ac:dyDescent="0.25">
      <c r="M1479" s="2"/>
    </row>
    <row r="1480" spans="13:13" x14ac:dyDescent="0.25">
      <c r="M1480" s="2"/>
    </row>
    <row r="1481" spans="13:13" x14ac:dyDescent="0.25">
      <c r="M1481" s="2"/>
    </row>
    <row r="1482" spans="13:13" x14ac:dyDescent="0.25">
      <c r="M1482" s="2"/>
    </row>
    <row r="1483" spans="13:13" x14ac:dyDescent="0.25">
      <c r="M1483" s="2"/>
    </row>
    <row r="1484" spans="13:13" x14ac:dyDescent="0.25">
      <c r="M1484" s="2"/>
    </row>
    <row r="1485" spans="13:13" x14ac:dyDescent="0.25">
      <c r="M1485" s="2"/>
    </row>
    <row r="1486" spans="13:13" x14ac:dyDescent="0.25">
      <c r="M1486" s="2"/>
    </row>
    <row r="1487" spans="13:13" x14ac:dyDescent="0.25">
      <c r="M1487" s="2"/>
    </row>
    <row r="1488" spans="13:13" x14ac:dyDescent="0.25">
      <c r="M1488" s="2"/>
    </row>
    <row r="1489" spans="13:13" x14ac:dyDescent="0.25">
      <c r="M1489" s="2"/>
    </row>
    <row r="1490" spans="13:13" x14ac:dyDescent="0.25">
      <c r="M1490" s="2"/>
    </row>
    <row r="1491" spans="13:13" x14ac:dyDescent="0.25">
      <c r="M1491" s="2"/>
    </row>
    <row r="1492" spans="13:13" x14ac:dyDescent="0.25">
      <c r="M1492" s="2"/>
    </row>
    <row r="1493" spans="13:13" x14ac:dyDescent="0.25">
      <c r="M1493" s="2"/>
    </row>
    <row r="1494" spans="13:13" x14ac:dyDescent="0.25">
      <c r="M1494" s="2"/>
    </row>
    <row r="1495" spans="13:13" x14ac:dyDescent="0.25">
      <c r="M1495" s="2"/>
    </row>
    <row r="1496" spans="13:13" x14ac:dyDescent="0.25">
      <c r="M1496" s="2"/>
    </row>
    <row r="1497" spans="13:13" x14ac:dyDescent="0.25">
      <c r="M1497" s="2"/>
    </row>
    <row r="1498" spans="13:13" x14ac:dyDescent="0.25">
      <c r="M1498" s="2"/>
    </row>
    <row r="1499" spans="13:13" x14ac:dyDescent="0.25">
      <c r="M1499" s="2"/>
    </row>
    <row r="1500" spans="13:13" x14ac:dyDescent="0.25">
      <c r="M1500" s="2"/>
    </row>
    <row r="1501" spans="13:13" x14ac:dyDescent="0.25">
      <c r="M1501" s="2"/>
    </row>
    <row r="1502" spans="13:13" x14ac:dyDescent="0.25">
      <c r="M1502" s="2"/>
    </row>
    <row r="1503" spans="13:13" x14ac:dyDescent="0.25">
      <c r="M1503" s="2"/>
    </row>
    <row r="1504" spans="13:13" x14ac:dyDescent="0.25">
      <c r="M1504" s="2"/>
    </row>
    <row r="1505" spans="13:13" x14ac:dyDescent="0.25">
      <c r="M1505" s="2"/>
    </row>
    <row r="1506" spans="13:13" x14ac:dyDescent="0.25">
      <c r="M1506" s="2"/>
    </row>
    <row r="1507" spans="13:13" x14ac:dyDescent="0.25">
      <c r="M1507" s="2"/>
    </row>
    <row r="1508" spans="13:13" x14ac:dyDescent="0.25">
      <c r="M1508" s="2"/>
    </row>
    <row r="1509" spans="13:13" x14ac:dyDescent="0.25">
      <c r="M1509" s="2"/>
    </row>
    <row r="1510" spans="13:13" x14ac:dyDescent="0.25">
      <c r="M1510" s="2"/>
    </row>
    <row r="1511" spans="13:13" x14ac:dyDescent="0.25">
      <c r="M1511" s="2"/>
    </row>
    <row r="1512" spans="13:13" x14ac:dyDescent="0.25">
      <c r="M1512" s="2"/>
    </row>
    <row r="1513" spans="13:13" x14ac:dyDescent="0.25">
      <c r="M1513" s="2"/>
    </row>
    <row r="1514" spans="13:13" x14ac:dyDescent="0.25">
      <c r="M1514" s="2"/>
    </row>
    <row r="1515" spans="13:13" x14ac:dyDescent="0.25">
      <c r="M1515" s="2"/>
    </row>
    <row r="1516" spans="13:13" x14ac:dyDescent="0.25">
      <c r="M1516" s="2"/>
    </row>
    <row r="1517" spans="13:13" x14ac:dyDescent="0.25">
      <c r="M1517" s="2"/>
    </row>
    <row r="1518" spans="13:13" x14ac:dyDescent="0.25">
      <c r="M1518" s="2"/>
    </row>
    <row r="1519" spans="13:13" x14ac:dyDescent="0.25">
      <c r="M1519" s="2"/>
    </row>
    <row r="1520" spans="13:13" x14ac:dyDescent="0.25">
      <c r="M1520" s="2"/>
    </row>
    <row r="1521" spans="13:13" x14ac:dyDescent="0.25">
      <c r="M1521" s="2"/>
    </row>
    <row r="1522" spans="13:13" x14ac:dyDescent="0.25">
      <c r="M1522" s="2"/>
    </row>
    <row r="1523" spans="13:13" x14ac:dyDescent="0.25">
      <c r="M1523" s="2"/>
    </row>
    <row r="1524" spans="13:13" x14ac:dyDescent="0.25">
      <c r="M1524" s="2"/>
    </row>
    <row r="1525" spans="13:13" x14ac:dyDescent="0.25">
      <c r="M1525" s="2"/>
    </row>
    <row r="1526" spans="13:13" x14ac:dyDescent="0.25">
      <c r="M1526" s="2"/>
    </row>
    <row r="1527" spans="13:13" x14ac:dyDescent="0.25">
      <c r="M1527" s="2"/>
    </row>
    <row r="1528" spans="13:13" x14ac:dyDescent="0.25">
      <c r="M1528" s="2"/>
    </row>
    <row r="1529" spans="13:13" x14ac:dyDescent="0.25">
      <c r="M1529" s="2"/>
    </row>
    <row r="1530" spans="13:13" x14ac:dyDescent="0.25">
      <c r="M1530" s="2"/>
    </row>
    <row r="1531" spans="13:13" x14ac:dyDescent="0.25">
      <c r="M1531" s="2"/>
    </row>
    <row r="1532" spans="13:13" x14ac:dyDescent="0.25">
      <c r="M1532" s="2"/>
    </row>
    <row r="1533" spans="13:13" x14ac:dyDescent="0.25">
      <c r="M1533" s="2"/>
    </row>
    <row r="1534" spans="13:13" x14ac:dyDescent="0.25">
      <c r="M1534" s="2"/>
    </row>
    <row r="1535" spans="13:13" x14ac:dyDescent="0.25">
      <c r="M1535" s="2"/>
    </row>
    <row r="1536" spans="13:13" x14ac:dyDescent="0.25">
      <c r="M1536" s="2"/>
    </row>
    <row r="1537" spans="13:13" x14ac:dyDescent="0.25">
      <c r="M1537" s="2"/>
    </row>
    <row r="1538" spans="13:13" x14ac:dyDescent="0.25">
      <c r="M1538" s="2"/>
    </row>
    <row r="1539" spans="13:13" x14ac:dyDescent="0.25">
      <c r="M1539" s="2"/>
    </row>
    <row r="1540" spans="13:13" x14ac:dyDescent="0.25">
      <c r="M1540" s="2"/>
    </row>
    <row r="1541" spans="13:13" x14ac:dyDescent="0.25">
      <c r="M1541" s="2"/>
    </row>
    <row r="1542" spans="13:13" x14ac:dyDescent="0.25">
      <c r="M1542" s="2"/>
    </row>
    <row r="1543" spans="13:13" x14ac:dyDescent="0.25">
      <c r="M1543" s="2"/>
    </row>
    <row r="1544" spans="13:13" x14ac:dyDescent="0.25">
      <c r="M1544" s="2"/>
    </row>
    <row r="1545" spans="13:13" x14ac:dyDescent="0.25">
      <c r="M1545" s="2"/>
    </row>
    <row r="1546" spans="13:13" x14ac:dyDescent="0.25">
      <c r="M1546" s="2"/>
    </row>
    <row r="1547" spans="13:13" x14ac:dyDescent="0.25">
      <c r="M1547" s="2"/>
    </row>
    <row r="1548" spans="13:13" x14ac:dyDescent="0.25">
      <c r="M1548" s="2"/>
    </row>
    <row r="1549" spans="13:13" x14ac:dyDescent="0.25">
      <c r="M1549" s="2"/>
    </row>
    <row r="1550" spans="13:13" x14ac:dyDescent="0.25">
      <c r="M1550" s="2"/>
    </row>
    <row r="1551" spans="13:13" x14ac:dyDescent="0.25">
      <c r="M1551" s="2"/>
    </row>
    <row r="1552" spans="13:13" x14ac:dyDescent="0.25">
      <c r="M1552" s="2"/>
    </row>
    <row r="1553" spans="13:13" x14ac:dyDescent="0.25">
      <c r="M1553" s="2"/>
    </row>
    <row r="1554" spans="13:13" x14ac:dyDescent="0.25">
      <c r="M1554" s="2"/>
    </row>
    <row r="1555" spans="13:13" x14ac:dyDescent="0.25">
      <c r="M1555" s="2"/>
    </row>
    <row r="1556" spans="13:13" x14ac:dyDescent="0.25">
      <c r="M1556" s="2"/>
    </row>
    <row r="1557" spans="13:13" x14ac:dyDescent="0.25">
      <c r="M1557" s="2"/>
    </row>
    <row r="1558" spans="13:13" x14ac:dyDescent="0.25">
      <c r="M1558" s="2"/>
    </row>
    <row r="1559" spans="13:13" x14ac:dyDescent="0.25">
      <c r="M1559" s="2"/>
    </row>
    <row r="1560" spans="13:13" x14ac:dyDescent="0.25">
      <c r="M1560" s="2"/>
    </row>
    <row r="1561" spans="13:13" x14ac:dyDescent="0.25">
      <c r="M1561" s="2"/>
    </row>
    <row r="1562" spans="13:13" x14ac:dyDescent="0.25">
      <c r="M1562" s="2"/>
    </row>
    <row r="1563" spans="13:13" x14ac:dyDescent="0.25">
      <c r="M1563" s="2"/>
    </row>
    <row r="1564" spans="13:13" x14ac:dyDescent="0.25">
      <c r="M1564" s="2"/>
    </row>
    <row r="1565" spans="13:13" x14ac:dyDescent="0.25">
      <c r="M1565" s="2"/>
    </row>
    <row r="1566" spans="13:13" x14ac:dyDescent="0.25">
      <c r="M1566" s="2"/>
    </row>
    <row r="1567" spans="13:13" x14ac:dyDescent="0.25">
      <c r="M1567" s="2"/>
    </row>
    <row r="1568" spans="13:13" x14ac:dyDescent="0.25">
      <c r="M1568" s="2"/>
    </row>
    <row r="1569" spans="13:13" x14ac:dyDescent="0.25">
      <c r="M1569" s="2"/>
    </row>
    <row r="1570" spans="13:13" x14ac:dyDescent="0.25">
      <c r="M1570" s="2"/>
    </row>
    <row r="1571" spans="13:13" x14ac:dyDescent="0.25">
      <c r="M1571" s="2"/>
    </row>
    <row r="1572" spans="13:13" x14ac:dyDescent="0.25">
      <c r="M1572" s="2"/>
    </row>
    <row r="1573" spans="13:13" x14ac:dyDescent="0.25">
      <c r="M1573" s="2"/>
    </row>
    <row r="1574" spans="13:13" x14ac:dyDescent="0.25">
      <c r="M1574" s="2"/>
    </row>
    <row r="1575" spans="13:13" x14ac:dyDescent="0.25">
      <c r="M1575" s="2"/>
    </row>
    <row r="1576" spans="13:13" x14ac:dyDescent="0.25">
      <c r="M1576" s="2"/>
    </row>
    <row r="1577" spans="13:13" x14ac:dyDescent="0.25">
      <c r="M1577" s="2"/>
    </row>
    <row r="1578" spans="13:13" x14ac:dyDescent="0.25">
      <c r="M1578" s="2"/>
    </row>
    <row r="1579" spans="13:13" x14ac:dyDescent="0.25">
      <c r="M1579" s="2"/>
    </row>
    <row r="1580" spans="13:13" x14ac:dyDescent="0.25">
      <c r="M1580" s="2"/>
    </row>
    <row r="1581" spans="13:13" x14ac:dyDescent="0.25">
      <c r="M1581" s="2"/>
    </row>
    <row r="1582" spans="13:13" x14ac:dyDescent="0.25">
      <c r="M1582" s="2"/>
    </row>
    <row r="1583" spans="13:13" x14ac:dyDescent="0.25">
      <c r="M1583" s="2"/>
    </row>
    <row r="1584" spans="13:13" x14ac:dyDescent="0.25">
      <c r="M1584" s="2"/>
    </row>
    <row r="1585" spans="13:13" x14ac:dyDescent="0.25">
      <c r="M1585" s="2"/>
    </row>
    <row r="1586" spans="13:13" x14ac:dyDescent="0.25">
      <c r="M1586" s="2"/>
    </row>
    <row r="1587" spans="13:13" x14ac:dyDescent="0.25">
      <c r="M1587" s="2"/>
    </row>
    <row r="1588" spans="13:13" x14ac:dyDescent="0.25">
      <c r="M1588" s="2"/>
    </row>
    <row r="1589" spans="13:13" x14ac:dyDescent="0.25">
      <c r="M1589" s="2"/>
    </row>
    <row r="1590" spans="13:13" x14ac:dyDescent="0.25">
      <c r="M1590" s="2"/>
    </row>
    <row r="1591" spans="13:13" x14ac:dyDescent="0.25">
      <c r="M1591" s="2"/>
    </row>
    <row r="1592" spans="13:13" x14ac:dyDescent="0.25">
      <c r="M1592" s="2"/>
    </row>
    <row r="1593" spans="13:13" x14ac:dyDescent="0.25">
      <c r="M1593" s="2"/>
    </row>
    <row r="1594" spans="13:13" x14ac:dyDescent="0.25">
      <c r="M1594" s="2"/>
    </row>
    <row r="1595" spans="13:13" x14ac:dyDescent="0.25">
      <c r="M1595" s="2"/>
    </row>
    <row r="1596" spans="13:13" x14ac:dyDescent="0.25">
      <c r="M1596" s="2"/>
    </row>
    <row r="1597" spans="13:13" x14ac:dyDescent="0.25">
      <c r="M1597" s="2"/>
    </row>
    <row r="1598" spans="13:13" x14ac:dyDescent="0.25">
      <c r="M1598" s="2"/>
    </row>
    <row r="1599" spans="13:13" x14ac:dyDescent="0.25">
      <c r="M1599" s="2"/>
    </row>
    <row r="1600" spans="13:13" x14ac:dyDescent="0.25">
      <c r="M1600" s="2"/>
    </row>
    <row r="1601" spans="13:13" x14ac:dyDescent="0.25">
      <c r="M1601" s="2"/>
    </row>
    <row r="1602" spans="13:13" x14ac:dyDescent="0.25">
      <c r="M1602" s="2"/>
    </row>
    <row r="1603" spans="13:13" x14ac:dyDescent="0.25">
      <c r="M1603" s="2"/>
    </row>
    <row r="1604" spans="13:13" x14ac:dyDescent="0.25">
      <c r="M1604" s="2"/>
    </row>
    <row r="1605" spans="13:13" x14ac:dyDescent="0.25">
      <c r="M1605" s="2"/>
    </row>
    <row r="1606" spans="13:13" x14ac:dyDescent="0.25">
      <c r="M1606" s="2"/>
    </row>
    <row r="1607" spans="13:13" x14ac:dyDescent="0.25">
      <c r="M1607" s="2"/>
    </row>
    <row r="1608" spans="13:13" x14ac:dyDescent="0.25">
      <c r="M1608" s="2"/>
    </row>
    <row r="1609" spans="13:13" x14ac:dyDescent="0.25">
      <c r="M1609" s="2"/>
    </row>
    <row r="1610" spans="13:13" x14ac:dyDescent="0.25">
      <c r="M1610" s="2"/>
    </row>
    <row r="1611" spans="13:13" x14ac:dyDescent="0.25">
      <c r="M1611" s="2"/>
    </row>
    <row r="1612" spans="13:13" x14ac:dyDescent="0.25">
      <c r="M1612" s="2"/>
    </row>
    <row r="1613" spans="13:13" x14ac:dyDescent="0.25">
      <c r="M1613" s="2"/>
    </row>
    <row r="1614" spans="13:13" x14ac:dyDescent="0.25">
      <c r="M1614" s="2"/>
    </row>
    <row r="1615" spans="13:13" x14ac:dyDescent="0.25">
      <c r="M1615" s="2"/>
    </row>
    <row r="1616" spans="13:13" x14ac:dyDescent="0.25">
      <c r="M1616" s="2"/>
    </row>
    <row r="1617" spans="13:13" x14ac:dyDescent="0.25">
      <c r="M1617" s="2"/>
    </row>
    <row r="1618" spans="13:13" x14ac:dyDescent="0.25">
      <c r="M1618" s="2"/>
    </row>
    <row r="1619" spans="13:13" x14ac:dyDescent="0.25">
      <c r="M1619" s="2"/>
    </row>
    <row r="1620" spans="13:13" x14ac:dyDescent="0.25">
      <c r="M1620" s="2"/>
    </row>
    <row r="1621" spans="13:13" x14ac:dyDescent="0.25">
      <c r="M1621" s="2"/>
    </row>
    <row r="1622" spans="13:13" x14ac:dyDescent="0.25">
      <c r="M1622" s="2"/>
    </row>
    <row r="1623" spans="13:13" x14ac:dyDescent="0.25">
      <c r="M1623" s="2"/>
    </row>
    <row r="1624" spans="13:13" x14ac:dyDescent="0.25">
      <c r="M1624" s="2"/>
    </row>
    <row r="1625" spans="13:13" x14ac:dyDescent="0.25">
      <c r="M1625" s="2"/>
    </row>
    <row r="1626" spans="13:13" x14ac:dyDescent="0.25">
      <c r="M1626" s="2"/>
    </row>
    <row r="1627" spans="13:13" x14ac:dyDescent="0.25">
      <c r="M1627" s="2"/>
    </row>
    <row r="1628" spans="13:13" x14ac:dyDescent="0.25">
      <c r="M1628" s="2"/>
    </row>
    <row r="1629" spans="13:13" x14ac:dyDescent="0.25">
      <c r="M1629" s="2"/>
    </row>
    <row r="1630" spans="13:13" x14ac:dyDescent="0.25">
      <c r="M1630" s="2"/>
    </row>
    <row r="1631" spans="13:13" x14ac:dyDescent="0.25">
      <c r="M1631" s="2"/>
    </row>
    <row r="1632" spans="13:13" x14ac:dyDescent="0.25">
      <c r="M1632" s="2"/>
    </row>
    <row r="1633" spans="13:13" x14ac:dyDescent="0.25">
      <c r="M1633" s="2"/>
    </row>
    <row r="1634" spans="13:13" x14ac:dyDescent="0.25">
      <c r="M1634" s="2"/>
    </row>
    <row r="1635" spans="13:13" x14ac:dyDescent="0.25">
      <c r="M1635" s="2"/>
    </row>
    <row r="1636" spans="13:13" x14ac:dyDescent="0.25">
      <c r="M1636" s="2"/>
    </row>
    <row r="1637" spans="13:13" x14ac:dyDescent="0.25">
      <c r="M1637" s="2"/>
    </row>
    <row r="1638" spans="13:13" x14ac:dyDescent="0.25">
      <c r="M1638" s="2"/>
    </row>
    <row r="1639" spans="13:13" x14ac:dyDescent="0.25">
      <c r="M1639" s="2"/>
    </row>
    <row r="1640" spans="13:13" x14ac:dyDescent="0.25">
      <c r="M1640" s="2"/>
    </row>
    <row r="1641" spans="13:13" x14ac:dyDescent="0.25">
      <c r="M1641" s="2"/>
    </row>
    <row r="1642" spans="13:13" x14ac:dyDescent="0.25">
      <c r="M1642" s="2"/>
    </row>
    <row r="1643" spans="13:13" x14ac:dyDescent="0.25">
      <c r="M1643" s="2"/>
    </row>
    <row r="1644" spans="13:13" x14ac:dyDescent="0.25">
      <c r="M1644" s="2"/>
    </row>
    <row r="1645" spans="13:13" x14ac:dyDescent="0.25">
      <c r="M1645" s="2"/>
    </row>
    <row r="1646" spans="13:13" x14ac:dyDescent="0.25">
      <c r="M1646" s="2"/>
    </row>
    <row r="1647" spans="13:13" x14ac:dyDescent="0.25">
      <c r="M1647" s="2"/>
    </row>
    <row r="1648" spans="13:13" x14ac:dyDescent="0.25">
      <c r="M1648" s="2"/>
    </row>
    <row r="1649" spans="13:13" x14ac:dyDescent="0.25">
      <c r="M1649" s="2"/>
    </row>
    <row r="1650" spans="13:13" x14ac:dyDescent="0.25">
      <c r="M1650" s="2"/>
    </row>
    <row r="1651" spans="13:13" x14ac:dyDescent="0.25">
      <c r="M1651" s="2"/>
    </row>
    <row r="1652" spans="13:13" x14ac:dyDescent="0.25">
      <c r="M1652" s="2"/>
    </row>
    <row r="1653" spans="13:13" x14ac:dyDescent="0.25">
      <c r="M1653" s="2"/>
    </row>
    <row r="1654" spans="13:13" x14ac:dyDescent="0.25">
      <c r="M1654" s="2"/>
    </row>
    <row r="1655" spans="13:13" x14ac:dyDescent="0.25">
      <c r="M1655" s="2"/>
    </row>
    <row r="1656" spans="13:13" x14ac:dyDescent="0.25">
      <c r="M1656" s="2"/>
    </row>
    <row r="1657" spans="13:13" x14ac:dyDescent="0.25">
      <c r="M1657" s="2"/>
    </row>
    <row r="1658" spans="13:13" x14ac:dyDescent="0.25">
      <c r="M1658" s="2"/>
    </row>
    <row r="1659" spans="13:13" x14ac:dyDescent="0.25">
      <c r="M1659" s="2"/>
    </row>
    <row r="1660" spans="13:13" x14ac:dyDescent="0.25">
      <c r="M1660" s="2"/>
    </row>
    <row r="1661" spans="13:13" x14ac:dyDescent="0.25">
      <c r="M1661" s="2"/>
    </row>
    <row r="1662" spans="13:13" x14ac:dyDescent="0.25">
      <c r="M1662" s="2"/>
    </row>
    <row r="1663" spans="13:13" x14ac:dyDescent="0.25">
      <c r="M1663" s="2"/>
    </row>
    <row r="1664" spans="13:13" x14ac:dyDescent="0.25">
      <c r="M1664" s="2"/>
    </row>
    <row r="1665" spans="13:13" x14ac:dyDescent="0.25">
      <c r="M1665" s="2"/>
    </row>
    <row r="1666" spans="13:13" x14ac:dyDescent="0.25">
      <c r="M1666" s="2"/>
    </row>
    <row r="1667" spans="13:13" x14ac:dyDescent="0.25">
      <c r="M1667" s="2"/>
    </row>
    <row r="1668" spans="13:13" x14ac:dyDescent="0.25">
      <c r="M1668" s="2"/>
    </row>
    <row r="1669" spans="13:13" x14ac:dyDescent="0.25">
      <c r="M1669" s="2"/>
    </row>
    <row r="1670" spans="13:13" x14ac:dyDescent="0.25">
      <c r="M1670" s="2"/>
    </row>
    <row r="1671" spans="13:13" x14ac:dyDescent="0.25">
      <c r="M1671" s="2"/>
    </row>
    <row r="1672" spans="13:13" x14ac:dyDescent="0.25">
      <c r="M1672" s="2"/>
    </row>
    <row r="1673" spans="13:13" x14ac:dyDescent="0.25">
      <c r="M1673" s="2"/>
    </row>
    <row r="1674" spans="13:13" x14ac:dyDescent="0.25">
      <c r="M1674" s="2"/>
    </row>
    <row r="1675" spans="13:13" x14ac:dyDescent="0.25">
      <c r="M1675" s="2"/>
    </row>
    <row r="1676" spans="13:13" x14ac:dyDescent="0.25">
      <c r="M1676" s="2"/>
    </row>
    <row r="1677" spans="13:13" x14ac:dyDescent="0.25">
      <c r="M1677" s="2"/>
    </row>
    <row r="1678" spans="13:13" x14ac:dyDescent="0.25">
      <c r="M1678" s="2"/>
    </row>
    <row r="1679" spans="13:13" x14ac:dyDescent="0.25">
      <c r="M1679" s="2"/>
    </row>
    <row r="1680" spans="13:13" x14ac:dyDescent="0.25">
      <c r="M1680" s="2"/>
    </row>
    <row r="1681" spans="13:13" x14ac:dyDescent="0.25">
      <c r="M1681" s="2"/>
    </row>
    <row r="1682" spans="13:13" x14ac:dyDescent="0.25">
      <c r="M1682" s="2"/>
    </row>
    <row r="1683" spans="13:13" x14ac:dyDescent="0.25">
      <c r="M1683" s="2"/>
    </row>
    <row r="1684" spans="13:13" x14ac:dyDescent="0.25">
      <c r="M1684" s="2"/>
    </row>
    <row r="1685" spans="13:13" x14ac:dyDescent="0.25">
      <c r="M1685" s="2"/>
    </row>
    <row r="1686" spans="13:13" x14ac:dyDescent="0.25">
      <c r="M1686" s="2"/>
    </row>
    <row r="1687" spans="13:13" x14ac:dyDescent="0.25">
      <c r="M1687" s="2"/>
    </row>
    <row r="1688" spans="13:13" x14ac:dyDescent="0.25">
      <c r="M1688" s="2"/>
    </row>
    <row r="1689" spans="13:13" x14ac:dyDescent="0.25">
      <c r="M1689" s="2"/>
    </row>
    <row r="1690" spans="13:13" x14ac:dyDescent="0.25">
      <c r="M1690" s="2"/>
    </row>
    <row r="1691" spans="13:13" x14ac:dyDescent="0.25">
      <c r="M1691" s="2"/>
    </row>
    <row r="1692" spans="13:13" x14ac:dyDescent="0.25">
      <c r="M1692" s="2"/>
    </row>
    <row r="1693" spans="13:13" x14ac:dyDescent="0.25">
      <c r="M1693" s="2"/>
    </row>
    <row r="1694" spans="13:13" x14ac:dyDescent="0.25">
      <c r="M1694" s="2"/>
    </row>
    <row r="1695" spans="13:13" x14ac:dyDescent="0.25">
      <c r="M1695" s="2"/>
    </row>
    <row r="1696" spans="13:13" x14ac:dyDescent="0.25">
      <c r="M1696" s="2"/>
    </row>
    <row r="1697" spans="13:13" x14ac:dyDescent="0.25">
      <c r="M1697" s="2"/>
    </row>
    <row r="1698" spans="13:13" x14ac:dyDescent="0.25">
      <c r="M1698" s="2"/>
    </row>
    <row r="1699" spans="13:13" x14ac:dyDescent="0.25">
      <c r="M1699" s="2"/>
    </row>
    <row r="1700" spans="13:13" x14ac:dyDescent="0.25">
      <c r="M1700" s="2"/>
    </row>
    <row r="1701" spans="13:13" x14ac:dyDescent="0.25">
      <c r="M1701" s="2"/>
    </row>
    <row r="1702" spans="13:13" x14ac:dyDescent="0.25">
      <c r="M1702" s="2"/>
    </row>
    <row r="1703" spans="13:13" x14ac:dyDescent="0.25">
      <c r="M1703" s="2"/>
    </row>
    <row r="1704" spans="13:13" x14ac:dyDescent="0.25">
      <c r="M1704" s="2"/>
    </row>
    <row r="1705" spans="13:13" x14ac:dyDescent="0.25">
      <c r="M1705" s="2"/>
    </row>
    <row r="1706" spans="13:13" x14ac:dyDescent="0.25">
      <c r="M1706" s="2"/>
    </row>
    <row r="1707" spans="13:13" x14ac:dyDescent="0.25">
      <c r="M1707" s="2"/>
    </row>
    <row r="1708" spans="13:13" x14ac:dyDescent="0.25">
      <c r="M1708" s="2"/>
    </row>
    <row r="1709" spans="13:13" x14ac:dyDescent="0.25">
      <c r="M1709" s="2"/>
    </row>
    <row r="1710" spans="13:13" x14ac:dyDescent="0.25">
      <c r="M1710" s="2"/>
    </row>
    <row r="1711" spans="13:13" x14ac:dyDescent="0.25">
      <c r="M1711" s="2"/>
    </row>
    <row r="1712" spans="13:13" x14ac:dyDescent="0.25">
      <c r="M1712" s="2"/>
    </row>
    <row r="1713" spans="13:13" x14ac:dyDescent="0.25">
      <c r="M1713" s="2"/>
    </row>
    <row r="1714" spans="13:13" x14ac:dyDescent="0.25">
      <c r="M1714" s="2"/>
    </row>
    <row r="1715" spans="13:13" x14ac:dyDescent="0.25">
      <c r="M1715" s="2"/>
    </row>
    <row r="1716" spans="13:13" x14ac:dyDescent="0.25">
      <c r="M1716" s="2"/>
    </row>
    <row r="1717" spans="13:13" x14ac:dyDescent="0.25">
      <c r="M1717" s="2"/>
    </row>
    <row r="1718" spans="13:13" x14ac:dyDescent="0.25">
      <c r="M1718" s="2"/>
    </row>
    <row r="1719" spans="13:13" x14ac:dyDescent="0.25">
      <c r="M1719" s="2"/>
    </row>
    <row r="1720" spans="13:13" x14ac:dyDescent="0.25">
      <c r="M1720" s="2"/>
    </row>
    <row r="1721" spans="13:13" x14ac:dyDescent="0.25">
      <c r="M1721" s="2"/>
    </row>
    <row r="1722" spans="13:13" x14ac:dyDescent="0.25">
      <c r="M1722" s="2"/>
    </row>
    <row r="1723" spans="13:13" x14ac:dyDescent="0.25">
      <c r="M1723" s="2"/>
    </row>
    <row r="1724" spans="13:13" x14ac:dyDescent="0.25">
      <c r="M1724" s="2"/>
    </row>
    <row r="1725" spans="13:13" x14ac:dyDescent="0.25">
      <c r="M1725" s="2"/>
    </row>
    <row r="1726" spans="13:13" x14ac:dyDescent="0.25">
      <c r="M1726" s="2"/>
    </row>
    <row r="1727" spans="13:13" x14ac:dyDescent="0.25">
      <c r="M1727" s="2"/>
    </row>
    <row r="1728" spans="13:13" x14ac:dyDescent="0.25">
      <c r="M1728" s="2"/>
    </row>
    <row r="1729" spans="13:13" x14ac:dyDescent="0.25">
      <c r="M1729" s="2"/>
    </row>
    <row r="1730" spans="13:13" x14ac:dyDescent="0.25">
      <c r="M1730" s="2"/>
    </row>
    <row r="1731" spans="13:13" x14ac:dyDescent="0.25">
      <c r="M1731" s="2"/>
    </row>
    <row r="1732" spans="13:13" x14ac:dyDescent="0.25">
      <c r="M1732" s="2"/>
    </row>
    <row r="1733" spans="13:13" x14ac:dyDescent="0.25">
      <c r="M1733" s="2"/>
    </row>
    <row r="1734" spans="13:13" x14ac:dyDescent="0.25">
      <c r="M1734" s="2"/>
    </row>
    <row r="1735" spans="13:13" x14ac:dyDescent="0.25">
      <c r="M1735" s="2"/>
    </row>
    <row r="1736" spans="13:13" x14ac:dyDescent="0.25">
      <c r="M1736" s="2"/>
    </row>
    <row r="1737" spans="13:13" x14ac:dyDescent="0.25">
      <c r="M1737" s="2"/>
    </row>
    <row r="1738" spans="13:13" x14ac:dyDescent="0.25">
      <c r="M1738" s="2"/>
    </row>
    <row r="1739" spans="13:13" x14ac:dyDescent="0.25">
      <c r="M1739" s="2"/>
    </row>
    <row r="1740" spans="13:13" x14ac:dyDescent="0.25">
      <c r="M1740" s="2"/>
    </row>
    <row r="1741" spans="13:13" x14ac:dyDescent="0.25">
      <c r="M1741" s="2"/>
    </row>
    <row r="1742" spans="13:13" x14ac:dyDescent="0.25">
      <c r="M1742" s="2"/>
    </row>
    <row r="1743" spans="13:13" x14ac:dyDescent="0.25">
      <c r="M1743" s="2"/>
    </row>
    <row r="1744" spans="13:13" x14ac:dyDescent="0.25">
      <c r="M1744" s="2"/>
    </row>
    <row r="1745" spans="13:13" x14ac:dyDescent="0.25">
      <c r="M1745" s="2"/>
    </row>
    <row r="1746" spans="13:13" x14ac:dyDescent="0.25">
      <c r="M1746" s="2"/>
    </row>
    <row r="1747" spans="13:13" x14ac:dyDescent="0.25">
      <c r="M1747" s="2"/>
    </row>
    <row r="1748" spans="13:13" x14ac:dyDescent="0.25">
      <c r="M1748" s="2"/>
    </row>
    <row r="1749" spans="13:13" x14ac:dyDescent="0.25">
      <c r="M1749" s="2"/>
    </row>
    <row r="1750" spans="13:13" x14ac:dyDescent="0.25">
      <c r="M1750" s="2"/>
    </row>
    <row r="1751" spans="13:13" x14ac:dyDescent="0.25">
      <c r="M1751" s="2"/>
    </row>
    <row r="1752" spans="13:13" x14ac:dyDescent="0.25">
      <c r="M1752" s="2"/>
    </row>
    <row r="1753" spans="13:13" x14ac:dyDescent="0.25">
      <c r="M1753" s="2"/>
    </row>
    <row r="1754" spans="13:13" x14ac:dyDescent="0.25">
      <c r="M1754" s="2"/>
    </row>
    <row r="1755" spans="13:13" x14ac:dyDescent="0.25">
      <c r="M1755" s="2"/>
    </row>
    <row r="1756" spans="13:13" x14ac:dyDescent="0.25">
      <c r="M1756" s="2"/>
    </row>
    <row r="1757" spans="13:13" x14ac:dyDescent="0.25">
      <c r="M1757" s="2"/>
    </row>
    <row r="1758" spans="13:13" x14ac:dyDescent="0.25">
      <c r="M1758" s="2"/>
    </row>
    <row r="1759" spans="13:13" x14ac:dyDescent="0.25">
      <c r="M1759" s="2"/>
    </row>
    <row r="1760" spans="13:13" x14ac:dyDescent="0.25">
      <c r="M1760" s="2"/>
    </row>
    <row r="1761" spans="13:13" x14ac:dyDescent="0.25">
      <c r="M1761" s="2"/>
    </row>
    <row r="1762" spans="13:13" x14ac:dyDescent="0.25">
      <c r="M1762" s="2"/>
    </row>
    <row r="1763" spans="13:13" x14ac:dyDescent="0.25">
      <c r="M1763" s="2"/>
    </row>
    <row r="1764" spans="13:13" x14ac:dyDescent="0.25">
      <c r="M1764" s="2"/>
    </row>
    <row r="1765" spans="13:13" x14ac:dyDescent="0.25">
      <c r="M1765" s="2"/>
    </row>
    <row r="1766" spans="13:13" x14ac:dyDescent="0.25">
      <c r="M1766" s="2"/>
    </row>
    <row r="1767" spans="13:13" x14ac:dyDescent="0.25">
      <c r="M1767" s="2"/>
    </row>
    <row r="1768" spans="13:13" x14ac:dyDescent="0.25">
      <c r="M1768" s="2"/>
    </row>
    <row r="1769" spans="13:13" x14ac:dyDescent="0.25">
      <c r="M1769" s="2"/>
    </row>
    <row r="1770" spans="13:13" x14ac:dyDescent="0.25">
      <c r="M1770" s="2"/>
    </row>
    <row r="1771" spans="13:13" x14ac:dyDescent="0.25">
      <c r="M1771" s="2"/>
    </row>
    <row r="1772" spans="13:13" x14ac:dyDescent="0.25">
      <c r="M1772" s="2"/>
    </row>
    <row r="1773" spans="13:13" x14ac:dyDescent="0.25">
      <c r="M1773" s="2"/>
    </row>
    <row r="1774" spans="13:13" x14ac:dyDescent="0.25">
      <c r="M1774" s="2"/>
    </row>
    <row r="1775" spans="13:13" x14ac:dyDescent="0.25">
      <c r="M1775" s="2"/>
    </row>
    <row r="1776" spans="13:13" x14ac:dyDescent="0.25">
      <c r="M1776" s="2"/>
    </row>
    <row r="1777" spans="13:13" x14ac:dyDescent="0.25">
      <c r="M1777" s="2"/>
    </row>
    <row r="1778" spans="13:13" x14ac:dyDescent="0.25">
      <c r="M1778" s="2"/>
    </row>
    <row r="1779" spans="13:13" x14ac:dyDescent="0.25">
      <c r="M1779" s="2"/>
    </row>
    <row r="1780" spans="13:13" x14ac:dyDescent="0.25">
      <c r="M1780" s="2"/>
    </row>
    <row r="1781" spans="13:13" x14ac:dyDescent="0.25">
      <c r="M1781" s="2"/>
    </row>
    <row r="1782" spans="13:13" x14ac:dyDescent="0.25">
      <c r="M1782" s="2"/>
    </row>
    <row r="1783" spans="13:13" x14ac:dyDescent="0.25">
      <c r="M1783" s="2"/>
    </row>
    <row r="1784" spans="13:13" x14ac:dyDescent="0.25">
      <c r="M1784" s="2"/>
    </row>
    <row r="1785" spans="13:13" x14ac:dyDescent="0.25">
      <c r="M1785" s="2"/>
    </row>
    <row r="1786" spans="13:13" x14ac:dyDescent="0.25">
      <c r="M1786" s="2"/>
    </row>
    <row r="1787" spans="13:13" x14ac:dyDescent="0.25">
      <c r="M1787" s="2"/>
    </row>
    <row r="1788" spans="13:13" x14ac:dyDescent="0.25">
      <c r="M1788" s="2"/>
    </row>
    <row r="1789" spans="13:13" x14ac:dyDescent="0.25">
      <c r="M1789" s="2"/>
    </row>
    <row r="1790" spans="13:13" x14ac:dyDescent="0.25">
      <c r="M1790" s="2"/>
    </row>
    <row r="1791" spans="13:13" x14ac:dyDescent="0.25">
      <c r="M1791" s="2"/>
    </row>
    <row r="1792" spans="13:13" x14ac:dyDescent="0.25">
      <c r="M1792" s="2"/>
    </row>
    <row r="1793" spans="13:13" x14ac:dyDescent="0.25">
      <c r="M1793" s="2"/>
    </row>
    <row r="1794" spans="13:13" x14ac:dyDescent="0.25">
      <c r="M1794" s="2"/>
    </row>
    <row r="1795" spans="13:13" x14ac:dyDescent="0.25">
      <c r="M1795" s="2"/>
    </row>
    <row r="1796" spans="13:13" x14ac:dyDescent="0.25">
      <c r="M1796" s="2"/>
    </row>
    <row r="1797" spans="13:13" x14ac:dyDescent="0.25">
      <c r="M1797" s="2"/>
    </row>
    <row r="1798" spans="13:13" x14ac:dyDescent="0.25">
      <c r="M1798" s="2"/>
    </row>
    <row r="1799" spans="13:13" x14ac:dyDescent="0.25">
      <c r="M1799" s="2"/>
    </row>
    <row r="1800" spans="13:13" x14ac:dyDescent="0.25">
      <c r="M1800" s="2"/>
    </row>
    <row r="1801" spans="13:13" x14ac:dyDescent="0.25">
      <c r="M1801" s="2"/>
    </row>
    <row r="1802" spans="13:13" x14ac:dyDescent="0.25">
      <c r="M1802" s="2"/>
    </row>
    <row r="1803" spans="13:13" x14ac:dyDescent="0.25">
      <c r="M1803" s="2"/>
    </row>
    <row r="1804" spans="13:13" x14ac:dyDescent="0.25">
      <c r="M1804" s="2"/>
    </row>
    <row r="1805" spans="13:13" x14ac:dyDescent="0.25">
      <c r="M1805" s="2"/>
    </row>
    <row r="1806" spans="13:13" x14ac:dyDescent="0.25">
      <c r="M1806" s="2"/>
    </row>
    <row r="1807" spans="13:13" x14ac:dyDescent="0.25">
      <c r="M1807" s="2"/>
    </row>
    <row r="1808" spans="13:13" x14ac:dyDescent="0.25">
      <c r="M1808" s="2"/>
    </row>
    <row r="1809" spans="13:13" x14ac:dyDescent="0.25">
      <c r="M1809" s="2"/>
    </row>
    <row r="1810" spans="13:13" x14ac:dyDescent="0.25">
      <c r="M1810" s="2"/>
    </row>
    <row r="1811" spans="13:13" x14ac:dyDescent="0.25">
      <c r="M1811" s="2"/>
    </row>
    <row r="1812" spans="13:13" x14ac:dyDescent="0.25">
      <c r="M1812" s="2"/>
    </row>
    <row r="1813" spans="13:13" x14ac:dyDescent="0.25">
      <c r="M1813" s="2"/>
    </row>
    <row r="1814" spans="13:13" x14ac:dyDescent="0.25">
      <c r="M1814" s="2"/>
    </row>
    <row r="1815" spans="13:13" x14ac:dyDescent="0.25">
      <c r="M1815" s="2"/>
    </row>
    <row r="1816" spans="13:13" x14ac:dyDescent="0.25">
      <c r="M1816" s="2"/>
    </row>
    <row r="1817" spans="13:13" x14ac:dyDescent="0.25">
      <c r="M1817" s="2"/>
    </row>
    <row r="1818" spans="13:13" x14ac:dyDescent="0.25">
      <c r="M1818" s="2"/>
    </row>
    <row r="1819" spans="13:13" x14ac:dyDescent="0.25">
      <c r="M1819" s="2"/>
    </row>
    <row r="1820" spans="13:13" x14ac:dyDescent="0.25">
      <c r="M1820" s="2"/>
    </row>
    <row r="1821" spans="13:13" x14ac:dyDescent="0.25">
      <c r="M1821" s="2"/>
    </row>
    <row r="1822" spans="13:13" x14ac:dyDescent="0.25">
      <c r="M1822" s="2"/>
    </row>
    <row r="1823" spans="13:13" x14ac:dyDescent="0.25">
      <c r="M1823" s="2"/>
    </row>
    <row r="1824" spans="13:13" x14ac:dyDescent="0.25">
      <c r="M1824" s="2"/>
    </row>
    <row r="1825" spans="13:13" x14ac:dyDescent="0.25">
      <c r="M1825" s="2"/>
    </row>
    <row r="1826" spans="13:13" x14ac:dyDescent="0.25">
      <c r="M1826" s="2"/>
    </row>
    <row r="1827" spans="13:13" x14ac:dyDescent="0.25">
      <c r="M1827" s="2"/>
    </row>
    <row r="1828" spans="13:13" x14ac:dyDescent="0.25">
      <c r="M1828" s="2"/>
    </row>
    <row r="1829" spans="13:13" x14ac:dyDescent="0.25">
      <c r="M1829" s="2"/>
    </row>
    <row r="1830" spans="13:13" x14ac:dyDescent="0.25">
      <c r="M1830" s="2"/>
    </row>
    <row r="1831" spans="13:13" x14ac:dyDescent="0.25">
      <c r="M1831" s="2"/>
    </row>
    <row r="1832" spans="13:13" x14ac:dyDescent="0.25">
      <c r="M1832" s="2"/>
    </row>
    <row r="1833" spans="13:13" x14ac:dyDescent="0.25">
      <c r="M1833" s="2"/>
    </row>
    <row r="1834" spans="13:13" x14ac:dyDescent="0.25">
      <c r="M1834" s="2"/>
    </row>
    <row r="1835" spans="13:13" x14ac:dyDescent="0.25">
      <c r="M1835" s="2"/>
    </row>
    <row r="1836" spans="13:13" x14ac:dyDescent="0.25">
      <c r="M1836" s="2"/>
    </row>
    <row r="1837" spans="13:13" x14ac:dyDescent="0.25">
      <c r="M1837" s="2"/>
    </row>
    <row r="1838" spans="13:13" x14ac:dyDescent="0.25">
      <c r="M1838" s="2"/>
    </row>
    <row r="1839" spans="13:13" x14ac:dyDescent="0.25">
      <c r="M1839" s="2"/>
    </row>
    <row r="1840" spans="13:13" x14ac:dyDescent="0.25">
      <c r="M1840" s="2"/>
    </row>
    <row r="1841" spans="13:13" x14ac:dyDescent="0.25">
      <c r="M1841" s="2"/>
    </row>
    <row r="1842" spans="13:13" x14ac:dyDescent="0.25">
      <c r="M1842" s="2"/>
    </row>
    <row r="1843" spans="13:13" x14ac:dyDescent="0.25">
      <c r="M1843" s="2"/>
    </row>
    <row r="1844" spans="13:13" x14ac:dyDescent="0.25">
      <c r="M1844" s="2"/>
    </row>
    <row r="1845" spans="13:13" x14ac:dyDescent="0.25">
      <c r="M1845" s="2"/>
    </row>
    <row r="1846" spans="13:13" x14ac:dyDescent="0.25">
      <c r="M1846" s="2"/>
    </row>
    <row r="1847" spans="13:13" x14ac:dyDescent="0.25">
      <c r="M1847" s="2"/>
    </row>
    <row r="1848" spans="13:13" x14ac:dyDescent="0.25">
      <c r="M1848" s="2"/>
    </row>
    <row r="1849" spans="13:13" x14ac:dyDescent="0.25">
      <c r="M1849" s="2"/>
    </row>
    <row r="1850" spans="13:13" x14ac:dyDescent="0.25">
      <c r="M1850" s="2"/>
    </row>
    <row r="1851" spans="13:13" x14ac:dyDescent="0.25">
      <c r="M1851" s="2"/>
    </row>
    <row r="1852" spans="13:13" x14ac:dyDescent="0.25">
      <c r="M1852" s="2"/>
    </row>
    <row r="1853" spans="13:13" x14ac:dyDescent="0.25">
      <c r="M1853" s="2"/>
    </row>
    <row r="1854" spans="13:13" x14ac:dyDescent="0.25">
      <c r="M1854" s="2"/>
    </row>
    <row r="1855" spans="13:13" x14ac:dyDescent="0.25">
      <c r="M1855" s="2"/>
    </row>
    <row r="1856" spans="13:13" x14ac:dyDescent="0.25">
      <c r="M1856" s="2"/>
    </row>
    <row r="1857" spans="13:13" x14ac:dyDescent="0.25">
      <c r="M1857" s="2"/>
    </row>
    <row r="1858" spans="13:13" x14ac:dyDescent="0.25">
      <c r="M1858" s="2"/>
    </row>
    <row r="1859" spans="13:13" x14ac:dyDescent="0.25">
      <c r="M1859" s="2"/>
    </row>
    <row r="1860" spans="13:13" x14ac:dyDescent="0.25">
      <c r="M1860" s="2"/>
    </row>
    <row r="1861" spans="13:13" x14ac:dyDescent="0.25">
      <c r="M1861" s="2"/>
    </row>
    <row r="1862" spans="13:13" x14ac:dyDescent="0.25">
      <c r="M1862" s="2"/>
    </row>
    <row r="1863" spans="13:13" x14ac:dyDescent="0.25">
      <c r="M1863" s="2"/>
    </row>
    <row r="1864" spans="13:13" x14ac:dyDescent="0.25">
      <c r="M1864" s="2"/>
    </row>
    <row r="1865" spans="13:13" x14ac:dyDescent="0.25">
      <c r="M1865" s="2"/>
    </row>
    <row r="1866" spans="13:13" x14ac:dyDescent="0.25">
      <c r="M1866" s="2"/>
    </row>
    <row r="1867" spans="13:13" x14ac:dyDescent="0.25">
      <c r="M1867" s="2"/>
    </row>
    <row r="1868" spans="13:13" x14ac:dyDescent="0.25">
      <c r="M1868" s="2"/>
    </row>
    <row r="1869" spans="13:13" x14ac:dyDescent="0.25">
      <c r="M1869" s="2"/>
    </row>
    <row r="1870" spans="13:13" x14ac:dyDescent="0.25">
      <c r="M1870" s="2"/>
    </row>
    <row r="1871" spans="13:13" x14ac:dyDescent="0.25">
      <c r="M1871" s="2"/>
    </row>
    <row r="1872" spans="13:13" x14ac:dyDescent="0.25">
      <c r="M1872" s="2"/>
    </row>
    <row r="1873" spans="13:13" x14ac:dyDescent="0.25">
      <c r="M1873" s="2"/>
    </row>
    <row r="1874" spans="13:13" x14ac:dyDescent="0.25">
      <c r="M1874" s="2"/>
    </row>
    <row r="1875" spans="13:13" x14ac:dyDescent="0.25">
      <c r="M1875" s="2"/>
    </row>
    <row r="1876" spans="13:13" x14ac:dyDescent="0.25">
      <c r="M1876" s="2"/>
    </row>
    <row r="1877" spans="13:13" x14ac:dyDescent="0.25">
      <c r="M1877" s="2"/>
    </row>
    <row r="1878" spans="13:13" x14ac:dyDescent="0.25">
      <c r="M1878" s="2"/>
    </row>
    <row r="1879" spans="13:13" x14ac:dyDescent="0.25">
      <c r="M1879" s="2"/>
    </row>
    <row r="1880" spans="13:13" x14ac:dyDescent="0.25">
      <c r="M1880" s="2"/>
    </row>
    <row r="1881" spans="13:13" x14ac:dyDescent="0.25">
      <c r="M1881" s="2"/>
    </row>
    <row r="1882" spans="13:13" x14ac:dyDescent="0.25">
      <c r="M1882" s="2"/>
    </row>
    <row r="1883" spans="13:13" x14ac:dyDescent="0.25">
      <c r="M1883" s="2"/>
    </row>
    <row r="1884" spans="13:13" x14ac:dyDescent="0.25">
      <c r="M1884" s="2"/>
    </row>
    <row r="1885" spans="13:13" x14ac:dyDescent="0.25">
      <c r="M1885" s="2"/>
    </row>
    <row r="1886" spans="13:13" x14ac:dyDescent="0.25">
      <c r="M1886" s="2"/>
    </row>
    <row r="1887" spans="13:13" x14ac:dyDescent="0.25">
      <c r="M1887" s="2"/>
    </row>
    <row r="1888" spans="13:13" x14ac:dyDescent="0.25">
      <c r="M1888" s="2"/>
    </row>
    <row r="1889" spans="13:13" x14ac:dyDescent="0.25">
      <c r="M1889" s="2"/>
    </row>
    <row r="1890" spans="13:13" x14ac:dyDescent="0.25">
      <c r="M1890" s="2"/>
    </row>
    <row r="1891" spans="13:13" x14ac:dyDescent="0.25">
      <c r="M1891" s="2"/>
    </row>
    <row r="1892" spans="13:13" x14ac:dyDescent="0.25">
      <c r="M1892" s="2"/>
    </row>
    <row r="1893" spans="13:13" x14ac:dyDescent="0.25">
      <c r="M1893" s="2"/>
    </row>
    <row r="1894" spans="13:13" x14ac:dyDescent="0.25">
      <c r="M1894" s="2"/>
    </row>
    <row r="1895" spans="13:13" x14ac:dyDescent="0.25">
      <c r="M1895" s="2"/>
    </row>
    <row r="1896" spans="13:13" x14ac:dyDescent="0.25">
      <c r="M1896" s="2"/>
    </row>
    <row r="1897" spans="13:13" x14ac:dyDescent="0.25">
      <c r="M1897" s="2"/>
    </row>
    <row r="1898" spans="13:13" x14ac:dyDescent="0.25">
      <c r="M1898" s="2"/>
    </row>
    <row r="1899" spans="13:13" x14ac:dyDescent="0.25">
      <c r="M1899" s="2"/>
    </row>
    <row r="1900" spans="13:13" x14ac:dyDescent="0.25">
      <c r="M1900" s="2"/>
    </row>
    <row r="1901" spans="13:13" x14ac:dyDescent="0.25">
      <c r="M1901" s="2"/>
    </row>
    <row r="1902" spans="13:13" x14ac:dyDescent="0.25">
      <c r="M1902" s="2"/>
    </row>
    <row r="1903" spans="13:13" x14ac:dyDescent="0.25">
      <c r="M1903" s="2"/>
    </row>
    <row r="1904" spans="13:13" x14ac:dyDescent="0.25">
      <c r="M1904" s="2"/>
    </row>
    <row r="1905" spans="13:13" x14ac:dyDescent="0.25">
      <c r="M1905" s="2"/>
    </row>
    <row r="1906" spans="13:13" x14ac:dyDescent="0.25">
      <c r="M1906" s="2"/>
    </row>
    <row r="1907" spans="13:13" x14ac:dyDescent="0.25">
      <c r="M1907" s="2"/>
    </row>
    <row r="1908" spans="13:13" x14ac:dyDescent="0.25">
      <c r="M1908" s="2"/>
    </row>
    <row r="1909" spans="13:13" x14ac:dyDescent="0.25">
      <c r="M1909" s="2"/>
    </row>
    <row r="1910" spans="13:13" x14ac:dyDescent="0.25">
      <c r="M1910" s="2"/>
    </row>
    <row r="1911" spans="13:13" x14ac:dyDescent="0.25">
      <c r="M1911" s="2"/>
    </row>
    <row r="1912" spans="13:13" x14ac:dyDescent="0.25">
      <c r="M1912" s="2"/>
    </row>
    <row r="1913" spans="13:13" x14ac:dyDescent="0.25">
      <c r="M1913" s="2"/>
    </row>
    <row r="1914" spans="13:13" x14ac:dyDescent="0.25">
      <c r="M1914" s="2"/>
    </row>
    <row r="1915" spans="13:13" x14ac:dyDescent="0.25">
      <c r="M1915" s="2"/>
    </row>
    <row r="1916" spans="13:13" x14ac:dyDescent="0.25">
      <c r="M1916" s="2"/>
    </row>
    <row r="1917" spans="13:13" x14ac:dyDescent="0.25">
      <c r="M1917" s="2"/>
    </row>
    <row r="1918" spans="13:13" x14ac:dyDescent="0.25">
      <c r="M1918" s="2"/>
    </row>
    <row r="1919" spans="13:13" x14ac:dyDescent="0.25">
      <c r="M1919" s="2"/>
    </row>
    <row r="1920" spans="13:13" x14ac:dyDescent="0.25">
      <c r="M1920" s="2"/>
    </row>
    <row r="1921" spans="13:13" x14ac:dyDescent="0.25">
      <c r="M1921" s="2"/>
    </row>
    <row r="1922" spans="13:13" x14ac:dyDescent="0.25">
      <c r="M1922" s="2"/>
    </row>
    <row r="1923" spans="13:13" x14ac:dyDescent="0.25">
      <c r="M1923" s="2"/>
    </row>
    <row r="1924" spans="13:13" x14ac:dyDescent="0.25">
      <c r="M1924" s="2"/>
    </row>
    <row r="1925" spans="13:13" x14ac:dyDescent="0.25">
      <c r="M1925" s="2"/>
    </row>
    <row r="1926" spans="13:13" x14ac:dyDescent="0.25">
      <c r="M1926" s="2"/>
    </row>
    <row r="1927" spans="13:13" x14ac:dyDescent="0.25">
      <c r="M1927" s="2"/>
    </row>
    <row r="1928" spans="13:13" x14ac:dyDescent="0.25">
      <c r="M1928" s="2"/>
    </row>
    <row r="1929" spans="13:13" x14ac:dyDescent="0.25">
      <c r="M1929" s="2"/>
    </row>
    <row r="1930" spans="13:13" x14ac:dyDescent="0.25">
      <c r="M1930" s="2"/>
    </row>
    <row r="1931" spans="13:13" x14ac:dyDescent="0.25">
      <c r="M1931" s="2"/>
    </row>
    <row r="1932" spans="13:13" x14ac:dyDescent="0.25">
      <c r="M1932" s="2"/>
    </row>
    <row r="1933" spans="13:13" x14ac:dyDescent="0.25">
      <c r="M1933" s="2"/>
    </row>
    <row r="1934" spans="13:13" x14ac:dyDescent="0.25">
      <c r="M1934" s="2"/>
    </row>
    <row r="1935" spans="13:13" x14ac:dyDescent="0.25">
      <c r="M1935" s="2"/>
    </row>
    <row r="1936" spans="13:13" x14ac:dyDescent="0.25">
      <c r="M1936" s="2"/>
    </row>
    <row r="1937" spans="13:13" x14ac:dyDescent="0.25">
      <c r="M1937" s="2"/>
    </row>
    <row r="1938" spans="13:13" x14ac:dyDescent="0.25">
      <c r="M1938" s="2"/>
    </row>
    <row r="1939" spans="13:13" x14ac:dyDescent="0.25">
      <c r="M1939" s="2"/>
    </row>
    <row r="1940" spans="13:13" x14ac:dyDescent="0.25">
      <c r="M1940" s="2"/>
    </row>
    <row r="1941" spans="13:13" x14ac:dyDescent="0.25">
      <c r="M1941" s="2"/>
    </row>
    <row r="1942" spans="13:13" x14ac:dyDescent="0.25">
      <c r="M1942" s="2"/>
    </row>
    <row r="1943" spans="13:13" x14ac:dyDescent="0.25">
      <c r="M1943" s="2"/>
    </row>
    <row r="1944" spans="13:13" x14ac:dyDescent="0.25">
      <c r="M1944" s="2"/>
    </row>
    <row r="1945" spans="13:13" x14ac:dyDescent="0.25">
      <c r="M1945" s="2"/>
    </row>
    <row r="1946" spans="13:13" x14ac:dyDescent="0.25">
      <c r="M1946" s="2"/>
    </row>
    <row r="1947" spans="13:13" x14ac:dyDescent="0.25">
      <c r="M1947" s="2"/>
    </row>
    <row r="1948" spans="13:13" x14ac:dyDescent="0.25">
      <c r="M1948" s="2"/>
    </row>
    <row r="1949" spans="13:13" x14ac:dyDescent="0.25">
      <c r="M1949" s="2"/>
    </row>
    <row r="1950" spans="13:13" x14ac:dyDescent="0.25">
      <c r="M1950" s="2"/>
    </row>
    <row r="1951" spans="13:13" x14ac:dyDescent="0.25">
      <c r="M1951" s="2"/>
    </row>
    <row r="1952" spans="13:13" x14ac:dyDescent="0.25">
      <c r="M1952" s="2"/>
    </row>
    <row r="1953" spans="13:13" x14ac:dyDescent="0.25">
      <c r="M1953" s="2"/>
    </row>
    <row r="1954" spans="13:13" x14ac:dyDescent="0.25">
      <c r="M1954" s="2"/>
    </row>
    <row r="1955" spans="13:13" x14ac:dyDescent="0.25">
      <c r="M1955" s="2"/>
    </row>
    <row r="1956" spans="13:13" x14ac:dyDescent="0.25">
      <c r="M1956" s="2"/>
    </row>
    <row r="1957" spans="13:13" x14ac:dyDescent="0.25">
      <c r="M1957" s="2"/>
    </row>
    <row r="1958" spans="13:13" x14ac:dyDescent="0.25">
      <c r="M1958" s="2"/>
    </row>
    <row r="1959" spans="13:13" x14ac:dyDescent="0.25">
      <c r="M1959" s="2"/>
    </row>
    <row r="1960" spans="13:13" x14ac:dyDescent="0.25">
      <c r="M1960" s="2"/>
    </row>
    <row r="1961" spans="13:13" x14ac:dyDescent="0.25">
      <c r="M1961" s="2"/>
    </row>
    <row r="1962" spans="13:13" x14ac:dyDescent="0.25">
      <c r="M1962" s="2"/>
    </row>
    <row r="1963" spans="13:13" x14ac:dyDescent="0.25">
      <c r="M1963" s="2"/>
    </row>
    <row r="1964" spans="13:13" x14ac:dyDescent="0.25">
      <c r="M1964" s="2"/>
    </row>
    <row r="1965" spans="13:13" x14ac:dyDescent="0.25">
      <c r="M1965" s="2"/>
    </row>
    <row r="1966" spans="13:13" x14ac:dyDescent="0.25">
      <c r="M1966" s="2"/>
    </row>
    <row r="1967" spans="13:13" x14ac:dyDescent="0.25">
      <c r="M1967" s="2"/>
    </row>
    <row r="1968" spans="13:13" x14ac:dyDescent="0.25">
      <c r="M1968" s="2"/>
    </row>
    <row r="1969" spans="13:13" x14ac:dyDescent="0.25">
      <c r="M1969" s="2"/>
    </row>
    <row r="1970" spans="13:13" x14ac:dyDescent="0.25">
      <c r="M1970" s="2"/>
    </row>
    <row r="1971" spans="13:13" x14ac:dyDescent="0.25">
      <c r="M1971" s="2"/>
    </row>
    <row r="1972" spans="13:13" x14ac:dyDescent="0.25">
      <c r="M1972" s="2"/>
    </row>
    <row r="1973" spans="13:13" x14ac:dyDescent="0.25">
      <c r="M1973" s="2"/>
    </row>
    <row r="1974" spans="13:13" x14ac:dyDescent="0.25">
      <c r="M1974" s="2"/>
    </row>
    <row r="1975" spans="13:13" x14ac:dyDescent="0.25">
      <c r="M1975" s="2"/>
    </row>
    <row r="1976" spans="13:13" x14ac:dyDescent="0.25">
      <c r="M1976" s="2"/>
    </row>
    <row r="1977" spans="13:13" x14ac:dyDescent="0.25">
      <c r="M1977" s="2"/>
    </row>
    <row r="1978" spans="13:13" x14ac:dyDescent="0.25">
      <c r="M1978" s="2"/>
    </row>
    <row r="1979" spans="13:13" x14ac:dyDescent="0.25">
      <c r="M1979" s="2"/>
    </row>
    <row r="1980" spans="13:13" x14ac:dyDescent="0.25">
      <c r="M1980" s="2"/>
    </row>
    <row r="1981" spans="13:13" x14ac:dyDescent="0.25">
      <c r="M1981" s="2"/>
    </row>
    <row r="1982" spans="13:13" x14ac:dyDescent="0.25">
      <c r="M1982" s="2"/>
    </row>
    <row r="1983" spans="13:13" x14ac:dyDescent="0.25">
      <c r="M1983" s="2"/>
    </row>
    <row r="1984" spans="13:13" x14ac:dyDescent="0.25">
      <c r="M1984" s="2"/>
    </row>
    <row r="1985" spans="13:13" x14ac:dyDescent="0.25">
      <c r="M1985" s="2"/>
    </row>
    <row r="1986" spans="13:13" x14ac:dyDescent="0.25">
      <c r="M1986" s="2"/>
    </row>
    <row r="1987" spans="13:13" x14ac:dyDescent="0.25">
      <c r="M1987" s="2"/>
    </row>
    <row r="1988" spans="13:13" x14ac:dyDescent="0.25">
      <c r="M1988" s="2"/>
    </row>
    <row r="1989" spans="13:13" x14ac:dyDescent="0.25">
      <c r="M1989" s="2"/>
    </row>
    <row r="1990" spans="13:13" x14ac:dyDescent="0.25">
      <c r="M1990" s="2"/>
    </row>
    <row r="1991" spans="13:13" x14ac:dyDescent="0.25">
      <c r="M1991" s="2"/>
    </row>
    <row r="1992" spans="13:13" x14ac:dyDescent="0.25">
      <c r="M1992" s="2"/>
    </row>
    <row r="1993" spans="13:13" x14ac:dyDescent="0.25">
      <c r="M1993" s="2"/>
    </row>
    <row r="1994" spans="13:13" x14ac:dyDescent="0.25">
      <c r="M1994" s="2"/>
    </row>
    <row r="1995" spans="13:13" x14ac:dyDescent="0.25">
      <c r="M1995" s="2"/>
    </row>
    <row r="1996" spans="13:13" x14ac:dyDescent="0.25">
      <c r="M1996" s="2"/>
    </row>
    <row r="1997" spans="13:13" x14ac:dyDescent="0.25">
      <c r="M1997" s="2"/>
    </row>
    <row r="1998" spans="13:13" x14ac:dyDescent="0.25">
      <c r="M1998" s="2"/>
    </row>
    <row r="1999" spans="13:13" x14ac:dyDescent="0.25">
      <c r="M1999" s="2"/>
    </row>
    <row r="2000" spans="13:13" x14ac:dyDescent="0.25">
      <c r="M2000" s="2"/>
    </row>
    <row r="2001" spans="13:13" x14ac:dyDescent="0.25">
      <c r="M2001" s="2"/>
    </row>
    <row r="2002" spans="13:13" x14ac:dyDescent="0.25">
      <c r="M2002" s="2"/>
    </row>
    <row r="2003" spans="13:13" x14ac:dyDescent="0.25">
      <c r="M2003" s="2"/>
    </row>
    <row r="2004" spans="13:13" x14ac:dyDescent="0.25">
      <c r="M2004" s="2"/>
    </row>
    <row r="2005" spans="13:13" x14ac:dyDescent="0.25">
      <c r="M2005" s="2"/>
    </row>
    <row r="2006" spans="13:13" x14ac:dyDescent="0.25">
      <c r="M2006" s="2"/>
    </row>
    <row r="2007" spans="13:13" x14ac:dyDescent="0.25">
      <c r="M2007" s="2"/>
    </row>
    <row r="2008" spans="13:13" x14ac:dyDescent="0.25">
      <c r="M2008" s="2"/>
    </row>
    <row r="2009" spans="13:13" x14ac:dyDescent="0.25">
      <c r="M2009" s="2"/>
    </row>
    <row r="2010" spans="13:13" x14ac:dyDescent="0.25">
      <c r="M2010" s="2"/>
    </row>
    <row r="2011" spans="13:13" x14ac:dyDescent="0.25">
      <c r="M2011" s="2"/>
    </row>
    <row r="2012" spans="13:13" x14ac:dyDescent="0.25">
      <c r="M2012" s="2"/>
    </row>
    <row r="2013" spans="13:13" x14ac:dyDescent="0.25">
      <c r="M2013" s="2"/>
    </row>
    <row r="2014" spans="13:13" x14ac:dyDescent="0.25">
      <c r="M2014" s="2"/>
    </row>
    <row r="2015" spans="13:13" x14ac:dyDescent="0.25">
      <c r="M2015" s="2"/>
    </row>
    <row r="2016" spans="13:13" x14ac:dyDescent="0.25">
      <c r="M2016" s="2"/>
    </row>
    <row r="2017" spans="13:13" x14ac:dyDescent="0.25">
      <c r="M2017" s="2"/>
    </row>
    <row r="2018" spans="13:13" x14ac:dyDescent="0.25">
      <c r="M2018" s="2"/>
    </row>
    <row r="2019" spans="13:13" x14ac:dyDescent="0.25">
      <c r="M2019" s="2"/>
    </row>
    <row r="2020" spans="13:13" x14ac:dyDescent="0.25">
      <c r="M2020" s="2"/>
    </row>
    <row r="2021" spans="13:13" x14ac:dyDescent="0.25">
      <c r="M2021" s="2"/>
    </row>
    <row r="2022" spans="13:13" x14ac:dyDescent="0.25">
      <c r="M2022" s="2"/>
    </row>
    <row r="2023" spans="13:13" x14ac:dyDescent="0.25">
      <c r="M2023" s="2"/>
    </row>
    <row r="2024" spans="13:13" x14ac:dyDescent="0.25">
      <c r="M2024" s="2"/>
    </row>
    <row r="2025" spans="13:13" x14ac:dyDescent="0.25">
      <c r="M2025" s="2"/>
    </row>
    <row r="2026" spans="13:13" x14ac:dyDescent="0.25">
      <c r="M2026" s="2"/>
    </row>
    <row r="2027" spans="13:13" x14ac:dyDescent="0.25">
      <c r="M2027" s="2"/>
    </row>
    <row r="2028" spans="13:13" x14ac:dyDescent="0.25">
      <c r="M2028" s="2"/>
    </row>
    <row r="2029" spans="13:13" x14ac:dyDescent="0.25">
      <c r="M2029" s="2"/>
    </row>
    <row r="2030" spans="13:13" x14ac:dyDescent="0.25">
      <c r="M2030" s="2"/>
    </row>
    <row r="2031" spans="13:13" x14ac:dyDescent="0.25">
      <c r="M2031" s="2"/>
    </row>
    <row r="2032" spans="13:13" x14ac:dyDescent="0.25">
      <c r="M2032" s="2"/>
    </row>
    <row r="2033" spans="13:13" x14ac:dyDescent="0.25">
      <c r="M2033" s="2"/>
    </row>
    <row r="2034" spans="13:13" x14ac:dyDescent="0.25">
      <c r="M2034" s="2"/>
    </row>
    <row r="2035" spans="13:13" x14ac:dyDescent="0.25">
      <c r="M2035" s="2"/>
    </row>
    <row r="2036" spans="13:13" x14ac:dyDescent="0.25">
      <c r="M2036" s="2"/>
    </row>
    <row r="2037" spans="13:13" x14ac:dyDescent="0.25">
      <c r="M2037" s="2"/>
    </row>
    <row r="2038" spans="13:13" x14ac:dyDescent="0.25">
      <c r="M2038" s="2"/>
    </row>
    <row r="2039" spans="13:13" x14ac:dyDescent="0.25">
      <c r="M2039" s="2"/>
    </row>
    <row r="2040" spans="13:13" x14ac:dyDescent="0.25">
      <c r="M2040" s="2"/>
    </row>
    <row r="2041" spans="13:13" x14ac:dyDescent="0.25">
      <c r="M2041" s="2"/>
    </row>
    <row r="2042" spans="13:13" x14ac:dyDescent="0.25">
      <c r="M2042" s="2"/>
    </row>
    <row r="2043" spans="13:13" x14ac:dyDescent="0.25">
      <c r="M2043" s="2"/>
    </row>
    <row r="2044" spans="13:13" x14ac:dyDescent="0.25">
      <c r="M2044" s="2"/>
    </row>
    <row r="2045" spans="13:13" x14ac:dyDescent="0.25">
      <c r="M2045" s="2"/>
    </row>
    <row r="2046" spans="13:13" x14ac:dyDescent="0.25">
      <c r="M2046" s="2"/>
    </row>
    <row r="2047" spans="13:13" x14ac:dyDescent="0.25">
      <c r="M2047" s="2"/>
    </row>
    <row r="2048" spans="13:13" x14ac:dyDescent="0.25">
      <c r="M2048" s="2"/>
    </row>
    <row r="2049" spans="13:13" x14ac:dyDescent="0.25">
      <c r="M2049" s="2"/>
    </row>
    <row r="2050" spans="13:13" x14ac:dyDescent="0.25">
      <c r="M2050" s="2"/>
    </row>
    <row r="2051" spans="13:13" x14ac:dyDescent="0.25">
      <c r="M2051" s="2"/>
    </row>
    <row r="2052" spans="13:13" x14ac:dyDescent="0.25">
      <c r="M2052" s="2"/>
    </row>
    <row r="2053" spans="13:13" x14ac:dyDescent="0.25">
      <c r="M2053" s="2"/>
    </row>
    <row r="2054" spans="13:13" x14ac:dyDescent="0.25">
      <c r="M2054" s="2"/>
    </row>
    <row r="2055" spans="13:13" x14ac:dyDescent="0.25">
      <c r="M2055" s="2"/>
    </row>
    <row r="2056" spans="13:13" x14ac:dyDescent="0.25">
      <c r="M2056" s="2"/>
    </row>
    <row r="2057" spans="13:13" x14ac:dyDescent="0.25">
      <c r="M2057" s="2"/>
    </row>
    <row r="2058" spans="13:13" x14ac:dyDescent="0.25">
      <c r="M2058" s="2"/>
    </row>
    <row r="2059" spans="13:13" x14ac:dyDescent="0.25">
      <c r="M2059" s="2"/>
    </row>
    <row r="2060" spans="13:13" x14ac:dyDescent="0.25">
      <c r="M2060" s="2"/>
    </row>
    <row r="2061" spans="13:13" x14ac:dyDescent="0.25">
      <c r="M2061" s="2"/>
    </row>
    <row r="2062" spans="13:13" x14ac:dyDescent="0.25">
      <c r="M2062" s="2"/>
    </row>
    <row r="2063" spans="13:13" x14ac:dyDescent="0.25">
      <c r="M2063" s="2"/>
    </row>
    <row r="2064" spans="13:13" x14ac:dyDescent="0.25">
      <c r="M2064" s="2"/>
    </row>
    <row r="2065" spans="13:13" x14ac:dyDescent="0.25">
      <c r="M2065" s="2"/>
    </row>
    <row r="2066" spans="13:13" x14ac:dyDescent="0.25">
      <c r="M2066" s="2"/>
    </row>
    <row r="2067" spans="13:13" x14ac:dyDescent="0.25">
      <c r="M2067" s="2"/>
    </row>
    <row r="2068" spans="13:13" x14ac:dyDescent="0.25">
      <c r="M2068" s="2"/>
    </row>
    <row r="2069" spans="13:13" x14ac:dyDescent="0.25">
      <c r="M2069" s="2"/>
    </row>
    <row r="2070" spans="13:13" x14ac:dyDescent="0.25">
      <c r="M2070" s="2"/>
    </row>
    <row r="2071" spans="13:13" x14ac:dyDescent="0.25">
      <c r="M2071" s="2"/>
    </row>
    <row r="2072" spans="13:13" x14ac:dyDescent="0.25">
      <c r="M2072" s="2"/>
    </row>
    <row r="2073" spans="13:13" x14ac:dyDescent="0.25">
      <c r="M2073" s="2"/>
    </row>
    <row r="2074" spans="13:13" x14ac:dyDescent="0.25">
      <c r="M2074" s="2"/>
    </row>
    <row r="2075" spans="13:13" x14ac:dyDescent="0.25">
      <c r="M2075" s="2"/>
    </row>
    <row r="2076" spans="13:13" x14ac:dyDescent="0.25">
      <c r="M2076" s="2"/>
    </row>
    <row r="2077" spans="13:13" x14ac:dyDescent="0.25">
      <c r="M2077" s="2"/>
    </row>
    <row r="2078" spans="13:13" x14ac:dyDescent="0.25">
      <c r="M2078" s="2"/>
    </row>
    <row r="2079" spans="13:13" x14ac:dyDescent="0.25">
      <c r="M2079" s="2"/>
    </row>
    <row r="2080" spans="13:13" x14ac:dyDescent="0.25">
      <c r="M2080" s="2"/>
    </row>
    <row r="2081" spans="13:13" x14ac:dyDescent="0.25">
      <c r="M2081" s="2"/>
    </row>
    <row r="2082" spans="13:13" x14ac:dyDescent="0.25">
      <c r="M2082" s="2"/>
    </row>
    <row r="2083" spans="13:13" x14ac:dyDescent="0.25">
      <c r="M2083" s="2"/>
    </row>
    <row r="2084" spans="13:13" x14ac:dyDescent="0.25">
      <c r="M2084" s="2"/>
    </row>
    <row r="2085" spans="13:13" x14ac:dyDescent="0.25">
      <c r="M2085" s="2"/>
    </row>
    <row r="2086" spans="13:13" x14ac:dyDescent="0.25">
      <c r="M2086" s="2"/>
    </row>
    <row r="2087" spans="13:13" x14ac:dyDescent="0.25">
      <c r="M2087" s="2"/>
    </row>
    <row r="2088" spans="13:13" x14ac:dyDescent="0.25">
      <c r="M2088" s="2"/>
    </row>
    <row r="2089" spans="13:13" x14ac:dyDescent="0.25">
      <c r="M2089" s="2"/>
    </row>
    <row r="2090" spans="13:13" x14ac:dyDescent="0.25">
      <c r="M2090" s="2"/>
    </row>
    <row r="2091" spans="13:13" x14ac:dyDescent="0.25">
      <c r="M2091" s="2"/>
    </row>
    <row r="2092" spans="13:13" x14ac:dyDescent="0.25">
      <c r="M2092" s="2"/>
    </row>
    <row r="2093" spans="13:13" x14ac:dyDescent="0.25">
      <c r="M2093" s="2"/>
    </row>
    <row r="2094" spans="13:13" x14ac:dyDescent="0.25">
      <c r="M2094" s="2"/>
    </row>
    <row r="2095" spans="13:13" x14ac:dyDescent="0.25">
      <c r="M2095" s="2"/>
    </row>
    <row r="2096" spans="13:13" x14ac:dyDescent="0.25">
      <c r="M2096" s="2"/>
    </row>
    <row r="2097" spans="13:13" x14ac:dyDescent="0.25">
      <c r="M2097" s="2"/>
    </row>
    <row r="2098" spans="13:13" x14ac:dyDescent="0.25">
      <c r="M2098" s="2"/>
    </row>
    <row r="2099" spans="13:13" x14ac:dyDescent="0.25">
      <c r="M2099" s="2"/>
    </row>
    <row r="2100" spans="13:13" x14ac:dyDescent="0.25">
      <c r="M2100" s="2"/>
    </row>
    <row r="2101" spans="13:13" x14ac:dyDescent="0.25">
      <c r="M2101" s="2"/>
    </row>
    <row r="2102" spans="13:13" x14ac:dyDescent="0.25">
      <c r="M2102" s="2"/>
    </row>
    <row r="2103" spans="13:13" x14ac:dyDescent="0.25">
      <c r="M2103" s="2"/>
    </row>
    <row r="2104" spans="13:13" x14ac:dyDescent="0.25">
      <c r="M2104" s="2"/>
    </row>
    <row r="2105" spans="13:13" x14ac:dyDescent="0.25">
      <c r="M2105" s="2"/>
    </row>
    <row r="2106" spans="13:13" x14ac:dyDescent="0.25">
      <c r="M2106" s="2"/>
    </row>
    <row r="2107" spans="13:13" x14ac:dyDescent="0.25">
      <c r="M2107" s="2"/>
    </row>
    <row r="2108" spans="13:13" x14ac:dyDescent="0.25">
      <c r="M2108" s="2"/>
    </row>
    <row r="2109" spans="13:13" x14ac:dyDescent="0.25">
      <c r="M2109" s="2"/>
    </row>
    <row r="2110" spans="13:13" x14ac:dyDescent="0.25">
      <c r="M2110" s="2"/>
    </row>
    <row r="2111" spans="13:13" x14ac:dyDescent="0.25">
      <c r="M2111" s="2"/>
    </row>
    <row r="2112" spans="13:13" x14ac:dyDescent="0.25">
      <c r="M2112" s="2"/>
    </row>
    <row r="2113" spans="13:13" x14ac:dyDescent="0.25">
      <c r="M2113" s="2"/>
    </row>
    <row r="2114" spans="13:13" x14ac:dyDescent="0.25">
      <c r="M2114" s="2"/>
    </row>
    <row r="2115" spans="13:13" x14ac:dyDescent="0.25">
      <c r="M2115" s="2"/>
    </row>
    <row r="2116" spans="13:13" x14ac:dyDescent="0.25">
      <c r="M2116" s="2"/>
    </row>
    <row r="2117" spans="13:13" x14ac:dyDescent="0.25">
      <c r="M2117" s="2"/>
    </row>
    <row r="2118" spans="13:13" x14ac:dyDescent="0.25">
      <c r="M2118" s="2"/>
    </row>
    <row r="2119" spans="13:13" x14ac:dyDescent="0.25">
      <c r="M2119" s="2"/>
    </row>
    <row r="2120" spans="13:13" x14ac:dyDescent="0.25">
      <c r="M2120" s="2"/>
    </row>
    <row r="2121" spans="13:13" x14ac:dyDescent="0.25">
      <c r="M2121" s="2"/>
    </row>
    <row r="2122" spans="13:13" x14ac:dyDescent="0.25">
      <c r="M2122" s="2"/>
    </row>
    <row r="2123" spans="13:13" x14ac:dyDescent="0.25">
      <c r="M2123" s="2"/>
    </row>
    <row r="2124" spans="13:13" x14ac:dyDescent="0.25">
      <c r="M2124" s="2"/>
    </row>
    <row r="2125" spans="13:13" x14ac:dyDescent="0.25">
      <c r="M2125" s="2"/>
    </row>
    <row r="2126" spans="13:13" x14ac:dyDescent="0.25">
      <c r="M2126" s="2"/>
    </row>
    <row r="2127" spans="13:13" x14ac:dyDescent="0.25">
      <c r="M2127" s="2"/>
    </row>
    <row r="2128" spans="13:13" x14ac:dyDescent="0.25">
      <c r="M2128" s="2"/>
    </row>
    <row r="2129" spans="13:13" x14ac:dyDescent="0.25">
      <c r="M2129" s="2"/>
    </row>
    <row r="2130" spans="13:13" x14ac:dyDescent="0.25">
      <c r="M2130" s="2"/>
    </row>
    <row r="2131" spans="13:13" x14ac:dyDescent="0.25">
      <c r="M2131" s="2"/>
    </row>
    <row r="2132" spans="13:13" x14ac:dyDescent="0.25">
      <c r="M2132" s="2"/>
    </row>
    <row r="2133" spans="13:13" x14ac:dyDescent="0.25">
      <c r="M2133" s="2"/>
    </row>
    <row r="2134" spans="13:13" x14ac:dyDescent="0.25">
      <c r="M2134" s="2"/>
    </row>
    <row r="2135" spans="13:13" x14ac:dyDescent="0.25">
      <c r="M2135" s="2"/>
    </row>
    <row r="2136" spans="13:13" x14ac:dyDescent="0.25">
      <c r="M2136" s="2"/>
    </row>
    <row r="2137" spans="13:13" x14ac:dyDescent="0.25">
      <c r="M2137" s="2"/>
    </row>
    <row r="2138" spans="13:13" x14ac:dyDescent="0.25">
      <c r="M2138" s="2"/>
    </row>
    <row r="2139" spans="13:13" x14ac:dyDescent="0.25">
      <c r="M2139" s="2"/>
    </row>
    <row r="2140" spans="13:13" x14ac:dyDescent="0.25">
      <c r="M2140" s="2"/>
    </row>
    <row r="2141" spans="13:13" x14ac:dyDescent="0.25">
      <c r="M2141" s="2"/>
    </row>
    <row r="2142" spans="13:13" x14ac:dyDescent="0.25">
      <c r="M2142" s="2"/>
    </row>
    <row r="2143" spans="13:13" x14ac:dyDescent="0.25">
      <c r="M2143" s="2"/>
    </row>
    <row r="2144" spans="13:13" ht="15.75" thickBot="1" x14ac:dyDescent="0.3">
      <c r="M2144" s="2"/>
    </row>
    <row r="2145" spans="11:13" ht="15.75" thickTop="1" x14ac:dyDescent="0.25">
      <c r="K2145" s="26"/>
      <c r="L2145" s="26"/>
      <c r="M2145" s="27" t="e">
        <f>SUBTOTAL(109,DOTACION!#REF!)</f>
        <v>#REF!</v>
      </c>
    </row>
    <row r="2268" spans="1:9" ht="15.75" thickBot="1" x14ac:dyDescent="0.3"/>
    <row r="2269" spans="1:9" ht="15.75" thickTop="1" x14ac:dyDescent="0.25">
      <c r="A2269" s="26"/>
      <c r="C2269" s="26"/>
      <c r="D2269" s="25" t="s">
        <v>569</v>
      </c>
      <c r="E2269" s="26"/>
      <c r="F2269" s="26"/>
      <c r="I2269" s="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73FD-A530-497A-A488-54E24E13443A}">
  <sheetPr codeName="Hoja4"/>
  <dimension ref="A1:H601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51.7109375" bestFit="1" customWidth="1"/>
    <col min="3" max="3" width="60.42578125" customWidth="1"/>
    <col min="4" max="4" width="81.140625" bestFit="1" customWidth="1"/>
    <col min="6" max="6" width="14.42578125" customWidth="1"/>
    <col min="7" max="7" width="34.42578125" customWidth="1"/>
    <col min="8" max="8" width="36" customWidth="1"/>
    <col min="9" max="9" width="34.85546875" bestFit="1" customWidth="1"/>
    <col min="10" max="10" width="6.140625" bestFit="1" customWidth="1"/>
    <col min="11" max="11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629</v>
      </c>
      <c r="E1" t="s">
        <v>29</v>
      </c>
      <c r="F1" t="s">
        <v>570</v>
      </c>
      <c r="G1" t="s">
        <v>630</v>
      </c>
      <c r="H1" t="s">
        <v>1173</v>
      </c>
    </row>
    <row r="2" spans="1:8" x14ac:dyDescent="0.25">
      <c r="A2" s="40" t="s">
        <v>1261</v>
      </c>
      <c r="B2" t="s">
        <v>4</v>
      </c>
      <c r="C2" t="s">
        <v>541</v>
      </c>
      <c r="D2" t="s">
        <v>631</v>
      </c>
      <c r="E2" s="38">
        <v>22</v>
      </c>
      <c r="F2" t="s">
        <v>632</v>
      </c>
      <c r="G2" t="s">
        <v>1107</v>
      </c>
      <c r="H2" t="str">
        <f>VLOOKUP(TABLA_ACTIVIDADES[[#This Row],[FRENTE]],WORKFACES!G:J,4,FALSE)</f>
        <v>1000-ACOPIO Y MANEJO DE SAL</v>
      </c>
    </row>
    <row r="3" spans="1:8" x14ac:dyDescent="0.25">
      <c r="A3" s="40" t="s">
        <v>1261</v>
      </c>
      <c r="B3" t="s">
        <v>4</v>
      </c>
      <c r="C3" t="s">
        <v>541</v>
      </c>
      <c r="D3" t="s">
        <v>34</v>
      </c>
      <c r="E3" s="38">
        <v>6</v>
      </c>
      <c r="F3" t="s">
        <v>633</v>
      </c>
      <c r="G3" t="s">
        <v>1107</v>
      </c>
      <c r="H3" t="str">
        <f>VLOOKUP(TABLA_ACTIVIDADES[[#This Row],[FRENTE]],WORKFACES!G:J,4,FALSE)</f>
        <v>1000-ACOPIO Y MANEJO DE SAL</v>
      </c>
    </row>
    <row r="4" spans="1:8" x14ac:dyDescent="0.25">
      <c r="A4" s="40" t="s">
        <v>1261</v>
      </c>
      <c r="B4" t="s">
        <v>4</v>
      </c>
      <c r="C4" t="s">
        <v>541</v>
      </c>
      <c r="D4" t="s">
        <v>31</v>
      </c>
      <c r="E4" s="38">
        <v>6</v>
      </c>
      <c r="F4" t="s">
        <v>634</v>
      </c>
      <c r="G4" t="s">
        <v>1107</v>
      </c>
      <c r="H4" t="str">
        <f>VLOOKUP(TABLA_ACTIVIDADES[[#This Row],[FRENTE]],WORKFACES!G:J,4,FALSE)</f>
        <v>1000-ACOPIO Y MANEJO DE SAL</v>
      </c>
    </row>
    <row r="5" spans="1:8" x14ac:dyDescent="0.25">
      <c r="A5" s="40" t="s">
        <v>1261</v>
      </c>
      <c r="B5" t="s">
        <v>4</v>
      </c>
      <c r="C5" t="s">
        <v>541</v>
      </c>
      <c r="D5" t="s">
        <v>635</v>
      </c>
      <c r="E5" s="38">
        <v>9</v>
      </c>
      <c r="F5" t="s">
        <v>633</v>
      </c>
      <c r="G5" t="s">
        <v>892</v>
      </c>
      <c r="H5" t="str">
        <f>VLOOKUP(TABLA_ACTIVIDADES[[#This Row],[FRENTE]],WORKFACES!G:J,4,FALSE)</f>
        <v>4000-EXTRACCION POR SOLVENTES</v>
      </c>
    </row>
    <row r="6" spans="1:8" x14ac:dyDescent="0.25">
      <c r="A6" s="40" t="s">
        <v>1261</v>
      </c>
      <c r="B6" t="s">
        <v>4</v>
      </c>
      <c r="C6" t="s">
        <v>541</v>
      </c>
      <c r="D6" t="s">
        <v>636</v>
      </c>
      <c r="E6" s="38">
        <v>9</v>
      </c>
      <c r="F6" t="s">
        <v>580</v>
      </c>
      <c r="G6" t="s">
        <v>892</v>
      </c>
      <c r="H6" t="str">
        <f>VLOOKUP(TABLA_ACTIVIDADES[[#This Row],[FRENTE]],WORKFACES!G:J,4,FALSE)</f>
        <v>4000-EXTRACCION POR SOLVENTES</v>
      </c>
    </row>
    <row r="7" spans="1:8" x14ac:dyDescent="0.25">
      <c r="A7" s="40" t="s">
        <v>1261</v>
      </c>
      <c r="B7" t="s">
        <v>4</v>
      </c>
      <c r="C7" t="s">
        <v>541</v>
      </c>
      <c r="D7" t="s">
        <v>637</v>
      </c>
      <c r="E7" s="38">
        <v>6</v>
      </c>
      <c r="F7" t="s">
        <v>572</v>
      </c>
      <c r="G7" t="s">
        <v>892</v>
      </c>
      <c r="H7" t="str">
        <f>VLOOKUP(TABLA_ACTIVIDADES[[#This Row],[FRENTE]],WORKFACES!G:J,4,FALSE)</f>
        <v>4000-EXTRACCION POR SOLVENTES</v>
      </c>
    </row>
    <row r="8" spans="1:8" x14ac:dyDescent="0.25">
      <c r="A8" s="40" t="s">
        <v>1261</v>
      </c>
      <c r="B8" t="s">
        <v>4</v>
      </c>
      <c r="C8" t="s">
        <v>541</v>
      </c>
      <c r="D8" t="s">
        <v>638</v>
      </c>
      <c r="E8" s="38">
        <v>3</v>
      </c>
      <c r="F8" t="s">
        <v>572</v>
      </c>
      <c r="G8" t="s">
        <v>892</v>
      </c>
      <c r="H8" t="str">
        <f>VLOOKUP(TABLA_ACTIVIDADES[[#This Row],[FRENTE]],WORKFACES!G:J,4,FALSE)</f>
        <v>4000-EXTRACCION POR SOLVENTES</v>
      </c>
    </row>
    <row r="9" spans="1:8" x14ac:dyDescent="0.25">
      <c r="A9" s="40" t="s">
        <v>1261</v>
      </c>
      <c r="B9" t="s">
        <v>4</v>
      </c>
      <c r="C9" t="s">
        <v>541</v>
      </c>
      <c r="D9" t="s">
        <v>639</v>
      </c>
      <c r="E9" s="38">
        <v>3</v>
      </c>
      <c r="F9" t="s">
        <v>633</v>
      </c>
      <c r="G9" t="s">
        <v>892</v>
      </c>
      <c r="H9" t="str">
        <f>VLOOKUP(TABLA_ACTIVIDADES[[#This Row],[FRENTE]],WORKFACES!G:J,4,FALSE)</f>
        <v>4000-EXTRACCION POR SOLVENTES</v>
      </c>
    </row>
    <row r="10" spans="1:8" x14ac:dyDescent="0.25">
      <c r="A10" s="40" t="s">
        <v>1261</v>
      </c>
      <c r="B10" t="s">
        <v>4</v>
      </c>
      <c r="C10" t="s">
        <v>541</v>
      </c>
      <c r="D10" t="s">
        <v>640</v>
      </c>
      <c r="E10" s="38">
        <v>2</v>
      </c>
      <c r="F10" t="s">
        <v>572</v>
      </c>
      <c r="G10" t="s">
        <v>892</v>
      </c>
      <c r="H10" t="str">
        <f>VLOOKUP(TABLA_ACTIVIDADES[[#This Row],[FRENTE]],WORKFACES!G:J,4,FALSE)</f>
        <v>4000-EXTRACCION POR SOLVENTES</v>
      </c>
    </row>
    <row r="11" spans="1:8" x14ac:dyDescent="0.25">
      <c r="A11" s="40" t="s">
        <v>1261</v>
      </c>
      <c r="B11" t="s">
        <v>4</v>
      </c>
      <c r="C11" t="s">
        <v>541</v>
      </c>
      <c r="D11" t="s">
        <v>641</v>
      </c>
      <c r="E11" s="38">
        <v>2</v>
      </c>
      <c r="F11" t="s">
        <v>572</v>
      </c>
      <c r="G11" t="s">
        <v>1107</v>
      </c>
      <c r="H11" t="str">
        <f>VLOOKUP(TABLA_ACTIVIDADES[[#This Row],[FRENTE]],WORKFACES!G:J,4,FALSE)</f>
        <v>1000-ACOPIO Y MANEJO DE SAL</v>
      </c>
    </row>
    <row r="12" spans="1:8" x14ac:dyDescent="0.25">
      <c r="A12" s="40" t="s">
        <v>1261</v>
      </c>
      <c r="B12" t="s">
        <v>4</v>
      </c>
      <c r="C12" t="s">
        <v>541</v>
      </c>
      <c r="D12" t="s">
        <v>642</v>
      </c>
      <c r="E12" s="38">
        <v>4</v>
      </c>
      <c r="F12" t="s">
        <v>572</v>
      </c>
      <c r="G12" t="s">
        <v>910</v>
      </c>
      <c r="H12" t="str">
        <f>VLOOKUP(TABLA_ACTIVIDADES[[#This Row],[FRENTE]],WORKFACES!G:J,4,FALSE)</f>
        <v>1000-ACOPIO Y MANEJO DE SAL</v>
      </c>
    </row>
    <row r="13" spans="1:8" x14ac:dyDescent="0.25">
      <c r="A13" s="40" t="s">
        <v>1261</v>
      </c>
      <c r="B13" t="s">
        <v>4</v>
      </c>
      <c r="C13" t="s">
        <v>32</v>
      </c>
      <c r="D13" t="s">
        <v>643</v>
      </c>
      <c r="E13" s="38">
        <v>44</v>
      </c>
      <c r="F13" t="s">
        <v>644</v>
      </c>
      <c r="G13" t="s">
        <v>869</v>
      </c>
      <c r="H13" t="str">
        <f>VLOOKUP(TABLA_ACTIVIDADES[[#This Row],[FRENTE]],WORKFACES!G:J,4,FALSE)</f>
        <v>PP3-SX</v>
      </c>
    </row>
    <row r="14" spans="1:8" x14ac:dyDescent="0.25">
      <c r="A14" s="40" t="s">
        <v>1261</v>
      </c>
      <c r="B14" t="s">
        <v>4</v>
      </c>
      <c r="C14" t="s">
        <v>32</v>
      </c>
      <c r="D14" t="s">
        <v>10</v>
      </c>
      <c r="E14" s="38">
        <v>4</v>
      </c>
      <c r="F14" t="s">
        <v>634</v>
      </c>
      <c r="G14" t="s">
        <v>869</v>
      </c>
      <c r="H14" t="str">
        <f>VLOOKUP(TABLA_ACTIVIDADES[[#This Row],[FRENTE]],WORKFACES!G:J,4,FALSE)</f>
        <v>PP3-SX</v>
      </c>
    </row>
    <row r="15" spans="1:8" x14ac:dyDescent="0.25">
      <c r="A15" s="40" t="s">
        <v>1261</v>
      </c>
      <c r="B15" t="s">
        <v>11</v>
      </c>
      <c r="C15" t="s">
        <v>35</v>
      </c>
      <c r="D15" t="s">
        <v>645</v>
      </c>
      <c r="E15" s="38">
        <v>45</v>
      </c>
      <c r="F15" t="s">
        <v>644</v>
      </c>
      <c r="G15" t="s">
        <v>869</v>
      </c>
      <c r="H15" t="str">
        <f>VLOOKUP(TABLA_ACTIVIDADES[[#This Row],[FRENTE]],WORKFACES!G:J,4,FALSE)</f>
        <v>PP3-SX</v>
      </c>
    </row>
    <row r="16" spans="1:8" x14ac:dyDescent="0.25">
      <c r="A16" s="40" t="s">
        <v>1261</v>
      </c>
      <c r="B16" t="s">
        <v>11</v>
      </c>
      <c r="C16" t="s">
        <v>35</v>
      </c>
      <c r="D16" t="s">
        <v>38</v>
      </c>
      <c r="E16" s="38">
        <v>11</v>
      </c>
      <c r="F16" t="s">
        <v>644</v>
      </c>
      <c r="G16" t="s">
        <v>881</v>
      </c>
      <c r="H16" t="str">
        <f>VLOOKUP(TABLA_ACTIVIDADES[[#This Row],[FRENTE]],WORKFACES!G:J,4,FALSE)</f>
        <v>4000-EXTRACCION POR SOLVENTES</v>
      </c>
    </row>
    <row r="17" spans="1:8" x14ac:dyDescent="0.25">
      <c r="A17" s="40" t="s">
        <v>1261</v>
      </c>
      <c r="B17" t="s">
        <v>11</v>
      </c>
      <c r="C17" t="s">
        <v>35</v>
      </c>
      <c r="D17" t="s">
        <v>9</v>
      </c>
      <c r="E17" s="38">
        <v>11</v>
      </c>
      <c r="F17" t="s">
        <v>634</v>
      </c>
      <c r="G17" t="s">
        <v>881</v>
      </c>
      <c r="H17" t="str">
        <f>VLOOKUP(TABLA_ACTIVIDADES[[#This Row],[FRENTE]],WORKFACES!G:J,4,FALSE)</f>
        <v>4000-EXTRACCION POR SOLVENTES</v>
      </c>
    </row>
    <row r="18" spans="1:8" x14ac:dyDescent="0.25">
      <c r="A18" s="40" t="s">
        <v>1261</v>
      </c>
      <c r="B18" t="s">
        <v>11</v>
      </c>
      <c r="C18" t="s">
        <v>35</v>
      </c>
      <c r="D18" t="s">
        <v>646</v>
      </c>
      <c r="E18" s="38">
        <v>22</v>
      </c>
      <c r="F18" t="s">
        <v>647</v>
      </c>
      <c r="G18" t="s">
        <v>881</v>
      </c>
      <c r="H18" t="str">
        <f>VLOOKUP(TABLA_ACTIVIDADES[[#This Row],[FRENTE]],WORKFACES!G:J,4,FALSE)</f>
        <v>4000-EXTRACCION POR SOLVENTES</v>
      </c>
    </row>
    <row r="19" spans="1:8" x14ac:dyDescent="0.25">
      <c r="A19" s="40" t="s">
        <v>1261</v>
      </c>
      <c r="B19" t="s">
        <v>11</v>
      </c>
      <c r="C19" t="s">
        <v>35</v>
      </c>
      <c r="D19" t="s">
        <v>648</v>
      </c>
      <c r="E19" s="38">
        <v>43</v>
      </c>
      <c r="F19" t="s">
        <v>647</v>
      </c>
      <c r="G19" t="s">
        <v>881</v>
      </c>
      <c r="H19" t="str">
        <f>VLOOKUP(TABLA_ACTIVIDADES[[#This Row],[FRENTE]],WORKFACES!G:J,4,FALSE)</f>
        <v>4000-EXTRACCION POR SOLVENTES</v>
      </c>
    </row>
    <row r="20" spans="1:8" x14ac:dyDescent="0.25">
      <c r="A20" s="40" t="s">
        <v>1261</v>
      </c>
      <c r="B20" t="s">
        <v>11</v>
      </c>
      <c r="C20" t="s">
        <v>37</v>
      </c>
      <c r="D20" t="s">
        <v>18</v>
      </c>
      <c r="E20" s="38">
        <v>6</v>
      </c>
      <c r="F20" t="s">
        <v>647</v>
      </c>
      <c r="G20" t="s">
        <v>881</v>
      </c>
      <c r="H20" t="str">
        <f>VLOOKUP(TABLA_ACTIVIDADES[[#This Row],[FRENTE]],WORKFACES!G:J,4,FALSE)</f>
        <v>4000-EXTRACCION POR SOLVENTES</v>
      </c>
    </row>
    <row r="21" spans="1:8" x14ac:dyDescent="0.25">
      <c r="A21" s="40" t="s">
        <v>1261</v>
      </c>
      <c r="B21" t="s">
        <v>11</v>
      </c>
      <c r="C21" t="s">
        <v>37</v>
      </c>
      <c r="D21" t="s">
        <v>649</v>
      </c>
      <c r="E21" s="38">
        <v>20</v>
      </c>
      <c r="F21" t="s">
        <v>647</v>
      </c>
      <c r="G21" t="s">
        <v>881</v>
      </c>
      <c r="H21" t="str">
        <f>VLOOKUP(TABLA_ACTIVIDADES[[#This Row],[FRENTE]],WORKFACES!G:J,4,FALSE)</f>
        <v>4000-EXTRACCION POR SOLVENTES</v>
      </c>
    </row>
    <row r="22" spans="1:8" x14ac:dyDescent="0.25">
      <c r="A22" s="40" t="s">
        <v>1261</v>
      </c>
      <c r="B22" t="s">
        <v>11</v>
      </c>
      <c r="C22" t="s">
        <v>37</v>
      </c>
      <c r="D22" t="s">
        <v>650</v>
      </c>
      <c r="E22" s="38">
        <v>20</v>
      </c>
      <c r="F22" t="s">
        <v>647</v>
      </c>
      <c r="G22" t="s">
        <v>901</v>
      </c>
      <c r="H22" t="str">
        <f>VLOOKUP(TABLA_ACTIVIDADES[[#This Row],[FRENTE]],WORKFACES!G:J,4,FALSE)</f>
        <v>1000-ACOPIO Y MANEJO DE SAL</v>
      </c>
    </row>
    <row r="23" spans="1:8" x14ac:dyDescent="0.25">
      <c r="A23" s="40" t="s">
        <v>1261</v>
      </c>
      <c r="B23" t="s">
        <v>11</v>
      </c>
      <c r="C23" t="s">
        <v>37</v>
      </c>
      <c r="D23" t="s">
        <v>27</v>
      </c>
      <c r="E23" s="38">
        <v>6</v>
      </c>
      <c r="F23" t="s">
        <v>634</v>
      </c>
      <c r="G23" t="s">
        <v>881</v>
      </c>
      <c r="H23" t="str">
        <f>VLOOKUP(TABLA_ACTIVIDADES[[#This Row],[FRENTE]],WORKFACES!G:J,4,FALSE)</f>
        <v>4000-EXTRACCION POR SOLVENTES</v>
      </c>
    </row>
    <row r="24" spans="1:8" x14ac:dyDescent="0.25">
      <c r="A24" s="40" t="s">
        <v>1261</v>
      </c>
      <c r="B24" t="s">
        <v>11</v>
      </c>
      <c r="C24" t="s">
        <v>37</v>
      </c>
      <c r="D24" t="s">
        <v>651</v>
      </c>
      <c r="E24" s="38">
        <v>20</v>
      </c>
      <c r="F24" t="s">
        <v>647</v>
      </c>
      <c r="G24" t="s">
        <v>881</v>
      </c>
      <c r="H24" t="str">
        <f>VLOOKUP(TABLA_ACTIVIDADES[[#This Row],[FRENTE]],WORKFACES!G:J,4,FALSE)</f>
        <v>4000-EXTRACCION POR SOLVENTES</v>
      </c>
    </row>
    <row r="25" spans="1:8" x14ac:dyDescent="0.25">
      <c r="A25" s="40" t="s">
        <v>1261</v>
      </c>
      <c r="B25" t="s">
        <v>13</v>
      </c>
      <c r="C25" t="s">
        <v>561</v>
      </c>
      <c r="D25" t="s">
        <v>33</v>
      </c>
      <c r="E25" s="38">
        <v>6</v>
      </c>
      <c r="F25" t="s">
        <v>634</v>
      </c>
      <c r="G25" t="s">
        <v>892</v>
      </c>
      <c r="H25" t="str">
        <f>VLOOKUP(TABLA_ACTIVIDADES[[#This Row],[FRENTE]],WORKFACES!G:J,4,FALSE)</f>
        <v>4000-EXTRACCION POR SOLVENTES</v>
      </c>
    </row>
    <row r="26" spans="1:8" x14ac:dyDescent="0.25">
      <c r="A26" s="40" t="s">
        <v>1261</v>
      </c>
      <c r="B26" t="s">
        <v>13</v>
      </c>
      <c r="C26" t="s">
        <v>561</v>
      </c>
      <c r="D26" t="s">
        <v>652</v>
      </c>
      <c r="E26" s="38">
        <v>66</v>
      </c>
      <c r="F26" t="s">
        <v>572</v>
      </c>
      <c r="G26" t="s">
        <v>892</v>
      </c>
      <c r="H26" t="str">
        <f>VLOOKUP(TABLA_ACTIVIDADES[[#This Row],[FRENTE]],WORKFACES!G:J,4,FALSE)</f>
        <v>4000-EXTRACCION POR SOLVENTES</v>
      </c>
    </row>
    <row r="27" spans="1:8" x14ac:dyDescent="0.25">
      <c r="A27" s="40" t="s">
        <v>1261</v>
      </c>
      <c r="B27" t="s">
        <v>40</v>
      </c>
      <c r="C27" t="s">
        <v>562</v>
      </c>
      <c r="D27" t="s">
        <v>548</v>
      </c>
      <c r="E27" s="38">
        <v>13</v>
      </c>
      <c r="F27" t="s">
        <v>634</v>
      </c>
      <c r="G27" t="s">
        <v>892</v>
      </c>
      <c r="H27" t="str">
        <f>VLOOKUP(TABLA_ACTIVIDADES[[#This Row],[FRENTE]],WORKFACES!G:J,4,FALSE)</f>
        <v>4000-EXTRACCION POR SOLVENTES</v>
      </c>
    </row>
    <row r="28" spans="1:8" x14ac:dyDescent="0.25">
      <c r="A28" s="40" t="s">
        <v>1261</v>
      </c>
      <c r="B28" t="s">
        <v>40</v>
      </c>
      <c r="C28" t="s">
        <v>562</v>
      </c>
      <c r="D28" t="s">
        <v>560</v>
      </c>
      <c r="E28" s="38">
        <v>13</v>
      </c>
      <c r="F28" t="s">
        <v>653</v>
      </c>
      <c r="G28" t="s">
        <v>892</v>
      </c>
      <c r="H28" t="str">
        <f>VLOOKUP(TABLA_ACTIVIDADES[[#This Row],[FRENTE]],WORKFACES!G:J,4,FALSE)</f>
        <v>4000-EXTRACCION POR SOLVENTES</v>
      </c>
    </row>
    <row r="29" spans="1:8" x14ac:dyDescent="0.25">
      <c r="A29" s="40" t="s">
        <v>1261</v>
      </c>
      <c r="B29" t="s">
        <v>40</v>
      </c>
      <c r="C29" t="s">
        <v>562</v>
      </c>
      <c r="D29" t="s">
        <v>654</v>
      </c>
      <c r="E29" s="38">
        <v>20</v>
      </c>
      <c r="F29" t="s">
        <v>634</v>
      </c>
      <c r="G29" t="s">
        <v>1107</v>
      </c>
      <c r="H29" t="str">
        <f>VLOOKUP(TABLA_ACTIVIDADES[[#This Row],[FRENTE]],WORKFACES!G:J,4,FALSE)</f>
        <v>1000-ACOPIO Y MANEJO DE SAL</v>
      </c>
    </row>
    <row r="30" spans="1:8" x14ac:dyDescent="0.25">
      <c r="A30" s="40" t="s">
        <v>1261</v>
      </c>
      <c r="B30" t="s">
        <v>40</v>
      </c>
      <c r="C30" t="s">
        <v>562</v>
      </c>
      <c r="D30" t="s">
        <v>655</v>
      </c>
      <c r="E30" s="38">
        <v>78</v>
      </c>
      <c r="F30" t="s">
        <v>656</v>
      </c>
      <c r="G30" t="s">
        <v>892</v>
      </c>
      <c r="H30" t="str">
        <f>VLOOKUP(TABLA_ACTIVIDADES[[#This Row],[FRENTE]],WORKFACES!G:J,4,FALSE)</f>
        <v>4000-EXTRACCION POR SOLVENTES</v>
      </c>
    </row>
    <row r="31" spans="1:8" x14ac:dyDescent="0.25">
      <c r="A31" s="40" t="s">
        <v>1261</v>
      </c>
      <c r="B31" t="s">
        <v>40</v>
      </c>
      <c r="C31" t="s">
        <v>562</v>
      </c>
      <c r="D31" t="s">
        <v>657</v>
      </c>
      <c r="E31" s="38">
        <v>6</v>
      </c>
      <c r="F31" t="s">
        <v>653</v>
      </c>
      <c r="G31" t="s">
        <v>892</v>
      </c>
      <c r="H31" t="str">
        <f>VLOOKUP(TABLA_ACTIVIDADES[[#This Row],[FRENTE]],WORKFACES!G:J,4,FALSE)</f>
        <v>4000-EXTRACCION POR SOLVENTES</v>
      </c>
    </row>
    <row r="32" spans="1:8" x14ac:dyDescent="0.25">
      <c r="A32" s="40" t="s">
        <v>1261</v>
      </c>
      <c r="B32" t="s">
        <v>40</v>
      </c>
      <c r="C32" t="s">
        <v>562</v>
      </c>
      <c r="D32" t="s">
        <v>658</v>
      </c>
      <c r="E32" s="38">
        <v>6</v>
      </c>
      <c r="F32" t="s">
        <v>659</v>
      </c>
      <c r="G32" t="s">
        <v>892</v>
      </c>
      <c r="H32" t="str">
        <f>VLOOKUP(TABLA_ACTIVIDADES[[#This Row],[FRENTE]],WORKFACES!G:J,4,FALSE)</f>
        <v>4000-EXTRACCION POR SOLVENTES</v>
      </c>
    </row>
    <row r="33" spans="1:8" x14ac:dyDescent="0.25">
      <c r="A33" s="40" t="s">
        <v>1261</v>
      </c>
      <c r="B33" t="s">
        <v>40</v>
      </c>
      <c r="C33" t="s">
        <v>562</v>
      </c>
      <c r="D33" t="s">
        <v>660</v>
      </c>
      <c r="E33" s="38">
        <v>10</v>
      </c>
      <c r="F33" t="s">
        <v>659</v>
      </c>
      <c r="G33" t="s">
        <v>892</v>
      </c>
      <c r="H33" t="str">
        <f>VLOOKUP(TABLA_ACTIVIDADES[[#This Row],[FRENTE]],WORKFACES!G:J,4,FALSE)</f>
        <v>4000-EXTRACCION POR SOLVENTES</v>
      </c>
    </row>
    <row r="34" spans="1:8" x14ac:dyDescent="0.25">
      <c r="A34" s="40" t="s">
        <v>1261</v>
      </c>
      <c r="B34" t="s">
        <v>40</v>
      </c>
      <c r="C34" t="s">
        <v>562</v>
      </c>
      <c r="D34" t="s">
        <v>661</v>
      </c>
      <c r="E34" s="38">
        <v>10</v>
      </c>
      <c r="F34" t="s">
        <v>662</v>
      </c>
      <c r="G34" t="s">
        <v>892</v>
      </c>
      <c r="H34" t="str">
        <f>VLOOKUP(TABLA_ACTIVIDADES[[#This Row],[FRENTE]],WORKFACES!G:J,4,FALSE)</f>
        <v>4000-EXTRACCION POR SOLVENTES</v>
      </c>
    </row>
    <row r="35" spans="1:8" x14ac:dyDescent="0.25">
      <c r="A35" s="40" t="s">
        <v>1261</v>
      </c>
      <c r="B35" t="s">
        <v>663</v>
      </c>
      <c r="C35" t="s">
        <v>546</v>
      </c>
      <c r="D35" t="s">
        <v>548</v>
      </c>
      <c r="E35" s="38">
        <v>13</v>
      </c>
      <c r="F35" t="s">
        <v>740</v>
      </c>
      <c r="G35" t="s">
        <v>898</v>
      </c>
      <c r="H35" t="str">
        <f>VLOOKUP(TABLA_ACTIVIDADES[[#This Row],[FRENTE]],WORKFACES!G:J,4,FALSE)</f>
        <v>1000-ACOPIO Y MANEJO DE SAL</v>
      </c>
    </row>
    <row r="36" spans="1:8" x14ac:dyDescent="0.25">
      <c r="A36" s="40" t="s">
        <v>1261</v>
      </c>
      <c r="B36" t="s">
        <v>663</v>
      </c>
      <c r="C36" t="s">
        <v>546</v>
      </c>
      <c r="D36" t="s">
        <v>664</v>
      </c>
      <c r="E36" s="38">
        <v>90</v>
      </c>
      <c r="F36" t="s">
        <v>740</v>
      </c>
      <c r="G36" t="s">
        <v>898</v>
      </c>
      <c r="H36" t="str">
        <f>VLOOKUP(TABLA_ACTIVIDADES[[#This Row],[FRENTE]],WORKFACES!G:J,4,FALSE)</f>
        <v>1000-ACOPIO Y MANEJO DE SAL</v>
      </c>
    </row>
    <row r="37" spans="1:8" x14ac:dyDescent="0.25">
      <c r="A37" s="40" t="s">
        <v>1261</v>
      </c>
      <c r="B37" t="s">
        <v>663</v>
      </c>
      <c r="C37" t="s">
        <v>546</v>
      </c>
      <c r="D37" t="s">
        <v>665</v>
      </c>
      <c r="E37" s="38">
        <v>20</v>
      </c>
      <c r="F37" t="s">
        <v>740</v>
      </c>
      <c r="G37" t="s">
        <v>898</v>
      </c>
      <c r="H37" t="str">
        <f>VLOOKUP(TABLA_ACTIVIDADES[[#This Row],[FRENTE]],WORKFACES!G:J,4,FALSE)</f>
        <v>1000-ACOPIO Y MANEJO DE SAL</v>
      </c>
    </row>
    <row r="38" spans="1:8" x14ac:dyDescent="0.25">
      <c r="A38" s="40" t="s">
        <v>1261</v>
      </c>
      <c r="B38" t="s">
        <v>663</v>
      </c>
      <c r="C38" t="s">
        <v>546</v>
      </c>
      <c r="D38" t="s">
        <v>666</v>
      </c>
      <c r="E38" s="38">
        <v>33</v>
      </c>
      <c r="F38" t="s">
        <v>740</v>
      </c>
      <c r="G38" t="s">
        <v>898</v>
      </c>
      <c r="H38" t="str">
        <f>VLOOKUP(TABLA_ACTIVIDADES[[#This Row],[FRENTE]],WORKFACES!G:J,4,FALSE)</f>
        <v>1000-ACOPIO Y MANEJO DE SAL</v>
      </c>
    </row>
    <row r="39" spans="1:8" x14ac:dyDescent="0.25">
      <c r="A39" s="40" t="s">
        <v>1261</v>
      </c>
      <c r="B39" t="s">
        <v>40</v>
      </c>
      <c r="C39" t="s">
        <v>668</v>
      </c>
      <c r="D39" t="s">
        <v>667</v>
      </c>
      <c r="E39" s="38">
        <v>8</v>
      </c>
      <c r="F39" t="s">
        <v>669</v>
      </c>
      <c r="G39" t="s">
        <v>910</v>
      </c>
      <c r="H39" t="str">
        <f>VLOOKUP(TABLA_ACTIVIDADES[[#This Row],[FRENTE]],WORKFACES!G:J,4,FALSE)</f>
        <v>1000-ACOPIO Y MANEJO DE SAL</v>
      </c>
    </row>
    <row r="40" spans="1:8" x14ac:dyDescent="0.25">
      <c r="A40" s="40" t="s">
        <v>1261</v>
      </c>
      <c r="B40" t="s">
        <v>40</v>
      </c>
      <c r="C40" t="s">
        <v>668</v>
      </c>
      <c r="D40" t="s">
        <v>670</v>
      </c>
      <c r="E40" s="38">
        <v>43</v>
      </c>
      <c r="F40" t="s">
        <v>669</v>
      </c>
      <c r="G40" t="s">
        <v>910</v>
      </c>
      <c r="H40" t="str">
        <f>VLOOKUP(TABLA_ACTIVIDADES[[#This Row],[FRENTE]],WORKFACES!G:J,4,FALSE)</f>
        <v>1000-ACOPIO Y MANEJO DE SAL</v>
      </c>
    </row>
    <row r="41" spans="1:8" x14ac:dyDescent="0.25">
      <c r="A41" s="40" t="s">
        <v>1261</v>
      </c>
      <c r="B41" t="s">
        <v>40</v>
      </c>
      <c r="C41" t="s">
        <v>668</v>
      </c>
      <c r="D41" t="s">
        <v>19</v>
      </c>
      <c r="E41" s="38">
        <v>6</v>
      </c>
      <c r="F41" t="s">
        <v>669</v>
      </c>
      <c r="G41" t="s">
        <v>910</v>
      </c>
      <c r="H41" t="str">
        <f>VLOOKUP(TABLA_ACTIVIDADES[[#This Row],[FRENTE]],WORKFACES!G:J,4,FALSE)</f>
        <v>1000-ACOPIO Y MANEJO DE SAL</v>
      </c>
    </row>
    <row r="42" spans="1:8" x14ac:dyDescent="0.25">
      <c r="A42" s="40" t="s">
        <v>1261</v>
      </c>
      <c r="B42" t="s">
        <v>40</v>
      </c>
      <c r="C42" t="s">
        <v>668</v>
      </c>
      <c r="D42" t="s">
        <v>28</v>
      </c>
      <c r="E42" s="38">
        <v>6</v>
      </c>
      <c r="F42" t="s">
        <v>634</v>
      </c>
      <c r="G42" t="s">
        <v>910</v>
      </c>
      <c r="H42" t="str">
        <f>VLOOKUP(TABLA_ACTIVIDADES[[#This Row],[FRENTE]],WORKFACES!G:J,4,FALSE)</f>
        <v>1000-ACOPIO Y MANEJO DE SAL</v>
      </c>
    </row>
    <row r="43" spans="1:8" x14ac:dyDescent="0.25">
      <c r="A43" s="40" t="s">
        <v>1261</v>
      </c>
      <c r="B43" t="s">
        <v>40</v>
      </c>
      <c r="C43" t="s">
        <v>668</v>
      </c>
      <c r="D43" t="s">
        <v>8</v>
      </c>
      <c r="E43" s="38">
        <v>12</v>
      </c>
      <c r="F43" t="s">
        <v>634</v>
      </c>
      <c r="G43" t="s">
        <v>910</v>
      </c>
      <c r="H43" t="str">
        <f>VLOOKUP(TABLA_ACTIVIDADES[[#This Row],[FRENTE]],WORKFACES!G:J,4,FALSE)</f>
        <v>1000-ACOPIO Y MANEJO DE SAL</v>
      </c>
    </row>
    <row r="44" spans="1:8" x14ac:dyDescent="0.25">
      <c r="A44" s="40" t="s">
        <v>1261</v>
      </c>
      <c r="B44" t="s">
        <v>40</v>
      </c>
      <c r="C44" t="s">
        <v>668</v>
      </c>
      <c r="D44" t="s">
        <v>671</v>
      </c>
      <c r="E44" s="38">
        <v>24</v>
      </c>
      <c r="F44" t="s">
        <v>669</v>
      </c>
      <c r="G44" t="s">
        <v>910</v>
      </c>
      <c r="H44" t="str">
        <f>VLOOKUP(TABLA_ACTIVIDADES[[#This Row],[FRENTE]],WORKFACES!G:J,4,FALSE)</f>
        <v>1000-ACOPIO Y MANEJO DE SAL</v>
      </c>
    </row>
    <row r="45" spans="1:8" x14ac:dyDescent="0.25">
      <c r="A45" s="40" t="s">
        <v>1261</v>
      </c>
      <c r="B45" t="s">
        <v>40</v>
      </c>
      <c r="C45" t="s">
        <v>668</v>
      </c>
      <c r="D45" t="s">
        <v>672</v>
      </c>
      <c r="E45" s="38">
        <v>32</v>
      </c>
      <c r="F45" t="s">
        <v>669</v>
      </c>
      <c r="G45" t="s">
        <v>987</v>
      </c>
      <c r="H45" t="str">
        <f>VLOOKUP(TABLA_ACTIVIDADES[[#This Row],[FRENTE]],WORKFACES!G:J,4,FALSE)</f>
        <v>1000-ACOPIO Y MANEJO DE SAL</v>
      </c>
    </row>
    <row r="46" spans="1:8" x14ac:dyDescent="0.25">
      <c r="A46" s="40" t="s">
        <v>1261</v>
      </c>
      <c r="B46" t="s">
        <v>40</v>
      </c>
      <c r="C46" t="s">
        <v>668</v>
      </c>
      <c r="D46" t="s">
        <v>673</v>
      </c>
      <c r="E46" s="38">
        <v>23</v>
      </c>
      <c r="F46" t="s">
        <v>669</v>
      </c>
      <c r="G46" t="s">
        <v>910</v>
      </c>
      <c r="H46" t="str">
        <f>VLOOKUP(TABLA_ACTIVIDADES[[#This Row],[FRENTE]],WORKFACES!G:J,4,FALSE)</f>
        <v>1000-ACOPIO Y MANEJO DE SAL</v>
      </c>
    </row>
    <row r="47" spans="1:8" x14ac:dyDescent="0.25">
      <c r="A47" s="40" t="s">
        <v>1261</v>
      </c>
      <c r="B47" t="s">
        <v>40</v>
      </c>
      <c r="C47" t="s">
        <v>668</v>
      </c>
      <c r="D47" t="s">
        <v>674</v>
      </c>
      <c r="E47" s="38">
        <v>12</v>
      </c>
      <c r="F47" t="s">
        <v>669</v>
      </c>
      <c r="G47" t="s">
        <v>910</v>
      </c>
      <c r="H47" t="str">
        <f>VLOOKUP(TABLA_ACTIVIDADES[[#This Row],[FRENTE]],WORKFACES!G:J,4,FALSE)</f>
        <v>1000-ACOPIO Y MANEJO DE SAL</v>
      </c>
    </row>
    <row r="48" spans="1:8" x14ac:dyDescent="0.25">
      <c r="A48" s="40" t="s">
        <v>1261</v>
      </c>
      <c r="B48" t="s">
        <v>537</v>
      </c>
      <c r="C48" t="s">
        <v>676</v>
      </c>
      <c r="D48" t="s">
        <v>675</v>
      </c>
      <c r="E48" s="38">
        <v>44</v>
      </c>
      <c r="F48" t="s">
        <v>634</v>
      </c>
      <c r="G48" t="s">
        <v>1108</v>
      </c>
      <c r="H48" t="str">
        <f>VLOOKUP(TABLA_ACTIVIDADES[[#This Row],[FRENTE]],WORKFACES!G:J,4,FALSE)</f>
        <v>1000-ACOPIO Y MANEJO DE SAL</v>
      </c>
    </row>
    <row r="49" spans="1:8" x14ac:dyDescent="0.25">
      <c r="A49" s="40" t="s">
        <v>1261</v>
      </c>
      <c r="B49" t="s">
        <v>537</v>
      </c>
      <c r="C49" t="s">
        <v>676</v>
      </c>
      <c r="D49" t="s">
        <v>10</v>
      </c>
      <c r="E49" s="38">
        <v>4</v>
      </c>
      <c r="F49" t="s">
        <v>634</v>
      </c>
      <c r="G49" t="s">
        <v>1108</v>
      </c>
      <c r="H49" t="str">
        <f>VLOOKUP(TABLA_ACTIVIDADES[[#This Row],[FRENTE]],WORKFACES!G:J,4,FALSE)</f>
        <v>1000-ACOPIO Y MANEJO DE SAL</v>
      </c>
    </row>
    <row r="50" spans="1:8" x14ac:dyDescent="0.25">
      <c r="A50" s="40" t="s">
        <v>1261</v>
      </c>
      <c r="B50" t="s">
        <v>44</v>
      </c>
      <c r="C50" t="s">
        <v>45</v>
      </c>
      <c r="D50" t="s">
        <v>677</v>
      </c>
      <c r="E50" s="38">
        <v>15</v>
      </c>
      <c r="F50" t="s">
        <v>634</v>
      </c>
      <c r="G50" t="s">
        <v>892</v>
      </c>
      <c r="H50" t="str">
        <f>VLOOKUP(TABLA_ACTIVIDADES[[#This Row],[FRENTE]],WORKFACES!G:J,4,FALSE)</f>
        <v>4000-EXTRACCION POR SOLVENTES</v>
      </c>
    </row>
    <row r="51" spans="1:8" x14ac:dyDescent="0.25">
      <c r="A51" s="40" t="s">
        <v>1261</v>
      </c>
      <c r="B51" t="s">
        <v>44</v>
      </c>
      <c r="C51" t="s">
        <v>45</v>
      </c>
      <c r="D51" t="s">
        <v>551</v>
      </c>
      <c r="E51" s="38">
        <v>8</v>
      </c>
      <c r="F51" t="s">
        <v>634</v>
      </c>
      <c r="G51" t="s">
        <v>892</v>
      </c>
      <c r="H51" t="str">
        <f>VLOOKUP(TABLA_ACTIVIDADES[[#This Row],[FRENTE]],WORKFACES!G:J,4,FALSE)</f>
        <v>4000-EXTRACCION POR SOLVENTES</v>
      </c>
    </row>
    <row r="52" spans="1:8" x14ac:dyDescent="0.25">
      <c r="A52" s="40" t="s">
        <v>1261</v>
      </c>
      <c r="B52" t="s">
        <v>44</v>
      </c>
      <c r="C52" t="s">
        <v>45</v>
      </c>
      <c r="D52" t="s">
        <v>678</v>
      </c>
      <c r="E52" s="38">
        <v>24</v>
      </c>
      <c r="F52" t="s">
        <v>634</v>
      </c>
      <c r="G52" t="s">
        <v>997</v>
      </c>
      <c r="H52" t="str">
        <f>VLOOKUP(TABLA_ACTIVIDADES[[#This Row],[FRENTE]],WORKFACES!G:J,4,FALSE)</f>
        <v>4000-EXTRACCION POR SOLVENTES</v>
      </c>
    </row>
    <row r="53" spans="1:8" x14ac:dyDescent="0.25">
      <c r="A53" s="40" t="s">
        <v>1261</v>
      </c>
      <c r="B53" t="s">
        <v>44</v>
      </c>
      <c r="C53" t="s">
        <v>45</v>
      </c>
      <c r="D53" t="s">
        <v>679</v>
      </c>
      <c r="E53" s="38">
        <v>10</v>
      </c>
      <c r="F53" t="s">
        <v>634</v>
      </c>
      <c r="G53" t="s">
        <v>892</v>
      </c>
      <c r="H53" t="str">
        <f>VLOOKUP(TABLA_ACTIVIDADES[[#This Row],[FRENTE]],WORKFACES!G:J,4,FALSE)</f>
        <v>4000-EXTRACCION POR SOLVENTES</v>
      </c>
    </row>
    <row r="54" spans="1:8" x14ac:dyDescent="0.25">
      <c r="A54" s="40" t="s">
        <v>1261</v>
      </c>
      <c r="B54" t="s">
        <v>44</v>
      </c>
      <c r="C54" t="s">
        <v>45</v>
      </c>
      <c r="D54" t="s">
        <v>680</v>
      </c>
      <c r="E54" s="38">
        <v>11</v>
      </c>
      <c r="F54" t="s">
        <v>634</v>
      </c>
      <c r="G54" t="s">
        <v>892</v>
      </c>
      <c r="H54" t="str">
        <f>VLOOKUP(TABLA_ACTIVIDADES[[#This Row],[FRENTE]],WORKFACES!G:J,4,FALSE)</f>
        <v>4000-EXTRACCION POR SOLVENTES</v>
      </c>
    </row>
    <row r="55" spans="1:8" x14ac:dyDescent="0.25">
      <c r="A55" s="40" t="s">
        <v>1261</v>
      </c>
      <c r="B55" t="s">
        <v>44</v>
      </c>
      <c r="C55" t="s">
        <v>45</v>
      </c>
      <c r="D55" t="s">
        <v>681</v>
      </c>
      <c r="E55" s="38">
        <v>6</v>
      </c>
      <c r="F55" t="s">
        <v>634</v>
      </c>
      <c r="G55" t="s">
        <v>997</v>
      </c>
      <c r="H55" t="str">
        <f>VLOOKUP(TABLA_ACTIVIDADES[[#This Row],[FRENTE]],WORKFACES!G:J,4,FALSE)</f>
        <v>4000-EXTRACCION POR SOLVENTES</v>
      </c>
    </row>
    <row r="56" spans="1:8" x14ac:dyDescent="0.25">
      <c r="A56" s="40" t="s">
        <v>1261</v>
      </c>
      <c r="B56" t="s">
        <v>44</v>
      </c>
      <c r="C56" t="s">
        <v>45</v>
      </c>
      <c r="D56" t="s">
        <v>682</v>
      </c>
      <c r="E56" s="38">
        <v>5</v>
      </c>
      <c r="F56" t="s">
        <v>634</v>
      </c>
      <c r="G56" t="s">
        <v>881</v>
      </c>
      <c r="H56" t="str">
        <f>VLOOKUP(TABLA_ACTIVIDADES[[#This Row],[FRENTE]],WORKFACES!G:J,4,FALSE)</f>
        <v>4000-EXTRACCION POR SOLVENTES</v>
      </c>
    </row>
    <row r="57" spans="1:8" x14ac:dyDescent="0.25">
      <c r="A57" s="40" t="s">
        <v>1261</v>
      </c>
      <c r="B57" t="s">
        <v>44</v>
      </c>
      <c r="C57" t="s">
        <v>45</v>
      </c>
      <c r="D57" t="s">
        <v>683</v>
      </c>
      <c r="E57" s="38">
        <v>6</v>
      </c>
      <c r="F57" t="s">
        <v>634</v>
      </c>
      <c r="G57" t="s">
        <v>910</v>
      </c>
      <c r="H57" t="str">
        <f>VLOOKUP(TABLA_ACTIVIDADES[[#This Row],[FRENTE]],WORKFACES!G:J,4,FALSE)</f>
        <v>1000-ACOPIO Y MANEJO DE SAL</v>
      </c>
    </row>
    <row r="58" spans="1:8" x14ac:dyDescent="0.25">
      <c r="A58" s="40" t="s">
        <v>1261</v>
      </c>
      <c r="B58" t="s">
        <v>44</v>
      </c>
      <c r="C58" t="s">
        <v>45</v>
      </c>
      <c r="D58" t="s">
        <v>684</v>
      </c>
      <c r="E58" s="38">
        <v>11</v>
      </c>
      <c r="F58" t="s">
        <v>634</v>
      </c>
      <c r="G58" t="s">
        <v>910</v>
      </c>
      <c r="H58" t="str">
        <f>VLOOKUP(TABLA_ACTIVIDADES[[#This Row],[FRENTE]],WORKFACES!G:J,4,FALSE)</f>
        <v>1000-ACOPIO Y MANEJO DE SAL</v>
      </c>
    </row>
    <row r="59" spans="1:8" x14ac:dyDescent="0.25">
      <c r="A59" s="40" t="s">
        <v>1261</v>
      </c>
      <c r="B59" t="s">
        <v>20</v>
      </c>
      <c r="C59" t="s">
        <v>46</v>
      </c>
      <c r="D59" t="s">
        <v>685</v>
      </c>
      <c r="E59" s="38">
        <v>7.36</v>
      </c>
      <c r="F59" t="s">
        <v>571</v>
      </c>
      <c r="G59" t="s">
        <v>1109</v>
      </c>
      <c r="H59" t="str">
        <f>VLOOKUP(TABLA_ACTIVIDADES[[#This Row],[FRENTE]],WORKFACES!G:J,4,FALSE)</f>
        <v>4000-EXTRACCION POR SOLVENTES</v>
      </c>
    </row>
    <row r="60" spans="1:8" x14ac:dyDescent="0.25">
      <c r="A60" s="40" t="s">
        <v>1261</v>
      </c>
      <c r="B60" t="s">
        <v>20</v>
      </c>
      <c r="C60" t="s">
        <v>46</v>
      </c>
      <c r="D60" t="s">
        <v>551</v>
      </c>
      <c r="E60" s="38">
        <v>8</v>
      </c>
      <c r="F60" t="s">
        <v>634</v>
      </c>
      <c r="G60" t="s">
        <v>1109</v>
      </c>
      <c r="H60" t="str">
        <f>VLOOKUP(TABLA_ACTIVIDADES[[#This Row],[FRENTE]],WORKFACES!G:J,4,FALSE)</f>
        <v>4000-EXTRACCION POR SOLVENTES</v>
      </c>
    </row>
    <row r="61" spans="1:8" x14ac:dyDescent="0.25">
      <c r="A61" s="40" t="s">
        <v>1261</v>
      </c>
      <c r="B61" t="s">
        <v>20</v>
      </c>
      <c r="C61" t="s">
        <v>46</v>
      </c>
      <c r="D61" t="s">
        <v>686</v>
      </c>
      <c r="E61" s="38">
        <v>14</v>
      </c>
      <c r="F61" t="s">
        <v>571</v>
      </c>
      <c r="G61" t="s">
        <v>1109</v>
      </c>
      <c r="H61" t="str">
        <f>VLOOKUP(TABLA_ACTIVIDADES[[#This Row],[FRENTE]],WORKFACES!G:J,4,FALSE)</f>
        <v>4000-EXTRACCION POR SOLVENTES</v>
      </c>
    </row>
    <row r="62" spans="1:8" x14ac:dyDescent="0.25">
      <c r="A62" s="40" t="s">
        <v>1261</v>
      </c>
      <c r="B62" t="s">
        <v>20</v>
      </c>
      <c r="C62" t="s">
        <v>46</v>
      </c>
      <c r="D62" t="s">
        <v>575</v>
      </c>
      <c r="E62" s="38">
        <v>0.64</v>
      </c>
      <c r="F62" t="s">
        <v>571</v>
      </c>
      <c r="G62" t="s">
        <v>1109</v>
      </c>
      <c r="H62" t="str">
        <f>VLOOKUP(TABLA_ACTIVIDADES[[#This Row],[FRENTE]],WORKFACES!G:J,4,FALSE)</f>
        <v>4000-EXTRACCION POR SOLVENTES</v>
      </c>
    </row>
    <row r="63" spans="1:8" x14ac:dyDescent="0.25">
      <c r="A63" s="40" t="s">
        <v>1261</v>
      </c>
      <c r="B63" t="s">
        <v>20</v>
      </c>
      <c r="C63" t="s">
        <v>46</v>
      </c>
      <c r="D63" t="s">
        <v>687</v>
      </c>
      <c r="E63" s="38">
        <v>32</v>
      </c>
      <c r="F63" t="s">
        <v>571</v>
      </c>
      <c r="G63" t="s">
        <v>1109</v>
      </c>
      <c r="H63" t="str">
        <f>VLOOKUP(TABLA_ACTIVIDADES[[#This Row],[FRENTE]],WORKFACES!G:J,4,FALSE)</f>
        <v>4000-EXTRACCION POR SOLVENTES</v>
      </c>
    </row>
    <row r="64" spans="1:8" x14ac:dyDescent="0.25">
      <c r="A64" s="40" t="s">
        <v>1261</v>
      </c>
      <c r="B64" t="s">
        <v>20</v>
      </c>
      <c r="C64" t="s">
        <v>46</v>
      </c>
      <c r="D64" t="s">
        <v>688</v>
      </c>
      <c r="E64" s="38">
        <v>28</v>
      </c>
      <c r="F64" t="s">
        <v>571</v>
      </c>
      <c r="G64" t="s">
        <v>1109</v>
      </c>
      <c r="H64" t="str">
        <f>VLOOKUP(TABLA_ACTIVIDADES[[#This Row],[FRENTE]],WORKFACES!G:J,4,FALSE)</f>
        <v>4000-EXTRACCION POR SOLVENTES</v>
      </c>
    </row>
    <row r="65" spans="1:8" x14ac:dyDescent="0.25">
      <c r="A65" s="40" t="s">
        <v>1261</v>
      </c>
      <c r="B65" t="s">
        <v>20</v>
      </c>
      <c r="C65" t="s">
        <v>46</v>
      </c>
      <c r="D65" t="s">
        <v>689</v>
      </c>
      <c r="E65" s="38">
        <v>6</v>
      </c>
      <c r="F65" t="s">
        <v>634</v>
      </c>
      <c r="G65" t="s">
        <v>1109</v>
      </c>
      <c r="H65" t="str">
        <f>VLOOKUP(TABLA_ACTIVIDADES[[#This Row],[FRENTE]],WORKFACES!G:J,4,FALSE)</f>
        <v>4000-EXTRACCION POR SOLVENTES</v>
      </c>
    </row>
    <row r="66" spans="1:8" x14ac:dyDescent="0.25">
      <c r="A66" s="40" t="s">
        <v>1261</v>
      </c>
      <c r="B66" t="s">
        <v>47</v>
      </c>
      <c r="C66" t="s">
        <v>552</v>
      </c>
      <c r="D66" t="s">
        <v>690</v>
      </c>
      <c r="E66" s="38">
        <v>10.5</v>
      </c>
      <c r="F66" t="s">
        <v>724</v>
      </c>
      <c r="G66" t="s">
        <v>869</v>
      </c>
      <c r="H66" t="str">
        <f>VLOOKUP(TABLA_ACTIVIDADES[[#This Row],[FRENTE]],WORKFACES!G:J,4,FALSE)</f>
        <v>PP3-SX</v>
      </c>
    </row>
    <row r="67" spans="1:8" x14ac:dyDescent="0.25">
      <c r="A67" s="40" t="s">
        <v>1261</v>
      </c>
      <c r="B67" t="s">
        <v>47</v>
      </c>
      <c r="C67" t="s">
        <v>552</v>
      </c>
      <c r="D67" t="s">
        <v>691</v>
      </c>
      <c r="E67" s="38">
        <v>7</v>
      </c>
      <c r="F67" t="s">
        <v>724</v>
      </c>
      <c r="G67" t="s">
        <v>869</v>
      </c>
      <c r="H67" t="str">
        <f>VLOOKUP(TABLA_ACTIVIDADES[[#This Row],[FRENTE]],WORKFACES!G:J,4,FALSE)</f>
        <v>PP3-SX</v>
      </c>
    </row>
    <row r="68" spans="1:8" x14ac:dyDescent="0.25">
      <c r="A68" s="40" t="s">
        <v>1261</v>
      </c>
      <c r="B68" t="s">
        <v>47</v>
      </c>
      <c r="C68" t="s">
        <v>552</v>
      </c>
      <c r="D68" t="s">
        <v>692</v>
      </c>
      <c r="E68" s="38">
        <v>7</v>
      </c>
      <c r="F68" t="s">
        <v>724</v>
      </c>
      <c r="G68" t="s">
        <v>869</v>
      </c>
      <c r="H68" t="str">
        <f>VLOOKUP(TABLA_ACTIVIDADES[[#This Row],[FRENTE]],WORKFACES!G:J,4,FALSE)</f>
        <v>PP3-SX</v>
      </c>
    </row>
    <row r="69" spans="1:8" x14ac:dyDescent="0.25">
      <c r="A69" s="40" t="s">
        <v>1261</v>
      </c>
      <c r="B69" t="s">
        <v>47</v>
      </c>
      <c r="C69" t="s">
        <v>552</v>
      </c>
      <c r="D69" t="s">
        <v>26</v>
      </c>
      <c r="E69" s="38">
        <v>7</v>
      </c>
      <c r="F69" t="s">
        <v>724</v>
      </c>
      <c r="G69" t="s">
        <v>869</v>
      </c>
      <c r="H69" t="str">
        <f>VLOOKUP(TABLA_ACTIVIDADES[[#This Row],[FRENTE]],WORKFACES!G:J,4,FALSE)</f>
        <v>PP3-SX</v>
      </c>
    </row>
    <row r="70" spans="1:8" x14ac:dyDescent="0.25">
      <c r="A70" s="40" t="s">
        <v>1261</v>
      </c>
      <c r="B70" t="s">
        <v>47</v>
      </c>
      <c r="C70" t="s">
        <v>552</v>
      </c>
      <c r="D70" t="s">
        <v>693</v>
      </c>
      <c r="E70" s="38">
        <v>10.5</v>
      </c>
      <c r="F70" t="s">
        <v>724</v>
      </c>
      <c r="G70" t="s">
        <v>869</v>
      </c>
      <c r="H70" t="str">
        <f>VLOOKUP(TABLA_ACTIVIDADES[[#This Row],[FRENTE]],WORKFACES!G:J,4,FALSE)</f>
        <v>PP3-SX</v>
      </c>
    </row>
    <row r="71" spans="1:8" x14ac:dyDescent="0.25">
      <c r="A71" s="40" t="s">
        <v>1261</v>
      </c>
      <c r="B71" t="s">
        <v>47</v>
      </c>
      <c r="C71" t="s">
        <v>552</v>
      </c>
      <c r="D71" t="s">
        <v>694</v>
      </c>
      <c r="E71" s="38">
        <v>24.5</v>
      </c>
      <c r="F71" t="s">
        <v>724</v>
      </c>
      <c r="G71" t="s">
        <v>869</v>
      </c>
      <c r="H71" t="str">
        <f>VLOOKUP(TABLA_ACTIVIDADES[[#This Row],[FRENTE]],WORKFACES!G:J,4,FALSE)</f>
        <v>PP3-SX</v>
      </c>
    </row>
    <row r="72" spans="1:8" x14ac:dyDescent="0.25">
      <c r="A72" s="40" t="s">
        <v>1261</v>
      </c>
      <c r="B72" t="s">
        <v>47</v>
      </c>
      <c r="C72" t="s">
        <v>552</v>
      </c>
      <c r="D72" t="s">
        <v>695</v>
      </c>
      <c r="E72" s="38">
        <v>1.75</v>
      </c>
      <c r="F72" t="s">
        <v>724</v>
      </c>
      <c r="G72" t="s">
        <v>869</v>
      </c>
      <c r="H72" t="str">
        <f>VLOOKUP(TABLA_ACTIVIDADES[[#This Row],[FRENTE]],WORKFACES!G:J,4,FALSE)</f>
        <v>PP3-SX</v>
      </c>
    </row>
    <row r="73" spans="1:8" x14ac:dyDescent="0.25">
      <c r="A73" s="40" t="s">
        <v>1261</v>
      </c>
      <c r="B73" t="s">
        <v>47</v>
      </c>
      <c r="C73" t="s">
        <v>552</v>
      </c>
      <c r="D73" t="s">
        <v>696</v>
      </c>
      <c r="E73" s="38">
        <v>14</v>
      </c>
      <c r="F73" t="s">
        <v>724</v>
      </c>
      <c r="G73" t="s">
        <v>869</v>
      </c>
      <c r="H73" t="str">
        <f>VLOOKUP(TABLA_ACTIVIDADES[[#This Row],[FRENTE]],WORKFACES!G:J,4,FALSE)</f>
        <v>PP3-SX</v>
      </c>
    </row>
    <row r="74" spans="1:8" x14ac:dyDescent="0.25">
      <c r="A74" s="40" t="s">
        <v>1261</v>
      </c>
      <c r="B74" t="s">
        <v>47</v>
      </c>
      <c r="C74" t="s">
        <v>552</v>
      </c>
      <c r="D74" t="s">
        <v>697</v>
      </c>
      <c r="E74" s="38">
        <v>1.75</v>
      </c>
      <c r="F74" t="s">
        <v>724</v>
      </c>
      <c r="G74" t="s">
        <v>869</v>
      </c>
      <c r="H74" t="str">
        <f>VLOOKUP(TABLA_ACTIVIDADES[[#This Row],[FRENTE]],WORKFACES!G:J,4,FALSE)</f>
        <v>PP3-SX</v>
      </c>
    </row>
    <row r="75" spans="1:8" x14ac:dyDescent="0.25">
      <c r="A75" s="40" t="s">
        <v>1261</v>
      </c>
      <c r="B75" t="s">
        <v>47</v>
      </c>
      <c r="C75" t="s">
        <v>49</v>
      </c>
      <c r="D75" t="s">
        <v>698</v>
      </c>
      <c r="E75" s="38">
        <v>99</v>
      </c>
      <c r="F75" t="s">
        <v>724</v>
      </c>
      <c r="G75" t="s">
        <v>869</v>
      </c>
      <c r="H75" t="str">
        <f>VLOOKUP(TABLA_ACTIVIDADES[[#This Row],[FRENTE]],WORKFACES!G:J,4,FALSE)</f>
        <v>PP3-SX</v>
      </c>
    </row>
    <row r="76" spans="1:8" x14ac:dyDescent="0.25">
      <c r="A76" s="40" t="s">
        <v>1261</v>
      </c>
      <c r="B76" t="s">
        <v>47</v>
      </c>
      <c r="C76" t="s">
        <v>49</v>
      </c>
      <c r="D76" t="s">
        <v>567</v>
      </c>
      <c r="E76" s="38">
        <v>9</v>
      </c>
      <c r="F76" t="s">
        <v>724</v>
      </c>
      <c r="G76" t="s">
        <v>869</v>
      </c>
      <c r="H76" t="str">
        <f>VLOOKUP(TABLA_ACTIVIDADES[[#This Row],[FRENTE]],WORKFACES!G:J,4,FALSE)</f>
        <v>PP3-SX</v>
      </c>
    </row>
    <row r="77" spans="1:8" x14ac:dyDescent="0.25">
      <c r="A77" s="40" t="s">
        <v>1261</v>
      </c>
      <c r="B77" t="s">
        <v>47</v>
      </c>
      <c r="C77" t="s">
        <v>568</v>
      </c>
      <c r="D77" t="s">
        <v>699</v>
      </c>
      <c r="E77" s="38">
        <v>22</v>
      </c>
      <c r="F77" t="s">
        <v>740</v>
      </c>
      <c r="G77" t="s">
        <v>898</v>
      </c>
      <c r="H77" t="str">
        <f>VLOOKUP(TABLA_ACTIVIDADES[[#This Row],[FRENTE]],WORKFACES!G:J,4,FALSE)</f>
        <v>1000-ACOPIO Y MANEJO DE SAL</v>
      </c>
    </row>
    <row r="78" spans="1:8" x14ac:dyDescent="0.25">
      <c r="A78" s="40" t="s">
        <v>1261</v>
      </c>
      <c r="B78" t="s">
        <v>47</v>
      </c>
      <c r="C78" t="s">
        <v>568</v>
      </c>
      <c r="D78" t="s">
        <v>577</v>
      </c>
      <c r="E78" s="38">
        <v>2</v>
      </c>
      <c r="F78" t="s">
        <v>634</v>
      </c>
      <c r="G78" t="s">
        <v>898</v>
      </c>
      <c r="H78" t="str">
        <f>VLOOKUP(TABLA_ACTIVIDADES[[#This Row],[FRENTE]],WORKFACES!G:J,4,FALSE)</f>
        <v>1000-ACOPIO Y MANEJO DE SAL</v>
      </c>
    </row>
    <row r="79" spans="1:8" x14ac:dyDescent="0.25">
      <c r="A79" s="40" t="s">
        <v>1261</v>
      </c>
      <c r="B79" t="s">
        <v>15</v>
      </c>
      <c r="C79" t="s">
        <v>700</v>
      </c>
      <c r="D79" t="s">
        <v>578</v>
      </c>
      <c r="E79" s="38">
        <v>13</v>
      </c>
      <c r="F79" t="s">
        <v>634</v>
      </c>
      <c r="G79" t="s">
        <v>869</v>
      </c>
      <c r="H79" t="str">
        <f>VLOOKUP(TABLA_ACTIVIDADES[[#This Row],[FRENTE]],WORKFACES!G:J,4,FALSE)</f>
        <v>PP3-SX</v>
      </c>
    </row>
    <row r="80" spans="1:8" x14ac:dyDescent="0.25">
      <c r="A80" s="40" t="s">
        <v>1261</v>
      </c>
      <c r="B80" t="s">
        <v>15</v>
      </c>
      <c r="C80" t="s">
        <v>700</v>
      </c>
      <c r="D80" t="s">
        <v>701</v>
      </c>
      <c r="E80" s="38">
        <v>26</v>
      </c>
      <c r="F80" t="s">
        <v>634</v>
      </c>
      <c r="G80" t="s">
        <v>869</v>
      </c>
      <c r="H80" t="str">
        <f>VLOOKUP(TABLA_ACTIVIDADES[[#This Row],[FRENTE]],WORKFACES!G:J,4,FALSE)</f>
        <v>PP3-SX</v>
      </c>
    </row>
    <row r="81" spans="1:8" x14ac:dyDescent="0.25">
      <c r="A81" s="40" t="s">
        <v>1261</v>
      </c>
      <c r="B81" t="s">
        <v>15</v>
      </c>
      <c r="C81" t="s">
        <v>700</v>
      </c>
      <c r="D81" t="s">
        <v>702</v>
      </c>
      <c r="E81" s="38">
        <v>52.5</v>
      </c>
      <c r="F81" t="s">
        <v>644</v>
      </c>
      <c r="G81" t="s">
        <v>869</v>
      </c>
      <c r="H81" t="str">
        <f>VLOOKUP(TABLA_ACTIVIDADES[[#This Row],[FRENTE]],WORKFACES!G:J,4,FALSE)</f>
        <v>PP3-SX</v>
      </c>
    </row>
    <row r="82" spans="1:8" x14ac:dyDescent="0.25">
      <c r="A82" s="40" t="s">
        <v>1261</v>
      </c>
      <c r="B82" t="s">
        <v>15</v>
      </c>
      <c r="C82" t="s">
        <v>700</v>
      </c>
      <c r="D82" t="s">
        <v>703</v>
      </c>
      <c r="E82" s="38">
        <v>73.5</v>
      </c>
      <c r="F82" t="s">
        <v>644</v>
      </c>
      <c r="G82" t="s">
        <v>869</v>
      </c>
      <c r="H82" t="str">
        <f>VLOOKUP(TABLA_ACTIVIDADES[[#This Row],[FRENTE]],WORKFACES!G:J,4,FALSE)</f>
        <v>PP3-SX</v>
      </c>
    </row>
    <row r="83" spans="1:8" x14ac:dyDescent="0.25">
      <c r="A83" s="40" t="s">
        <v>1261</v>
      </c>
      <c r="B83" t="s">
        <v>15</v>
      </c>
      <c r="C83" t="s">
        <v>700</v>
      </c>
      <c r="D83" t="s">
        <v>704</v>
      </c>
      <c r="E83" s="38">
        <v>147</v>
      </c>
      <c r="F83" t="s">
        <v>644</v>
      </c>
      <c r="G83" t="s">
        <v>869</v>
      </c>
      <c r="H83" t="str">
        <f>VLOOKUP(TABLA_ACTIVIDADES[[#This Row],[FRENTE]],WORKFACES!G:J,4,FALSE)</f>
        <v>PP3-SX</v>
      </c>
    </row>
    <row r="84" spans="1:8" x14ac:dyDescent="0.25">
      <c r="A84" s="40" t="s">
        <v>1261</v>
      </c>
      <c r="B84" t="s">
        <v>707</v>
      </c>
      <c r="C84" t="s">
        <v>706</v>
      </c>
      <c r="D84" t="s">
        <v>705</v>
      </c>
      <c r="E84" s="38">
        <v>88</v>
      </c>
      <c r="F84" t="s">
        <v>634</v>
      </c>
      <c r="G84" t="s">
        <v>869</v>
      </c>
      <c r="H84" t="str">
        <f>VLOOKUP(TABLA_ACTIVIDADES[[#This Row],[FRENTE]],WORKFACES!G:J,4,FALSE)</f>
        <v>PP3-SX</v>
      </c>
    </row>
    <row r="85" spans="1:8" x14ac:dyDescent="0.25">
      <c r="A85" s="40" t="s">
        <v>1261</v>
      </c>
      <c r="B85" t="s">
        <v>709</v>
      </c>
      <c r="C85" t="s">
        <v>708</v>
      </c>
      <c r="D85" t="s">
        <v>701</v>
      </c>
      <c r="E85" s="38">
        <v>8</v>
      </c>
      <c r="F85" t="s">
        <v>634</v>
      </c>
      <c r="G85" t="s">
        <v>869</v>
      </c>
      <c r="H85" t="str">
        <f>VLOOKUP(TABLA_ACTIVIDADES[[#This Row],[FRENTE]],WORKFACES!G:J,4,FALSE)</f>
        <v>PP3-SX</v>
      </c>
    </row>
    <row r="86" spans="1:8" x14ac:dyDescent="0.25">
      <c r="A86" s="40" t="s">
        <v>1261</v>
      </c>
      <c r="B86" t="s">
        <v>712</v>
      </c>
      <c r="C86" t="s">
        <v>711</v>
      </c>
      <c r="D86" t="s">
        <v>710</v>
      </c>
      <c r="E86" s="38">
        <v>198</v>
      </c>
      <c r="F86" t="s">
        <v>724</v>
      </c>
      <c r="G86" t="s">
        <v>869</v>
      </c>
      <c r="H86" t="str">
        <f>VLOOKUP(TABLA_ACTIVIDADES[[#This Row],[FRENTE]],WORKFACES!G:J,4,FALSE)</f>
        <v>PP3-SX</v>
      </c>
    </row>
    <row r="87" spans="1:8" x14ac:dyDescent="0.25">
      <c r="A87" s="40" t="s">
        <v>1256</v>
      </c>
      <c r="B87" t="s">
        <v>4</v>
      </c>
      <c r="C87" t="s">
        <v>30</v>
      </c>
      <c r="D87" t="s">
        <v>713</v>
      </c>
      <c r="E87" s="38">
        <v>3</v>
      </c>
      <c r="F87" t="s">
        <v>714</v>
      </c>
      <c r="G87" t="s">
        <v>892</v>
      </c>
      <c r="H87" t="str">
        <f>VLOOKUP(TABLA_ACTIVIDADES[[#This Row],[FRENTE]],WORKFACES!G:J,4,FALSE)</f>
        <v>4000-EXTRACCION POR SOLVENTES</v>
      </c>
    </row>
    <row r="88" spans="1:8" x14ac:dyDescent="0.25">
      <c r="A88" s="40" t="s">
        <v>1256</v>
      </c>
      <c r="B88" t="s">
        <v>4</v>
      </c>
      <c r="C88" t="s">
        <v>30</v>
      </c>
      <c r="D88" t="s">
        <v>542</v>
      </c>
      <c r="E88" s="38">
        <v>5</v>
      </c>
      <c r="F88" t="s">
        <v>714</v>
      </c>
      <c r="G88" t="s">
        <v>892</v>
      </c>
      <c r="H88" t="str">
        <f>VLOOKUP(TABLA_ACTIVIDADES[[#This Row],[FRENTE]],WORKFACES!G:J,4,FALSE)</f>
        <v>4000-EXTRACCION POR SOLVENTES</v>
      </c>
    </row>
    <row r="89" spans="1:8" x14ac:dyDescent="0.25">
      <c r="A89" s="40" t="s">
        <v>1256</v>
      </c>
      <c r="B89" t="s">
        <v>4</v>
      </c>
      <c r="C89" t="s">
        <v>30</v>
      </c>
      <c r="D89" t="s">
        <v>715</v>
      </c>
      <c r="E89" s="38">
        <v>3</v>
      </c>
      <c r="F89" t="s">
        <v>716</v>
      </c>
      <c r="G89" t="s">
        <v>892</v>
      </c>
      <c r="H89" t="str">
        <f>VLOOKUP(TABLA_ACTIVIDADES[[#This Row],[FRENTE]],WORKFACES!G:J,4,FALSE)</f>
        <v>4000-EXTRACCION POR SOLVENTES</v>
      </c>
    </row>
    <row r="90" spans="1:8" x14ac:dyDescent="0.25">
      <c r="A90" s="40" t="s">
        <v>1256</v>
      </c>
      <c r="B90" t="s">
        <v>4</v>
      </c>
      <c r="C90" t="s">
        <v>30</v>
      </c>
      <c r="D90" t="s">
        <v>717</v>
      </c>
      <c r="E90" s="38">
        <v>3</v>
      </c>
      <c r="F90" t="s">
        <v>718</v>
      </c>
      <c r="G90" t="s">
        <v>892</v>
      </c>
      <c r="H90" t="str">
        <f>VLOOKUP(TABLA_ACTIVIDADES[[#This Row],[FRENTE]],WORKFACES!G:J,4,FALSE)</f>
        <v>4000-EXTRACCION POR SOLVENTES</v>
      </c>
    </row>
    <row r="91" spans="1:8" x14ac:dyDescent="0.25">
      <c r="A91" s="40" t="s">
        <v>1256</v>
      </c>
      <c r="B91" t="s">
        <v>4</v>
      </c>
      <c r="C91" t="s">
        <v>30</v>
      </c>
      <c r="D91" t="s">
        <v>21</v>
      </c>
      <c r="E91" s="38">
        <v>5</v>
      </c>
      <c r="F91" t="s">
        <v>634</v>
      </c>
      <c r="G91" t="s">
        <v>892</v>
      </c>
      <c r="H91" t="str">
        <f>VLOOKUP(TABLA_ACTIVIDADES[[#This Row],[FRENTE]],WORKFACES!G:J,4,FALSE)</f>
        <v>4000-EXTRACCION POR SOLVENTES</v>
      </c>
    </row>
    <row r="92" spans="1:8" x14ac:dyDescent="0.25">
      <c r="A92" s="40" t="s">
        <v>1256</v>
      </c>
      <c r="B92" t="s">
        <v>4</v>
      </c>
      <c r="C92" t="s">
        <v>30</v>
      </c>
      <c r="D92" t="s">
        <v>719</v>
      </c>
      <c r="E92" s="38">
        <v>21</v>
      </c>
      <c r="F92" t="s">
        <v>716</v>
      </c>
      <c r="G92" t="s">
        <v>892</v>
      </c>
      <c r="H92" t="str">
        <f>VLOOKUP(TABLA_ACTIVIDADES[[#This Row],[FRENTE]],WORKFACES!G:J,4,FALSE)</f>
        <v>4000-EXTRACCION POR SOLVENTES</v>
      </c>
    </row>
    <row r="93" spans="1:8" x14ac:dyDescent="0.25">
      <c r="A93" s="40" t="s">
        <v>1256</v>
      </c>
      <c r="B93" t="s">
        <v>4</v>
      </c>
      <c r="C93" t="s">
        <v>30</v>
      </c>
      <c r="D93" t="s">
        <v>720</v>
      </c>
      <c r="E93" s="38">
        <v>6</v>
      </c>
      <c r="F93" t="s">
        <v>714</v>
      </c>
      <c r="G93" t="s">
        <v>892</v>
      </c>
      <c r="H93" t="str">
        <f>VLOOKUP(TABLA_ACTIVIDADES[[#This Row],[FRENTE]],WORKFACES!G:J,4,FALSE)</f>
        <v>4000-EXTRACCION POR SOLVENTES</v>
      </c>
    </row>
    <row r="94" spans="1:8" x14ac:dyDescent="0.25">
      <c r="A94" s="40" t="s">
        <v>1256</v>
      </c>
      <c r="B94" t="s">
        <v>4</v>
      </c>
      <c r="C94" t="s">
        <v>30</v>
      </c>
      <c r="D94" t="s">
        <v>721</v>
      </c>
      <c r="E94" s="38">
        <v>10</v>
      </c>
      <c r="F94" t="s">
        <v>714</v>
      </c>
      <c r="G94" t="s">
        <v>892</v>
      </c>
      <c r="H94" t="str">
        <f>VLOOKUP(TABLA_ACTIVIDADES[[#This Row],[FRENTE]],WORKFACES!G:J,4,FALSE)</f>
        <v>4000-EXTRACCION POR SOLVENTES</v>
      </c>
    </row>
    <row r="95" spans="1:8" x14ac:dyDescent="0.25">
      <c r="A95" s="40" t="s">
        <v>1256</v>
      </c>
      <c r="B95" t="s">
        <v>4</v>
      </c>
      <c r="C95" t="s">
        <v>30</v>
      </c>
      <c r="D95" t="s">
        <v>722</v>
      </c>
      <c r="E95" s="38">
        <v>4</v>
      </c>
      <c r="F95" t="s">
        <v>714</v>
      </c>
      <c r="G95" t="s">
        <v>892</v>
      </c>
      <c r="H95" t="str">
        <f>VLOOKUP(TABLA_ACTIVIDADES[[#This Row],[FRENTE]],WORKFACES!G:J,4,FALSE)</f>
        <v>4000-EXTRACCION POR SOLVENTES</v>
      </c>
    </row>
    <row r="96" spans="1:8" x14ac:dyDescent="0.25">
      <c r="A96" s="40" t="s">
        <v>1256</v>
      </c>
      <c r="B96" t="s">
        <v>4</v>
      </c>
      <c r="C96" t="s">
        <v>32</v>
      </c>
      <c r="D96" t="s">
        <v>3</v>
      </c>
      <c r="E96" s="38">
        <v>5</v>
      </c>
      <c r="F96" t="s">
        <v>634</v>
      </c>
      <c r="G96" t="s">
        <v>869</v>
      </c>
      <c r="H96" t="str">
        <f>VLOOKUP(TABLA_ACTIVIDADES[[#This Row],[FRENTE]],WORKFACES!G:J,4,FALSE)</f>
        <v>PP3-SX</v>
      </c>
    </row>
    <row r="97" spans="1:8" x14ac:dyDescent="0.25">
      <c r="A97" s="40" t="s">
        <v>1256</v>
      </c>
      <c r="B97" t="s">
        <v>4</v>
      </c>
      <c r="C97" t="s">
        <v>32</v>
      </c>
      <c r="D97" t="s">
        <v>723</v>
      </c>
      <c r="E97" s="38">
        <v>55</v>
      </c>
      <c r="F97" t="s">
        <v>724</v>
      </c>
      <c r="G97" t="s">
        <v>869</v>
      </c>
      <c r="H97" t="str">
        <f>VLOOKUP(TABLA_ACTIVIDADES[[#This Row],[FRENTE]],WORKFACES!G:J,4,FALSE)</f>
        <v>PP3-SX</v>
      </c>
    </row>
    <row r="98" spans="1:8" x14ac:dyDescent="0.25">
      <c r="A98" s="40" t="s">
        <v>1256</v>
      </c>
      <c r="B98" t="s">
        <v>11</v>
      </c>
      <c r="C98" t="s">
        <v>726</v>
      </c>
      <c r="D98" t="s">
        <v>725</v>
      </c>
      <c r="E98" s="38">
        <v>64</v>
      </c>
      <c r="F98" t="s">
        <v>727</v>
      </c>
      <c r="G98" t="s">
        <v>881</v>
      </c>
      <c r="H98" t="str">
        <f>VLOOKUP(TABLA_ACTIVIDADES[[#This Row],[FRENTE]],WORKFACES!G:J,4,FALSE)</f>
        <v>4000-EXTRACCION POR SOLVENTES</v>
      </c>
    </row>
    <row r="99" spans="1:8" x14ac:dyDescent="0.25">
      <c r="A99" s="40" t="s">
        <v>1256</v>
      </c>
      <c r="B99" t="s">
        <v>11</v>
      </c>
      <c r="C99" t="s">
        <v>726</v>
      </c>
      <c r="D99" t="s">
        <v>728</v>
      </c>
      <c r="E99" s="38">
        <v>11</v>
      </c>
      <c r="F99" t="s">
        <v>727</v>
      </c>
      <c r="G99" t="s">
        <v>881</v>
      </c>
      <c r="H99" t="str">
        <f>VLOOKUP(TABLA_ACTIVIDADES[[#This Row],[FRENTE]],WORKFACES!G:J,4,FALSE)</f>
        <v>4000-EXTRACCION POR SOLVENTES</v>
      </c>
    </row>
    <row r="100" spans="1:8" x14ac:dyDescent="0.25">
      <c r="A100" s="40" t="s">
        <v>1256</v>
      </c>
      <c r="B100" t="s">
        <v>11</v>
      </c>
      <c r="C100" t="s">
        <v>726</v>
      </c>
      <c r="D100" t="s">
        <v>564</v>
      </c>
      <c r="E100" s="38">
        <v>13</v>
      </c>
      <c r="F100" t="s">
        <v>727</v>
      </c>
      <c r="G100" t="s">
        <v>881</v>
      </c>
      <c r="H100" t="str">
        <f>VLOOKUP(TABLA_ACTIVIDADES[[#This Row],[FRENTE]],WORKFACES!G:J,4,FALSE)</f>
        <v>4000-EXTRACCION POR SOLVENTES</v>
      </c>
    </row>
    <row r="101" spans="1:8" x14ac:dyDescent="0.25">
      <c r="A101" s="40" t="s">
        <v>1256</v>
      </c>
      <c r="B101" t="s">
        <v>11</v>
      </c>
      <c r="C101" t="s">
        <v>726</v>
      </c>
      <c r="D101" t="s">
        <v>729</v>
      </c>
      <c r="E101" s="38">
        <v>13</v>
      </c>
      <c r="F101" t="s">
        <v>634</v>
      </c>
      <c r="G101" t="s">
        <v>881</v>
      </c>
      <c r="H101" t="str">
        <f>VLOOKUP(TABLA_ACTIVIDADES[[#This Row],[FRENTE]],WORKFACES!G:J,4,FALSE)</f>
        <v>4000-EXTRACCION POR SOLVENTES</v>
      </c>
    </row>
    <row r="102" spans="1:8" x14ac:dyDescent="0.25">
      <c r="A102" s="40" t="s">
        <v>1256</v>
      </c>
      <c r="B102" t="s">
        <v>11</v>
      </c>
      <c r="C102" t="s">
        <v>726</v>
      </c>
      <c r="D102" t="s">
        <v>730</v>
      </c>
      <c r="E102" s="38">
        <v>11</v>
      </c>
      <c r="F102" t="s">
        <v>727</v>
      </c>
      <c r="G102" t="s">
        <v>881</v>
      </c>
      <c r="H102" t="str">
        <f>VLOOKUP(TABLA_ACTIVIDADES[[#This Row],[FRENTE]],WORKFACES!G:J,4,FALSE)</f>
        <v>4000-EXTRACCION POR SOLVENTES</v>
      </c>
    </row>
    <row r="103" spans="1:8" x14ac:dyDescent="0.25">
      <c r="A103" s="40" t="s">
        <v>1256</v>
      </c>
      <c r="B103" t="s">
        <v>11</v>
      </c>
      <c r="C103" t="s">
        <v>726</v>
      </c>
      <c r="D103" t="s">
        <v>731</v>
      </c>
      <c r="E103" s="38">
        <v>44</v>
      </c>
      <c r="F103" t="s">
        <v>724</v>
      </c>
      <c r="G103" t="s">
        <v>869</v>
      </c>
      <c r="H103" t="str">
        <f>VLOOKUP(TABLA_ACTIVIDADES[[#This Row],[FRENTE]],WORKFACES!G:J,4,FALSE)</f>
        <v>PP3-SX</v>
      </c>
    </row>
    <row r="104" spans="1:8" x14ac:dyDescent="0.25">
      <c r="A104" s="40" t="s">
        <v>1256</v>
      </c>
      <c r="B104" t="s">
        <v>11</v>
      </c>
      <c r="C104" t="s">
        <v>543</v>
      </c>
      <c r="D104" t="s">
        <v>732</v>
      </c>
      <c r="E104" s="38">
        <v>40</v>
      </c>
      <c r="F104" t="s">
        <v>727</v>
      </c>
      <c r="G104" t="s">
        <v>901</v>
      </c>
      <c r="H104" t="str">
        <f>VLOOKUP(TABLA_ACTIVIDADES[[#This Row],[FRENTE]],WORKFACES!G:J,4,FALSE)</f>
        <v>1000-ACOPIO Y MANEJO DE SAL</v>
      </c>
    </row>
    <row r="105" spans="1:8" x14ac:dyDescent="0.25">
      <c r="A105" s="40" t="s">
        <v>1256</v>
      </c>
      <c r="B105" t="s">
        <v>11</v>
      </c>
      <c r="C105" t="s">
        <v>543</v>
      </c>
      <c r="D105" t="s">
        <v>10</v>
      </c>
      <c r="E105" s="38">
        <v>4</v>
      </c>
      <c r="F105" t="s">
        <v>634</v>
      </c>
      <c r="G105" t="s">
        <v>881</v>
      </c>
      <c r="H105" t="str">
        <f>VLOOKUP(TABLA_ACTIVIDADES[[#This Row],[FRENTE]],WORKFACES!G:J,4,FALSE)</f>
        <v>4000-EXTRACCION POR SOLVENTES</v>
      </c>
    </row>
    <row r="106" spans="1:8" x14ac:dyDescent="0.25">
      <c r="A106" s="40" t="s">
        <v>1256</v>
      </c>
      <c r="B106" t="s">
        <v>11</v>
      </c>
      <c r="C106" t="s">
        <v>543</v>
      </c>
      <c r="D106" t="s">
        <v>558</v>
      </c>
      <c r="E106" s="38">
        <v>4</v>
      </c>
      <c r="F106" t="s">
        <v>727</v>
      </c>
      <c r="G106" t="s">
        <v>881</v>
      </c>
      <c r="H106" t="str">
        <f>VLOOKUP(TABLA_ACTIVIDADES[[#This Row],[FRENTE]],WORKFACES!G:J,4,FALSE)</f>
        <v>4000-EXTRACCION POR SOLVENTES</v>
      </c>
    </row>
    <row r="107" spans="1:8" x14ac:dyDescent="0.25">
      <c r="A107" s="40" t="s">
        <v>1256</v>
      </c>
      <c r="B107" t="s">
        <v>13</v>
      </c>
      <c r="C107" t="s">
        <v>561</v>
      </c>
      <c r="D107" t="s">
        <v>18</v>
      </c>
      <c r="E107" s="38">
        <v>6</v>
      </c>
      <c r="F107" t="s">
        <v>716</v>
      </c>
      <c r="G107" t="s">
        <v>892</v>
      </c>
      <c r="H107" t="str">
        <f>VLOOKUP(TABLA_ACTIVIDADES[[#This Row],[FRENTE]],WORKFACES!G:J,4,FALSE)</f>
        <v>4000-EXTRACCION POR SOLVENTES</v>
      </c>
    </row>
    <row r="108" spans="1:8" x14ac:dyDescent="0.25">
      <c r="A108" s="40" t="s">
        <v>1256</v>
      </c>
      <c r="B108" t="s">
        <v>13</v>
      </c>
      <c r="C108" t="s">
        <v>561</v>
      </c>
      <c r="D108" t="s">
        <v>733</v>
      </c>
      <c r="E108" s="38">
        <v>60</v>
      </c>
      <c r="F108" t="s">
        <v>716</v>
      </c>
      <c r="G108" t="s">
        <v>892</v>
      </c>
      <c r="H108" t="str">
        <f>VLOOKUP(TABLA_ACTIVIDADES[[#This Row],[FRENTE]],WORKFACES!G:J,4,FALSE)</f>
        <v>4000-EXTRACCION POR SOLVENTES</v>
      </c>
    </row>
    <row r="109" spans="1:8" x14ac:dyDescent="0.25">
      <c r="A109" s="40" t="s">
        <v>1256</v>
      </c>
      <c r="B109" t="s">
        <v>13</v>
      </c>
      <c r="C109" t="s">
        <v>561</v>
      </c>
      <c r="D109" t="s">
        <v>31</v>
      </c>
      <c r="E109" s="38">
        <v>6</v>
      </c>
      <c r="F109" t="s">
        <v>634</v>
      </c>
      <c r="G109" t="s">
        <v>892</v>
      </c>
      <c r="H109" t="str">
        <f>VLOOKUP(TABLA_ACTIVIDADES[[#This Row],[FRENTE]],WORKFACES!G:J,4,FALSE)</f>
        <v>4000-EXTRACCION POR SOLVENTES</v>
      </c>
    </row>
    <row r="110" spans="1:8" x14ac:dyDescent="0.25">
      <c r="A110" s="40" t="s">
        <v>1256</v>
      </c>
      <c r="B110" t="s">
        <v>40</v>
      </c>
      <c r="C110" t="s">
        <v>735</v>
      </c>
      <c r="D110" t="s">
        <v>734</v>
      </c>
      <c r="E110" s="38">
        <v>32</v>
      </c>
      <c r="F110" t="s">
        <v>634</v>
      </c>
      <c r="G110" t="s">
        <v>892</v>
      </c>
      <c r="H110" t="str">
        <f>VLOOKUP(TABLA_ACTIVIDADES[[#This Row],[FRENTE]],WORKFACES!G:J,4,FALSE)</f>
        <v>4000-EXTRACCION POR SOLVENTES</v>
      </c>
    </row>
    <row r="111" spans="1:8" x14ac:dyDescent="0.25">
      <c r="A111" s="40" t="s">
        <v>1256</v>
      </c>
      <c r="B111" t="s">
        <v>40</v>
      </c>
      <c r="C111" t="s">
        <v>735</v>
      </c>
      <c r="D111" t="s">
        <v>563</v>
      </c>
      <c r="E111" s="38">
        <v>13</v>
      </c>
      <c r="F111" t="s">
        <v>634</v>
      </c>
      <c r="G111" t="s">
        <v>892</v>
      </c>
      <c r="H111" t="str">
        <f>VLOOKUP(TABLA_ACTIVIDADES[[#This Row],[FRENTE]],WORKFACES!G:J,4,FALSE)</f>
        <v>4000-EXTRACCION POR SOLVENTES</v>
      </c>
    </row>
    <row r="112" spans="1:8" x14ac:dyDescent="0.25">
      <c r="A112" s="40" t="s">
        <v>1256</v>
      </c>
      <c r="B112" t="s">
        <v>40</v>
      </c>
      <c r="C112" t="s">
        <v>735</v>
      </c>
      <c r="D112" t="s">
        <v>736</v>
      </c>
      <c r="E112" s="38">
        <v>68</v>
      </c>
      <c r="F112" t="s">
        <v>718</v>
      </c>
      <c r="G112" t="s">
        <v>892</v>
      </c>
      <c r="H112" t="str">
        <f>VLOOKUP(TABLA_ACTIVIDADES[[#This Row],[FRENTE]],WORKFACES!G:J,4,FALSE)</f>
        <v>4000-EXTRACCION POR SOLVENTES</v>
      </c>
    </row>
    <row r="113" spans="1:8" x14ac:dyDescent="0.25">
      <c r="A113" s="40" t="s">
        <v>1256</v>
      </c>
      <c r="B113" t="s">
        <v>40</v>
      </c>
      <c r="C113" t="s">
        <v>735</v>
      </c>
      <c r="D113" t="s">
        <v>737</v>
      </c>
      <c r="E113" s="38">
        <v>13</v>
      </c>
      <c r="F113" t="s">
        <v>718</v>
      </c>
      <c r="G113" t="s">
        <v>892</v>
      </c>
      <c r="H113" t="str">
        <f>VLOOKUP(TABLA_ACTIVIDADES[[#This Row],[FRENTE]],WORKFACES!G:J,4,FALSE)</f>
        <v>4000-EXTRACCION POR SOLVENTES</v>
      </c>
    </row>
    <row r="114" spans="1:8" x14ac:dyDescent="0.25">
      <c r="A114" s="40" t="s">
        <v>1256</v>
      </c>
      <c r="B114" t="s">
        <v>40</v>
      </c>
      <c r="C114" t="s">
        <v>735</v>
      </c>
      <c r="D114" t="s">
        <v>738</v>
      </c>
      <c r="E114" s="38">
        <v>30</v>
      </c>
      <c r="F114" t="s">
        <v>634</v>
      </c>
      <c r="G114" t="s">
        <v>892</v>
      </c>
      <c r="H114" t="str">
        <f>VLOOKUP(TABLA_ACTIVIDADES[[#This Row],[FRENTE]],WORKFACES!G:J,4,FALSE)</f>
        <v>4000-EXTRACCION POR SOLVENTES</v>
      </c>
    </row>
    <row r="115" spans="1:8" x14ac:dyDescent="0.25">
      <c r="A115" s="40" t="s">
        <v>1256</v>
      </c>
      <c r="B115" t="s">
        <v>663</v>
      </c>
      <c r="C115" t="s">
        <v>739</v>
      </c>
      <c r="D115" t="s">
        <v>554</v>
      </c>
      <c r="E115" s="38">
        <v>9</v>
      </c>
      <c r="F115" t="s">
        <v>740</v>
      </c>
      <c r="G115" t="s">
        <v>898</v>
      </c>
      <c r="H115" t="str">
        <f>VLOOKUP(TABLA_ACTIVIDADES[[#This Row],[FRENTE]],WORKFACES!G:J,4,FALSE)</f>
        <v>1000-ACOPIO Y MANEJO DE SAL</v>
      </c>
    </row>
    <row r="116" spans="1:8" x14ac:dyDescent="0.25">
      <c r="A116" s="40" t="s">
        <v>1256</v>
      </c>
      <c r="B116" t="s">
        <v>663</v>
      </c>
      <c r="C116" t="s">
        <v>739</v>
      </c>
      <c r="D116" t="s">
        <v>567</v>
      </c>
      <c r="E116" s="38">
        <v>9</v>
      </c>
      <c r="F116" t="s">
        <v>740</v>
      </c>
      <c r="G116" t="s">
        <v>898</v>
      </c>
      <c r="H116" t="str">
        <f>VLOOKUP(TABLA_ACTIVIDADES[[#This Row],[FRENTE]],WORKFACES!G:J,4,FALSE)</f>
        <v>1000-ACOPIO Y MANEJO DE SAL</v>
      </c>
    </row>
    <row r="117" spans="1:8" x14ac:dyDescent="0.25">
      <c r="A117" s="40" t="s">
        <v>1256</v>
      </c>
      <c r="B117" t="s">
        <v>663</v>
      </c>
      <c r="C117" t="s">
        <v>739</v>
      </c>
      <c r="D117" t="s">
        <v>741</v>
      </c>
      <c r="E117" s="38">
        <v>80</v>
      </c>
      <c r="F117" t="s">
        <v>740</v>
      </c>
      <c r="G117" t="s">
        <v>898</v>
      </c>
      <c r="H117" t="str">
        <f>VLOOKUP(TABLA_ACTIVIDADES[[#This Row],[FRENTE]],WORKFACES!G:J,4,FALSE)</f>
        <v>1000-ACOPIO Y MANEJO DE SAL</v>
      </c>
    </row>
    <row r="118" spans="1:8" x14ac:dyDescent="0.25">
      <c r="A118" s="40" t="s">
        <v>1256</v>
      </c>
      <c r="B118" t="s">
        <v>663</v>
      </c>
      <c r="C118" t="s">
        <v>739</v>
      </c>
      <c r="D118" t="s">
        <v>742</v>
      </c>
      <c r="E118" s="38">
        <v>10</v>
      </c>
      <c r="F118" t="s">
        <v>740</v>
      </c>
      <c r="G118" t="s">
        <v>898</v>
      </c>
      <c r="H118" t="str">
        <f>VLOOKUP(TABLA_ACTIVIDADES[[#This Row],[FRENTE]],WORKFACES!G:J,4,FALSE)</f>
        <v>1000-ACOPIO Y MANEJO DE SAL</v>
      </c>
    </row>
    <row r="119" spans="1:8" x14ac:dyDescent="0.25">
      <c r="A119" s="40" t="s">
        <v>1256</v>
      </c>
      <c r="B119" t="s">
        <v>40</v>
      </c>
      <c r="C119" t="s">
        <v>743</v>
      </c>
      <c r="D119" t="s">
        <v>16</v>
      </c>
      <c r="E119" s="38">
        <v>5.5</v>
      </c>
      <c r="F119" t="s">
        <v>744</v>
      </c>
      <c r="G119" t="s">
        <v>910</v>
      </c>
      <c r="H119" t="str">
        <f>VLOOKUP(TABLA_ACTIVIDADES[[#This Row],[FRENTE]],WORKFACES!G:J,4,FALSE)</f>
        <v>1000-ACOPIO Y MANEJO DE SAL</v>
      </c>
    </row>
    <row r="120" spans="1:8" x14ac:dyDescent="0.25">
      <c r="A120" s="40" t="s">
        <v>1256</v>
      </c>
      <c r="B120" t="s">
        <v>40</v>
      </c>
      <c r="C120" t="s">
        <v>743</v>
      </c>
      <c r="D120" t="s">
        <v>745</v>
      </c>
      <c r="E120" s="38">
        <v>20</v>
      </c>
      <c r="F120" t="s">
        <v>744</v>
      </c>
      <c r="G120" t="s">
        <v>910</v>
      </c>
      <c r="H120" t="str">
        <f>VLOOKUP(TABLA_ACTIVIDADES[[#This Row],[FRENTE]],WORKFACES!G:J,4,FALSE)</f>
        <v>1000-ACOPIO Y MANEJO DE SAL</v>
      </c>
    </row>
    <row r="121" spans="1:8" x14ac:dyDescent="0.25">
      <c r="A121" s="40" t="s">
        <v>1256</v>
      </c>
      <c r="B121" t="s">
        <v>40</v>
      </c>
      <c r="C121" t="s">
        <v>743</v>
      </c>
      <c r="D121" t="s">
        <v>746</v>
      </c>
      <c r="E121" s="38">
        <v>5.5</v>
      </c>
      <c r="F121" t="s">
        <v>744</v>
      </c>
      <c r="G121" t="s">
        <v>910</v>
      </c>
      <c r="H121" t="str">
        <f>VLOOKUP(TABLA_ACTIVIDADES[[#This Row],[FRENTE]],WORKFACES!G:J,4,FALSE)</f>
        <v>1000-ACOPIO Y MANEJO DE SAL</v>
      </c>
    </row>
    <row r="122" spans="1:8" x14ac:dyDescent="0.25">
      <c r="A122" s="40" t="s">
        <v>1256</v>
      </c>
      <c r="B122" t="s">
        <v>40</v>
      </c>
      <c r="C122" t="s">
        <v>743</v>
      </c>
      <c r="D122" t="s">
        <v>747</v>
      </c>
      <c r="E122" s="38">
        <v>11</v>
      </c>
      <c r="F122" t="s">
        <v>634</v>
      </c>
      <c r="G122" t="s">
        <v>910</v>
      </c>
      <c r="H122" t="str">
        <f>VLOOKUP(TABLA_ACTIVIDADES[[#This Row],[FRENTE]],WORKFACES!G:J,4,FALSE)</f>
        <v>1000-ACOPIO Y MANEJO DE SAL</v>
      </c>
    </row>
    <row r="123" spans="1:8" x14ac:dyDescent="0.25">
      <c r="A123" s="40" t="s">
        <v>1256</v>
      </c>
      <c r="B123" t="s">
        <v>40</v>
      </c>
      <c r="C123" t="s">
        <v>743</v>
      </c>
      <c r="D123" t="s">
        <v>748</v>
      </c>
      <c r="E123" s="38">
        <v>20</v>
      </c>
      <c r="F123" t="s">
        <v>744</v>
      </c>
      <c r="G123" t="s">
        <v>910</v>
      </c>
      <c r="H123" t="str">
        <f>VLOOKUP(TABLA_ACTIVIDADES[[#This Row],[FRENTE]],WORKFACES!G:J,4,FALSE)</f>
        <v>1000-ACOPIO Y MANEJO DE SAL</v>
      </c>
    </row>
    <row r="124" spans="1:8" x14ac:dyDescent="0.25">
      <c r="A124" s="40" t="s">
        <v>1256</v>
      </c>
      <c r="B124" t="s">
        <v>40</v>
      </c>
      <c r="C124" t="s">
        <v>743</v>
      </c>
      <c r="D124" t="s">
        <v>749</v>
      </c>
      <c r="E124" s="38">
        <v>11</v>
      </c>
      <c r="F124" t="s">
        <v>744</v>
      </c>
      <c r="G124" t="s">
        <v>910</v>
      </c>
      <c r="H124" t="str">
        <f>VLOOKUP(TABLA_ACTIVIDADES[[#This Row],[FRENTE]],WORKFACES!G:J,4,FALSE)</f>
        <v>1000-ACOPIO Y MANEJO DE SAL</v>
      </c>
    </row>
    <row r="125" spans="1:8" x14ac:dyDescent="0.25">
      <c r="A125" s="40" t="s">
        <v>1256</v>
      </c>
      <c r="B125" t="s">
        <v>40</v>
      </c>
      <c r="C125" t="s">
        <v>743</v>
      </c>
      <c r="D125" t="s">
        <v>750</v>
      </c>
      <c r="E125" s="38">
        <v>18</v>
      </c>
      <c r="F125" t="s">
        <v>744</v>
      </c>
      <c r="G125" t="s">
        <v>910</v>
      </c>
      <c r="H125" t="str">
        <f>VLOOKUP(TABLA_ACTIVIDADES[[#This Row],[FRENTE]],WORKFACES!G:J,4,FALSE)</f>
        <v>1000-ACOPIO Y MANEJO DE SAL</v>
      </c>
    </row>
    <row r="126" spans="1:8" x14ac:dyDescent="0.25">
      <c r="A126" s="40" t="s">
        <v>1256</v>
      </c>
      <c r="B126" t="s">
        <v>40</v>
      </c>
      <c r="C126" t="s">
        <v>743</v>
      </c>
      <c r="D126" t="s">
        <v>751</v>
      </c>
      <c r="E126" s="38">
        <v>6</v>
      </c>
      <c r="F126" t="s">
        <v>744</v>
      </c>
      <c r="G126" t="s">
        <v>910</v>
      </c>
      <c r="H126" t="str">
        <f>VLOOKUP(TABLA_ACTIVIDADES[[#This Row],[FRENTE]],WORKFACES!G:J,4,FALSE)</f>
        <v>1000-ACOPIO Y MANEJO DE SAL</v>
      </c>
    </row>
    <row r="127" spans="1:8" x14ac:dyDescent="0.25">
      <c r="A127" s="40" t="s">
        <v>1256</v>
      </c>
      <c r="B127" t="s">
        <v>40</v>
      </c>
      <c r="C127" t="s">
        <v>743</v>
      </c>
      <c r="D127" t="s">
        <v>752</v>
      </c>
      <c r="E127" s="38">
        <v>25</v>
      </c>
      <c r="F127" t="s">
        <v>744</v>
      </c>
      <c r="G127" t="s">
        <v>910</v>
      </c>
      <c r="H127" t="str">
        <f>VLOOKUP(TABLA_ACTIVIDADES[[#This Row],[FRENTE]],WORKFACES!G:J,4,FALSE)</f>
        <v>1000-ACOPIO Y MANEJO DE SAL</v>
      </c>
    </row>
    <row r="128" spans="1:8" x14ac:dyDescent="0.25">
      <c r="A128" s="40" t="s">
        <v>1256</v>
      </c>
      <c r="B128" t="s">
        <v>40</v>
      </c>
      <c r="C128" t="s">
        <v>743</v>
      </c>
      <c r="D128" t="s">
        <v>753</v>
      </c>
      <c r="E128" s="38">
        <v>12</v>
      </c>
      <c r="F128" t="s">
        <v>744</v>
      </c>
      <c r="G128" t="s">
        <v>910</v>
      </c>
      <c r="H128" t="str">
        <f>VLOOKUP(TABLA_ACTIVIDADES[[#This Row],[FRENTE]],WORKFACES!G:J,4,FALSE)</f>
        <v>1000-ACOPIO Y MANEJO DE SAL</v>
      </c>
    </row>
    <row r="129" spans="1:8" x14ac:dyDescent="0.25">
      <c r="A129" s="40" t="s">
        <v>1256</v>
      </c>
      <c r="B129" t="s">
        <v>40</v>
      </c>
      <c r="C129" t="s">
        <v>743</v>
      </c>
      <c r="D129" t="s">
        <v>754</v>
      </c>
      <c r="E129" s="38">
        <v>12</v>
      </c>
      <c r="F129" t="s">
        <v>744</v>
      </c>
      <c r="G129" t="s">
        <v>910</v>
      </c>
      <c r="H129" t="str">
        <f>VLOOKUP(TABLA_ACTIVIDADES[[#This Row],[FRENTE]],WORKFACES!G:J,4,FALSE)</f>
        <v>1000-ACOPIO Y MANEJO DE SAL</v>
      </c>
    </row>
    <row r="130" spans="1:8" x14ac:dyDescent="0.25">
      <c r="A130" s="40" t="s">
        <v>1256</v>
      </c>
      <c r="B130" t="s">
        <v>40</v>
      </c>
      <c r="C130" t="s">
        <v>743</v>
      </c>
      <c r="D130" t="s">
        <v>755</v>
      </c>
      <c r="E130" s="38">
        <v>10</v>
      </c>
      <c r="F130" t="s">
        <v>744</v>
      </c>
      <c r="G130" t="s">
        <v>910</v>
      </c>
      <c r="H130" t="str">
        <f>VLOOKUP(TABLA_ACTIVIDADES[[#This Row],[FRENTE]],WORKFACES!G:J,4,FALSE)</f>
        <v>1000-ACOPIO Y MANEJO DE SAL</v>
      </c>
    </row>
    <row r="131" spans="1:8" x14ac:dyDescent="0.25">
      <c r="A131" s="40" t="s">
        <v>1256</v>
      </c>
      <c r="B131" t="s">
        <v>537</v>
      </c>
      <c r="C131" t="s">
        <v>676</v>
      </c>
      <c r="D131" t="s">
        <v>12</v>
      </c>
      <c r="E131" s="38">
        <v>4</v>
      </c>
      <c r="F131" t="s">
        <v>634</v>
      </c>
      <c r="G131" t="s">
        <v>1108</v>
      </c>
      <c r="H131" t="str">
        <f>VLOOKUP(TABLA_ACTIVIDADES[[#This Row],[FRENTE]],WORKFACES!G:J,4,FALSE)</f>
        <v>1000-ACOPIO Y MANEJO DE SAL</v>
      </c>
    </row>
    <row r="132" spans="1:8" x14ac:dyDescent="0.25">
      <c r="A132" s="40" t="s">
        <v>1256</v>
      </c>
      <c r="B132" t="s">
        <v>537</v>
      </c>
      <c r="C132" t="s">
        <v>676</v>
      </c>
      <c r="D132" t="s">
        <v>756</v>
      </c>
      <c r="E132" s="38">
        <v>44</v>
      </c>
      <c r="F132" t="s">
        <v>716</v>
      </c>
      <c r="G132" t="s">
        <v>910</v>
      </c>
      <c r="H132" t="str">
        <f>VLOOKUP(TABLA_ACTIVIDADES[[#This Row],[FRENTE]],WORKFACES!G:J,4,FALSE)</f>
        <v>1000-ACOPIO Y MANEJO DE SAL</v>
      </c>
    </row>
    <row r="133" spans="1:8" x14ac:dyDescent="0.25">
      <c r="A133" s="40" t="s">
        <v>1256</v>
      </c>
      <c r="B133" t="s">
        <v>44</v>
      </c>
      <c r="C133" t="s">
        <v>45</v>
      </c>
      <c r="D133" t="s">
        <v>757</v>
      </c>
      <c r="E133" s="38">
        <v>42</v>
      </c>
      <c r="F133" t="s">
        <v>744</v>
      </c>
      <c r="G133" t="s">
        <v>889</v>
      </c>
      <c r="H133" t="str">
        <f>VLOOKUP(TABLA_ACTIVIDADES[[#This Row],[FRENTE]],WORKFACES!G:J,4,FALSE)</f>
        <v>4000-EXTRACCION POR SOLVENTES</v>
      </c>
    </row>
    <row r="134" spans="1:8" x14ac:dyDescent="0.25">
      <c r="A134" s="40" t="s">
        <v>1256</v>
      </c>
      <c r="B134" t="s">
        <v>44</v>
      </c>
      <c r="C134" t="s">
        <v>45</v>
      </c>
      <c r="D134" t="s">
        <v>758</v>
      </c>
      <c r="E134" s="38">
        <v>35</v>
      </c>
      <c r="F134" t="s">
        <v>744</v>
      </c>
      <c r="G134" t="s">
        <v>889</v>
      </c>
      <c r="H134" t="str">
        <f>VLOOKUP(TABLA_ACTIVIDADES[[#This Row],[FRENTE]],WORKFACES!G:J,4,FALSE)</f>
        <v>4000-EXTRACCION POR SOLVENTES</v>
      </c>
    </row>
    <row r="135" spans="1:8" x14ac:dyDescent="0.25">
      <c r="A135" s="40" t="s">
        <v>1256</v>
      </c>
      <c r="B135" t="s">
        <v>44</v>
      </c>
      <c r="C135" t="s">
        <v>45</v>
      </c>
      <c r="D135" t="s">
        <v>7</v>
      </c>
      <c r="E135" s="38">
        <v>8</v>
      </c>
      <c r="F135" t="s">
        <v>634</v>
      </c>
      <c r="G135" t="s">
        <v>889</v>
      </c>
      <c r="H135" t="str">
        <f>VLOOKUP(TABLA_ACTIVIDADES[[#This Row],[FRENTE]],WORKFACES!G:J,4,FALSE)</f>
        <v>4000-EXTRACCION POR SOLVENTES</v>
      </c>
    </row>
    <row r="136" spans="1:8" x14ac:dyDescent="0.25">
      <c r="A136" s="40" t="s">
        <v>1256</v>
      </c>
      <c r="B136" t="s">
        <v>44</v>
      </c>
      <c r="C136" t="s">
        <v>45</v>
      </c>
      <c r="D136" t="s">
        <v>759</v>
      </c>
      <c r="E136" s="38">
        <v>11</v>
      </c>
      <c r="F136" t="s">
        <v>744</v>
      </c>
      <c r="G136" t="s">
        <v>889</v>
      </c>
      <c r="H136" t="str">
        <f>VLOOKUP(TABLA_ACTIVIDADES[[#This Row],[FRENTE]],WORKFACES!G:J,4,FALSE)</f>
        <v>4000-EXTRACCION POR SOLVENTES</v>
      </c>
    </row>
    <row r="137" spans="1:8" x14ac:dyDescent="0.25">
      <c r="A137" s="40" t="s">
        <v>1256</v>
      </c>
      <c r="B137" t="s">
        <v>20</v>
      </c>
      <c r="C137" t="s">
        <v>46</v>
      </c>
      <c r="D137" t="s">
        <v>760</v>
      </c>
      <c r="E137" s="38">
        <v>16</v>
      </c>
      <c r="F137" t="s">
        <v>716</v>
      </c>
      <c r="G137" t="s">
        <v>892</v>
      </c>
      <c r="H137" t="str">
        <f>VLOOKUP(TABLA_ACTIVIDADES[[#This Row],[FRENTE]],WORKFACES!G:J,4,FALSE)</f>
        <v>4000-EXTRACCION POR SOLVENTES</v>
      </c>
    </row>
    <row r="138" spans="1:8" x14ac:dyDescent="0.25">
      <c r="A138" s="40" t="s">
        <v>1256</v>
      </c>
      <c r="B138" t="s">
        <v>20</v>
      </c>
      <c r="C138" t="s">
        <v>46</v>
      </c>
      <c r="D138" t="s">
        <v>761</v>
      </c>
      <c r="E138" s="38">
        <v>16</v>
      </c>
      <c r="F138" t="s">
        <v>716</v>
      </c>
      <c r="G138" t="s">
        <v>892</v>
      </c>
      <c r="H138" t="str">
        <f>VLOOKUP(TABLA_ACTIVIDADES[[#This Row],[FRENTE]],WORKFACES!G:J,4,FALSE)</f>
        <v>4000-EXTRACCION POR SOLVENTES</v>
      </c>
    </row>
    <row r="139" spans="1:8" x14ac:dyDescent="0.25">
      <c r="A139" s="40" t="s">
        <v>1256</v>
      </c>
      <c r="B139" t="s">
        <v>20</v>
      </c>
      <c r="C139" t="s">
        <v>46</v>
      </c>
      <c r="D139" t="s">
        <v>7</v>
      </c>
      <c r="E139" s="38">
        <v>8</v>
      </c>
      <c r="F139" t="s">
        <v>634</v>
      </c>
      <c r="G139" t="s">
        <v>892</v>
      </c>
      <c r="H139" t="str">
        <f>VLOOKUP(TABLA_ACTIVIDADES[[#This Row],[FRENTE]],WORKFACES!G:J,4,FALSE)</f>
        <v>4000-EXTRACCION POR SOLVENTES</v>
      </c>
    </row>
    <row r="140" spans="1:8" x14ac:dyDescent="0.25">
      <c r="A140" s="40" t="s">
        <v>1256</v>
      </c>
      <c r="B140" t="s">
        <v>20</v>
      </c>
      <c r="C140" t="s">
        <v>46</v>
      </c>
      <c r="D140" t="s">
        <v>762</v>
      </c>
      <c r="E140" s="38">
        <v>40</v>
      </c>
      <c r="F140" t="s">
        <v>716</v>
      </c>
      <c r="G140" t="s">
        <v>892</v>
      </c>
      <c r="H140" t="str">
        <f>VLOOKUP(TABLA_ACTIVIDADES[[#This Row],[FRENTE]],WORKFACES!G:J,4,FALSE)</f>
        <v>4000-EXTRACCION POR SOLVENTES</v>
      </c>
    </row>
    <row r="141" spans="1:8" x14ac:dyDescent="0.25">
      <c r="A141" s="40" t="s">
        <v>1256</v>
      </c>
      <c r="B141" t="s">
        <v>20</v>
      </c>
      <c r="C141" t="s">
        <v>46</v>
      </c>
      <c r="D141" t="s">
        <v>763</v>
      </c>
      <c r="E141" s="38">
        <v>16</v>
      </c>
      <c r="F141" t="s">
        <v>764</v>
      </c>
      <c r="G141" t="s">
        <v>1110</v>
      </c>
      <c r="H141" t="str">
        <f>VLOOKUP(TABLA_ACTIVIDADES[[#This Row],[FRENTE]],WORKFACES!G:J,4,FALSE)</f>
        <v>4000-EXTRACCION POR SOLVENTES</v>
      </c>
    </row>
    <row r="142" spans="1:8" x14ac:dyDescent="0.25">
      <c r="A142" s="40" t="s">
        <v>1256</v>
      </c>
      <c r="B142" t="s">
        <v>47</v>
      </c>
      <c r="C142" t="s">
        <v>566</v>
      </c>
      <c r="D142" t="s">
        <v>765</v>
      </c>
      <c r="E142" s="38">
        <v>21</v>
      </c>
      <c r="F142" t="s">
        <v>724</v>
      </c>
      <c r="G142" t="s">
        <v>869</v>
      </c>
      <c r="H142" t="str">
        <f>VLOOKUP(TABLA_ACTIVIDADES[[#This Row],[FRENTE]],WORKFACES!G:J,4,FALSE)</f>
        <v>PP3-SX</v>
      </c>
    </row>
    <row r="143" spans="1:8" x14ac:dyDescent="0.25">
      <c r="A143" s="40" t="s">
        <v>1256</v>
      </c>
      <c r="B143" t="s">
        <v>47</v>
      </c>
      <c r="C143" t="s">
        <v>566</v>
      </c>
      <c r="D143" t="s">
        <v>766</v>
      </c>
      <c r="E143" s="38">
        <v>21</v>
      </c>
      <c r="F143" t="s">
        <v>724</v>
      </c>
      <c r="G143" t="s">
        <v>869</v>
      </c>
      <c r="H143" t="str">
        <f>VLOOKUP(TABLA_ACTIVIDADES[[#This Row],[FRENTE]],WORKFACES!G:J,4,FALSE)</f>
        <v>PP3-SX</v>
      </c>
    </row>
    <row r="144" spans="1:8" x14ac:dyDescent="0.25">
      <c r="A144" s="40" t="s">
        <v>1256</v>
      </c>
      <c r="B144" t="s">
        <v>47</v>
      </c>
      <c r="C144" t="s">
        <v>566</v>
      </c>
      <c r="D144" t="s">
        <v>767</v>
      </c>
      <c r="E144" s="38">
        <v>10.5</v>
      </c>
      <c r="F144" t="s">
        <v>724</v>
      </c>
      <c r="G144" t="s">
        <v>869</v>
      </c>
      <c r="H144" t="str">
        <f>VLOOKUP(TABLA_ACTIVIDADES[[#This Row],[FRENTE]],WORKFACES!G:J,4,FALSE)</f>
        <v>PP3-SX</v>
      </c>
    </row>
    <row r="145" spans="1:8" x14ac:dyDescent="0.25">
      <c r="A145" s="40" t="s">
        <v>1256</v>
      </c>
      <c r="B145" t="s">
        <v>47</v>
      </c>
      <c r="C145" t="s">
        <v>566</v>
      </c>
      <c r="D145" t="s">
        <v>768</v>
      </c>
      <c r="E145" s="38">
        <v>1.75</v>
      </c>
      <c r="F145" t="s">
        <v>724</v>
      </c>
      <c r="G145" t="s">
        <v>869</v>
      </c>
      <c r="H145" t="str">
        <f>VLOOKUP(TABLA_ACTIVIDADES[[#This Row],[FRENTE]],WORKFACES!G:J,4,FALSE)</f>
        <v>PP3-SX</v>
      </c>
    </row>
    <row r="146" spans="1:8" x14ac:dyDescent="0.25">
      <c r="A146" s="40" t="s">
        <v>1256</v>
      </c>
      <c r="B146" t="s">
        <v>47</v>
      </c>
      <c r="C146" t="s">
        <v>566</v>
      </c>
      <c r="D146" t="s">
        <v>576</v>
      </c>
      <c r="E146" s="38">
        <v>1.75</v>
      </c>
      <c r="F146" t="s">
        <v>724</v>
      </c>
      <c r="G146" t="s">
        <v>869</v>
      </c>
      <c r="H146" t="str">
        <f>VLOOKUP(TABLA_ACTIVIDADES[[#This Row],[FRENTE]],WORKFACES!G:J,4,FALSE)</f>
        <v>PP3-SX</v>
      </c>
    </row>
    <row r="147" spans="1:8" x14ac:dyDescent="0.25">
      <c r="A147" s="40" t="s">
        <v>1256</v>
      </c>
      <c r="B147" t="s">
        <v>47</v>
      </c>
      <c r="C147" t="s">
        <v>566</v>
      </c>
      <c r="D147" t="s">
        <v>769</v>
      </c>
      <c r="E147" s="38">
        <v>21</v>
      </c>
      <c r="F147" t="s">
        <v>724</v>
      </c>
      <c r="G147" t="s">
        <v>869</v>
      </c>
      <c r="H147" t="str">
        <f>VLOOKUP(TABLA_ACTIVIDADES[[#This Row],[FRENTE]],WORKFACES!G:J,4,FALSE)</f>
        <v>PP3-SX</v>
      </c>
    </row>
    <row r="148" spans="1:8" x14ac:dyDescent="0.25">
      <c r="A148" s="40" t="s">
        <v>1256</v>
      </c>
      <c r="B148" t="s">
        <v>47</v>
      </c>
      <c r="C148" t="s">
        <v>566</v>
      </c>
      <c r="D148" t="s">
        <v>770</v>
      </c>
      <c r="E148" s="38">
        <v>7</v>
      </c>
      <c r="F148" t="s">
        <v>724</v>
      </c>
      <c r="G148" t="s">
        <v>869</v>
      </c>
      <c r="H148" t="str">
        <f>VLOOKUP(TABLA_ACTIVIDADES[[#This Row],[FRENTE]],WORKFACES!G:J,4,FALSE)</f>
        <v>PP3-SX</v>
      </c>
    </row>
    <row r="149" spans="1:8" x14ac:dyDescent="0.25">
      <c r="A149" s="40" t="s">
        <v>1256</v>
      </c>
      <c r="B149" t="s">
        <v>47</v>
      </c>
      <c r="C149" t="s">
        <v>553</v>
      </c>
      <c r="D149" t="s">
        <v>771</v>
      </c>
      <c r="E149" s="38">
        <v>99</v>
      </c>
      <c r="F149" t="s">
        <v>724</v>
      </c>
      <c r="G149" t="s">
        <v>869</v>
      </c>
      <c r="H149" t="str">
        <f>VLOOKUP(TABLA_ACTIVIDADES[[#This Row],[FRENTE]],WORKFACES!G:J,4,FALSE)</f>
        <v>PP3-SX</v>
      </c>
    </row>
    <row r="150" spans="1:8" x14ac:dyDescent="0.25">
      <c r="A150" s="40" t="s">
        <v>1256</v>
      </c>
      <c r="B150" t="s">
        <v>47</v>
      </c>
      <c r="C150" t="s">
        <v>553</v>
      </c>
      <c r="D150" t="s">
        <v>567</v>
      </c>
      <c r="E150" s="38">
        <v>9</v>
      </c>
      <c r="F150" t="s">
        <v>724</v>
      </c>
      <c r="G150" t="s">
        <v>869</v>
      </c>
      <c r="H150" t="str">
        <f>VLOOKUP(TABLA_ACTIVIDADES[[#This Row],[FRENTE]],WORKFACES!G:J,4,FALSE)</f>
        <v>PP3-SX</v>
      </c>
    </row>
    <row r="151" spans="1:8" x14ac:dyDescent="0.25">
      <c r="A151" s="40" t="s">
        <v>1256</v>
      </c>
      <c r="B151" t="s">
        <v>47</v>
      </c>
      <c r="C151" t="s">
        <v>568</v>
      </c>
      <c r="D151" t="s">
        <v>772</v>
      </c>
      <c r="E151" s="38">
        <v>22</v>
      </c>
      <c r="F151" t="s">
        <v>740</v>
      </c>
      <c r="G151" t="s">
        <v>898</v>
      </c>
      <c r="H151" t="str">
        <f>VLOOKUP(TABLA_ACTIVIDADES[[#This Row],[FRENTE]],WORKFACES!G:J,4,FALSE)</f>
        <v>1000-ACOPIO Y MANEJO DE SAL</v>
      </c>
    </row>
    <row r="152" spans="1:8" x14ac:dyDescent="0.25">
      <c r="A152" s="40" t="s">
        <v>1256</v>
      </c>
      <c r="B152" t="s">
        <v>47</v>
      </c>
      <c r="C152" t="s">
        <v>568</v>
      </c>
      <c r="D152" t="s">
        <v>577</v>
      </c>
      <c r="E152" s="38">
        <v>2</v>
      </c>
      <c r="F152" t="s">
        <v>634</v>
      </c>
      <c r="G152" t="s">
        <v>898</v>
      </c>
      <c r="H152" t="str">
        <f>VLOOKUP(TABLA_ACTIVIDADES[[#This Row],[FRENTE]],WORKFACES!G:J,4,FALSE)</f>
        <v>1000-ACOPIO Y MANEJO DE SAL</v>
      </c>
    </row>
    <row r="153" spans="1:8" x14ac:dyDescent="0.25">
      <c r="A153" s="40" t="s">
        <v>1256</v>
      </c>
      <c r="B153" t="s">
        <v>15</v>
      </c>
      <c r="C153" t="s">
        <v>774</v>
      </c>
      <c r="D153" t="s">
        <v>773</v>
      </c>
      <c r="E153" s="38">
        <v>178</v>
      </c>
      <c r="F153" t="s">
        <v>724</v>
      </c>
      <c r="G153" t="s">
        <v>869</v>
      </c>
      <c r="H153" t="str">
        <f>VLOOKUP(TABLA_ACTIVIDADES[[#This Row],[FRENTE]],WORKFACES!G:J,4,FALSE)</f>
        <v>PP3-SX</v>
      </c>
    </row>
    <row r="154" spans="1:8" x14ac:dyDescent="0.25">
      <c r="A154" s="40" t="s">
        <v>1256</v>
      </c>
      <c r="B154" t="s">
        <v>15</v>
      </c>
      <c r="C154" t="s">
        <v>774</v>
      </c>
      <c r="D154" t="s">
        <v>560</v>
      </c>
      <c r="E154" s="38">
        <v>13</v>
      </c>
      <c r="F154" t="s">
        <v>724</v>
      </c>
      <c r="G154" t="s">
        <v>869</v>
      </c>
      <c r="H154" t="str">
        <f>VLOOKUP(TABLA_ACTIVIDADES[[#This Row],[FRENTE]],WORKFACES!G:J,4,FALSE)</f>
        <v>PP3-SX</v>
      </c>
    </row>
    <row r="155" spans="1:8" x14ac:dyDescent="0.25">
      <c r="A155" s="40" t="s">
        <v>1256</v>
      </c>
      <c r="B155" t="s">
        <v>15</v>
      </c>
      <c r="C155" t="s">
        <v>774</v>
      </c>
      <c r="D155" t="s">
        <v>579</v>
      </c>
      <c r="E155" s="38">
        <v>26</v>
      </c>
      <c r="F155" t="s">
        <v>634</v>
      </c>
      <c r="G155" t="s">
        <v>869</v>
      </c>
      <c r="H155" t="str">
        <f>VLOOKUP(TABLA_ACTIVIDADES[[#This Row],[FRENTE]],WORKFACES!G:J,4,FALSE)</f>
        <v>PP3-SX</v>
      </c>
    </row>
    <row r="156" spans="1:8" x14ac:dyDescent="0.25">
      <c r="A156" s="40" t="s">
        <v>1256</v>
      </c>
      <c r="B156" t="s">
        <v>15</v>
      </c>
      <c r="C156" t="s">
        <v>774</v>
      </c>
      <c r="D156" t="s">
        <v>775</v>
      </c>
      <c r="E156" s="38">
        <v>63</v>
      </c>
      <c r="F156" t="s">
        <v>724</v>
      </c>
      <c r="G156" t="s">
        <v>869</v>
      </c>
      <c r="H156" t="str">
        <f>VLOOKUP(TABLA_ACTIVIDADES[[#This Row],[FRENTE]],WORKFACES!G:J,4,FALSE)</f>
        <v>PP3-SX</v>
      </c>
    </row>
    <row r="157" spans="1:8" x14ac:dyDescent="0.25">
      <c r="A157" s="40" t="s">
        <v>1256</v>
      </c>
      <c r="B157" t="s">
        <v>15</v>
      </c>
      <c r="C157" t="s">
        <v>774</v>
      </c>
      <c r="D157" t="s">
        <v>776</v>
      </c>
      <c r="E157" s="38">
        <v>63</v>
      </c>
      <c r="F157" t="s">
        <v>724</v>
      </c>
      <c r="G157" t="s">
        <v>869</v>
      </c>
      <c r="H157" t="str">
        <f>VLOOKUP(TABLA_ACTIVIDADES[[#This Row],[FRENTE]],WORKFACES!G:J,4,FALSE)</f>
        <v>PP3-SX</v>
      </c>
    </row>
    <row r="158" spans="1:8" x14ac:dyDescent="0.25">
      <c r="A158" s="40" t="s">
        <v>1256</v>
      </c>
      <c r="B158" t="s">
        <v>778</v>
      </c>
      <c r="C158" t="s">
        <v>777</v>
      </c>
      <c r="D158" t="s">
        <v>36</v>
      </c>
      <c r="E158" s="38">
        <v>10</v>
      </c>
      <c r="F158" t="s">
        <v>634</v>
      </c>
      <c r="G158" t="s">
        <v>869</v>
      </c>
      <c r="H158" t="str">
        <f>VLOOKUP(TABLA_ACTIVIDADES[[#This Row],[FRENTE]],WORKFACES!G:J,4,FALSE)</f>
        <v>PP3-SX</v>
      </c>
    </row>
    <row r="159" spans="1:8" x14ac:dyDescent="0.25">
      <c r="A159" s="40" t="s">
        <v>1256</v>
      </c>
      <c r="B159" t="s">
        <v>778</v>
      </c>
      <c r="C159" t="s">
        <v>777</v>
      </c>
      <c r="D159" t="s">
        <v>779</v>
      </c>
      <c r="E159" s="38">
        <v>110</v>
      </c>
      <c r="F159" t="s">
        <v>724</v>
      </c>
      <c r="G159" t="s">
        <v>869</v>
      </c>
      <c r="H159" t="str">
        <f>VLOOKUP(TABLA_ACTIVIDADES[[#This Row],[FRENTE]],WORKFACES!G:J,4,FALSE)</f>
        <v>PP3-SX</v>
      </c>
    </row>
    <row r="160" spans="1:8" x14ac:dyDescent="0.25">
      <c r="A160" s="40" t="s">
        <v>1256</v>
      </c>
      <c r="B160" t="s">
        <v>781</v>
      </c>
      <c r="C160" t="s">
        <v>780</v>
      </c>
      <c r="D160" t="s">
        <v>36</v>
      </c>
      <c r="E160" s="38">
        <v>17</v>
      </c>
      <c r="F160" t="s">
        <v>634</v>
      </c>
      <c r="G160" t="s">
        <v>892</v>
      </c>
      <c r="H160" t="str">
        <f>VLOOKUP(TABLA_ACTIVIDADES[[#This Row],[FRENTE]],WORKFACES!G:J,4,FALSE)</f>
        <v>4000-EXTRACCION POR SOLVENTES</v>
      </c>
    </row>
    <row r="161" spans="1:8" x14ac:dyDescent="0.25">
      <c r="A161" s="40" t="s">
        <v>1256</v>
      </c>
      <c r="B161" t="s">
        <v>781</v>
      </c>
      <c r="C161" t="s">
        <v>780</v>
      </c>
      <c r="D161" t="s">
        <v>782</v>
      </c>
      <c r="E161" s="38">
        <v>187</v>
      </c>
      <c r="F161" t="s">
        <v>718</v>
      </c>
      <c r="G161" t="s">
        <v>892</v>
      </c>
      <c r="H161" t="str">
        <f>VLOOKUP(TABLA_ACTIVIDADES[[#This Row],[FRENTE]],WORKFACES!G:J,4,FALSE)</f>
        <v>4000-EXTRACCION POR SOLVENTES</v>
      </c>
    </row>
    <row r="162" spans="1:8" x14ac:dyDescent="0.25">
      <c r="A162" s="40" t="s">
        <v>1257</v>
      </c>
      <c r="B162" t="s">
        <v>4</v>
      </c>
      <c r="C162" t="s">
        <v>30</v>
      </c>
      <c r="D162" t="s">
        <v>783</v>
      </c>
      <c r="E162" s="38">
        <v>2</v>
      </c>
      <c r="F162" t="s">
        <v>634</v>
      </c>
      <c r="G162" t="s">
        <v>910</v>
      </c>
      <c r="H162" t="str">
        <f>VLOOKUP(TABLA_ACTIVIDADES[[#This Row],[FRENTE]],WORKFACES!G:J,4,FALSE)</f>
        <v>1000-ACOPIO Y MANEJO DE SAL</v>
      </c>
    </row>
    <row r="163" spans="1:8" x14ac:dyDescent="0.25">
      <c r="A163" s="40" t="s">
        <v>1257</v>
      </c>
      <c r="B163" t="s">
        <v>4</v>
      </c>
      <c r="C163" t="s">
        <v>30</v>
      </c>
      <c r="D163" t="s">
        <v>22</v>
      </c>
      <c r="E163" s="38">
        <v>5</v>
      </c>
      <c r="F163" t="s">
        <v>634</v>
      </c>
      <c r="G163" t="s">
        <v>910</v>
      </c>
      <c r="H163" t="str">
        <f>VLOOKUP(TABLA_ACTIVIDADES[[#This Row],[FRENTE]],WORKFACES!G:J,4,FALSE)</f>
        <v>1000-ACOPIO Y MANEJO DE SAL</v>
      </c>
    </row>
    <row r="164" spans="1:8" x14ac:dyDescent="0.25">
      <c r="A164" s="40" t="s">
        <v>1257</v>
      </c>
      <c r="B164" t="s">
        <v>4</v>
      </c>
      <c r="C164" t="s">
        <v>30</v>
      </c>
      <c r="D164" t="s">
        <v>784</v>
      </c>
      <c r="E164" s="38">
        <v>2</v>
      </c>
      <c r="F164" t="s">
        <v>634</v>
      </c>
      <c r="G164" t="s">
        <v>910</v>
      </c>
      <c r="H164" t="str">
        <f>VLOOKUP(TABLA_ACTIVIDADES[[#This Row],[FRENTE]],WORKFACES!G:J,4,FALSE)</f>
        <v>1000-ACOPIO Y MANEJO DE SAL</v>
      </c>
    </row>
    <row r="165" spans="1:8" x14ac:dyDescent="0.25">
      <c r="A165" s="40" t="s">
        <v>1257</v>
      </c>
      <c r="B165" t="s">
        <v>4</v>
      </c>
      <c r="C165" t="s">
        <v>30</v>
      </c>
      <c r="D165" t="s">
        <v>785</v>
      </c>
      <c r="E165" s="38">
        <v>10</v>
      </c>
      <c r="F165" t="s">
        <v>634</v>
      </c>
      <c r="G165" t="s">
        <v>910</v>
      </c>
      <c r="H165" t="str">
        <f>VLOOKUP(TABLA_ACTIVIDADES[[#This Row],[FRENTE]],WORKFACES!G:J,4,FALSE)</f>
        <v>1000-ACOPIO Y MANEJO DE SAL</v>
      </c>
    </row>
    <row r="166" spans="1:8" x14ac:dyDescent="0.25">
      <c r="A166" s="40" t="s">
        <v>1257</v>
      </c>
      <c r="B166" t="s">
        <v>4</v>
      </c>
      <c r="C166" t="s">
        <v>30</v>
      </c>
      <c r="D166" t="s">
        <v>786</v>
      </c>
      <c r="E166" s="38">
        <v>2</v>
      </c>
      <c r="F166" t="s">
        <v>634</v>
      </c>
      <c r="G166" t="s">
        <v>910</v>
      </c>
      <c r="H166" t="str">
        <f>VLOOKUP(TABLA_ACTIVIDADES[[#This Row],[FRENTE]],WORKFACES!G:J,4,FALSE)</f>
        <v>1000-ACOPIO Y MANEJO DE SAL</v>
      </c>
    </row>
    <row r="167" spans="1:8" x14ac:dyDescent="0.25">
      <c r="A167" s="40" t="s">
        <v>1257</v>
      </c>
      <c r="B167" t="s">
        <v>4</v>
      </c>
      <c r="C167" t="s">
        <v>30</v>
      </c>
      <c r="D167" t="s">
        <v>787</v>
      </c>
      <c r="E167" s="38">
        <v>2</v>
      </c>
      <c r="F167" t="s">
        <v>788</v>
      </c>
      <c r="G167" t="s">
        <v>910</v>
      </c>
      <c r="H167" t="str">
        <f>VLOOKUP(TABLA_ACTIVIDADES[[#This Row],[FRENTE]],WORKFACES!G:J,4,FALSE)</f>
        <v>1000-ACOPIO Y MANEJO DE SAL</v>
      </c>
    </row>
    <row r="168" spans="1:8" x14ac:dyDescent="0.25">
      <c r="A168" s="40" t="s">
        <v>1257</v>
      </c>
      <c r="B168" t="s">
        <v>4</v>
      </c>
      <c r="C168" t="s">
        <v>30</v>
      </c>
      <c r="D168" t="s">
        <v>789</v>
      </c>
      <c r="E168" s="38">
        <v>2</v>
      </c>
      <c r="F168" t="s">
        <v>634</v>
      </c>
      <c r="G168" t="s">
        <v>910</v>
      </c>
      <c r="H168" t="str">
        <f>VLOOKUP(TABLA_ACTIVIDADES[[#This Row],[FRENTE]],WORKFACES!G:J,4,FALSE)</f>
        <v>1000-ACOPIO Y MANEJO DE SAL</v>
      </c>
    </row>
    <row r="169" spans="1:8" x14ac:dyDescent="0.25">
      <c r="A169" s="40" t="s">
        <v>1257</v>
      </c>
      <c r="B169" t="s">
        <v>4</v>
      </c>
      <c r="C169" t="s">
        <v>30</v>
      </c>
      <c r="D169" t="s">
        <v>790</v>
      </c>
      <c r="E169" s="38">
        <v>5</v>
      </c>
      <c r="F169" t="s">
        <v>634</v>
      </c>
      <c r="G169" t="s">
        <v>910</v>
      </c>
      <c r="H169" t="str">
        <f>VLOOKUP(TABLA_ACTIVIDADES[[#This Row],[FRENTE]],WORKFACES!G:J,4,FALSE)</f>
        <v>1000-ACOPIO Y MANEJO DE SAL</v>
      </c>
    </row>
    <row r="170" spans="1:8" x14ac:dyDescent="0.25">
      <c r="A170" s="40" t="s">
        <v>1257</v>
      </c>
      <c r="B170" t="s">
        <v>4</v>
      </c>
      <c r="C170" t="s">
        <v>30</v>
      </c>
      <c r="D170" t="s">
        <v>791</v>
      </c>
      <c r="E170" s="38">
        <v>3</v>
      </c>
      <c r="F170" t="s">
        <v>634</v>
      </c>
      <c r="G170" t="s">
        <v>892</v>
      </c>
      <c r="H170" t="str">
        <f>VLOOKUP(TABLA_ACTIVIDADES[[#This Row],[FRENTE]],WORKFACES!G:J,4,FALSE)</f>
        <v>4000-EXTRACCION POR SOLVENTES</v>
      </c>
    </row>
    <row r="171" spans="1:8" x14ac:dyDescent="0.25">
      <c r="A171" s="40" t="s">
        <v>1257</v>
      </c>
      <c r="B171" t="s">
        <v>4</v>
      </c>
      <c r="C171" t="s">
        <v>30</v>
      </c>
      <c r="D171" t="s">
        <v>792</v>
      </c>
      <c r="E171" s="38">
        <v>3</v>
      </c>
      <c r="F171" t="s">
        <v>788</v>
      </c>
      <c r="G171" t="s">
        <v>892</v>
      </c>
      <c r="H171" t="str">
        <f>VLOOKUP(TABLA_ACTIVIDADES[[#This Row],[FRENTE]],WORKFACES!G:J,4,FALSE)</f>
        <v>4000-EXTRACCION POR SOLVENTES</v>
      </c>
    </row>
    <row r="172" spans="1:8" x14ac:dyDescent="0.25">
      <c r="A172" s="40" t="s">
        <v>1257</v>
      </c>
      <c r="B172" t="s">
        <v>4</v>
      </c>
      <c r="C172" t="s">
        <v>30</v>
      </c>
      <c r="D172" t="s">
        <v>793</v>
      </c>
      <c r="E172" s="38">
        <v>3</v>
      </c>
      <c r="F172" t="s">
        <v>634</v>
      </c>
      <c r="G172" t="s">
        <v>892</v>
      </c>
      <c r="H172" t="str">
        <f>VLOOKUP(TABLA_ACTIVIDADES[[#This Row],[FRENTE]],WORKFACES!G:J,4,FALSE)</f>
        <v>4000-EXTRACCION POR SOLVENTES</v>
      </c>
    </row>
    <row r="173" spans="1:8" x14ac:dyDescent="0.25">
      <c r="A173" s="40" t="s">
        <v>1257</v>
      </c>
      <c r="B173" t="s">
        <v>4</v>
      </c>
      <c r="C173" t="s">
        <v>30</v>
      </c>
      <c r="D173" t="s">
        <v>794</v>
      </c>
      <c r="E173" s="38">
        <v>3</v>
      </c>
      <c r="F173" t="s">
        <v>634</v>
      </c>
      <c r="G173" t="s">
        <v>892</v>
      </c>
      <c r="H173" t="str">
        <f>VLOOKUP(TABLA_ACTIVIDADES[[#This Row],[FRENTE]],WORKFACES!G:J,4,FALSE)</f>
        <v>4000-EXTRACCION POR SOLVENTES</v>
      </c>
    </row>
    <row r="174" spans="1:8" x14ac:dyDescent="0.25">
      <c r="A174" s="40" t="s">
        <v>1257</v>
      </c>
      <c r="B174" t="s">
        <v>4</v>
      </c>
      <c r="C174" t="s">
        <v>30</v>
      </c>
      <c r="D174" t="s">
        <v>795</v>
      </c>
      <c r="E174" s="38">
        <v>3</v>
      </c>
      <c r="F174" t="s">
        <v>634</v>
      </c>
      <c r="G174" t="s">
        <v>898</v>
      </c>
      <c r="H174" t="str">
        <f>VLOOKUP(TABLA_ACTIVIDADES[[#This Row],[FRENTE]],WORKFACES!G:J,4,FALSE)</f>
        <v>1000-ACOPIO Y MANEJO DE SAL</v>
      </c>
    </row>
    <row r="175" spans="1:8" x14ac:dyDescent="0.25">
      <c r="A175" s="40" t="s">
        <v>1257</v>
      </c>
      <c r="B175" t="s">
        <v>4</v>
      </c>
      <c r="C175" t="s">
        <v>30</v>
      </c>
      <c r="D175" t="s">
        <v>796</v>
      </c>
      <c r="E175" s="38">
        <v>6</v>
      </c>
      <c r="F175" t="s">
        <v>634</v>
      </c>
      <c r="G175" t="s">
        <v>892</v>
      </c>
      <c r="H175" t="str">
        <f>VLOOKUP(TABLA_ACTIVIDADES[[#This Row],[FRENTE]],WORKFACES!G:J,4,FALSE)</f>
        <v>4000-EXTRACCION POR SOLVENTES</v>
      </c>
    </row>
    <row r="176" spans="1:8" x14ac:dyDescent="0.25">
      <c r="A176" s="40" t="s">
        <v>1257</v>
      </c>
      <c r="B176" t="s">
        <v>4</v>
      </c>
      <c r="C176" t="s">
        <v>30</v>
      </c>
      <c r="D176" t="s">
        <v>797</v>
      </c>
      <c r="E176" s="38">
        <v>9</v>
      </c>
      <c r="F176" t="s">
        <v>634</v>
      </c>
      <c r="G176" t="s">
        <v>892</v>
      </c>
      <c r="H176" t="str">
        <f>VLOOKUP(TABLA_ACTIVIDADES[[#This Row],[FRENTE]],WORKFACES!G:J,4,FALSE)</f>
        <v>4000-EXTRACCION POR SOLVENTES</v>
      </c>
    </row>
    <row r="177" spans="1:8" x14ac:dyDescent="0.25">
      <c r="A177" s="40" t="s">
        <v>1257</v>
      </c>
      <c r="B177" t="s">
        <v>4</v>
      </c>
      <c r="C177" t="s">
        <v>32</v>
      </c>
      <c r="D177" t="s">
        <v>3</v>
      </c>
      <c r="E177" s="38">
        <v>5</v>
      </c>
      <c r="F177" t="s">
        <v>634</v>
      </c>
      <c r="G177" t="s">
        <v>869</v>
      </c>
      <c r="H177" t="str">
        <f>VLOOKUP(TABLA_ACTIVIDADES[[#This Row],[FRENTE]],WORKFACES!G:J,4,FALSE)</f>
        <v>PP3-SX</v>
      </c>
    </row>
    <row r="178" spans="1:8" x14ac:dyDescent="0.25">
      <c r="A178" s="40" t="s">
        <v>1257</v>
      </c>
      <c r="B178" t="s">
        <v>4</v>
      </c>
      <c r="C178" t="s">
        <v>32</v>
      </c>
      <c r="D178" t="s">
        <v>798</v>
      </c>
      <c r="E178" s="38">
        <v>55</v>
      </c>
      <c r="F178" t="s">
        <v>724</v>
      </c>
      <c r="G178" t="s">
        <v>869</v>
      </c>
      <c r="H178" t="str">
        <f>VLOOKUP(TABLA_ACTIVIDADES[[#This Row],[FRENTE]],WORKFACES!G:J,4,FALSE)</f>
        <v>PP3-SX</v>
      </c>
    </row>
    <row r="179" spans="1:8" x14ac:dyDescent="0.25">
      <c r="A179" s="40" t="s">
        <v>1257</v>
      </c>
      <c r="B179" t="s">
        <v>11</v>
      </c>
      <c r="C179" t="s">
        <v>559</v>
      </c>
      <c r="D179" t="s">
        <v>799</v>
      </c>
      <c r="E179" s="38">
        <v>11</v>
      </c>
      <c r="F179" t="s">
        <v>724</v>
      </c>
      <c r="G179" t="s">
        <v>881</v>
      </c>
      <c r="H179" t="str">
        <f>VLOOKUP(TABLA_ACTIVIDADES[[#This Row],[FRENTE]],WORKFACES!G:J,4,FALSE)</f>
        <v>4000-EXTRACCION POR SOLVENTES</v>
      </c>
    </row>
    <row r="180" spans="1:8" x14ac:dyDescent="0.25">
      <c r="A180" s="40" t="s">
        <v>1257</v>
      </c>
      <c r="B180" t="s">
        <v>11</v>
      </c>
      <c r="C180" t="s">
        <v>559</v>
      </c>
      <c r="D180" t="s">
        <v>800</v>
      </c>
      <c r="E180" s="38">
        <v>23</v>
      </c>
      <c r="F180" t="s">
        <v>724</v>
      </c>
      <c r="G180" t="s">
        <v>869</v>
      </c>
      <c r="H180" t="str">
        <f>VLOOKUP(TABLA_ACTIVIDADES[[#This Row],[FRENTE]],WORKFACES!G:J,4,FALSE)</f>
        <v>PP3-SX</v>
      </c>
    </row>
    <row r="181" spans="1:8" x14ac:dyDescent="0.25">
      <c r="A181" s="40" t="s">
        <v>1257</v>
      </c>
      <c r="B181" t="s">
        <v>11</v>
      </c>
      <c r="C181" t="s">
        <v>559</v>
      </c>
      <c r="D181" t="s">
        <v>801</v>
      </c>
      <c r="E181" s="38">
        <v>22</v>
      </c>
      <c r="F181" t="s">
        <v>724</v>
      </c>
      <c r="G181" t="s">
        <v>869</v>
      </c>
      <c r="H181" t="str">
        <f>VLOOKUP(TABLA_ACTIVIDADES[[#This Row],[FRENTE]],WORKFACES!G:J,4,FALSE)</f>
        <v>PP3-SX</v>
      </c>
    </row>
    <row r="182" spans="1:8" x14ac:dyDescent="0.25">
      <c r="A182" s="40" t="s">
        <v>1257</v>
      </c>
      <c r="B182" t="s">
        <v>11</v>
      </c>
      <c r="C182" t="s">
        <v>559</v>
      </c>
      <c r="D182" t="s">
        <v>43</v>
      </c>
      <c r="E182" s="38">
        <v>11</v>
      </c>
      <c r="F182" t="s">
        <v>724</v>
      </c>
      <c r="G182" t="s">
        <v>881</v>
      </c>
      <c r="H182" t="str">
        <f>VLOOKUP(TABLA_ACTIVIDADES[[#This Row],[FRENTE]],WORKFACES!G:J,4,FALSE)</f>
        <v>4000-EXTRACCION POR SOLVENTES</v>
      </c>
    </row>
    <row r="183" spans="1:8" x14ac:dyDescent="0.25">
      <c r="A183" s="40" t="s">
        <v>1257</v>
      </c>
      <c r="B183" t="s">
        <v>11</v>
      </c>
      <c r="C183" t="s">
        <v>559</v>
      </c>
      <c r="D183" t="s">
        <v>802</v>
      </c>
      <c r="E183" s="38">
        <v>65</v>
      </c>
      <c r="F183" t="s">
        <v>727</v>
      </c>
      <c r="G183" t="s">
        <v>881</v>
      </c>
      <c r="H183" t="str">
        <f>VLOOKUP(TABLA_ACTIVIDADES[[#This Row],[FRENTE]],WORKFACES!G:J,4,FALSE)</f>
        <v>4000-EXTRACCION POR SOLVENTES</v>
      </c>
    </row>
    <row r="184" spans="1:8" x14ac:dyDescent="0.25">
      <c r="A184" s="40" t="s">
        <v>1257</v>
      </c>
      <c r="B184" t="s">
        <v>11</v>
      </c>
      <c r="C184" t="s">
        <v>543</v>
      </c>
      <c r="D184" t="s">
        <v>18</v>
      </c>
      <c r="E184" s="38">
        <v>6</v>
      </c>
      <c r="F184" t="s">
        <v>727</v>
      </c>
      <c r="G184" t="s">
        <v>881</v>
      </c>
      <c r="H184" t="str">
        <f>VLOOKUP(TABLA_ACTIVIDADES[[#This Row],[FRENTE]],WORKFACES!G:J,4,FALSE)</f>
        <v>4000-EXTRACCION POR SOLVENTES</v>
      </c>
    </row>
    <row r="185" spans="1:8" x14ac:dyDescent="0.25">
      <c r="A185" s="40" t="s">
        <v>1257</v>
      </c>
      <c r="B185" t="s">
        <v>11</v>
      </c>
      <c r="C185" t="s">
        <v>543</v>
      </c>
      <c r="D185" t="s">
        <v>803</v>
      </c>
      <c r="E185" s="38">
        <v>20</v>
      </c>
      <c r="F185" t="s">
        <v>727</v>
      </c>
      <c r="G185" t="s">
        <v>881</v>
      </c>
      <c r="H185" t="str">
        <f>VLOOKUP(TABLA_ACTIVIDADES[[#This Row],[FRENTE]],WORKFACES!G:J,4,FALSE)</f>
        <v>4000-EXTRACCION POR SOLVENTES</v>
      </c>
    </row>
    <row r="186" spans="1:8" x14ac:dyDescent="0.25">
      <c r="A186" s="40" t="s">
        <v>1257</v>
      </c>
      <c r="B186" t="s">
        <v>11</v>
      </c>
      <c r="C186" t="s">
        <v>543</v>
      </c>
      <c r="D186" t="s">
        <v>31</v>
      </c>
      <c r="E186" s="38">
        <v>6</v>
      </c>
      <c r="F186" t="s">
        <v>727</v>
      </c>
      <c r="G186" t="s">
        <v>881</v>
      </c>
      <c r="H186" t="str">
        <f>VLOOKUP(TABLA_ACTIVIDADES[[#This Row],[FRENTE]],WORKFACES!G:J,4,FALSE)</f>
        <v>4000-EXTRACCION POR SOLVENTES</v>
      </c>
    </row>
    <row r="187" spans="1:8" x14ac:dyDescent="0.25">
      <c r="A187" s="40" t="s">
        <v>1257</v>
      </c>
      <c r="B187" t="s">
        <v>11</v>
      </c>
      <c r="C187" t="s">
        <v>543</v>
      </c>
      <c r="D187" t="s">
        <v>804</v>
      </c>
      <c r="E187" s="38">
        <v>24</v>
      </c>
      <c r="F187" t="s">
        <v>727</v>
      </c>
      <c r="G187" t="s">
        <v>901</v>
      </c>
      <c r="H187" t="str">
        <f>VLOOKUP(TABLA_ACTIVIDADES[[#This Row],[FRENTE]],WORKFACES!G:J,4,FALSE)</f>
        <v>1000-ACOPIO Y MANEJO DE SAL</v>
      </c>
    </row>
    <row r="188" spans="1:8" x14ac:dyDescent="0.25">
      <c r="A188" s="40" t="s">
        <v>1257</v>
      </c>
      <c r="B188" t="s">
        <v>11</v>
      </c>
      <c r="C188" t="s">
        <v>543</v>
      </c>
      <c r="D188" t="s">
        <v>805</v>
      </c>
      <c r="E188" s="38">
        <v>16</v>
      </c>
      <c r="F188" t="s">
        <v>727</v>
      </c>
      <c r="G188" t="s">
        <v>901</v>
      </c>
      <c r="H188" t="str">
        <f>VLOOKUP(TABLA_ACTIVIDADES[[#This Row],[FRENTE]],WORKFACES!G:J,4,FALSE)</f>
        <v>1000-ACOPIO Y MANEJO DE SAL</v>
      </c>
    </row>
    <row r="189" spans="1:8" x14ac:dyDescent="0.25">
      <c r="A189" s="40" t="s">
        <v>1257</v>
      </c>
      <c r="B189" t="s">
        <v>13</v>
      </c>
      <c r="C189" t="s">
        <v>561</v>
      </c>
      <c r="D189" t="s">
        <v>806</v>
      </c>
      <c r="E189" s="38">
        <v>60</v>
      </c>
      <c r="F189" t="s">
        <v>716</v>
      </c>
      <c r="G189" t="s">
        <v>892</v>
      </c>
      <c r="H189" t="str">
        <f>VLOOKUP(TABLA_ACTIVIDADES[[#This Row],[FRENTE]],WORKFACES!G:J,4,FALSE)</f>
        <v>4000-EXTRACCION POR SOLVENTES</v>
      </c>
    </row>
    <row r="190" spans="1:8" x14ac:dyDescent="0.25">
      <c r="A190" s="40" t="s">
        <v>1257</v>
      </c>
      <c r="B190" t="s">
        <v>13</v>
      </c>
      <c r="C190" t="s">
        <v>561</v>
      </c>
      <c r="D190" t="s">
        <v>34</v>
      </c>
      <c r="E190" s="38">
        <v>6</v>
      </c>
      <c r="F190" t="s">
        <v>716</v>
      </c>
      <c r="G190" t="s">
        <v>892</v>
      </c>
      <c r="H190" t="str">
        <f>VLOOKUP(TABLA_ACTIVIDADES[[#This Row],[FRENTE]],WORKFACES!G:J,4,FALSE)</f>
        <v>4000-EXTRACCION POR SOLVENTES</v>
      </c>
    </row>
    <row r="191" spans="1:8" x14ac:dyDescent="0.25">
      <c r="A191" s="40" t="s">
        <v>1257</v>
      </c>
      <c r="B191" t="s">
        <v>13</v>
      </c>
      <c r="C191" t="s">
        <v>561</v>
      </c>
      <c r="D191" t="s">
        <v>807</v>
      </c>
      <c r="E191" s="38">
        <v>60</v>
      </c>
      <c r="F191" t="s">
        <v>716</v>
      </c>
      <c r="G191" t="s">
        <v>892</v>
      </c>
      <c r="H191" t="str">
        <f>VLOOKUP(TABLA_ACTIVIDADES[[#This Row],[FRENTE]],WORKFACES!G:J,4,FALSE)</f>
        <v>4000-EXTRACCION POR SOLVENTES</v>
      </c>
    </row>
    <row r="192" spans="1:8" x14ac:dyDescent="0.25">
      <c r="A192" s="40" t="s">
        <v>1257</v>
      </c>
      <c r="B192" t="s">
        <v>13</v>
      </c>
      <c r="C192" t="s">
        <v>561</v>
      </c>
      <c r="D192" t="s">
        <v>27</v>
      </c>
      <c r="E192" s="38">
        <v>6</v>
      </c>
      <c r="F192" t="s">
        <v>716</v>
      </c>
      <c r="G192" t="s">
        <v>892</v>
      </c>
      <c r="H192" t="str">
        <f>VLOOKUP(TABLA_ACTIVIDADES[[#This Row],[FRENTE]],WORKFACES!G:J,4,FALSE)</f>
        <v>4000-EXTRACCION POR SOLVENTES</v>
      </c>
    </row>
    <row r="193" spans="1:8" x14ac:dyDescent="0.25">
      <c r="A193" s="40" t="s">
        <v>1257</v>
      </c>
      <c r="B193" t="s">
        <v>40</v>
      </c>
      <c r="C193" t="s">
        <v>545</v>
      </c>
      <c r="D193" t="s">
        <v>578</v>
      </c>
      <c r="E193" s="38">
        <v>13</v>
      </c>
      <c r="F193" t="s">
        <v>808</v>
      </c>
      <c r="G193" t="s">
        <v>892</v>
      </c>
      <c r="H193" t="str">
        <f>VLOOKUP(TABLA_ACTIVIDADES[[#This Row],[FRENTE]],WORKFACES!G:J,4,FALSE)</f>
        <v>4000-EXTRACCION POR SOLVENTES</v>
      </c>
    </row>
    <row r="194" spans="1:8" x14ac:dyDescent="0.25">
      <c r="A194" s="40" t="s">
        <v>1257</v>
      </c>
      <c r="B194" t="s">
        <v>40</v>
      </c>
      <c r="C194" t="s">
        <v>545</v>
      </c>
      <c r="D194" t="s">
        <v>563</v>
      </c>
      <c r="E194" s="38">
        <v>13</v>
      </c>
      <c r="F194" t="s">
        <v>808</v>
      </c>
      <c r="G194" t="s">
        <v>892</v>
      </c>
      <c r="H194" t="str">
        <f>VLOOKUP(TABLA_ACTIVIDADES[[#This Row],[FRENTE]],WORKFACES!G:J,4,FALSE)</f>
        <v>4000-EXTRACCION POR SOLVENTES</v>
      </c>
    </row>
    <row r="195" spans="1:8" x14ac:dyDescent="0.25">
      <c r="A195" s="40" t="s">
        <v>1257</v>
      </c>
      <c r="B195" t="s">
        <v>40</v>
      </c>
      <c r="C195" t="s">
        <v>545</v>
      </c>
      <c r="D195" t="s">
        <v>809</v>
      </c>
      <c r="E195" s="38">
        <v>22</v>
      </c>
      <c r="F195" t="s">
        <v>634</v>
      </c>
      <c r="G195" t="s">
        <v>892</v>
      </c>
      <c r="H195" t="str">
        <f>VLOOKUP(TABLA_ACTIVIDADES[[#This Row],[FRENTE]],WORKFACES!G:J,4,FALSE)</f>
        <v>4000-EXTRACCION POR SOLVENTES</v>
      </c>
    </row>
    <row r="196" spans="1:8" x14ac:dyDescent="0.25">
      <c r="A196" s="40" t="s">
        <v>1257</v>
      </c>
      <c r="B196" t="s">
        <v>40</v>
      </c>
      <c r="C196" t="s">
        <v>545</v>
      </c>
      <c r="D196" t="s">
        <v>810</v>
      </c>
      <c r="E196" s="38">
        <v>10</v>
      </c>
      <c r="F196" t="s">
        <v>808</v>
      </c>
      <c r="G196" t="s">
        <v>892</v>
      </c>
      <c r="H196" t="str">
        <f>VLOOKUP(TABLA_ACTIVIDADES[[#This Row],[FRENTE]],WORKFACES!G:J,4,FALSE)</f>
        <v>4000-EXTRACCION POR SOLVENTES</v>
      </c>
    </row>
    <row r="197" spans="1:8" x14ac:dyDescent="0.25">
      <c r="A197" s="40" t="s">
        <v>1257</v>
      </c>
      <c r="B197" t="s">
        <v>40</v>
      </c>
      <c r="C197" t="s">
        <v>545</v>
      </c>
      <c r="D197" t="s">
        <v>811</v>
      </c>
      <c r="E197" s="38">
        <v>78</v>
      </c>
      <c r="F197" t="s">
        <v>808</v>
      </c>
      <c r="G197" t="s">
        <v>892</v>
      </c>
      <c r="H197" t="str">
        <f>VLOOKUP(TABLA_ACTIVIDADES[[#This Row],[FRENTE]],WORKFACES!G:J,4,FALSE)</f>
        <v>4000-EXTRACCION POR SOLVENTES</v>
      </c>
    </row>
    <row r="198" spans="1:8" x14ac:dyDescent="0.25">
      <c r="A198" s="40" t="s">
        <v>1257</v>
      </c>
      <c r="B198" t="s">
        <v>663</v>
      </c>
      <c r="C198" t="s">
        <v>739</v>
      </c>
      <c r="D198" t="s">
        <v>812</v>
      </c>
      <c r="E198" s="38">
        <v>8</v>
      </c>
      <c r="F198" t="s">
        <v>740</v>
      </c>
      <c r="G198" t="s">
        <v>898</v>
      </c>
      <c r="H198" t="str">
        <f>VLOOKUP(TABLA_ACTIVIDADES[[#This Row],[FRENTE]],WORKFACES!G:J,4,FALSE)</f>
        <v>1000-ACOPIO Y MANEJO DE SAL</v>
      </c>
    </row>
    <row r="199" spans="1:8" x14ac:dyDescent="0.25">
      <c r="A199" s="40" t="s">
        <v>1257</v>
      </c>
      <c r="B199" t="s">
        <v>663</v>
      </c>
      <c r="C199" t="s">
        <v>739</v>
      </c>
      <c r="D199" t="s">
        <v>50</v>
      </c>
      <c r="E199" s="38">
        <v>9</v>
      </c>
      <c r="F199" t="s">
        <v>740</v>
      </c>
      <c r="G199" t="s">
        <v>898</v>
      </c>
      <c r="H199" t="str">
        <f>VLOOKUP(TABLA_ACTIVIDADES[[#This Row],[FRENTE]],WORKFACES!G:J,4,FALSE)</f>
        <v>1000-ACOPIO Y MANEJO DE SAL</v>
      </c>
    </row>
    <row r="200" spans="1:8" x14ac:dyDescent="0.25">
      <c r="A200" s="40" t="s">
        <v>1257</v>
      </c>
      <c r="B200" t="s">
        <v>663</v>
      </c>
      <c r="C200" t="s">
        <v>739</v>
      </c>
      <c r="D200" t="s">
        <v>813</v>
      </c>
      <c r="E200" s="38">
        <v>40</v>
      </c>
      <c r="F200" t="s">
        <v>740</v>
      </c>
      <c r="G200" t="s">
        <v>898</v>
      </c>
      <c r="H200" t="str">
        <f>VLOOKUP(TABLA_ACTIVIDADES[[#This Row],[FRENTE]],WORKFACES!G:J,4,FALSE)</f>
        <v>1000-ACOPIO Y MANEJO DE SAL</v>
      </c>
    </row>
    <row r="201" spans="1:8" x14ac:dyDescent="0.25">
      <c r="A201" s="40" t="s">
        <v>1257</v>
      </c>
      <c r="B201" t="s">
        <v>663</v>
      </c>
      <c r="C201" t="s">
        <v>739</v>
      </c>
      <c r="D201" t="s">
        <v>814</v>
      </c>
      <c r="E201" s="38">
        <v>32</v>
      </c>
      <c r="F201" t="s">
        <v>740</v>
      </c>
      <c r="G201" t="s">
        <v>898</v>
      </c>
      <c r="H201" t="str">
        <f>VLOOKUP(TABLA_ACTIVIDADES[[#This Row],[FRENTE]],WORKFACES!G:J,4,FALSE)</f>
        <v>1000-ACOPIO Y MANEJO DE SAL</v>
      </c>
    </row>
    <row r="202" spans="1:8" x14ac:dyDescent="0.25">
      <c r="A202" s="40" t="s">
        <v>1257</v>
      </c>
      <c r="B202" t="s">
        <v>663</v>
      </c>
      <c r="C202" t="s">
        <v>739</v>
      </c>
      <c r="D202" t="s">
        <v>815</v>
      </c>
      <c r="E202" s="38">
        <v>9</v>
      </c>
      <c r="F202" t="s">
        <v>740</v>
      </c>
      <c r="G202" t="s">
        <v>898</v>
      </c>
      <c r="H202" t="str">
        <f>VLOOKUP(TABLA_ACTIVIDADES[[#This Row],[FRENTE]],WORKFACES!G:J,4,FALSE)</f>
        <v>1000-ACOPIO Y MANEJO DE SAL</v>
      </c>
    </row>
    <row r="203" spans="1:8" x14ac:dyDescent="0.25">
      <c r="A203" s="40" t="s">
        <v>1257</v>
      </c>
      <c r="B203" t="s">
        <v>663</v>
      </c>
      <c r="C203" t="s">
        <v>739</v>
      </c>
      <c r="D203" t="s">
        <v>816</v>
      </c>
      <c r="E203" s="38">
        <v>10</v>
      </c>
      <c r="F203" t="s">
        <v>740</v>
      </c>
      <c r="G203" t="s">
        <v>898</v>
      </c>
      <c r="H203" t="str">
        <f>VLOOKUP(TABLA_ACTIVIDADES[[#This Row],[FRENTE]],WORKFACES!G:J,4,FALSE)</f>
        <v>1000-ACOPIO Y MANEJO DE SAL</v>
      </c>
    </row>
    <row r="204" spans="1:8" x14ac:dyDescent="0.25">
      <c r="A204" s="40" t="s">
        <v>1257</v>
      </c>
      <c r="B204" t="s">
        <v>40</v>
      </c>
      <c r="C204" t="s">
        <v>743</v>
      </c>
      <c r="D204" t="s">
        <v>817</v>
      </c>
      <c r="E204" s="38">
        <v>6</v>
      </c>
      <c r="F204" t="s">
        <v>788</v>
      </c>
      <c r="G204" t="s">
        <v>910</v>
      </c>
      <c r="H204" t="str">
        <f>VLOOKUP(TABLA_ACTIVIDADES[[#This Row],[FRENTE]],WORKFACES!G:J,4,FALSE)</f>
        <v>1000-ACOPIO Y MANEJO DE SAL</v>
      </c>
    </row>
    <row r="205" spans="1:8" x14ac:dyDescent="0.25">
      <c r="A205" s="40" t="s">
        <v>1257</v>
      </c>
      <c r="B205" t="s">
        <v>40</v>
      </c>
      <c r="C205" t="s">
        <v>743</v>
      </c>
      <c r="D205" t="s">
        <v>34</v>
      </c>
      <c r="E205" s="38">
        <v>6</v>
      </c>
      <c r="F205" t="s">
        <v>788</v>
      </c>
      <c r="G205" t="s">
        <v>910</v>
      </c>
      <c r="H205" t="str">
        <f>VLOOKUP(TABLA_ACTIVIDADES[[#This Row],[FRENTE]],WORKFACES!G:J,4,FALSE)</f>
        <v>1000-ACOPIO Y MANEJO DE SAL</v>
      </c>
    </row>
    <row r="206" spans="1:8" x14ac:dyDescent="0.25">
      <c r="A206" s="40" t="s">
        <v>1257</v>
      </c>
      <c r="B206" t="s">
        <v>40</v>
      </c>
      <c r="C206" t="s">
        <v>743</v>
      </c>
      <c r="D206" t="s">
        <v>818</v>
      </c>
      <c r="E206" s="38">
        <v>27</v>
      </c>
      <c r="F206" t="s">
        <v>788</v>
      </c>
      <c r="G206" t="s">
        <v>987</v>
      </c>
      <c r="H206" t="str">
        <f>VLOOKUP(TABLA_ACTIVIDADES[[#This Row],[FRENTE]],WORKFACES!G:J,4,FALSE)</f>
        <v>1000-ACOPIO Y MANEJO DE SAL</v>
      </c>
    </row>
    <row r="207" spans="1:8" x14ac:dyDescent="0.25">
      <c r="A207" s="40" t="s">
        <v>1257</v>
      </c>
      <c r="B207" t="s">
        <v>40</v>
      </c>
      <c r="C207" t="s">
        <v>743</v>
      </c>
      <c r="D207" t="s">
        <v>547</v>
      </c>
      <c r="E207" s="38">
        <v>12</v>
      </c>
      <c r="F207" t="s">
        <v>788</v>
      </c>
      <c r="G207" t="s">
        <v>987</v>
      </c>
      <c r="H207" t="str">
        <f>VLOOKUP(TABLA_ACTIVIDADES[[#This Row],[FRENTE]],WORKFACES!G:J,4,FALSE)</f>
        <v>1000-ACOPIO Y MANEJO DE SAL</v>
      </c>
    </row>
    <row r="208" spans="1:8" x14ac:dyDescent="0.25">
      <c r="A208" s="40" t="s">
        <v>1257</v>
      </c>
      <c r="B208" t="s">
        <v>40</v>
      </c>
      <c r="C208" t="s">
        <v>743</v>
      </c>
      <c r="D208" t="s">
        <v>819</v>
      </c>
      <c r="E208" s="38">
        <v>6</v>
      </c>
      <c r="F208" t="s">
        <v>788</v>
      </c>
      <c r="G208" t="s">
        <v>987</v>
      </c>
      <c r="H208" t="str">
        <f>VLOOKUP(TABLA_ACTIVIDADES[[#This Row],[FRENTE]],WORKFACES!G:J,4,FALSE)</f>
        <v>1000-ACOPIO Y MANEJO DE SAL</v>
      </c>
    </row>
    <row r="209" spans="1:8" x14ac:dyDescent="0.25">
      <c r="A209" s="40" t="s">
        <v>1257</v>
      </c>
      <c r="B209" t="s">
        <v>40</v>
      </c>
      <c r="C209" t="s">
        <v>743</v>
      </c>
      <c r="D209" t="s">
        <v>820</v>
      </c>
      <c r="E209" s="38">
        <v>42</v>
      </c>
      <c r="F209" t="s">
        <v>788</v>
      </c>
      <c r="G209" t="s">
        <v>987</v>
      </c>
      <c r="H209" t="str">
        <f>VLOOKUP(TABLA_ACTIVIDADES[[#This Row],[FRENTE]],WORKFACES!G:J,4,FALSE)</f>
        <v>1000-ACOPIO Y MANEJO DE SAL</v>
      </c>
    </row>
    <row r="210" spans="1:8" x14ac:dyDescent="0.25">
      <c r="A210" s="40" t="s">
        <v>1257</v>
      </c>
      <c r="B210" t="s">
        <v>40</v>
      </c>
      <c r="C210" t="s">
        <v>743</v>
      </c>
      <c r="D210" t="s">
        <v>821</v>
      </c>
      <c r="E210" s="38">
        <v>45</v>
      </c>
      <c r="F210" t="s">
        <v>744</v>
      </c>
      <c r="G210" t="s">
        <v>901</v>
      </c>
      <c r="H210" t="str">
        <f>VLOOKUP(TABLA_ACTIVIDADES[[#This Row],[FRENTE]],WORKFACES!G:J,4,FALSE)</f>
        <v>1000-ACOPIO Y MANEJO DE SAL</v>
      </c>
    </row>
    <row r="211" spans="1:8" x14ac:dyDescent="0.25">
      <c r="A211" s="40" t="s">
        <v>1257</v>
      </c>
      <c r="B211" t="s">
        <v>40</v>
      </c>
      <c r="C211" t="s">
        <v>743</v>
      </c>
      <c r="D211" t="s">
        <v>822</v>
      </c>
      <c r="E211" s="38">
        <v>12</v>
      </c>
      <c r="F211" t="s">
        <v>744</v>
      </c>
      <c r="G211" t="s">
        <v>901</v>
      </c>
      <c r="H211" t="str">
        <f>VLOOKUP(TABLA_ACTIVIDADES[[#This Row],[FRENTE]],WORKFACES!G:J,4,FALSE)</f>
        <v>1000-ACOPIO Y MANEJO DE SAL</v>
      </c>
    </row>
    <row r="212" spans="1:8" x14ac:dyDescent="0.25">
      <c r="A212" s="40" t="s">
        <v>1257</v>
      </c>
      <c r="B212" t="s">
        <v>537</v>
      </c>
      <c r="C212" t="s">
        <v>676</v>
      </c>
      <c r="D212" t="s">
        <v>823</v>
      </c>
      <c r="E212" s="38">
        <v>44</v>
      </c>
      <c r="F212" t="s">
        <v>716</v>
      </c>
      <c r="G212" t="s">
        <v>910</v>
      </c>
      <c r="H212" t="str">
        <f>VLOOKUP(TABLA_ACTIVIDADES[[#This Row],[FRENTE]],WORKFACES!G:J,4,FALSE)</f>
        <v>1000-ACOPIO Y MANEJO DE SAL</v>
      </c>
    </row>
    <row r="213" spans="1:8" x14ac:dyDescent="0.25">
      <c r="A213" s="40" t="s">
        <v>1257</v>
      </c>
      <c r="B213" t="s">
        <v>537</v>
      </c>
      <c r="C213" t="s">
        <v>676</v>
      </c>
      <c r="D213" t="s">
        <v>10</v>
      </c>
      <c r="E213" s="38">
        <v>4</v>
      </c>
      <c r="F213" t="s">
        <v>716</v>
      </c>
      <c r="G213" t="s">
        <v>910</v>
      </c>
      <c r="H213" t="str">
        <f>VLOOKUP(TABLA_ACTIVIDADES[[#This Row],[FRENTE]],WORKFACES!G:J,4,FALSE)</f>
        <v>1000-ACOPIO Y MANEJO DE SAL</v>
      </c>
    </row>
    <row r="214" spans="1:8" x14ac:dyDescent="0.25">
      <c r="A214" s="40" t="s">
        <v>1257</v>
      </c>
      <c r="B214" t="s">
        <v>44</v>
      </c>
      <c r="C214" t="s">
        <v>45</v>
      </c>
      <c r="D214" t="s">
        <v>824</v>
      </c>
      <c r="E214" s="38">
        <v>6</v>
      </c>
      <c r="F214" t="s">
        <v>634</v>
      </c>
      <c r="G214" t="s">
        <v>889</v>
      </c>
      <c r="H214" t="str">
        <f>VLOOKUP(TABLA_ACTIVIDADES[[#This Row],[FRENTE]],WORKFACES!G:J,4,FALSE)</f>
        <v>4000-EXTRACCION POR SOLVENTES</v>
      </c>
    </row>
    <row r="215" spans="1:8" x14ac:dyDescent="0.25">
      <c r="A215" s="40" t="s">
        <v>1257</v>
      </c>
      <c r="B215" t="s">
        <v>44</v>
      </c>
      <c r="C215" t="s">
        <v>45</v>
      </c>
      <c r="D215" t="s">
        <v>825</v>
      </c>
      <c r="E215" s="38">
        <v>4</v>
      </c>
      <c r="F215" t="s">
        <v>634</v>
      </c>
      <c r="G215" t="s">
        <v>910</v>
      </c>
      <c r="H215" t="str">
        <f>VLOOKUP(TABLA_ACTIVIDADES[[#This Row],[FRENTE]],WORKFACES!G:J,4,FALSE)</f>
        <v>1000-ACOPIO Y MANEJO DE SAL</v>
      </c>
    </row>
    <row r="216" spans="1:8" x14ac:dyDescent="0.25">
      <c r="A216" s="40" t="s">
        <v>1257</v>
      </c>
      <c r="B216" t="s">
        <v>44</v>
      </c>
      <c r="C216" t="s">
        <v>45</v>
      </c>
      <c r="D216" t="s">
        <v>7</v>
      </c>
      <c r="E216" s="38">
        <v>8</v>
      </c>
      <c r="F216" t="s">
        <v>634</v>
      </c>
      <c r="G216" t="s">
        <v>910</v>
      </c>
      <c r="H216" t="str">
        <f>VLOOKUP(TABLA_ACTIVIDADES[[#This Row],[FRENTE]],WORKFACES!G:J,4,FALSE)</f>
        <v>1000-ACOPIO Y MANEJO DE SAL</v>
      </c>
    </row>
    <row r="217" spans="1:8" x14ac:dyDescent="0.25">
      <c r="A217" s="40" t="s">
        <v>1257</v>
      </c>
      <c r="B217" t="s">
        <v>44</v>
      </c>
      <c r="C217" t="s">
        <v>45</v>
      </c>
      <c r="D217" t="s">
        <v>826</v>
      </c>
      <c r="E217" s="38">
        <v>6</v>
      </c>
      <c r="F217" t="s">
        <v>634</v>
      </c>
      <c r="G217" t="s">
        <v>910</v>
      </c>
      <c r="H217" t="str">
        <f>VLOOKUP(TABLA_ACTIVIDADES[[#This Row],[FRENTE]],WORKFACES!G:J,4,FALSE)</f>
        <v>1000-ACOPIO Y MANEJO DE SAL</v>
      </c>
    </row>
    <row r="218" spans="1:8" x14ac:dyDescent="0.25">
      <c r="A218" s="40" t="s">
        <v>1257</v>
      </c>
      <c r="B218" t="s">
        <v>44</v>
      </c>
      <c r="C218" t="s">
        <v>45</v>
      </c>
      <c r="D218" t="s">
        <v>827</v>
      </c>
      <c r="E218" s="38">
        <v>20</v>
      </c>
      <c r="F218" t="s">
        <v>634</v>
      </c>
      <c r="G218" t="s">
        <v>997</v>
      </c>
      <c r="H218" t="str">
        <f>VLOOKUP(TABLA_ACTIVIDADES[[#This Row],[FRENTE]],WORKFACES!G:J,4,FALSE)</f>
        <v>4000-EXTRACCION POR SOLVENTES</v>
      </c>
    </row>
    <row r="219" spans="1:8" x14ac:dyDescent="0.25">
      <c r="A219" s="40" t="s">
        <v>1257</v>
      </c>
      <c r="B219" t="s">
        <v>44</v>
      </c>
      <c r="C219" t="s">
        <v>45</v>
      </c>
      <c r="D219" t="s">
        <v>828</v>
      </c>
      <c r="E219" s="38">
        <v>15</v>
      </c>
      <c r="F219" t="s">
        <v>634</v>
      </c>
      <c r="G219" t="s">
        <v>997</v>
      </c>
      <c r="H219" t="str">
        <f>VLOOKUP(TABLA_ACTIVIDADES[[#This Row],[FRENTE]],WORKFACES!G:J,4,FALSE)</f>
        <v>4000-EXTRACCION POR SOLVENTES</v>
      </c>
    </row>
    <row r="220" spans="1:8" x14ac:dyDescent="0.25">
      <c r="A220" s="40" t="s">
        <v>1257</v>
      </c>
      <c r="B220" t="s">
        <v>44</v>
      </c>
      <c r="C220" t="s">
        <v>45</v>
      </c>
      <c r="D220" t="s">
        <v>829</v>
      </c>
      <c r="E220" s="38">
        <v>6</v>
      </c>
      <c r="F220" t="s">
        <v>634</v>
      </c>
      <c r="G220" t="s">
        <v>997</v>
      </c>
      <c r="H220" t="str">
        <f>VLOOKUP(TABLA_ACTIVIDADES[[#This Row],[FRENTE]],WORKFACES!G:J,4,FALSE)</f>
        <v>4000-EXTRACCION POR SOLVENTES</v>
      </c>
    </row>
    <row r="221" spans="1:8" x14ac:dyDescent="0.25">
      <c r="A221" s="40" t="s">
        <v>1257</v>
      </c>
      <c r="B221" t="s">
        <v>44</v>
      </c>
      <c r="C221" t="s">
        <v>45</v>
      </c>
      <c r="D221" t="s">
        <v>830</v>
      </c>
      <c r="E221" s="38">
        <v>9</v>
      </c>
      <c r="F221" t="s">
        <v>634</v>
      </c>
      <c r="G221" t="s">
        <v>997</v>
      </c>
      <c r="H221" t="str">
        <f>VLOOKUP(TABLA_ACTIVIDADES[[#This Row],[FRENTE]],WORKFACES!G:J,4,FALSE)</f>
        <v>4000-EXTRACCION POR SOLVENTES</v>
      </c>
    </row>
    <row r="222" spans="1:8" x14ac:dyDescent="0.25">
      <c r="A222" s="40" t="s">
        <v>1257</v>
      </c>
      <c r="B222" t="s">
        <v>44</v>
      </c>
      <c r="C222" t="s">
        <v>45</v>
      </c>
      <c r="D222" t="s">
        <v>831</v>
      </c>
      <c r="E222" s="38">
        <v>11</v>
      </c>
      <c r="F222" t="s">
        <v>634</v>
      </c>
      <c r="G222" t="s">
        <v>910</v>
      </c>
      <c r="H222" t="str">
        <f>VLOOKUP(TABLA_ACTIVIDADES[[#This Row],[FRENTE]],WORKFACES!G:J,4,FALSE)</f>
        <v>1000-ACOPIO Y MANEJO DE SAL</v>
      </c>
    </row>
    <row r="223" spans="1:8" x14ac:dyDescent="0.25">
      <c r="A223" s="40" t="s">
        <v>1257</v>
      </c>
      <c r="B223" t="s">
        <v>44</v>
      </c>
      <c r="C223" t="s">
        <v>45</v>
      </c>
      <c r="D223" t="s">
        <v>832</v>
      </c>
      <c r="E223" s="38">
        <v>11</v>
      </c>
      <c r="F223" t="s">
        <v>634</v>
      </c>
      <c r="G223" t="s">
        <v>910</v>
      </c>
      <c r="H223" t="str">
        <f>VLOOKUP(TABLA_ACTIVIDADES[[#This Row],[FRENTE]],WORKFACES!G:J,4,FALSE)</f>
        <v>1000-ACOPIO Y MANEJO DE SAL</v>
      </c>
    </row>
    <row r="224" spans="1:8" x14ac:dyDescent="0.25">
      <c r="A224" s="40" t="s">
        <v>1257</v>
      </c>
      <c r="B224" t="s">
        <v>20</v>
      </c>
      <c r="C224" t="s">
        <v>833</v>
      </c>
      <c r="D224" t="s">
        <v>685</v>
      </c>
      <c r="E224" s="38">
        <v>7.36</v>
      </c>
      <c r="F224" t="s">
        <v>718</v>
      </c>
      <c r="G224" t="s">
        <v>1110</v>
      </c>
      <c r="H224" t="str">
        <f>VLOOKUP(TABLA_ACTIVIDADES[[#This Row],[FRENTE]],WORKFACES!G:J,4,FALSE)</f>
        <v>4000-EXTRACCION POR SOLVENTES</v>
      </c>
    </row>
    <row r="225" spans="1:8" x14ac:dyDescent="0.25">
      <c r="A225" s="40" t="s">
        <v>1257</v>
      </c>
      <c r="B225" t="s">
        <v>20</v>
      </c>
      <c r="C225" t="s">
        <v>833</v>
      </c>
      <c r="D225" t="s">
        <v>551</v>
      </c>
      <c r="E225" s="38">
        <v>8</v>
      </c>
      <c r="F225" t="s">
        <v>718</v>
      </c>
      <c r="G225" t="s">
        <v>1110</v>
      </c>
      <c r="H225" t="str">
        <f>VLOOKUP(TABLA_ACTIVIDADES[[#This Row],[FRENTE]],WORKFACES!G:J,4,FALSE)</f>
        <v>4000-EXTRACCION POR SOLVENTES</v>
      </c>
    </row>
    <row r="226" spans="1:8" x14ac:dyDescent="0.25">
      <c r="A226" s="40" t="s">
        <v>1257</v>
      </c>
      <c r="B226" t="s">
        <v>20</v>
      </c>
      <c r="C226" t="s">
        <v>833</v>
      </c>
      <c r="D226" t="s">
        <v>834</v>
      </c>
      <c r="E226" s="38">
        <v>15</v>
      </c>
      <c r="F226" t="s">
        <v>718</v>
      </c>
      <c r="G226" t="s">
        <v>1110</v>
      </c>
      <c r="H226" t="str">
        <f>VLOOKUP(TABLA_ACTIVIDADES[[#This Row],[FRENTE]],WORKFACES!G:J,4,FALSE)</f>
        <v>4000-EXTRACCION POR SOLVENTES</v>
      </c>
    </row>
    <row r="227" spans="1:8" x14ac:dyDescent="0.25">
      <c r="A227" s="40" t="s">
        <v>1257</v>
      </c>
      <c r="B227" t="s">
        <v>20</v>
      </c>
      <c r="C227" t="s">
        <v>833</v>
      </c>
      <c r="D227" t="s">
        <v>835</v>
      </c>
      <c r="E227" s="38">
        <v>15</v>
      </c>
      <c r="F227" t="s">
        <v>718</v>
      </c>
      <c r="G227" t="s">
        <v>1110</v>
      </c>
      <c r="H227" t="str">
        <f>VLOOKUP(TABLA_ACTIVIDADES[[#This Row],[FRENTE]],WORKFACES!G:J,4,FALSE)</f>
        <v>4000-EXTRACCION POR SOLVENTES</v>
      </c>
    </row>
    <row r="228" spans="1:8" x14ac:dyDescent="0.25">
      <c r="A228" s="40" t="s">
        <v>1257</v>
      </c>
      <c r="B228" t="s">
        <v>20</v>
      </c>
      <c r="C228" t="s">
        <v>833</v>
      </c>
      <c r="D228" t="s">
        <v>836</v>
      </c>
      <c r="E228" s="38">
        <v>0.64</v>
      </c>
      <c r="F228" t="s">
        <v>718</v>
      </c>
      <c r="G228" t="s">
        <v>1110</v>
      </c>
      <c r="H228" t="str">
        <f>VLOOKUP(TABLA_ACTIVIDADES[[#This Row],[FRENTE]],WORKFACES!G:J,4,FALSE)</f>
        <v>4000-EXTRACCION POR SOLVENTES</v>
      </c>
    </row>
    <row r="229" spans="1:8" x14ac:dyDescent="0.25">
      <c r="A229" s="40" t="s">
        <v>1257</v>
      </c>
      <c r="B229" t="s">
        <v>20</v>
      </c>
      <c r="C229" t="s">
        <v>833</v>
      </c>
      <c r="D229" t="s">
        <v>837</v>
      </c>
      <c r="E229" s="38">
        <v>26</v>
      </c>
      <c r="F229" t="s">
        <v>718</v>
      </c>
      <c r="G229" t="s">
        <v>892</v>
      </c>
      <c r="H229" t="str">
        <f>VLOOKUP(TABLA_ACTIVIDADES[[#This Row],[FRENTE]],WORKFACES!G:J,4,FALSE)</f>
        <v>4000-EXTRACCION POR SOLVENTES</v>
      </c>
    </row>
    <row r="230" spans="1:8" x14ac:dyDescent="0.25">
      <c r="A230" s="40" t="s">
        <v>1257</v>
      </c>
      <c r="B230" t="s">
        <v>20</v>
      </c>
      <c r="C230" t="s">
        <v>833</v>
      </c>
      <c r="D230" t="s">
        <v>838</v>
      </c>
      <c r="E230" s="38">
        <v>19</v>
      </c>
      <c r="F230" t="s">
        <v>718</v>
      </c>
      <c r="G230" t="s">
        <v>892</v>
      </c>
      <c r="H230" t="str">
        <f>VLOOKUP(TABLA_ACTIVIDADES[[#This Row],[FRENTE]],WORKFACES!G:J,4,FALSE)</f>
        <v>4000-EXTRACCION POR SOLVENTES</v>
      </c>
    </row>
    <row r="231" spans="1:8" x14ac:dyDescent="0.25">
      <c r="A231" s="40" t="s">
        <v>1257</v>
      </c>
      <c r="B231" t="s">
        <v>20</v>
      </c>
      <c r="C231" t="s">
        <v>833</v>
      </c>
      <c r="D231" t="s">
        <v>839</v>
      </c>
      <c r="E231" s="38">
        <v>6</v>
      </c>
      <c r="F231" t="s">
        <v>718</v>
      </c>
      <c r="G231" t="s">
        <v>892</v>
      </c>
      <c r="H231" t="str">
        <f>VLOOKUP(TABLA_ACTIVIDADES[[#This Row],[FRENTE]],WORKFACES!G:J,4,FALSE)</f>
        <v>4000-EXTRACCION POR SOLVENTES</v>
      </c>
    </row>
    <row r="232" spans="1:8" x14ac:dyDescent="0.25">
      <c r="A232" s="40" t="s">
        <v>1257</v>
      </c>
      <c r="B232" t="s">
        <v>47</v>
      </c>
      <c r="C232" t="s">
        <v>566</v>
      </c>
      <c r="D232" t="s">
        <v>840</v>
      </c>
      <c r="E232" s="38">
        <v>7</v>
      </c>
      <c r="F232" t="s">
        <v>724</v>
      </c>
      <c r="G232" t="s">
        <v>869</v>
      </c>
      <c r="H232" t="str">
        <f>VLOOKUP(TABLA_ACTIVIDADES[[#This Row],[FRENTE]],WORKFACES!G:J,4,FALSE)</f>
        <v>PP3-SX</v>
      </c>
    </row>
    <row r="233" spans="1:8" x14ac:dyDescent="0.25">
      <c r="A233" s="40" t="s">
        <v>1257</v>
      </c>
      <c r="B233" t="s">
        <v>47</v>
      </c>
      <c r="C233" t="s">
        <v>566</v>
      </c>
      <c r="D233" t="s">
        <v>841</v>
      </c>
      <c r="E233" s="38">
        <v>14</v>
      </c>
      <c r="F233" t="s">
        <v>724</v>
      </c>
      <c r="G233" t="s">
        <v>869</v>
      </c>
      <c r="H233" t="str">
        <f>VLOOKUP(TABLA_ACTIVIDADES[[#This Row],[FRENTE]],WORKFACES!G:J,4,FALSE)</f>
        <v>PP3-SX</v>
      </c>
    </row>
    <row r="234" spans="1:8" x14ac:dyDescent="0.25">
      <c r="A234" s="40" t="s">
        <v>1257</v>
      </c>
      <c r="B234" t="s">
        <v>47</v>
      </c>
      <c r="C234" t="s">
        <v>566</v>
      </c>
      <c r="D234" t="s">
        <v>842</v>
      </c>
      <c r="E234" s="38">
        <v>10.5</v>
      </c>
      <c r="F234" t="s">
        <v>724</v>
      </c>
      <c r="G234" t="s">
        <v>869</v>
      </c>
      <c r="H234" t="str">
        <f>VLOOKUP(TABLA_ACTIVIDADES[[#This Row],[FRENTE]],WORKFACES!G:J,4,FALSE)</f>
        <v>PP3-SX</v>
      </c>
    </row>
    <row r="235" spans="1:8" x14ac:dyDescent="0.25">
      <c r="A235" s="40" t="s">
        <v>1257</v>
      </c>
      <c r="B235" t="s">
        <v>47</v>
      </c>
      <c r="C235" t="s">
        <v>566</v>
      </c>
      <c r="D235" t="s">
        <v>5</v>
      </c>
      <c r="E235" s="38">
        <v>3.5</v>
      </c>
      <c r="F235" t="s">
        <v>724</v>
      </c>
      <c r="G235" t="s">
        <v>869</v>
      </c>
      <c r="H235" t="str">
        <f>VLOOKUP(TABLA_ACTIVIDADES[[#This Row],[FRENTE]],WORKFACES!G:J,4,FALSE)</f>
        <v>PP3-SX</v>
      </c>
    </row>
    <row r="236" spans="1:8" x14ac:dyDescent="0.25">
      <c r="A236" s="40" t="s">
        <v>1257</v>
      </c>
      <c r="B236" t="s">
        <v>47</v>
      </c>
      <c r="C236" t="s">
        <v>566</v>
      </c>
      <c r="D236" t="s">
        <v>843</v>
      </c>
      <c r="E236" s="38">
        <v>14</v>
      </c>
      <c r="F236" t="s">
        <v>724</v>
      </c>
      <c r="G236" t="s">
        <v>869</v>
      </c>
      <c r="H236" t="str">
        <f>VLOOKUP(TABLA_ACTIVIDADES[[#This Row],[FRENTE]],WORKFACES!G:J,4,FALSE)</f>
        <v>PP3-SX</v>
      </c>
    </row>
    <row r="237" spans="1:8" x14ac:dyDescent="0.25">
      <c r="A237" s="40" t="s">
        <v>1257</v>
      </c>
      <c r="B237" t="s">
        <v>47</v>
      </c>
      <c r="C237" t="s">
        <v>566</v>
      </c>
      <c r="D237" t="s">
        <v>6</v>
      </c>
      <c r="E237" s="38">
        <v>7</v>
      </c>
      <c r="F237" t="s">
        <v>724</v>
      </c>
      <c r="G237" t="s">
        <v>869</v>
      </c>
      <c r="H237" t="str">
        <f>VLOOKUP(TABLA_ACTIVIDADES[[#This Row],[FRENTE]],WORKFACES!G:J,4,FALSE)</f>
        <v>PP3-SX</v>
      </c>
    </row>
    <row r="238" spans="1:8" x14ac:dyDescent="0.25">
      <c r="A238" s="40" t="s">
        <v>1257</v>
      </c>
      <c r="B238" t="s">
        <v>47</v>
      </c>
      <c r="C238" t="s">
        <v>566</v>
      </c>
      <c r="D238" t="s">
        <v>844</v>
      </c>
      <c r="E238" s="38">
        <v>7</v>
      </c>
      <c r="F238" t="s">
        <v>724</v>
      </c>
      <c r="G238" t="s">
        <v>869</v>
      </c>
      <c r="H238" t="str">
        <f>VLOOKUP(TABLA_ACTIVIDADES[[#This Row],[FRENTE]],WORKFACES!G:J,4,FALSE)</f>
        <v>PP3-SX</v>
      </c>
    </row>
    <row r="239" spans="1:8" x14ac:dyDescent="0.25">
      <c r="A239" s="40" t="s">
        <v>1257</v>
      </c>
      <c r="B239" t="s">
        <v>47</v>
      </c>
      <c r="C239" t="s">
        <v>566</v>
      </c>
      <c r="D239" t="s">
        <v>845</v>
      </c>
      <c r="E239" s="38">
        <v>10.5</v>
      </c>
      <c r="F239" t="s">
        <v>724</v>
      </c>
      <c r="G239" t="s">
        <v>869</v>
      </c>
      <c r="H239" t="str">
        <f>VLOOKUP(TABLA_ACTIVIDADES[[#This Row],[FRENTE]],WORKFACES!G:J,4,FALSE)</f>
        <v>PP3-SX</v>
      </c>
    </row>
    <row r="240" spans="1:8" x14ac:dyDescent="0.25">
      <c r="A240" s="40" t="s">
        <v>1257</v>
      </c>
      <c r="B240" t="s">
        <v>47</v>
      </c>
      <c r="C240" t="s">
        <v>566</v>
      </c>
      <c r="D240" t="s">
        <v>846</v>
      </c>
      <c r="E240" s="38">
        <v>3.5</v>
      </c>
      <c r="F240" t="s">
        <v>724</v>
      </c>
      <c r="G240" t="s">
        <v>869</v>
      </c>
      <c r="H240" t="str">
        <f>VLOOKUP(TABLA_ACTIVIDADES[[#This Row],[FRENTE]],WORKFACES!G:J,4,FALSE)</f>
        <v>PP3-SX</v>
      </c>
    </row>
    <row r="241" spans="1:8" x14ac:dyDescent="0.25">
      <c r="A241" s="40" t="s">
        <v>1257</v>
      </c>
      <c r="B241" t="s">
        <v>47</v>
      </c>
      <c r="C241" t="s">
        <v>566</v>
      </c>
      <c r="D241" t="s">
        <v>847</v>
      </c>
      <c r="E241" s="38">
        <v>3.5</v>
      </c>
      <c r="F241" t="s">
        <v>724</v>
      </c>
      <c r="G241" t="s">
        <v>869</v>
      </c>
      <c r="H241" t="str">
        <f>VLOOKUP(TABLA_ACTIVIDADES[[#This Row],[FRENTE]],WORKFACES!G:J,4,FALSE)</f>
        <v>PP3-SX</v>
      </c>
    </row>
    <row r="242" spans="1:8" x14ac:dyDescent="0.25">
      <c r="A242" s="40" t="s">
        <v>1257</v>
      </c>
      <c r="B242" t="s">
        <v>47</v>
      </c>
      <c r="C242" t="s">
        <v>566</v>
      </c>
      <c r="D242" t="s">
        <v>848</v>
      </c>
      <c r="E242" s="38">
        <v>3.5</v>
      </c>
      <c r="F242" t="s">
        <v>724</v>
      </c>
      <c r="G242" t="s">
        <v>869</v>
      </c>
      <c r="H242" t="str">
        <f>VLOOKUP(TABLA_ACTIVIDADES[[#This Row],[FRENTE]],WORKFACES!G:J,4,FALSE)</f>
        <v>PP3-SX</v>
      </c>
    </row>
    <row r="243" spans="1:8" x14ac:dyDescent="0.25">
      <c r="A243" s="40" t="s">
        <v>1257</v>
      </c>
      <c r="B243" t="s">
        <v>47</v>
      </c>
      <c r="C243" t="s">
        <v>553</v>
      </c>
      <c r="D243" t="s">
        <v>849</v>
      </c>
      <c r="E243" s="38">
        <v>99</v>
      </c>
      <c r="F243" t="s">
        <v>724</v>
      </c>
      <c r="G243" t="s">
        <v>869</v>
      </c>
      <c r="H243" t="str">
        <f>VLOOKUP(TABLA_ACTIVIDADES[[#This Row],[FRENTE]],WORKFACES!G:J,4,FALSE)</f>
        <v>PP3-SX</v>
      </c>
    </row>
    <row r="244" spans="1:8" x14ac:dyDescent="0.25">
      <c r="A244" s="40" t="s">
        <v>1257</v>
      </c>
      <c r="B244" t="s">
        <v>47</v>
      </c>
      <c r="C244" t="s">
        <v>553</v>
      </c>
      <c r="D244" t="s">
        <v>567</v>
      </c>
      <c r="E244" s="38">
        <v>9</v>
      </c>
      <c r="F244" t="s">
        <v>724</v>
      </c>
      <c r="G244" t="s">
        <v>869</v>
      </c>
      <c r="H244" t="str">
        <f>VLOOKUP(TABLA_ACTIVIDADES[[#This Row],[FRENTE]],WORKFACES!G:J,4,FALSE)</f>
        <v>PP3-SX</v>
      </c>
    </row>
    <row r="245" spans="1:8" x14ac:dyDescent="0.25">
      <c r="A245" s="40" t="s">
        <v>1257</v>
      </c>
      <c r="B245" t="s">
        <v>47</v>
      </c>
      <c r="C245" t="s">
        <v>568</v>
      </c>
      <c r="D245" t="s">
        <v>850</v>
      </c>
      <c r="E245" s="38">
        <v>2</v>
      </c>
      <c r="F245" t="s">
        <v>740</v>
      </c>
      <c r="G245" t="s">
        <v>898</v>
      </c>
      <c r="H245" t="str">
        <f>VLOOKUP(TABLA_ACTIVIDADES[[#This Row],[FRENTE]],WORKFACES!G:J,4,FALSE)</f>
        <v>1000-ACOPIO Y MANEJO DE SAL</v>
      </c>
    </row>
    <row r="246" spans="1:8" x14ac:dyDescent="0.25">
      <c r="A246" s="40" t="s">
        <v>1257</v>
      </c>
      <c r="B246" t="s">
        <v>47</v>
      </c>
      <c r="C246" t="s">
        <v>568</v>
      </c>
      <c r="D246" t="s">
        <v>851</v>
      </c>
      <c r="E246" s="38">
        <v>22</v>
      </c>
      <c r="F246" t="s">
        <v>740</v>
      </c>
      <c r="G246" t="s">
        <v>898</v>
      </c>
      <c r="H246" t="str">
        <f>VLOOKUP(TABLA_ACTIVIDADES[[#This Row],[FRENTE]],WORKFACES!G:J,4,FALSE)</f>
        <v>1000-ACOPIO Y MANEJO DE SAL</v>
      </c>
    </row>
    <row r="247" spans="1:8" x14ac:dyDescent="0.25">
      <c r="A247" s="40" t="s">
        <v>1257</v>
      </c>
      <c r="B247" t="s">
        <v>15</v>
      </c>
      <c r="C247" t="s">
        <v>52</v>
      </c>
      <c r="D247" t="s">
        <v>852</v>
      </c>
      <c r="E247" s="38">
        <v>26</v>
      </c>
      <c r="F247" t="s">
        <v>724</v>
      </c>
      <c r="G247" t="s">
        <v>869</v>
      </c>
      <c r="H247" t="str">
        <f>VLOOKUP(TABLA_ACTIVIDADES[[#This Row],[FRENTE]],WORKFACES!G:J,4,FALSE)</f>
        <v>PP3-SX</v>
      </c>
    </row>
    <row r="248" spans="1:8" x14ac:dyDescent="0.25">
      <c r="A248" s="40" t="s">
        <v>1257</v>
      </c>
      <c r="B248" t="s">
        <v>15</v>
      </c>
      <c r="C248" t="s">
        <v>52</v>
      </c>
      <c r="D248" t="s">
        <v>560</v>
      </c>
      <c r="E248" s="38">
        <v>13</v>
      </c>
      <c r="F248" t="s">
        <v>724</v>
      </c>
      <c r="G248" t="s">
        <v>869</v>
      </c>
      <c r="H248" t="str">
        <f>VLOOKUP(TABLA_ACTIVIDADES[[#This Row],[FRENTE]],WORKFACES!G:J,4,FALSE)</f>
        <v>PP3-SX</v>
      </c>
    </row>
    <row r="249" spans="1:8" x14ac:dyDescent="0.25">
      <c r="A249" s="40" t="s">
        <v>1257</v>
      </c>
      <c r="B249" t="s">
        <v>15</v>
      </c>
      <c r="C249" t="s">
        <v>52</v>
      </c>
      <c r="D249" t="s">
        <v>853</v>
      </c>
      <c r="E249" s="38">
        <v>147</v>
      </c>
      <c r="F249" t="s">
        <v>724</v>
      </c>
      <c r="G249" t="s">
        <v>869</v>
      </c>
      <c r="H249" t="str">
        <f>VLOOKUP(TABLA_ACTIVIDADES[[#This Row],[FRENTE]],WORKFACES!G:J,4,FALSE)</f>
        <v>PP3-SX</v>
      </c>
    </row>
    <row r="250" spans="1:8" x14ac:dyDescent="0.25">
      <c r="A250" s="40" t="s">
        <v>1257</v>
      </c>
      <c r="B250" t="s">
        <v>15</v>
      </c>
      <c r="C250" t="s">
        <v>52</v>
      </c>
      <c r="D250" t="s">
        <v>854</v>
      </c>
      <c r="E250" s="38">
        <v>73.5</v>
      </c>
      <c r="F250" t="s">
        <v>724</v>
      </c>
      <c r="G250" t="s">
        <v>869</v>
      </c>
      <c r="H250" t="str">
        <f>VLOOKUP(TABLA_ACTIVIDADES[[#This Row],[FRENTE]],WORKFACES!G:J,4,FALSE)</f>
        <v>PP3-SX</v>
      </c>
    </row>
    <row r="251" spans="1:8" x14ac:dyDescent="0.25">
      <c r="A251" s="40" t="s">
        <v>1257</v>
      </c>
      <c r="B251" t="s">
        <v>15</v>
      </c>
      <c r="C251" t="s">
        <v>52</v>
      </c>
      <c r="D251" t="s">
        <v>855</v>
      </c>
      <c r="E251" s="38">
        <v>52.5</v>
      </c>
      <c r="F251" t="s">
        <v>724</v>
      </c>
      <c r="G251" t="s">
        <v>869</v>
      </c>
      <c r="H251" t="str">
        <f>VLOOKUP(TABLA_ACTIVIDADES[[#This Row],[FRENTE]],WORKFACES!G:J,4,FALSE)</f>
        <v>PP3-SX</v>
      </c>
    </row>
    <row r="252" spans="1:8" x14ac:dyDescent="0.25">
      <c r="A252" s="40" t="s">
        <v>1257</v>
      </c>
      <c r="B252" t="s">
        <v>857</v>
      </c>
      <c r="C252" t="s">
        <v>856</v>
      </c>
      <c r="D252" t="s">
        <v>852</v>
      </c>
      <c r="E252" s="38">
        <v>17</v>
      </c>
      <c r="F252" t="s">
        <v>718</v>
      </c>
      <c r="G252" t="s">
        <v>892</v>
      </c>
      <c r="H252" t="str">
        <f>VLOOKUP(TABLA_ACTIVIDADES[[#This Row],[FRENTE]],WORKFACES!G:J,4,FALSE)</f>
        <v>4000-EXTRACCION POR SOLVENTES</v>
      </c>
    </row>
    <row r="253" spans="1:8" x14ac:dyDescent="0.25">
      <c r="A253" s="40" t="s">
        <v>1257</v>
      </c>
      <c r="B253" t="s">
        <v>857</v>
      </c>
      <c r="C253" t="s">
        <v>856</v>
      </c>
      <c r="D253" t="s">
        <v>858</v>
      </c>
      <c r="E253" s="38">
        <v>187</v>
      </c>
      <c r="F253" t="s">
        <v>718</v>
      </c>
      <c r="G253" t="s">
        <v>892</v>
      </c>
      <c r="H253" t="str">
        <f>VLOOKUP(TABLA_ACTIVIDADES[[#This Row],[FRENTE]],WORKFACES!G:J,4,FALSE)</f>
        <v>4000-EXTRACCION POR SOLVENTES</v>
      </c>
    </row>
    <row r="254" spans="1:8" x14ac:dyDescent="0.25">
      <c r="A254" s="40" t="s">
        <v>1257</v>
      </c>
      <c r="B254" t="s">
        <v>11</v>
      </c>
      <c r="C254" t="s">
        <v>860</v>
      </c>
      <c r="D254" t="s">
        <v>859</v>
      </c>
      <c r="E254" s="38">
        <v>66</v>
      </c>
      <c r="F254" t="s">
        <v>727</v>
      </c>
      <c r="G254" t="s">
        <v>881</v>
      </c>
      <c r="H254" t="str">
        <f>VLOOKUP(TABLA_ACTIVIDADES[[#This Row],[FRENTE]],WORKFACES!G:J,4,FALSE)</f>
        <v>4000-EXTRACCION POR SOLVENTES</v>
      </c>
    </row>
    <row r="255" spans="1:8" x14ac:dyDescent="0.25">
      <c r="A255" s="40" t="s">
        <v>1257</v>
      </c>
      <c r="B255" t="s">
        <v>11</v>
      </c>
      <c r="C255" t="s">
        <v>860</v>
      </c>
      <c r="D255" t="s">
        <v>852</v>
      </c>
      <c r="E255" s="38">
        <v>6</v>
      </c>
      <c r="F255" t="s">
        <v>727</v>
      </c>
      <c r="G255" t="s">
        <v>881</v>
      </c>
      <c r="H255" t="str">
        <f>VLOOKUP(TABLA_ACTIVIDADES[[#This Row],[FRENTE]],WORKFACES!G:J,4,FALSE)</f>
        <v>4000-EXTRACCION POR SOLVENTES</v>
      </c>
    </row>
    <row r="256" spans="1:8" x14ac:dyDescent="0.25">
      <c r="A256" s="40" t="s">
        <v>1257</v>
      </c>
      <c r="B256" t="s">
        <v>15</v>
      </c>
      <c r="C256" t="s">
        <v>861</v>
      </c>
      <c r="D256" t="s">
        <v>852</v>
      </c>
      <c r="E256" s="38">
        <v>1</v>
      </c>
      <c r="F256" t="s">
        <v>724</v>
      </c>
      <c r="G256" t="s">
        <v>869</v>
      </c>
      <c r="H256" t="str">
        <f>VLOOKUP(TABLA_ACTIVIDADES[[#This Row],[FRENTE]],WORKFACES!G:J,4,FALSE)</f>
        <v>PP3-SX</v>
      </c>
    </row>
    <row r="257" spans="1:8" x14ac:dyDescent="0.25">
      <c r="A257" s="40" t="s">
        <v>1257</v>
      </c>
      <c r="B257" t="s">
        <v>15</v>
      </c>
      <c r="C257" t="s">
        <v>861</v>
      </c>
      <c r="D257" t="s">
        <v>859</v>
      </c>
      <c r="E257" s="38">
        <v>11</v>
      </c>
      <c r="F257" t="s">
        <v>724</v>
      </c>
      <c r="G257" t="s">
        <v>869</v>
      </c>
      <c r="H257" t="str">
        <f>VLOOKUP(TABLA_ACTIVIDADES[[#This Row],[FRENTE]],WORKFACES!G:J,4,FALSE)</f>
        <v>PP3-SX</v>
      </c>
    </row>
    <row r="258" spans="1:8" x14ac:dyDescent="0.25">
      <c r="A258" s="40" t="s">
        <v>1257</v>
      </c>
      <c r="B258" t="s">
        <v>47</v>
      </c>
      <c r="C258" t="s">
        <v>862</v>
      </c>
      <c r="D258" t="s">
        <v>852</v>
      </c>
      <c r="E258" s="38">
        <v>5</v>
      </c>
      <c r="F258" t="s">
        <v>740</v>
      </c>
      <c r="G258" t="s">
        <v>898</v>
      </c>
      <c r="H258" t="str">
        <f>VLOOKUP(TABLA_ACTIVIDADES[[#This Row],[FRENTE]],WORKFACES!G:J,4,FALSE)</f>
        <v>1000-ACOPIO Y MANEJO DE SAL</v>
      </c>
    </row>
    <row r="259" spans="1:8" x14ac:dyDescent="0.25">
      <c r="A259" s="40" t="s">
        <v>1257</v>
      </c>
      <c r="B259" t="s">
        <v>47</v>
      </c>
      <c r="C259" t="s">
        <v>862</v>
      </c>
      <c r="D259" t="s">
        <v>859</v>
      </c>
      <c r="E259" s="38">
        <v>55</v>
      </c>
      <c r="F259" t="s">
        <v>740</v>
      </c>
      <c r="G259" t="s">
        <v>898</v>
      </c>
      <c r="H259" t="str">
        <f>VLOOKUP(TABLA_ACTIVIDADES[[#This Row],[FRENTE]],WORKFACES!G:J,4,FALSE)</f>
        <v>1000-ACOPIO Y MANEJO DE SAL</v>
      </c>
    </row>
    <row r="260" spans="1:8" x14ac:dyDescent="0.25">
      <c r="A260" s="40" t="s">
        <v>1257</v>
      </c>
      <c r="B260" t="s">
        <v>864</v>
      </c>
      <c r="C260" t="s">
        <v>863</v>
      </c>
      <c r="D260" t="s">
        <v>852</v>
      </c>
      <c r="E260" s="38">
        <v>2</v>
      </c>
      <c r="F260" t="s">
        <v>724</v>
      </c>
      <c r="G260" t="s">
        <v>869</v>
      </c>
      <c r="H260" t="str">
        <f>VLOOKUP(TABLA_ACTIVIDADES[[#This Row],[FRENTE]],WORKFACES!G:J,4,FALSE)</f>
        <v>PP3-SX</v>
      </c>
    </row>
    <row r="261" spans="1:8" x14ac:dyDescent="0.25">
      <c r="A261" s="40" t="s">
        <v>1257</v>
      </c>
      <c r="B261" t="s">
        <v>865</v>
      </c>
      <c r="C261" t="s">
        <v>863</v>
      </c>
      <c r="D261" t="s">
        <v>859</v>
      </c>
      <c r="E261" s="38">
        <v>24</v>
      </c>
      <c r="F261" t="s">
        <v>724</v>
      </c>
      <c r="G261" t="s">
        <v>869</v>
      </c>
      <c r="H261" t="str">
        <f>VLOOKUP(TABLA_ACTIVIDADES[[#This Row],[FRENTE]],WORKFACES!G:J,4,FALSE)</f>
        <v>PP3-SX</v>
      </c>
    </row>
    <row r="262" spans="1:8" x14ac:dyDescent="0.25">
      <c r="A262" s="40" t="s">
        <v>1257</v>
      </c>
      <c r="B262" t="s">
        <v>47</v>
      </c>
      <c r="C262" t="s">
        <v>866</v>
      </c>
      <c r="D262" t="s">
        <v>852</v>
      </c>
      <c r="E262" s="38">
        <v>8</v>
      </c>
      <c r="F262" t="s">
        <v>724</v>
      </c>
      <c r="G262" t="s">
        <v>869</v>
      </c>
      <c r="H262" t="str">
        <f>VLOOKUP(TABLA_ACTIVIDADES[[#This Row],[FRENTE]],WORKFACES!G:J,4,FALSE)</f>
        <v>PP3-SX</v>
      </c>
    </row>
    <row r="263" spans="1:8" x14ac:dyDescent="0.25">
      <c r="A263" s="40" t="s">
        <v>1257</v>
      </c>
      <c r="B263" t="s">
        <v>47</v>
      </c>
      <c r="C263" t="s">
        <v>866</v>
      </c>
      <c r="D263" t="s">
        <v>866</v>
      </c>
      <c r="E263" s="38">
        <v>88</v>
      </c>
      <c r="F263" t="s">
        <v>724</v>
      </c>
      <c r="G263" t="s">
        <v>869</v>
      </c>
      <c r="H263" t="str">
        <f>VLOOKUP(TABLA_ACTIVIDADES[[#This Row],[FRENTE]],WORKFACES!G:J,4,FALSE)</f>
        <v>PP3-SX</v>
      </c>
    </row>
    <row r="264" spans="1:8" x14ac:dyDescent="0.25">
      <c r="A264" s="40" t="s">
        <v>1258</v>
      </c>
      <c r="B264" t="s">
        <v>4</v>
      </c>
      <c r="C264" t="s">
        <v>868</v>
      </c>
      <c r="D264" t="s">
        <v>867</v>
      </c>
      <c r="E264" s="38">
        <v>8</v>
      </c>
      <c r="F264" t="s">
        <v>724</v>
      </c>
      <c r="G264" t="s">
        <v>869</v>
      </c>
      <c r="H264" t="str">
        <f>VLOOKUP(TABLA_ACTIVIDADES[[#This Row],[FRENTE]],WORKFACES!G:J,4,FALSE)</f>
        <v>PP3-SX</v>
      </c>
    </row>
    <row r="265" spans="1:8" x14ac:dyDescent="0.25">
      <c r="A265" s="40" t="s">
        <v>1258</v>
      </c>
      <c r="B265" t="s">
        <v>4</v>
      </c>
      <c r="C265" t="s">
        <v>868</v>
      </c>
      <c r="D265" t="s">
        <v>22</v>
      </c>
      <c r="E265" s="38">
        <v>5</v>
      </c>
      <c r="F265" t="s">
        <v>724</v>
      </c>
      <c r="G265" t="s">
        <v>869</v>
      </c>
      <c r="H265" t="str">
        <f>VLOOKUP(TABLA_ACTIVIDADES[[#This Row],[FRENTE]],WORKFACES!G:J,4,FALSE)</f>
        <v>PP3-SX</v>
      </c>
    </row>
    <row r="266" spans="1:8" x14ac:dyDescent="0.25">
      <c r="A266" s="40" t="s">
        <v>1258</v>
      </c>
      <c r="B266" t="s">
        <v>4</v>
      </c>
      <c r="C266" t="s">
        <v>868</v>
      </c>
      <c r="D266" t="s">
        <v>870</v>
      </c>
      <c r="E266" s="38">
        <v>8</v>
      </c>
      <c r="F266" t="s">
        <v>724</v>
      </c>
      <c r="G266" t="s">
        <v>869</v>
      </c>
      <c r="H266" t="str">
        <f>VLOOKUP(TABLA_ACTIVIDADES[[#This Row],[FRENTE]],WORKFACES!G:J,4,FALSE)</f>
        <v>PP3-SX</v>
      </c>
    </row>
    <row r="267" spans="1:8" x14ac:dyDescent="0.25">
      <c r="A267" s="40" t="s">
        <v>1258</v>
      </c>
      <c r="B267" t="s">
        <v>4</v>
      </c>
      <c r="C267" t="s">
        <v>868</v>
      </c>
      <c r="D267" t="s">
        <v>871</v>
      </c>
      <c r="E267" s="38">
        <v>2</v>
      </c>
      <c r="F267" t="s">
        <v>724</v>
      </c>
      <c r="G267" t="s">
        <v>869</v>
      </c>
      <c r="H267" t="str">
        <f>VLOOKUP(TABLA_ACTIVIDADES[[#This Row],[FRENTE]],WORKFACES!G:J,4,FALSE)</f>
        <v>PP3-SX</v>
      </c>
    </row>
    <row r="268" spans="1:8" x14ac:dyDescent="0.25">
      <c r="A268" s="40" t="s">
        <v>1258</v>
      </c>
      <c r="B268" t="s">
        <v>4</v>
      </c>
      <c r="C268" t="s">
        <v>868</v>
      </c>
      <c r="D268" t="s">
        <v>872</v>
      </c>
      <c r="E268" s="38">
        <v>2</v>
      </c>
      <c r="F268" t="s">
        <v>724</v>
      </c>
      <c r="G268" t="s">
        <v>869</v>
      </c>
      <c r="H268" t="str">
        <f>VLOOKUP(TABLA_ACTIVIDADES[[#This Row],[FRENTE]],WORKFACES!G:J,4,FALSE)</f>
        <v>PP3-SX</v>
      </c>
    </row>
    <row r="269" spans="1:8" x14ac:dyDescent="0.25">
      <c r="A269" s="40" t="s">
        <v>1258</v>
      </c>
      <c r="B269" t="s">
        <v>4</v>
      </c>
      <c r="C269" t="s">
        <v>868</v>
      </c>
      <c r="D269" t="s">
        <v>873</v>
      </c>
      <c r="E269" s="38">
        <v>5</v>
      </c>
      <c r="F269" t="s">
        <v>724</v>
      </c>
      <c r="G269" t="s">
        <v>869</v>
      </c>
      <c r="H269" t="str">
        <f>VLOOKUP(TABLA_ACTIVIDADES[[#This Row],[FRENTE]],WORKFACES!G:J,4,FALSE)</f>
        <v>PP3-SX</v>
      </c>
    </row>
    <row r="270" spans="1:8" x14ac:dyDescent="0.25">
      <c r="A270" s="40" t="s">
        <v>1258</v>
      </c>
      <c r="B270" t="s">
        <v>4</v>
      </c>
      <c r="C270" t="s">
        <v>868</v>
      </c>
      <c r="D270" t="s">
        <v>874</v>
      </c>
      <c r="E270" s="38">
        <v>3</v>
      </c>
      <c r="F270" t="s">
        <v>724</v>
      </c>
      <c r="G270" t="s">
        <v>869</v>
      </c>
      <c r="H270" t="str">
        <f>VLOOKUP(TABLA_ACTIVIDADES[[#This Row],[FRENTE]],WORKFACES!G:J,4,FALSE)</f>
        <v>PP3-SX</v>
      </c>
    </row>
    <row r="271" spans="1:8" x14ac:dyDescent="0.25">
      <c r="A271" s="40" t="s">
        <v>1258</v>
      </c>
      <c r="B271" t="s">
        <v>4</v>
      </c>
      <c r="C271" t="s">
        <v>868</v>
      </c>
      <c r="D271" t="s">
        <v>875</v>
      </c>
      <c r="E271" s="38">
        <v>17</v>
      </c>
      <c r="F271" t="s">
        <v>724</v>
      </c>
      <c r="G271" t="s">
        <v>869</v>
      </c>
      <c r="H271" t="str">
        <f>VLOOKUP(TABLA_ACTIVIDADES[[#This Row],[FRENTE]],WORKFACES!G:J,4,FALSE)</f>
        <v>PP3-SX</v>
      </c>
    </row>
    <row r="272" spans="1:8" x14ac:dyDescent="0.25">
      <c r="A272" s="40" t="s">
        <v>1258</v>
      </c>
      <c r="B272" t="s">
        <v>4</v>
      </c>
      <c r="C272" t="s">
        <v>868</v>
      </c>
      <c r="D272" t="s">
        <v>876</v>
      </c>
      <c r="E272" s="38">
        <v>3</v>
      </c>
      <c r="F272" t="s">
        <v>724</v>
      </c>
      <c r="G272" t="s">
        <v>869</v>
      </c>
      <c r="H272" t="str">
        <f>VLOOKUP(TABLA_ACTIVIDADES[[#This Row],[FRENTE]],WORKFACES!G:J,4,FALSE)</f>
        <v>PP3-SX</v>
      </c>
    </row>
    <row r="273" spans="1:8" x14ac:dyDescent="0.25">
      <c r="A273" s="40" t="s">
        <v>1258</v>
      </c>
      <c r="B273" t="s">
        <v>4</v>
      </c>
      <c r="C273" t="s">
        <v>868</v>
      </c>
      <c r="D273" t="s">
        <v>877</v>
      </c>
      <c r="E273" s="38">
        <v>3</v>
      </c>
      <c r="F273" t="s">
        <v>724</v>
      </c>
      <c r="G273" t="s">
        <v>869</v>
      </c>
      <c r="H273" t="str">
        <f>VLOOKUP(TABLA_ACTIVIDADES[[#This Row],[FRENTE]],WORKFACES!G:J,4,FALSE)</f>
        <v>PP3-SX</v>
      </c>
    </row>
    <row r="274" spans="1:8" x14ac:dyDescent="0.25">
      <c r="A274" s="40" t="s">
        <v>1258</v>
      </c>
      <c r="B274" t="s">
        <v>4</v>
      </c>
      <c r="C274" t="s">
        <v>868</v>
      </c>
      <c r="D274" t="s">
        <v>878</v>
      </c>
      <c r="E274" s="38">
        <v>4</v>
      </c>
      <c r="F274" t="s">
        <v>724</v>
      </c>
      <c r="G274" t="s">
        <v>869</v>
      </c>
      <c r="H274" t="str">
        <f>VLOOKUP(TABLA_ACTIVIDADES[[#This Row],[FRENTE]],WORKFACES!G:J,4,FALSE)</f>
        <v>PP3-SX</v>
      </c>
    </row>
    <row r="275" spans="1:8" x14ac:dyDescent="0.25">
      <c r="A275" s="40" t="s">
        <v>1258</v>
      </c>
      <c r="B275" t="s">
        <v>4</v>
      </c>
      <c r="C275" t="s">
        <v>32</v>
      </c>
      <c r="D275" t="s">
        <v>879</v>
      </c>
      <c r="E275" s="38">
        <v>55</v>
      </c>
      <c r="F275" t="s">
        <v>724</v>
      </c>
      <c r="G275" t="s">
        <v>869</v>
      </c>
      <c r="H275" t="str">
        <f>VLOOKUP(TABLA_ACTIVIDADES[[#This Row],[FRENTE]],WORKFACES!G:J,4,FALSE)</f>
        <v>PP3-SX</v>
      </c>
    </row>
    <row r="276" spans="1:8" x14ac:dyDescent="0.25">
      <c r="A276" s="40" t="s">
        <v>1258</v>
      </c>
      <c r="B276" t="s">
        <v>4</v>
      </c>
      <c r="C276" t="s">
        <v>32</v>
      </c>
      <c r="D276" t="s">
        <v>22</v>
      </c>
      <c r="E276" s="38">
        <v>5</v>
      </c>
      <c r="F276" t="s">
        <v>724</v>
      </c>
      <c r="G276" t="s">
        <v>869</v>
      </c>
      <c r="H276" t="str">
        <f>VLOOKUP(TABLA_ACTIVIDADES[[#This Row],[FRENTE]],WORKFACES!G:J,4,FALSE)</f>
        <v>PP3-SX</v>
      </c>
    </row>
    <row r="277" spans="1:8" x14ac:dyDescent="0.25">
      <c r="A277" s="40" t="s">
        <v>1258</v>
      </c>
      <c r="B277" t="s">
        <v>11</v>
      </c>
      <c r="C277" t="s">
        <v>559</v>
      </c>
      <c r="D277" t="s">
        <v>880</v>
      </c>
      <c r="E277" s="38">
        <v>11</v>
      </c>
      <c r="F277" t="s">
        <v>727</v>
      </c>
      <c r="G277" t="s">
        <v>881</v>
      </c>
      <c r="H277" t="str">
        <f>VLOOKUP(TABLA_ACTIVIDADES[[#This Row],[FRENTE]],WORKFACES!G:J,4,FALSE)</f>
        <v>4000-EXTRACCION POR SOLVENTES</v>
      </c>
    </row>
    <row r="278" spans="1:8" x14ac:dyDescent="0.25">
      <c r="A278" s="40" t="s">
        <v>1258</v>
      </c>
      <c r="B278" t="s">
        <v>11</v>
      </c>
      <c r="C278" t="s">
        <v>559</v>
      </c>
      <c r="D278" t="s">
        <v>882</v>
      </c>
      <c r="E278" s="38">
        <v>75</v>
      </c>
      <c r="F278" t="s">
        <v>727</v>
      </c>
      <c r="G278" t="s">
        <v>881</v>
      </c>
      <c r="H278" t="str">
        <f>VLOOKUP(TABLA_ACTIVIDADES[[#This Row],[FRENTE]],WORKFACES!G:J,4,FALSE)</f>
        <v>4000-EXTRACCION POR SOLVENTES</v>
      </c>
    </row>
    <row r="279" spans="1:8" x14ac:dyDescent="0.25">
      <c r="A279" s="40" t="s">
        <v>1258</v>
      </c>
      <c r="B279" t="s">
        <v>11</v>
      </c>
      <c r="C279" t="s">
        <v>559</v>
      </c>
      <c r="D279" t="s">
        <v>9</v>
      </c>
      <c r="E279" s="38">
        <v>11</v>
      </c>
      <c r="F279" t="s">
        <v>727</v>
      </c>
      <c r="G279" t="s">
        <v>881</v>
      </c>
      <c r="H279" t="str">
        <f>VLOOKUP(TABLA_ACTIVIDADES[[#This Row],[FRENTE]],WORKFACES!G:J,4,FALSE)</f>
        <v>4000-EXTRACCION POR SOLVENTES</v>
      </c>
    </row>
    <row r="280" spans="1:8" x14ac:dyDescent="0.25">
      <c r="A280" s="40" t="s">
        <v>1258</v>
      </c>
      <c r="B280" t="s">
        <v>11</v>
      </c>
      <c r="C280" t="s">
        <v>559</v>
      </c>
      <c r="D280" t="s">
        <v>883</v>
      </c>
      <c r="E280" s="38">
        <v>21</v>
      </c>
      <c r="F280" t="s">
        <v>724</v>
      </c>
      <c r="G280" t="s">
        <v>881</v>
      </c>
      <c r="H280" t="str">
        <f>VLOOKUP(TABLA_ACTIVIDADES[[#This Row],[FRENTE]],WORKFACES!G:J,4,FALSE)</f>
        <v>4000-EXTRACCION POR SOLVENTES</v>
      </c>
    </row>
    <row r="281" spans="1:8" x14ac:dyDescent="0.25">
      <c r="A281" s="40" t="s">
        <v>1258</v>
      </c>
      <c r="B281" t="s">
        <v>11</v>
      </c>
      <c r="C281" t="s">
        <v>559</v>
      </c>
      <c r="D281" t="s">
        <v>884</v>
      </c>
      <c r="E281" s="38">
        <v>12</v>
      </c>
      <c r="F281" t="s">
        <v>724</v>
      </c>
      <c r="G281" t="s">
        <v>881</v>
      </c>
      <c r="H281" t="str">
        <f>VLOOKUP(TABLA_ACTIVIDADES[[#This Row],[FRENTE]],WORKFACES!G:J,4,FALSE)</f>
        <v>4000-EXTRACCION POR SOLVENTES</v>
      </c>
    </row>
    <row r="282" spans="1:8" x14ac:dyDescent="0.25">
      <c r="A282" s="40" t="s">
        <v>1258</v>
      </c>
      <c r="B282" t="s">
        <v>11</v>
      </c>
      <c r="C282" t="s">
        <v>559</v>
      </c>
      <c r="D282" t="s">
        <v>885</v>
      </c>
      <c r="E282" s="38">
        <v>12</v>
      </c>
      <c r="F282" t="s">
        <v>724</v>
      </c>
      <c r="G282" t="s">
        <v>881</v>
      </c>
      <c r="H282" t="str">
        <f>VLOOKUP(TABLA_ACTIVIDADES[[#This Row],[FRENTE]],WORKFACES!G:J,4,FALSE)</f>
        <v>4000-EXTRACCION POR SOLVENTES</v>
      </c>
    </row>
    <row r="283" spans="1:8" x14ac:dyDescent="0.25">
      <c r="A283" s="40" t="s">
        <v>1258</v>
      </c>
      <c r="B283" t="s">
        <v>11</v>
      </c>
      <c r="C283" t="s">
        <v>37</v>
      </c>
      <c r="D283" t="s">
        <v>886</v>
      </c>
      <c r="E283" s="38">
        <v>28</v>
      </c>
      <c r="F283" t="s">
        <v>727</v>
      </c>
      <c r="G283" t="s">
        <v>881</v>
      </c>
      <c r="H283" t="str">
        <f>VLOOKUP(TABLA_ACTIVIDADES[[#This Row],[FRENTE]],WORKFACES!G:J,4,FALSE)</f>
        <v>4000-EXTRACCION POR SOLVENTES</v>
      </c>
    </row>
    <row r="284" spans="1:8" x14ac:dyDescent="0.25">
      <c r="A284" s="40" t="s">
        <v>1258</v>
      </c>
      <c r="B284" t="s">
        <v>11</v>
      </c>
      <c r="C284" t="s">
        <v>37</v>
      </c>
      <c r="D284" t="s">
        <v>544</v>
      </c>
      <c r="E284" s="38">
        <v>6</v>
      </c>
      <c r="F284" t="s">
        <v>727</v>
      </c>
      <c r="G284" t="s">
        <v>881</v>
      </c>
      <c r="H284" t="str">
        <f>VLOOKUP(TABLA_ACTIVIDADES[[#This Row],[FRENTE]],WORKFACES!G:J,4,FALSE)</f>
        <v>4000-EXTRACCION POR SOLVENTES</v>
      </c>
    </row>
    <row r="285" spans="1:8" x14ac:dyDescent="0.25">
      <c r="A285" s="40" t="s">
        <v>1258</v>
      </c>
      <c r="B285" t="s">
        <v>11</v>
      </c>
      <c r="C285" t="s">
        <v>37</v>
      </c>
      <c r="D285" t="s">
        <v>17</v>
      </c>
      <c r="E285" s="38">
        <v>6</v>
      </c>
      <c r="F285" t="s">
        <v>727</v>
      </c>
      <c r="G285" t="s">
        <v>881</v>
      </c>
      <c r="H285" t="str">
        <f>VLOOKUP(TABLA_ACTIVIDADES[[#This Row],[FRENTE]],WORKFACES!G:J,4,FALSE)</f>
        <v>4000-EXTRACCION POR SOLVENTES</v>
      </c>
    </row>
    <row r="286" spans="1:8" x14ac:dyDescent="0.25">
      <c r="A286" s="40" t="s">
        <v>1258</v>
      </c>
      <c r="B286" t="s">
        <v>11</v>
      </c>
      <c r="C286" t="s">
        <v>37</v>
      </c>
      <c r="D286" t="s">
        <v>887</v>
      </c>
      <c r="E286" s="38">
        <v>3</v>
      </c>
      <c r="F286" t="s">
        <v>727</v>
      </c>
      <c r="G286" t="s">
        <v>881</v>
      </c>
      <c r="H286" t="str">
        <f>VLOOKUP(TABLA_ACTIVIDADES[[#This Row],[FRENTE]],WORKFACES!G:J,4,FALSE)</f>
        <v>4000-EXTRACCION POR SOLVENTES</v>
      </c>
    </row>
    <row r="287" spans="1:8" x14ac:dyDescent="0.25">
      <c r="A287" s="40" t="s">
        <v>1258</v>
      </c>
      <c r="B287" t="s">
        <v>11</v>
      </c>
      <c r="C287" t="s">
        <v>37</v>
      </c>
      <c r="D287" t="s">
        <v>888</v>
      </c>
      <c r="E287" s="38">
        <v>37</v>
      </c>
      <c r="F287" t="s">
        <v>727</v>
      </c>
      <c r="G287" t="s">
        <v>881</v>
      </c>
      <c r="H287" t="str">
        <f>VLOOKUP(TABLA_ACTIVIDADES[[#This Row],[FRENTE]],WORKFACES!G:J,4,FALSE)</f>
        <v>4000-EXTRACCION POR SOLVENTES</v>
      </c>
    </row>
    <row r="288" spans="1:8" x14ac:dyDescent="0.25">
      <c r="A288" s="40" t="s">
        <v>1258</v>
      </c>
      <c r="B288" t="s">
        <v>13</v>
      </c>
      <c r="C288" t="s">
        <v>39</v>
      </c>
      <c r="D288" t="s">
        <v>33</v>
      </c>
      <c r="E288" s="38">
        <v>6</v>
      </c>
      <c r="F288" t="s">
        <v>890</v>
      </c>
      <c r="G288" t="s">
        <v>889</v>
      </c>
      <c r="H288" t="str">
        <f>VLOOKUP(TABLA_ACTIVIDADES[[#This Row],[FRENTE]],WORKFACES!G:J,4,FALSE)</f>
        <v>4000-EXTRACCION POR SOLVENTES</v>
      </c>
    </row>
    <row r="289" spans="1:8" x14ac:dyDescent="0.25">
      <c r="A289" s="40" t="s">
        <v>1258</v>
      </c>
      <c r="B289" t="s">
        <v>13</v>
      </c>
      <c r="C289" t="s">
        <v>39</v>
      </c>
      <c r="D289" t="s">
        <v>891</v>
      </c>
      <c r="E289" s="38">
        <v>60</v>
      </c>
      <c r="F289" t="s">
        <v>890</v>
      </c>
      <c r="G289" t="s">
        <v>889</v>
      </c>
      <c r="H289" t="str">
        <f>VLOOKUP(TABLA_ACTIVIDADES[[#This Row],[FRENTE]],WORKFACES!G:J,4,FALSE)</f>
        <v>4000-EXTRACCION POR SOLVENTES</v>
      </c>
    </row>
    <row r="290" spans="1:8" x14ac:dyDescent="0.25">
      <c r="A290" s="40" t="s">
        <v>1258</v>
      </c>
      <c r="B290" t="s">
        <v>13</v>
      </c>
      <c r="C290" t="s">
        <v>39</v>
      </c>
      <c r="D290" t="s">
        <v>17</v>
      </c>
      <c r="E290" s="38">
        <v>6</v>
      </c>
      <c r="F290" t="s">
        <v>890</v>
      </c>
      <c r="G290" t="s">
        <v>889</v>
      </c>
      <c r="H290" t="str">
        <f>VLOOKUP(TABLA_ACTIVIDADES[[#This Row],[FRENTE]],WORKFACES!G:J,4,FALSE)</f>
        <v>4000-EXTRACCION POR SOLVENTES</v>
      </c>
    </row>
    <row r="291" spans="1:8" x14ac:dyDescent="0.25">
      <c r="A291" s="40" t="s">
        <v>1258</v>
      </c>
      <c r="B291" t="s">
        <v>40</v>
      </c>
      <c r="C291" t="s">
        <v>562</v>
      </c>
      <c r="D291" t="s">
        <v>548</v>
      </c>
      <c r="E291" s="38">
        <v>13</v>
      </c>
      <c r="F291" t="s">
        <v>808</v>
      </c>
      <c r="G291" t="s">
        <v>892</v>
      </c>
      <c r="H291" t="str">
        <f>VLOOKUP(TABLA_ACTIVIDADES[[#This Row],[FRENTE]],WORKFACES!G:J,4,FALSE)</f>
        <v>4000-EXTRACCION POR SOLVENTES</v>
      </c>
    </row>
    <row r="292" spans="1:8" x14ac:dyDescent="0.25">
      <c r="A292" s="40" t="s">
        <v>1258</v>
      </c>
      <c r="B292" t="s">
        <v>40</v>
      </c>
      <c r="C292" t="s">
        <v>562</v>
      </c>
      <c r="D292" t="s">
        <v>560</v>
      </c>
      <c r="E292" s="38">
        <v>13</v>
      </c>
      <c r="F292" t="s">
        <v>808</v>
      </c>
      <c r="G292" t="s">
        <v>892</v>
      </c>
      <c r="H292" t="str">
        <f>VLOOKUP(TABLA_ACTIVIDADES[[#This Row],[FRENTE]],WORKFACES!G:J,4,FALSE)</f>
        <v>4000-EXTRACCION POR SOLVENTES</v>
      </c>
    </row>
    <row r="293" spans="1:8" x14ac:dyDescent="0.25">
      <c r="A293" s="40" t="s">
        <v>1258</v>
      </c>
      <c r="B293" t="s">
        <v>40</v>
      </c>
      <c r="C293" t="s">
        <v>562</v>
      </c>
      <c r="D293" t="s">
        <v>893</v>
      </c>
      <c r="E293" s="38">
        <v>53</v>
      </c>
      <c r="F293" t="s">
        <v>634</v>
      </c>
      <c r="G293" t="s">
        <v>892</v>
      </c>
      <c r="H293" t="str">
        <f>VLOOKUP(TABLA_ACTIVIDADES[[#This Row],[FRENTE]],WORKFACES!G:J,4,FALSE)</f>
        <v>4000-EXTRACCION POR SOLVENTES</v>
      </c>
    </row>
    <row r="294" spans="1:8" x14ac:dyDescent="0.25">
      <c r="A294" s="40" t="s">
        <v>1258</v>
      </c>
      <c r="B294" t="s">
        <v>40</v>
      </c>
      <c r="C294" t="s">
        <v>562</v>
      </c>
      <c r="D294" t="s">
        <v>894</v>
      </c>
      <c r="E294" s="38">
        <v>24</v>
      </c>
      <c r="F294" t="s">
        <v>808</v>
      </c>
      <c r="G294" t="s">
        <v>892</v>
      </c>
      <c r="H294" t="str">
        <f>VLOOKUP(TABLA_ACTIVIDADES[[#This Row],[FRENTE]],WORKFACES!G:J,4,FALSE)</f>
        <v>4000-EXTRACCION POR SOLVENTES</v>
      </c>
    </row>
    <row r="295" spans="1:8" x14ac:dyDescent="0.25">
      <c r="A295" s="40" t="s">
        <v>1258</v>
      </c>
      <c r="B295" t="s">
        <v>40</v>
      </c>
      <c r="C295" t="s">
        <v>562</v>
      </c>
      <c r="D295" t="s">
        <v>895</v>
      </c>
      <c r="E295" s="38">
        <v>53</v>
      </c>
      <c r="F295" t="s">
        <v>808</v>
      </c>
      <c r="G295" t="s">
        <v>892</v>
      </c>
      <c r="H295" t="str">
        <f>VLOOKUP(TABLA_ACTIVIDADES[[#This Row],[FRENTE]],WORKFACES!G:J,4,FALSE)</f>
        <v>4000-EXTRACCION POR SOLVENTES</v>
      </c>
    </row>
    <row r="296" spans="1:8" x14ac:dyDescent="0.25">
      <c r="A296" s="40" t="s">
        <v>1258</v>
      </c>
      <c r="B296" t="s">
        <v>40</v>
      </c>
      <c r="C296" t="s">
        <v>562</v>
      </c>
      <c r="D296" t="s">
        <v>896</v>
      </c>
      <c r="E296" s="38">
        <v>10</v>
      </c>
      <c r="F296" t="s">
        <v>808</v>
      </c>
      <c r="G296" t="s">
        <v>892</v>
      </c>
      <c r="H296" t="str">
        <f>VLOOKUP(TABLA_ACTIVIDADES[[#This Row],[FRENTE]],WORKFACES!G:J,4,FALSE)</f>
        <v>4000-EXTRACCION POR SOLVENTES</v>
      </c>
    </row>
    <row r="297" spans="1:8" x14ac:dyDescent="0.25">
      <c r="A297" s="40" t="s">
        <v>1258</v>
      </c>
      <c r="B297" t="s">
        <v>663</v>
      </c>
      <c r="C297" t="s">
        <v>565</v>
      </c>
      <c r="D297" t="s">
        <v>897</v>
      </c>
      <c r="E297" s="38">
        <v>20</v>
      </c>
      <c r="F297" t="s">
        <v>740</v>
      </c>
      <c r="G297" t="s">
        <v>898</v>
      </c>
      <c r="H297" t="str">
        <f>VLOOKUP(TABLA_ACTIVIDADES[[#This Row],[FRENTE]],WORKFACES!G:J,4,FALSE)</f>
        <v>1000-ACOPIO Y MANEJO DE SAL</v>
      </c>
    </row>
    <row r="298" spans="1:8" x14ac:dyDescent="0.25">
      <c r="A298" s="40" t="s">
        <v>1258</v>
      </c>
      <c r="B298" t="s">
        <v>663</v>
      </c>
      <c r="C298" t="s">
        <v>565</v>
      </c>
      <c r="D298" t="s">
        <v>48</v>
      </c>
      <c r="E298" s="38">
        <v>10</v>
      </c>
      <c r="F298" t="s">
        <v>740</v>
      </c>
      <c r="G298" t="s">
        <v>898</v>
      </c>
      <c r="H298" t="str">
        <f>VLOOKUP(TABLA_ACTIVIDADES[[#This Row],[FRENTE]],WORKFACES!G:J,4,FALSE)</f>
        <v>1000-ACOPIO Y MANEJO DE SAL</v>
      </c>
    </row>
    <row r="299" spans="1:8" x14ac:dyDescent="0.25">
      <c r="A299" s="40" t="s">
        <v>1258</v>
      </c>
      <c r="B299" t="s">
        <v>663</v>
      </c>
      <c r="C299" t="s">
        <v>565</v>
      </c>
      <c r="D299" t="s">
        <v>36</v>
      </c>
      <c r="E299" s="38">
        <v>10</v>
      </c>
      <c r="F299" t="s">
        <v>740</v>
      </c>
      <c r="G299" t="s">
        <v>898</v>
      </c>
      <c r="H299" t="str">
        <f>VLOOKUP(TABLA_ACTIVIDADES[[#This Row],[FRENTE]],WORKFACES!G:J,4,FALSE)</f>
        <v>1000-ACOPIO Y MANEJO DE SAL</v>
      </c>
    </row>
    <row r="300" spans="1:8" x14ac:dyDescent="0.25">
      <c r="A300" s="40" t="s">
        <v>1258</v>
      </c>
      <c r="B300" t="s">
        <v>663</v>
      </c>
      <c r="C300" t="s">
        <v>565</v>
      </c>
      <c r="D300" t="s">
        <v>899</v>
      </c>
      <c r="E300" s="38">
        <v>42</v>
      </c>
      <c r="F300" t="s">
        <v>740</v>
      </c>
      <c r="G300" t="s">
        <v>898</v>
      </c>
      <c r="H300" t="str">
        <f>VLOOKUP(TABLA_ACTIVIDADES[[#This Row],[FRENTE]],WORKFACES!G:J,4,FALSE)</f>
        <v>1000-ACOPIO Y MANEJO DE SAL</v>
      </c>
    </row>
    <row r="301" spans="1:8" x14ac:dyDescent="0.25">
      <c r="A301" s="40" t="s">
        <v>1258</v>
      </c>
      <c r="B301" t="s">
        <v>663</v>
      </c>
      <c r="C301" t="s">
        <v>565</v>
      </c>
      <c r="D301" t="s">
        <v>900</v>
      </c>
      <c r="E301" s="38">
        <v>48</v>
      </c>
      <c r="F301" t="s">
        <v>740</v>
      </c>
      <c r="G301" t="s">
        <v>898</v>
      </c>
      <c r="H301" t="str">
        <f>VLOOKUP(TABLA_ACTIVIDADES[[#This Row],[FRENTE]],WORKFACES!G:J,4,FALSE)</f>
        <v>1000-ACOPIO Y MANEJO DE SAL</v>
      </c>
    </row>
    <row r="302" spans="1:8" x14ac:dyDescent="0.25">
      <c r="A302" s="40" t="s">
        <v>1258</v>
      </c>
      <c r="B302" t="s">
        <v>40</v>
      </c>
      <c r="C302" t="s">
        <v>743</v>
      </c>
      <c r="D302" t="s">
        <v>41</v>
      </c>
      <c r="E302" s="38">
        <v>12</v>
      </c>
      <c r="F302" t="s">
        <v>634</v>
      </c>
      <c r="G302" t="s">
        <v>901</v>
      </c>
      <c r="H302" t="str">
        <f>VLOOKUP(TABLA_ACTIVIDADES[[#This Row],[FRENTE]],WORKFACES!G:J,4,FALSE)</f>
        <v>1000-ACOPIO Y MANEJO DE SAL</v>
      </c>
    </row>
    <row r="303" spans="1:8" x14ac:dyDescent="0.25">
      <c r="A303" s="40" t="s">
        <v>1258</v>
      </c>
      <c r="B303" t="s">
        <v>40</v>
      </c>
      <c r="C303" t="s">
        <v>743</v>
      </c>
      <c r="D303" t="s">
        <v>902</v>
      </c>
      <c r="E303" s="38">
        <v>24</v>
      </c>
      <c r="F303" t="s">
        <v>634</v>
      </c>
      <c r="G303" t="s">
        <v>901</v>
      </c>
      <c r="H303" t="str">
        <f>VLOOKUP(TABLA_ACTIVIDADES[[#This Row],[FRENTE]],WORKFACES!G:J,4,FALSE)</f>
        <v>1000-ACOPIO Y MANEJO DE SAL</v>
      </c>
    </row>
    <row r="304" spans="1:8" x14ac:dyDescent="0.25">
      <c r="A304" s="40" t="s">
        <v>1258</v>
      </c>
      <c r="B304" t="s">
        <v>40</v>
      </c>
      <c r="C304" t="s">
        <v>743</v>
      </c>
      <c r="D304" t="s">
        <v>17</v>
      </c>
      <c r="E304" s="38">
        <v>6</v>
      </c>
      <c r="F304" t="s">
        <v>634</v>
      </c>
      <c r="G304" t="s">
        <v>901</v>
      </c>
      <c r="H304" t="str">
        <f>VLOOKUP(TABLA_ACTIVIDADES[[#This Row],[FRENTE]],WORKFACES!G:J,4,FALSE)</f>
        <v>1000-ACOPIO Y MANEJO DE SAL</v>
      </c>
    </row>
    <row r="305" spans="1:8" x14ac:dyDescent="0.25">
      <c r="A305" s="40" t="s">
        <v>1258</v>
      </c>
      <c r="B305" t="s">
        <v>40</v>
      </c>
      <c r="C305" t="s">
        <v>743</v>
      </c>
      <c r="D305" t="s">
        <v>903</v>
      </c>
      <c r="E305" s="38">
        <v>6</v>
      </c>
      <c r="F305" t="s">
        <v>634</v>
      </c>
      <c r="G305" t="s">
        <v>901</v>
      </c>
      <c r="H305" t="str">
        <f>VLOOKUP(TABLA_ACTIVIDADES[[#This Row],[FRENTE]],WORKFACES!G:J,4,FALSE)</f>
        <v>1000-ACOPIO Y MANEJO DE SAL</v>
      </c>
    </row>
    <row r="306" spans="1:8" x14ac:dyDescent="0.25">
      <c r="A306" s="40" t="s">
        <v>1258</v>
      </c>
      <c r="B306" t="s">
        <v>40</v>
      </c>
      <c r="C306" t="s">
        <v>743</v>
      </c>
      <c r="D306" t="s">
        <v>904</v>
      </c>
      <c r="E306" s="38">
        <v>26</v>
      </c>
      <c r="F306" t="s">
        <v>634</v>
      </c>
      <c r="G306" t="s">
        <v>901</v>
      </c>
      <c r="H306" t="str">
        <f>VLOOKUP(TABLA_ACTIVIDADES[[#This Row],[FRENTE]],WORKFACES!G:J,4,FALSE)</f>
        <v>1000-ACOPIO Y MANEJO DE SAL</v>
      </c>
    </row>
    <row r="307" spans="1:8" x14ac:dyDescent="0.25">
      <c r="A307" s="40" t="s">
        <v>1258</v>
      </c>
      <c r="B307" t="s">
        <v>40</v>
      </c>
      <c r="C307" t="s">
        <v>743</v>
      </c>
      <c r="D307" t="s">
        <v>905</v>
      </c>
      <c r="E307" s="38">
        <v>20</v>
      </c>
      <c r="F307" t="s">
        <v>634</v>
      </c>
      <c r="G307" t="s">
        <v>901</v>
      </c>
      <c r="H307" t="str">
        <f>VLOOKUP(TABLA_ACTIVIDADES[[#This Row],[FRENTE]],WORKFACES!G:J,4,FALSE)</f>
        <v>1000-ACOPIO Y MANEJO DE SAL</v>
      </c>
    </row>
    <row r="308" spans="1:8" x14ac:dyDescent="0.25">
      <c r="A308" s="40" t="s">
        <v>1258</v>
      </c>
      <c r="B308" t="s">
        <v>40</v>
      </c>
      <c r="C308" t="s">
        <v>743</v>
      </c>
      <c r="D308" t="s">
        <v>906</v>
      </c>
      <c r="E308" s="38">
        <v>46</v>
      </c>
      <c r="F308" t="s">
        <v>634</v>
      </c>
      <c r="G308" t="s">
        <v>901</v>
      </c>
      <c r="H308" t="str">
        <f>VLOOKUP(TABLA_ACTIVIDADES[[#This Row],[FRENTE]],WORKFACES!G:J,4,FALSE)</f>
        <v>1000-ACOPIO Y MANEJO DE SAL</v>
      </c>
    </row>
    <row r="309" spans="1:8" x14ac:dyDescent="0.25">
      <c r="A309" s="40" t="s">
        <v>1258</v>
      </c>
      <c r="B309" t="s">
        <v>40</v>
      </c>
      <c r="C309" t="s">
        <v>743</v>
      </c>
      <c r="D309" t="s">
        <v>907</v>
      </c>
      <c r="E309" s="38">
        <v>12</v>
      </c>
      <c r="F309" t="s">
        <v>634</v>
      </c>
      <c r="G309" t="s">
        <v>901</v>
      </c>
      <c r="H309" t="str">
        <f>VLOOKUP(TABLA_ACTIVIDADES[[#This Row],[FRENTE]],WORKFACES!G:J,4,FALSE)</f>
        <v>1000-ACOPIO Y MANEJO DE SAL</v>
      </c>
    </row>
    <row r="310" spans="1:8" x14ac:dyDescent="0.25">
      <c r="A310" s="40" t="s">
        <v>1258</v>
      </c>
      <c r="B310" t="s">
        <v>40</v>
      </c>
      <c r="C310" t="s">
        <v>743</v>
      </c>
      <c r="D310" t="s">
        <v>908</v>
      </c>
      <c r="E310" s="38">
        <v>4</v>
      </c>
      <c r="F310" t="s">
        <v>634</v>
      </c>
      <c r="G310" t="s">
        <v>901</v>
      </c>
      <c r="H310" t="str">
        <f>VLOOKUP(TABLA_ACTIVIDADES[[#This Row],[FRENTE]],WORKFACES!G:J,4,FALSE)</f>
        <v>1000-ACOPIO Y MANEJO DE SAL</v>
      </c>
    </row>
    <row r="311" spans="1:8" x14ac:dyDescent="0.25">
      <c r="A311" s="40" t="s">
        <v>1258</v>
      </c>
      <c r="B311" t="s">
        <v>537</v>
      </c>
      <c r="C311" t="s">
        <v>574</v>
      </c>
      <c r="D311" t="s">
        <v>909</v>
      </c>
      <c r="E311" s="38">
        <v>44</v>
      </c>
      <c r="F311" t="s">
        <v>634</v>
      </c>
      <c r="G311" t="s">
        <v>910</v>
      </c>
      <c r="H311" t="str">
        <f>VLOOKUP(TABLA_ACTIVIDADES[[#This Row],[FRENTE]],WORKFACES!G:J,4,FALSE)</f>
        <v>1000-ACOPIO Y MANEJO DE SAL</v>
      </c>
    </row>
    <row r="312" spans="1:8" x14ac:dyDescent="0.25">
      <c r="A312" s="40" t="s">
        <v>1258</v>
      </c>
      <c r="B312" t="s">
        <v>537</v>
      </c>
      <c r="C312" t="s">
        <v>574</v>
      </c>
      <c r="D312" t="s">
        <v>10</v>
      </c>
      <c r="E312" s="38">
        <v>4</v>
      </c>
      <c r="F312" t="s">
        <v>634</v>
      </c>
      <c r="G312" t="s">
        <v>910</v>
      </c>
      <c r="H312" t="str">
        <f>VLOOKUP(TABLA_ACTIVIDADES[[#This Row],[FRENTE]],WORKFACES!G:J,4,FALSE)</f>
        <v>1000-ACOPIO Y MANEJO DE SAL</v>
      </c>
    </row>
    <row r="313" spans="1:8" x14ac:dyDescent="0.25">
      <c r="A313" s="40" t="s">
        <v>1258</v>
      </c>
      <c r="B313" t="s">
        <v>44</v>
      </c>
      <c r="C313" t="s">
        <v>45</v>
      </c>
      <c r="D313" t="s">
        <v>911</v>
      </c>
      <c r="E313" s="38">
        <v>19</v>
      </c>
      <c r="F313" t="s">
        <v>634</v>
      </c>
      <c r="G313" t="s">
        <v>889</v>
      </c>
      <c r="H313" t="str">
        <f>VLOOKUP(TABLA_ACTIVIDADES[[#This Row],[FRENTE]],WORKFACES!G:J,4,FALSE)</f>
        <v>4000-EXTRACCION POR SOLVENTES</v>
      </c>
    </row>
    <row r="314" spans="1:8" x14ac:dyDescent="0.25">
      <c r="A314" s="40" t="s">
        <v>1258</v>
      </c>
      <c r="B314" t="s">
        <v>44</v>
      </c>
      <c r="C314" t="s">
        <v>45</v>
      </c>
      <c r="D314" t="s">
        <v>551</v>
      </c>
      <c r="E314" s="38">
        <v>8</v>
      </c>
      <c r="F314" t="s">
        <v>890</v>
      </c>
      <c r="G314" t="s">
        <v>889</v>
      </c>
      <c r="H314" t="str">
        <f>VLOOKUP(TABLA_ACTIVIDADES[[#This Row],[FRENTE]],WORKFACES!G:J,4,FALSE)</f>
        <v>4000-EXTRACCION POR SOLVENTES</v>
      </c>
    </row>
    <row r="315" spans="1:8" x14ac:dyDescent="0.25">
      <c r="A315" s="40" t="s">
        <v>1258</v>
      </c>
      <c r="B315" t="s">
        <v>44</v>
      </c>
      <c r="C315" t="s">
        <v>45</v>
      </c>
      <c r="D315" t="s">
        <v>912</v>
      </c>
      <c r="E315" s="38">
        <v>35</v>
      </c>
      <c r="F315" t="s">
        <v>890</v>
      </c>
      <c r="G315" t="s">
        <v>889</v>
      </c>
      <c r="H315" t="str">
        <f>VLOOKUP(TABLA_ACTIVIDADES[[#This Row],[FRENTE]],WORKFACES!G:J,4,FALSE)</f>
        <v>4000-EXTRACCION POR SOLVENTES</v>
      </c>
    </row>
    <row r="316" spans="1:8" x14ac:dyDescent="0.25">
      <c r="A316" s="40" t="s">
        <v>1258</v>
      </c>
      <c r="B316" t="s">
        <v>44</v>
      </c>
      <c r="C316" t="s">
        <v>45</v>
      </c>
      <c r="D316" t="s">
        <v>913</v>
      </c>
      <c r="E316" s="38">
        <v>15</v>
      </c>
      <c r="F316" t="s">
        <v>634</v>
      </c>
      <c r="G316" t="s">
        <v>889</v>
      </c>
      <c r="H316" t="str">
        <f>VLOOKUP(TABLA_ACTIVIDADES[[#This Row],[FRENTE]],WORKFACES!G:J,4,FALSE)</f>
        <v>4000-EXTRACCION POR SOLVENTES</v>
      </c>
    </row>
    <row r="317" spans="1:8" x14ac:dyDescent="0.25">
      <c r="A317" s="40" t="s">
        <v>1258</v>
      </c>
      <c r="B317" t="s">
        <v>44</v>
      </c>
      <c r="C317" t="s">
        <v>45</v>
      </c>
      <c r="D317" t="s">
        <v>914</v>
      </c>
      <c r="E317" s="38">
        <v>25</v>
      </c>
      <c r="F317" t="s">
        <v>890</v>
      </c>
      <c r="G317" t="s">
        <v>889</v>
      </c>
      <c r="H317" t="str">
        <f>VLOOKUP(TABLA_ACTIVIDADES[[#This Row],[FRENTE]],WORKFACES!G:J,4,FALSE)</f>
        <v>4000-EXTRACCION POR SOLVENTES</v>
      </c>
    </row>
    <row r="318" spans="1:8" x14ac:dyDescent="0.25">
      <c r="A318" s="40" t="s">
        <v>1258</v>
      </c>
      <c r="B318" t="s">
        <v>20</v>
      </c>
      <c r="C318" t="s">
        <v>46</v>
      </c>
      <c r="D318" t="s">
        <v>915</v>
      </c>
      <c r="E318" s="38">
        <v>26.5</v>
      </c>
      <c r="F318" t="s">
        <v>718</v>
      </c>
      <c r="G318" t="s">
        <v>892</v>
      </c>
      <c r="H318" t="str">
        <f>VLOOKUP(TABLA_ACTIVIDADES[[#This Row],[FRENTE]],WORKFACES!G:J,4,FALSE)</f>
        <v>4000-EXTRACCION POR SOLVENTES</v>
      </c>
    </row>
    <row r="319" spans="1:8" x14ac:dyDescent="0.25">
      <c r="A319" s="40" t="s">
        <v>1258</v>
      </c>
      <c r="B319" t="s">
        <v>20</v>
      </c>
      <c r="C319" t="s">
        <v>46</v>
      </c>
      <c r="D319" t="s">
        <v>916</v>
      </c>
      <c r="E319" s="38">
        <v>7.36</v>
      </c>
      <c r="F319" t="s">
        <v>718</v>
      </c>
      <c r="G319" t="s">
        <v>892</v>
      </c>
      <c r="H319" t="str">
        <f>VLOOKUP(TABLA_ACTIVIDADES[[#This Row],[FRENTE]],WORKFACES!G:J,4,FALSE)</f>
        <v>4000-EXTRACCION POR SOLVENTES</v>
      </c>
    </row>
    <row r="320" spans="1:8" x14ac:dyDescent="0.25">
      <c r="A320" s="40" t="s">
        <v>1258</v>
      </c>
      <c r="B320" t="s">
        <v>20</v>
      </c>
      <c r="C320" t="s">
        <v>46</v>
      </c>
      <c r="D320" t="s">
        <v>7</v>
      </c>
      <c r="E320" s="38">
        <v>8</v>
      </c>
      <c r="F320" t="s">
        <v>718</v>
      </c>
      <c r="G320" t="s">
        <v>892</v>
      </c>
      <c r="H320" t="str">
        <f>VLOOKUP(TABLA_ACTIVIDADES[[#This Row],[FRENTE]],WORKFACES!G:J,4,FALSE)</f>
        <v>4000-EXTRACCION POR SOLVENTES</v>
      </c>
    </row>
    <row r="321" spans="1:8" x14ac:dyDescent="0.25">
      <c r="A321" s="40" t="s">
        <v>1258</v>
      </c>
      <c r="B321" t="s">
        <v>20</v>
      </c>
      <c r="C321" t="s">
        <v>46</v>
      </c>
      <c r="D321" t="s">
        <v>917</v>
      </c>
      <c r="E321" s="38">
        <v>39</v>
      </c>
      <c r="F321" t="s">
        <v>718</v>
      </c>
      <c r="G321" t="s">
        <v>892</v>
      </c>
      <c r="H321" t="str">
        <f>VLOOKUP(TABLA_ACTIVIDADES[[#This Row],[FRENTE]],WORKFACES!G:J,4,FALSE)</f>
        <v>4000-EXTRACCION POR SOLVENTES</v>
      </c>
    </row>
    <row r="322" spans="1:8" x14ac:dyDescent="0.25">
      <c r="A322" s="40" t="s">
        <v>1258</v>
      </c>
      <c r="B322" t="s">
        <v>20</v>
      </c>
      <c r="C322" t="s">
        <v>46</v>
      </c>
      <c r="D322" t="s">
        <v>918</v>
      </c>
      <c r="E322" s="38">
        <v>4</v>
      </c>
      <c r="F322" t="s">
        <v>718</v>
      </c>
      <c r="G322" t="s">
        <v>892</v>
      </c>
      <c r="H322" t="str">
        <f>VLOOKUP(TABLA_ACTIVIDADES[[#This Row],[FRENTE]],WORKFACES!G:J,4,FALSE)</f>
        <v>4000-EXTRACCION POR SOLVENTES</v>
      </c>
    </row>
    <row r="323" spans="1:8" x14ac:dyDescent="0.25">
      <c r="A323" s="40" t="s">
        <v>1258</v>
      </c>
      <c r="B323" t="s">
        <v>20</v>
      </c>
      <c r="C323" t="s">
        <v>46</v>
      </c>
      <c r="D323" t="s">
        <v>919</v>
      </c>
      <c r="E323" s="38">
        <v>0.64</v>
      </c>
      <c r="F323" t="s">
        <v>718</v>
      </c>
      <c r="G323" t="s">
        <v>892</v>
      </c>
      <c r="H323" t="str">
        <f>VLOOKUP(TABLA_ACTIVIDADES[[#This Row],[FRENTE]],WORKFACES!G:J,4,FALSE)</f>
        <v>4000-EXTRACCION POR SOLVENTES</v>
      </c>
    </row>
    <row r="324" spans="1:8" x14ac:dyDescent="0.25">
      <c r="A324" s="40" t="s">
        <v>1258</v>
      </c>
      <c r="B324" t="s">
        <v>20</v>
      </c>
      <c r="C324" t="s">
        <v>46</v>
      </c>
      <c r="D324" t="s">
        <v>920</v>
      </c>
      <c r="E324" s="38">
        <v>12.5</v>
      </c>
      <c r="F324" t="s">
        <v>718</v>
      </c>
      <c r="G324" t="s">
        <v>892</v>
      </c>
      <c r="H324" t="str">
        <f>VLOOKUP(TABLA_ACTIVIDADES[[#This Row],[FRENTE]],WORKFACES!G:J,4,FALSE)</f>
        <v>4000-EXTRACCION POR SOLVENTES</v>
      </c>
    </row>
    <row r="325" spans="1:8" x14ac:dyDescent="0.25">
      <c r="A325" s="40" t="s">
        <v>1258</v>
      </c>
      <c r="B325" t="s">
        <v>20</v>
      </c>
      <c r="C325" t="s">
        <v>46</v>
      </c>
      <c r="D325" t="s">
        <v>921</v>
      </c>
      <c r="E325" s="38">
        <v>7.5</v>
      </c>
      <c r="F325" t="s">
        <v>718</v>
      </c>
      <c r="G325" t="s">
        <v>892</v>
      </c>
      <c r="H325" t="str">
        <f>VLOOKUP(TABLA_ACTIVIDADES[[#This Row],[FRENTE]],WORKFACES!G:J,4,FALSE)</f>
        <v>4000-EXTRACCION POR SOLVENTES</v>
      </c>
    </row>
    <row r="326" spans="1:8" x14ac:dyDescent="0.25">
      <c r="A326" s="40" t="s">
        <v>1258</v>
      </c>
      <c r="B326" t="s">
        <v>20</v>
      </c>
      <c r="C326" t="s">
        <v>46</v>
      </c>
      <c r="D326" t="s">
        <v>922</v>
      </c>
      <c r="E326" s="38">
        <v>1</v>
      </c>
      <c r="F326" t="s">
        <v>718</v>
      </c>
      <c r="G326" t="s">
        <v>892</v>
      </c>
      <c r="H326" t="str">
        <f>VLOOKUP(TABLA_ACTIVIDADES[[#This Row],[FRENTE]],WORKFACES!G:J,4,FALSE)</f>
        <v>4000-EXTRACCION POR SOLVENTES</v>
      </c>
    </row>
    <row r="327" spans="1:8" x14ac:dyDescent="0.25">
      <c r="A327" s="40" t="s">
        <v>1258</v>
      </c>
      <c r="B327" t="s">
        <v>47</v>
      </c>
      <c r="C327" t="s">
        <v>566</v>
      </c>
      <c r="D327" t="s">
        <v>923</v>
      </c>
      <c r="E327" s="38">
        <v>28</v>
      </c>
      <c r="F327" t="s">
        <v>724</v>
      </c>
      <c r="G327" t="s">
        <v>869</v>
      </c>
      <c r="H327" t="str">
        <f>VLOOKUP(TABLA_ACTIVIDADES[[#This Row],[FRENTE]],WORKFACES!G:J,4,FALSE)</f>
        <v>PP3-SX</v>
      </c>
    </row>
    <row r="328" spans="1:8" x14ac:dyDescent="0.25">
      <c r="A328" s="40" t="s">
        <v>1258</v>
      </c>
      <c r="B328" t="s">
        <v>47</v>
      </c>
      <c r="C328" t="s">
        <v>566</v>
      </c>
      <c r="D328" t="s">
        <v>924</v>
      </c>
      <c r="E328" s="38">
        <v>44</v>
      </c>
      <c r="F328" t="s">
        <v>724</v>
      </c>
      <c r="G328" t="s">
        <v>869</v>
      </c>
      <c r="H328" t="str">
        <f>VLOOKUP(TABLA_ACTIVIDADES[[#This Row],[FRENTE]],WORKFACES!G:J,4,FALSE)</f>
        <v>PP3-SX</v>
      </c>
    </row>
    <row r="329" spans="1:8" x14ac:dyDescent="0.25">
      <c r="A329" s="40" t="s">
        <v>1258</v>
      </c>
      <c r="B329" t="s">
        <v>47</v>
      </c>
      <c r="C329" t="s">
        <v>566</v>
      </c>
      <c r="D329" t="s">
        <v>25</v>
      </c>
      <c r="E329" s="38">
        <v>3.5</v>
      </c>
      <c r="F329" t="s">
        <v>724</v>
      </c>
      <c r="G329" t="s">
        <v>869</v>
      </c>
      <c r="H329" t="str">
        <f>VLOOKUP(TABLA_ACTIVIDADES[[#This Row],[FRENTE]],WORKFACES!G:J,4,FALSE)</f>
        <v>PP3-SX</v>
      </c>
    </row>
    <row r="330" spans="1:8" x14ac:dyDescent="0.25">
      <c r="A330" s="40" t="s">
        <v>1258</v>
      </c>
      <c r="B330" t="s">
        <v>47</v>
      </c>
      <c r="C330" t="s">
        <v>566</v>
      </c>
      <c r="D330" t="s">
        <v>925</v>
      </c>
      <c r="E330" s="38">
        <v>3.5</v>
      </c>
      <c r="F330" t="s">
        <v>724</v>
      </c>
      <c r="G330" t="s">
        <v>869</v>
      </c>
      <c r="H330" t="str">
        <f>VLOOKUP(TABLA_ACTIVIDADES[[#This Row],[FRENTE]],WORKFACES!G:J,4,FALSE)</f>
        <v>PP3-SX</v>
      </c>
    </row>
    <row r="331" spans="1:8" x14ac:dyDescent="0.25">
      <c r="A331" s="40" t="s">
        <v>1258</v>
      </c>
      <c r="B331" t="s">
        <v>47</v>
      </c>
      <c r="C331" t="s">
        <v>566</v>
      </c>
      <c r="D331" t="s">
        <v>926</v>
      </c>
      <c r="E331" s="38">
        <v>7</v>
      </c>
      <c r="F331" t="s">
        <v>724</v>
      </c>
      <c r="G331" t="s">
        <v>869</v>
      </c>
      <c r="H331" t="str">
        <f>VLOOKUP(TABLA_ACTIVIDADES[[#This Row],[FRENTE]],WORKFACES!G:J,4,FALSE)</f>
        <v>PP3-SX</v>
      </c>
    </row>
    <row r="332" spans="1:8" x14ac:dyDescent="0.25">
      <c r="A332" s="40" t="s">
        <v>1258</v>
      </c>
      <c r="B332" t="s">
        <v>47</v>
      </c>
      <c r="C332" t="s">
        <v>566</v>
      </c>
      <c r="D332" t="s">
        <v>927</v>
      </c>
      <c r="E332" s="38">
        <v>14</v>
      </c>
      <c r="F332" t="s">
        <v>724</v>
      </c>
      <c r="G332" t="s">
        <v>869</v>
      </c>
      <c r="H332" t="str">
        <f>VLOOKUP(TABLA_ACTIVIDADES[[#This Row],[FRENTE]],WORKFACES!G:J,4,FALSE)</f>
        <v>PP3-SX</v>
      </c>
    </row>
    <row r="333" spans="1:8" x14ac:dyDescent="0.25">
      <c r="A333" s="40" t="s">
        <v>1258</v>
      </c>
      <c r="B333" t="s">
        <v>47</v>
      </c>
      <c r="C333" t="s">
        <v>566</v>
      </c>
      <c r="D333" t="s">
        <v>928</v>
      </c>
      <c r="E333" s="38">
        <v>7</v>
      </c>
      <c r="F333" t="s">
        <v>724</v>
      </c>
      <c r="G333" t="s">
        <v>869</v>
      </c>
      <c r="H333" t="str">
        <f>VLOOKUP(TABLA_ACTIVIDADES[[#This Row],[FRENTE]],WORKFACES!G:J,4,FALSE)</f>
        <v>PP3-SX</v>
      </c>
    </row>
    <row r="334" spans="1:8" x14ac:dyDescent="0.25">
      <c r="A334" s="40" t="s">
        <v>1258</v>
      </c>
      <c r="B334" t="s">
        <v>47</v>
      </c>
      <c r="C334" t="s">
        <v>566</v>
      </c>
      <c r="D334" t="s">
        <v>929</v>
      </c>
      <c r="E334" s="38">
        <v>7</v>
      </c>
      <c r="F334" t="s">
        <v>724</v>
      </c>
      <c r="G334" t="s">
        <v>869</v>
      </c>
      <c r="H334" t="str">
        <f>VLOOKUP(TABLA_ACTIVIDADES[[#This Row],[FRENTE]],WORKFACES!G:J,4,FALSE)</f>
        <v>PP3-SX</v>
      </c>
    </row>
    <row r="335" spans="1:8" x14ac:dyDescent="0.25">
      <c r="A335" s="40" t="s">
        <v>1258</v>
      </c>
      <c r="B335" t="s">
        <v>47</v>
      </c>
      <c r="C335" t="s">
        <v>553</v>
      </c>
      <c r="D335" t="s">
        <v>23</v>
      </c>
      <c r="E335" s="38">
        <v>9</v>
      </c>
      <c r="F335" t="s">
        <v>724</v>
      </c>
      <c r="G335" t="s">
        <v>869</v>
      </c>
      <c r="H335" t="str">
        <f>VLOOKUP(TABLA_ACTIVIDADES[[#This Row],[FRENTE]],WORKFACES!G:J,4,FALSE)</f>
        <v>PP3-SX</v>
      </c>
    </row>
    <row r="336" spans="1:8" x14ac:dyDescent="0.25">
      <c r="A336" s="40" t="s">
        <v>1258</v>
      </c>
      <c r="B336" t="s">
        <v>47</v>
      </c>
      <c r="C336" t="s">
        <v>553</v>
      </c>
      <c r="D336" t="s">
        <v>930</v>
      </c>
      <c r="E336" s="38">
        <v>99</v>
      </c>
      <c r="F336" t="s">
        <v>724</v>
      </c>
      <c r="G336" t="s">
        <v>869</v>
      </c>
      <c r="H336" t="str">
        <f>VLOOKUP(TABLA_ACTIVIDADES[[#This Row],[FRENTE]],WORKFACES!G:J,4,FALSE)</f>
        <v>PP3-SX</v>
      </c>
    </row>
    <row r="337" spans="1:8" x14ac:dyDescent="0.25">
      <c r="A337" s="40" t="s">
        <v>1258</v>
      </c>
      <c r="B337" t="s">
        <v>47</v>
      </c>
      <c r="C337" t="s">
        <v>568</v>
      </c>
      <c r="D337" t="s">
        <v>850</v>
      </c>
      <c r="E337" s="38">
        <v>2</v>
      </c>
      <c r="F337" t="s">
        <v>740</v>
      </c>
      <c r="G337" t="s">
        <v>898</v>
      </c>
      <c r="H337" t="str">
        <f>VLOOKUP(TABLA_ACTIVIDADES[[#This Row],[FRENTE]],WORKFACES!G:J,4,FALSE)</f>
        <v>1000-ACOPIO Y MANEJO DE SAL</v>
      </c>
    </row>
    <row r="338" spans="1:8" x14ac:dyDescent="0.25">
      <c r="A338" s="40" t="s">
        <v>1258</v>
      </c>
      <c r="B338" t="s">
        <v>47</v>
      </c>
      <c r="C338" t="s">
        <v>568</v>
      </c>
      <c r="D338" t="s">
        <v>931</v>
      </c>
      <c r="E338" s="38">
        <v>32</v>
      </c>
      <c r="F338" t="s">
        <v>740</v>
      </c>
      <c r="G338" t="s">
        <v>898</v>
      </c>
      <c r="H338" t="str">
        <f>VLOOKUP(TABLA_ACTIVIDADES[[#This Row],[FRENTE]],WORKFACES!G:J,4,FALSE)</f>
        <v>1000-ACOPIO Y MANEJO DE SAL</v>
      </c>
    </row>
    <row r="339" spans="1:8" x14ac:dyDescent="0.25">
      <c r="A339" s="40" t="s">
        <v>1258</v>
      </c>
      <c r="B339" t="s">
        <v>15</v>
      </c>
      <c r="C339" t="s">
        <v>52</v>
      </c>
      <c r="D339" t="s">
        <v>852</v>
      </c>
      <c r="E339" s="38">
        <v>26</v>
      </c>
      <c r="F339" t="s">
        <v>724</v>
      </c>
      <c r="G339" t="s">
        <v>869</v>
      </c>
      <c r="H339" t="str">
        <f>VLOOKUP(TABLA_ACTIVIDADES[[#This Row],[FRENTE]],WORKFACES!G:J,4,FALSE)</f>
        <v>PP3-SX</v>
      </c>
    </row>
    <row r="340" spans="1:8" x14ac:dyDescent="0.25">
      <c r="A340" s="40" t="s">
        <v>1258</v>
      </c>
      <c r="B340" t="s">
        <v>15</v>
      </c>
      <c r="C340" t="s">
        <v>52</v>
      </c>
      <c r="D340" t="s">
        <v>560</v>
      </c>
      <c r="E340" s="38">
        <v>13</v>
      </c>
      <c r="F340" t="s">
        <v>724</v>
      </c>
      <c r="G340" t="s">
        <v>869</v>
      </c>
      <c r="H340" t="str">
        <f>VLOOKUP(TABLA_ACTIVIDADES[[#This Row],[FRENTE]],WORKFACES!G:J,4,FALSE)</f>
        <v>PP3-SX</v>
      </c>
    </row>
    <row r="341" spans="1:8" x14ac:dyDescent="0.25">
      <c r="A341" s="40" t="s">
        <v>1258</v>
      </c>
      <c r="B341" t="s">
        <v>15</v>
      </c>
      <c r="C341" t="s">
        <v>52</v>
      </c>
      <c r="D341" t="s">
        <v>932</v>
      </c>
      <c r="E341" s="38">
        <v>157</v>
      </c>
      <c r="F341" t="s">
        <v>724</v>
      </c>
      <c r="G341" t="s">
        <v>869</v>
      </c>
      <c r="H341" t="str">
        <f>VLOOKUP(TABLA_ACTIVIDADES[[#This Row],[FRENTE]],WORKFACES!G:J,4,FALSE)</f>
        <v>PP3-SX</v>
      </c>
    </row>
    <row r="342" spans="1:8" x14ac:dyDescent="0.25">
      <c r="A342" s="40" t="s">
        <v>1258</v>
      </c>
      <c r="B342" t="s">
        <v>15</v>
      </c>
      <c r="C342" t="s">
        <v>52</v>
      </c>
      <c r="D342" t="s">
        <v>933</v>
      </c>
      <c r="E342" s="38">
        <v>52.5</v>
      </c>
      <c r="F342" t="s">
        <v>724</v>
      </c>
      <c r="G342" t="s">
        <v>869</v>
      </c>
      <c r="H342" t="str">
        <f>VLOOKUP(TABLA_ACTIVIDADES[[#This Row],[FRENTE]],WORKFACES!G:J,4,FALSE)</f>
        <v>PP3-SX</v>
      </c>
    </row>
    <row r="343" spans="1:8" x14ac:dyDescent="0.25">
      <c r="A343" s="40" t="s">
        <v>1258</v>
      </c>
      <c r="B343" t="s">
        <v>15</v>
      </c>
      <c r="C343" t="s">
        <v>52</v>
      </c>
      <c r="D343" t="s">
        <v>934</v>
      </c>
      <c r="E343" s="38">
        <v>89</v>
      </c>
      <c r="F343" t="s">
        <v>724</v>
      </c>
      <c r="G343" t="s">
        <v>869</v>
      </c>
      <c r="H343" t="str">
        <f>VLOOKUP(TABLA_ACTIVIDADES[[#This Row],[FRENTE]],WORKFACES!G:J,4,FALSE)</f>
        <v>PP3-SX</v>
      </c>
    </row>
    <row r="344" spans="1:8" x14ac:dyDescent="0.25">
      <c r="A344" s="40" t="s">
        <v>1258</v>
      </c>
      <c r="B344" t="s">
        <v>936</v>
      </c>
      <c r="C344" t="s">
        <v>935</v>
      </c>
      <c r="D344" t="s">
        <v>852</v>
      </c>
      <c r="E344" s="38">
        <v>17</v>
      </c>
      <c r="F344" t="s">
        <v>718</v>
      </c>
      <c r="G344" t="s">
        <v>892</v>
      </c>
      <c r="H344" t="str">
        <f>VLOOKUP(TABLA_ACTIVIDADES[[#This Row],[FRENTE]],WORKFACES!G:J,4,FALSE)</f>
        <v>4000-EXTRACCION POR SOLVENTES</v>
      </c>
    </row>
    <row r="345" spans="1:8" x14ac:dyDescent="0.25">
      <c r="A345" s="40" t="s">
        <v>1258</v>
      </c>
      <c r="B345" t="s">
        <v>936</v>
      </c>
      <c r="C345" t="s">
        <v>935</v>
      </c>
      <c r="D345" t="s">
        <v>937</v>
      </c>
      <c r="E345" s="38">
        <v>33</v>
      </c>
      <c r="F345" t="s">
        <v>718</v>
      </c>
      <c r="G345" t="s">
        <v>892</v>
      </c>
      <c r="H345" t="str">
        <f>VLOOKUP(TABLA_ACTIVIDADES[[#This Row],[FRENTE]],WORKFACES!G:J,4,FALSE)</f>
        <v>4000-EXTRACCION POR SOLVENTES</v>
      </c>
    </row>
    <row r="346" spans="1:8" x14ac:dyDescent="0.25">
      <c r="A346" s="40" t="s">
        <v>1258</v>
      </c>
      <c r="B346" t="s">
        <v>936</v>
      </c>
      <c r="C346" t="s">
        <v>935</v>
      </c>
      <c r="D346" t="s">
        <v>938</v>
      </c>
      <c r="E346" s="38">
        <v>154</v>
      </c>
      <c r="F346" t="s">
        <v>718</v>
      </c>
      <c r="G346" t="s">
        <v>892</v>
      </c>
      <c r="H346" t="str">
        <f>VLOOKUP(TABLA_ACTIVIDADES[[#This Row],[FRENTE]],WORKFACES!G:J,4,FALSE)</f>
        <v>4000-EXTRACCION POR SOLVENTES</v>
      </c>
    </row>
    <row r="347" spans="1:8" x14ac:dyDescent="0.25">
      <c r="A347" s="40" t="s">
        <v>1258</v>
      </c>
      <c r="B347" t="s">
        <v>940</v>
      </c>
      <c r="C347" t="s">
        <v>939</v>
      </c>
      <c r="D347" t="s">
        <v>852</v>
      </c>
      <c r="E347" s="38">
        <v>6</v>
      </c>
      <c r="F347" t="s">
        <v>727</v>
      </c>
      <c r="G347" t="s">
        <v>881</v>
      </c>
      <c r="H347" t="str">
        <f>VLOOKUP(TABLA_ACTIVIDADES[[#This Row],[FRENTE]],WORKFACES!G:J,4,FALSE)</f>
        <v>4000-EXTRACCION POR SOLVENTES</v>
      </c>
    </row>
    <row r="348" spans="1:8" x14ac:dyDescent="0.25">
      <c r="A348" s="40" t="s">
        <v>1258</v>
      </c>
      <c r="B348" t="s">
        <v>940</v>
      </c>
      <c r="C348" t="s">
        <v>939</v>
      </c>
      <c r="D348" t="s">
        <v>939</v>
      </c>
      <c r="E348" s="38">
        <v>66</v>
      </c>
      <c r="F348" t="s">
        <v>727</v>
      </c>
      <c r="G348" t="s">
        <v>881</v>
      </c>
      <c r="H348" t="str">
        <f>VLOOKUP(TABLA_ACTIVIDADES[[#This Row],[FRENTE]],WORKFACES!G:J,4,FALSE)</f>
        <v>4000-EXTRACCION POR SOLVENTES</v>
      </c>
    </row>
    <row r="349" spans="1:8" x14ac:dyDescent="0.25">
      <c r="A349" s="40" t="s">
        <v>1258</v>
      </c>
      <c r="B349" t="s">
        <v>15</v>
      </c>
      <c r="C349" t="s">
        <v>941</v>
      </c>
      <c r="D349" t="s">
        <v>852</v>
      </c>
      <c r="E349" s="38">
        <v>1</v>
      </c>
      <c r="F349" t="s">
        <v>724</v>
      </c>
      <c r="G349" t="s">
        <v>869</v>
      </c>
      <c r="H349" t="str">
        <f>VLOOKUP(TABLA_ACTIVIDADES[[#This Row],[FRENTE]],WORKFACES!G:J,4,FALSE)</f>
        <v>PP3-SX</v>
      </c>
    </row>
    <row r="350" spans="1:8" x14ac:dyDescent="0.25">
      <c r="A350" s="40" t="s">
        <v>1258</v>
      </c>
      <c r="B350" t="s">
        <v>15</v>
      </c>
      <c r="C350" t="s">
        <v>941</v>
      </c>
      <c r="D350" t="s">
        <v>941</v>
      </c>
      <c r="E350" s="38">
        <v>11</v>
      </c>
      <c r="F350" t="s">
        <v>724</v>
      </c>
      <c r="G350" t="s">
        <v>869</v>
      </c>
      <c r="H350" t="str">
        <f>VLOOKUP(TABLA_ACTIVIDADES[[#This Row],[FRENTE]],WORKFACES!G:J,4,FALSE)</f>
        <v>PP3-SX</v>
      </c>
    </row>
    <row r="351" spans="1:8" x14ac:dyDescent="0.25">
      <c r="A351" s="40" t="s">
        <v>1258</v>
      </c>
      <c r="B351" t="s">
        <v>47</v>
      </c>
      <c r="C351" t="s">
        <v>942</v>
      </c>
      <c r="D351" t="s">
        <v>852</v>
      </c>
      <c r="E351" s="38">
        <v>5</v>
      </c>
      <c r="F351" t="s">
        <v>724</v>
      </c>
      <c r="G351" t="s">
        <v>869</v>
      </c>
      <c r="H351" t="str">
        <f>VLOOKUP(TABLA_ACTIVIDADES[[#This Row],[FRENTE]],WORKFACES!G:J,4,FALSE)</f>
        <v>PP3-SX</v>
      </c>
    </row>
    <row r="352" spans="1:8" x14ac:dyDescent="0.25">
      <c r="A352" s="40" t="s">
        <v>1258</v>
      </c>
      <c r="B352" t="s">
        <v>47</v>
      </c>
      <c r="C352" t="s">
        <v>942</v>
      </c>
      <c r="D352" t="s">
        <v>942</v>
      </c>
      <c r="E352" s="38">
        <v>55</v>
      </c>
      <c r="F352" t="s">
        <v>724</v>
      </c>
      <c r="G352" t="s">
        <v>869</v>
      </c>
      <c r="H352" t="str">
        <f>VLOOKUP(TABLA_ACTIVIDADES[[#This Row],[FRENTE]],WORKFACES!G:J,4,FALSE)</f>
        <v>PP3-SX</v>
      </c>
    </row>
    <row r="353" spans="1:8" x14ac:dyDescent="0.25">
      <c r="A353" s="40" t="s">
        <v>1258</v>
      </c>
      <c r="B353" t="s">
        <v>709</v>
      </c>
      <c r="C353" t="s">
        <v>943</v>
      </c>
      <c r="D353" t="s">
        <v>852</v>
      </c>
      <c r="E353" s="38">
        <v>2</v>
      </c>
      <c r="F353" t="s">
        <v>724</v>
      </c>
      <c r="G353" t="s">
        <v>869</v>
      </c>
      <c r="H353" t="str">
        <f>VLOOKUP(TABLA_ACTIVIDADES[[#This Row],[FRENTE]],WORKFACES!G:J,4,FALSE)</f>
        <v>PP3-SX</v>
      </c>
    </row>
    <row r="354" spans="1:8" x14ac:dyDescent="0.25">
      <c r="A354" s="40" t="s">
        <v>1258</v>
      </c>
      <c r="B354" t="s">
        <v>709</v>
      </c>
      <c r="C354" t="s">
        <v>943</v>
      </c>
      <c r="D354" t="s">
        <v>943</v>
      </c>
      <c r="E354" s="38">
        <v>22</v>
      </c>
      <c r="F354" t="s">
        <v>724</v>
      </c>
      <c r="G354" t="s">
        <v>869</v>
      </c>
      <c r="H354" t="str">
        <f>VLOOKUP(TABLA_ACTIVIDADES[[#This Row],[FRENTE]],WORKFACES!G:J,4,FALSE)</f>
        <v>PP3-SX</v>
      </c>
    </row>
    <row r="355" spans="1:8" x14ac:dyDescent="0.25">
      <c r="A355" s="40" t="s">
        <v>1259</v>
      </c>
      <c r="B355" t="s">
        <v>4</v>
      </c>
      <c r="C355" t="s">
        <v>30</v>
      </c>
      <c r="D355" t="s">
        <v>944</v>
      </c>
      <c r="E355" s="38">
        <v>9</v>
      </c>
      <c r="F355" t="s">
        <v>634</v>
      </c>
      <c r="G355" t="s">
        <v>892</v>
      </c>
      <c r="H355" t="str">
        <f>VLOOKUP(TABLA_ACTIVIDADES[[#This Row],[FRENTE]],WORKFACES!G:J,4,FALSE)</f>
        <v>4000-EXTRACCION POR SOLVENTES</v>
      </c>
    </row>
    <row r="356" spans="1:8" x14ac:dyDescent="0.25">
      <c r="A356" s="40" t="s">
        <v>1259</v>
      </c>
      <c r="B356" t="s">
        <v>4</v>
      </c>
      <c r="C356" t="s">
        <v>30</v>
      </c>
      <c r="D356" t="s">
        <v>945</v>
      </c>
      <c r="E356" s="38">
        <v>3</v>
      </c>
      <c r="F356" t="s">
        <v>634</v>
      </c>
      <c r="G356" t="s">
        <v>892</v>
      </c>
      <c r="H356" t="str">
        <f>VLOOKUP(TABLA_ACTIVIDADES[[#This Row],[FRENTE]],WORKFACES!G:J,4,FALSE)</f>
        <v>4000-EXTRACCION POR SOLVENTES</v>
      </c>
    </row>
    <row r="357" spans="1:8" x14ac:dyDescent="0.25">
      <c r="A357" s="40" t="s">
        <v>1259</v>
      </c>
      <c r="B357" t="s">
        <v>4</v>
      </c>
      <c r="C357" t="s">
        <v>30</v>
      </c>
      <c r="D357" t="s">
        <v>946</v>
      </c>
      <c r="E357" s="38">
        <v>6</v>
      </c>
      <c r="F357" t="s">
        <v>634</v>
      </c>
      <c r="G357" t="s">
        <v>892</v>
      </c>
      <c r="H357" t="str">
        <f>VLOOKUP(TABLA_ACTIVIDADES[[#This Row],[FRENTE]],WORKFACES!G:J,4,FALSE)</f>
        <v>4000-EXTRACCION POR SOLVENTES</v>
      </c>
    </row>
    <row r="358" spans="1:8" x14ac:dyDescent="0.25">
      <c r="A358" s="40" t="s">
        <v>1259</v>
      </c>
      <c r="B358" t="s">
        <v>4</v>
      </c>
      <c r="C358" t="s">
        <v>30</v>
      </c>
      <c r="D358" t="s">
        <v>947</v>
      </c>
      <c r="E358" s="38">
        <v>5</v>
      </c>
      <c r="F358" t="s">
        <v>948</v>
      </c>
      <c r="G358" t="s">
        <v>892</v>
      </c>
      <c r="H358" t="str">
        <f>VLOOKUP(TABLA_ACTIVIDADES[[#This Row],[FRENTE]],WORKFACES!G:J,4,FALSE)</f>
        <v>4000-EXTRACCION POR SOLVENTES</v>
      </c>
    </row>
    <row r="359" spans="1:8" x14ac:dyDescent="0.25">
      <c r="A359" s="40" t="s">
        <v>1259</v>
      </c>
      <c r="B359" t="s">
        <v>4</v>
      </c>
      <c r="C359" t="s">
        <v>30</v>
      </c>
      <c r="D359" t="s">
        <v>949</v>
      </c>
      <c r="E359" s="38">
        <v>6</v>
      </c>
      <c r="F359" t="s">
        <v>948</v>
      </c>
      <c r="G359" t="s">
        <v>892</v>
      </c>
      <c r="H359" t="str">
        <f>VLOOKUP(TABLA_ACTIVIDADES[[#This Row],[FRENTE]],WORKFACES!G:J,4,FALSE)</f>
        <v>4000-EXTRACCION POR SOLVENTES</v>
      </c>
    </row>
    <row r="360" spans="1:8" x14ac:dyDescent="0.25">
      <c r="A360" s="40" t="s">
        <v>1259</v>
      </c>
      <c r="B360" t="s">
        <v>4</v>
      </c>
      <c r="C360" t="s">
        <v>30</v>
      </c>
      <c r="D360" t="s">
        <v>950</v>
      </c>
      <c r="E360" s="38">
        <v>5</v>
      </c>
      <c r="F360" t="s">
        <v>948</v>
      </c>
      <c r="G360" t="s">
        <v>892</v>
      </c>
      <c r="H360" t="str">
        <f>VLOOKUP(TABLA_ACTIVIDADES[[#This Row],[FRENTE]],WORKFACES!G:J,4,FALSE)</f>
        <v>4000-EXTRACCION POR SOLVENTES</v>
      </c>
    </row>
    <row r="361" spans="1:8" x14ac:dyDescent="0.25">
      <c r="A361" s="40" t="s">
        <v>1259</v>
      </c>
      <c r="B361" t="s">
        <v>4</v>
      </c>
      <c r="C361" t="s">
        <v>30</v>
      </c>
      <c r="D361" t="s">
        <v>951</v>
      </c>
      <c r="E361" s="38">
        <v>4</v>
      </c>
      <c r="F361" t="s">
        <v>948</v>
      </c>
      <c r="G361" t="s">
        <v>892</v>
      </c>
      <c r="H361" t="str">
        <f>VLOOKUP(TABLA_ACTIVIDADES[[#This Row],[FRENTE]],WORKFACES!G:J,4,FALSE)</f>
        <v>4000-EXTRACCION POR SOLVENTES</v>
      </c>
    </row>
    <row r="362" spans="1:8" x14ac:dyDescent="0.25">
      <c r="A362" s="40" t="s">
        <v>1259</v>
      </c>
      <c r="B362" t="s">
        <v>4</v>
      </c>
      <c r="C362" t="s">
        <v>30</v>
      </c>
      <c r="D362" t="s">
        <v>952</v>
      </c>
      <c r="E362" s="38">
        <v>3</v>
      </c>
      <c r="F362" t="s">
        <v>634</v>
      </c>
      <c r="G362" t="s">
        <v>892</v>
      </c>
      <c r="H362" t="str">
        <f>VLOOKUP(TABLA_ACTIVIDADES[[#This Row],[FRENTE]],WORKFACES!G:J,4,FALSE)</f>
        <v>4000-EXTRACCION POR SOLVENTES</v>
      </c>
    </row>
    <row r="363" spans="1:8" x14ac:dyDescent="0.25">
      <c r="A363" s="40" t="s">
        <v>1259</v>
      </c>
      <c r="B363" t="s">
        <v>4</v>
      </c>
      <c r="C363" t="s">
        <v>30</v>
      </c>
      <c r="D363" t="s">
        <v>953</v>
      </c>
      <c r="E363" s="38">
        <v>4</v>
      </c>
      <c r="F363" t="s">
        <v>948</v>
      </c>
      <c r="G363" t="s">
        <v>892</v>
      </c>
      <c r="H363" t="str">
        <f>VLOOKUP(TABLA_ACTIVIDADES[[#This Row],[FRENTE]],WORKFACES!G:J,4,FALSE)</f>
        <v>4000-EXTRACCION POR SOLVENTES</v>
      </c>
    </row>
    <row r="364" spans="1:8" x14ac:dyDescent="0.25">
      <c r="A364" s="40" t="s">
        <v>1259</v>
      </c>
      <c r="B364" t="s">
        <v>4</v>
      </c>
      <c r="C364" t="s">
        <v>30</v>
      </c>
      <c r="D364" t="s">
        <v>954</v>
      </c>
      <c r="E364" s="38">
        <v>4</v>
      </c>
      <c r="F364" t="s">
        <v>948</v>
      </c>
      <c r="G364" t="s">
        <v>892</v>
      </c>
      <c r="H364" t="str">
        <f>VLOOKUP(TABLA_ACTIVIDADES[[#This Row],[FRENTE]],WORKFACES!G:J,4,FALSE)</f>
        <v>4000-EXTRACCION POR SOLVENTES</v>
      </c>
    </row>
    <row r="365" spans="1:8" x14ac:dyDescent="0.25">
      <c r="A365" s="40" t="s">
        <v>1259</v>
      </c>
      <c r="B365" t="s">
        <v>4</v>
      </c>
      <c r="C365" t="s">
        <v>30</v>
      </c>
      <c r="D365" t="s">
        <v>955</v>
      </c>
      <c r="E365" s="38">
        <v>4</v>
      </c>
      <c r="F365" t="s">
        <v>948</v>
      </c>
      <c r="G365" t="s">
        <v>892</v>
      </c>
      <c r="H365" t="str">
        <f>VLOOKUP(TABLA_ACTIVIDADES[[#This Row],[FRENTE]],WORKFACES!G:J,4,FALSE)</f>
        <v>4000-EXTRACCION POR SOLVENTES</v>
      </c>
    </row>
    <row r="366" spans="1:8" x14ac:dyDescent="0.25">
      <c r="A366" s="40" t="s">
        <v>1259</v>
      </c>
      <c r="B366" t="s">
        <v>4</v>
      </c>
      <c r="C366" t="s">
        <v>30</v>
      </c>
      <c r="D366" t="s">
        <v>956</v>
      </c>
      <c r="E366" s="38">
        <v>3</v>
      </c>
      <c r="F366" t="s">
        <v>948</v>
      </c>
      <c r="G366" t="s">
        <v>892</v>
      </c>
      <c r="H366" t="str">
        <f>VLOOKUP(TABLA_ACTIVIDADES[[#This Row],[FRENTE]],WORKFACES!G:J,4,FALSE)</f>
        <v>4000-EXTRACCION POR SOLVENTES</v>
      </c>
    </row>
    <row r="367" spans="1:8" x14ac:dyDescent="0.25">
      <c r="A367" s="40" t="s">
        <v>1259</v>
      </c>
      <c r="B367" t="s">
        <v>4</v>
      </c>
      <c r="C367" t="s">
        <v>30</v>
      </c>
      <c r="D367" t="s">
        <v>957</v>
      </c>
      <c r="E367" s="38">
        <v>4</v>
      </c>
      <c r="F367" t="s">
        <v>948</v>
      </c>
      <c r="G367" t="s">
        <v>892</v>
      </c>
      <c r="H367" t="str">
        <f>VLOOKUP(TABLA_ACTIVIDADES[[#This Row],[FRENTE]],WORKFACES!G:J,4,FALSE)</f>
        <v>4000-EXTRACCION POR SOLVENTES</v>
      </c>
    </row>
    <row r="368" spans="1:8" x14ac:dyDescent="0.25">
      <c r="A368" s="40" t="s">
        <v>1259</v>
      </c>
      <c r="B368" t="s">
        <v>4</v>
      </c>
      <c r="C368" t="s">
        <v>958</v>
      </c>
      <c r="D368" t="s">
        <v>3</v>
      </c>
      <c r="E368" s="38">
        <v>5</v>
      </c>
      <c r="F368" t="s">
        <v>724</v>
      </c>
      <c r="G368" t="s">
        <v>869</v>
      </c>
      <c r="H368" t="str">
        <f>VLOOKUP(TABLA_ACTIVIDADES[[#This Row],[FRENTE]],WORKFACES!G:J,4,FALSE)</f>
        <v>PP3-SX</v>
      </c>
    </row>
    <row r="369" spans="1:8" x14ac:dyDescent="0.25">
      <c r="A369" s="40" t="s">
        <v>1259</v>
      </c>
      <c r="B369" t="s">
        <v>4</v>
      </c>
      <c r="C369" t="s">
        <v>958</v>
      </c>
      <c r="D369" t="s">
        <v>959</v>
      </c>
      <c r="E369" s="38">
        <v>58</v>
      </c>
      <c r="F369" t="s">
        <v>724</v>
      </c>
      <c r="G369" t="s">
        <v>869</v>
      </c>
      <c r="H369" t="str">
        <f>VLOOKUP(TABLA_ACTIVIDADES[[#This Row],[FRENTE]],WORKFACES!G:J,4,FALSE)</f>
        <v>PP3-SX</v>
      </c>
    </row>
    <row r="370" spans="1:8" x14ac:dyDescent="0.25">
      <c r="A370" s="40" t="s">
        <v>1259</v>
      </c>
      <c r="B370" t="s">
        <v>11</v>
      </c>
      <c r="C370" t="s">
        <v>559</v>
      </c>
      <c r="D370" t="s">
        <v>960</v>
      </c>
      <c r="E370" s="38">
        <v>14</v>
      </c>
      <c r="F370" t="s">
        <v>727</v>
      </c>
      <c r="G370" t="s">
        <v>881</v>
      </c>
      <c r="H370" t="str">
        <f>VLOOKUP(TABLA_ACTIVIDADES[[#This Row],[FRENTE]],WORKFACES!G:J,4,FALSE)</f>
        <v>4000-EXTRACCION POR SOLVENTES</v>
      </c>
    </row>
    <row r="371" spans="1:8" x14ac:dyDescent="0.25">
      <c r="A371" s="40" t="s">
        <v>1259</v>
      </c>
      <c r="B371" t="s">
        <v>11</v>
      </c>
      <c r="C371" t="s">
        <v>559</v>
      </c>
      <c r="D371" t="s">
        <v>961</v>
      </c>
      <c r="E371" s="38">
        <v>14</v>
      </c>
      <c r="F371" t="s">
        <v>727</v>
      </c>
      <c r="G371" t="s">
        <v>881</v>
      </c>
      <c r="H371" t="str">
        <f>VLOOKUP(TABLA_ACTIVIDADES[[#This Row],[FRENTE]],WORKFACES!G:J,4,FALSE)</f>
        <v>4000-EXTRACCION POR SOLVENTES</v>
      </c>
    </row>
    <row r="372" spans="1:8" x14ac:dyDescent="0.25">
      <c r="A372" s="40" t="s">
        <v>1259</v>
      </c>
      <c r="B372" t="s">
        <v>11</v>
      </c>
      <c r="C372" t="s">
        <v>559</v>
      </c>
      <c r="D372" t="s">
        <v>962</v>
      </c>
      <c r="E372" s="38">
        <v>69</v>
      </c>
      <c r="F372" t="s">
        <v>727</v>
      </c>
      <c r="G372" t="s">
        <v>881</v>
      </c>
      <c r="H372" t="str">
        <f>VLOOKUP(TABLA_ACTIVIDADES[[#This Row],[FRENTE]],WORKFACES!G:J,4,FALSE)</f>
        <v>4000-EXTRACCION POR SOLVENTES</v>
      </c>
    </row>
    <row r="373" spans="1:8" x14ac:dyDescent="0.25">
      <c r="A373" s="40" t="s">
        <v>1259</v>
      </c>
      <c r="B373" t="s">
        <v>11</v>
      </c>
      <c r="C373" t="s">
        <v>559</v>
      </c>
      <c r="D373" t="s">
        <v>963</v>
      </c>
      <c r="E373" s="38">
        <v>43</v>
      </c>
      <c r="F373" t="s">
        <v>724</v>
      </c>
      <c r="G373" t="s">
        <v>869</v>
      </c>
      <c r="H373" t="str">
        <f>VLOOKUP(TABLA_ACTIVIDADES[[#This Row],[FRENTE]],WORKFACES!G:J,4,FALSE)</f>
        <v>PP3-SX</v>
      </c>
    </row>
    <row r="374" spans="1:8" x14ac:dyDescent="0.25">
      <c r="A374" s="40" t="s">
        <v>1259</v>
      </c>
      <c r="B374" t="s">
        <v>11</v>
      </c>
      <c r="C374" t="s">
        <v>559</v>
      </c>
      <c r="D374" t="s">
        <v>964</v>
      </c>
      <c r="E374" s="38">
        <v>22</v>
      </c>
      <c r="F374" t="s">
        <v>724</v>
      </c>
      <c r="G374" t="s">
        <v>869</v>
      </c>
      <c r="H374" t="str">
        <f>VLOOKUP(TABLA_ACTIVIDADES[[#This Row],[FRENTE]],WORKFACES!G:J,4,FALSE)</f>
        <v>PP3-SX</v>
      </c>
    </row>
    <row r="375" spans="1:8" x14ac:dyDescent="0.25">
      <c r="A375" s="40" t="s">
        <v>1259</v>
      </c>
      <c r="B375" t="s">
        <v>11</v>
      </c>
      <c r="C375" t="s">
        <v>559</v>
      </c>
      <c r="D375" t="s">
        <v>965</v>
      </c>
      <c r="E375" s="38">
        <v>16</v>
      </c>
      <c r="F375" t="s">
        <v>634</v>
      </c>
      <c r="G375" t="s">
        <v>869</v>
      </c>
      <c r="H375" t="str">
        <f>VLOOKUP(TABLA_ACTIVIDADES[[#This Row],[FRENTE]],WORKFACES!G:J,4,FALSE)</f>
        <v>PP3-SX</v>
      </c>
    </row>
    <row r="376" spans="1:8" x14ac:dyDescent="0.25">
      <c r="A376" s="40" t="s">
        <v>1259</v>
      </c>
      <c r="B376" t="s">
        <v>11</v>
      </c>
      <c r="C376" t="s">
        <v>37</v>
      </c>
      <c r="D376" t="s">
        <v>554</v>
      </c>
      <c r="E376" s="38">
        <v>9</v>
      </c>
      <c r="F376" t="s">
        <v>966</v>
      </c>
      <c r="G376" t="s">
        <v>898</v>
      </c>
      <c r="H376" t="str">
        <f>VLOOKUP(TABLA_ACTIVIDADES[[#This Row],[FRENTE]],WORKFACES!G:J,4,FALSE)</f>
        <v>1000-ACOPIO Y MANEJO DE SAL</v>
      </c>
    </row>
    <row r="377" spans="1:8" x14ac:dyDescent="0.25">
      <c r="A377" s="40" t="s">
        <v>1259</v>
      </c>
      <c r="B377" t="s">
        <v>11</v>
      </c>
      <c r="C377" t="s">
        <v>37</v>
      </c>
      <c r="D377" t="s">
        <v>967</v>
      </c>
      <c r="E377" s="38">
        <v>60</v>
      </c>
      <c r="F377" t="s">
        <v>966</v>
      </c>
      <c r="G377" t="s">
        <v>898</v>
      </c>
      <c r="H377" t="str">
        <f>VLOOKUP(TABLA_ACTIVIDADES[[#This Row],[FRENTE]],WORKFACES!G:J,4,FALSE)</f>
        <v>1000-ACOPIO Y MANEJO DE SAL</v>
      </c>
    </row>
    <row r="378" spans="1:8" x14ac:dyDescent="0.25">
      <c r="A378" s="40" t="s">
        <v>1259</v>
      </c>
      <c r="B378" t="s">
        <v>11</v>
      </c>
      <c r="C378" t="s">
        <v>37</v>
      </c>
      <c r="D378" t="s">
        <v>51</v>
      </c>
      <c r="E378" s="38">
        <v>9</v>
      </c>
      <c r="F378" t="s">
        <v>966</v>
      </c>
      <c r="G378" t="s">
        <v>898</v>
      </c>
      <c r="H378" t="str">
        <f>VLOOKUP(TABLA_ACTIVIDADES[[#This Row],[FRENTE]],WORKFACES!G:J,4,FALSE)</f>
        <v>1000-ACOPIO Y MANEJO DE SAL</v>
      </c>
    </row>
    <row r="379" spans="1:8" x14ac:dyDescent="0.25">
      <c r="A379" s="40" t="s">
        <v>1259</v>
      </c>
      <c r="B379" t="s">
        <v>11</v>
      </c>
      <c r="C379" t="s">
        <v>37</v>
      </c>
      <c r="D379" t="s">
        <v>968</v>
      </c>
      <c r="E379" s="38">
        <v>30</v>
      </c>
      <c r="F379" t="s">
        <v>966</v>
      </c>
      <c r="G379" t="s">
        <v>898</v>
      </c>
      <c r="H379" t="str">
        <f>VLOOKUP(TABLA_ACTIVIDADES[[#This Row],[FRENTE]],WORKFACES!G:J,4,FALSE)</f>
        <v>1000-ACOPIO Y MANEJO DE SAL</v>
      </c>
    </row>
    <row r="380" spans="1:8" x14ac:dyDescent="0.25">
      <c r="A380" s="40" t="s">
        <v>1259</v>
      </c>
      <c r="B380" t="s">
        <v>13</v>
      </c>
      <c r="C380" t="s">
        <v>561</v>
      </c>
      <c r="D380" t="s">
        <v>969</v>
      </c>
      <c r="E380" s="38">
        <v>60</v>
      </c>
      <c r="F380" t="s">
        <v>716</v>
      </c>
      <c r="G380" t="s">
        <v>889</v>
      </c>
      <c r="H380" t="str">
        <f>VLOOKUP(TABLA_ACTIVIDADES[[#This Row],[FRENTE]],WORKFACES!G:J,4,FALSE)</f>
        <v>4000-EXTRACCION POR SOLVENTES</v>
      </c>
    </row>
    <row r="381" spans="1:8" x14ac:dyDescent="0.25">
      <c r="A381" s="40" t="s">
        <v>1259</v>
      </c>
      <c r="B381" t="s">
        <v>13</v>
      </c>
      <c r="C381" t="s">
        <v>561</v>
      </c>
      <c r="D381" t="s">
        <v>544</v>
      </c>
      <c r="E381" s="38">
        <v>6</v>
      </c>
      <c r="F381" t="s">
        <v>716</v>
      </c>
      <c r="G381" t="s">
        <v>889</v>
      </c>
      <c r="H381" t="str">
        <f>VLOOKUP(TABLA_ACTIVIDADES[[#This Row],[FRENTE]],WORKFACES!G:J,4,FALSE)</f>
        <v>4000-EXTRACCION POR SOLVENTES</v>
      </c>
    </row>
    <row r="382" spans="1:8" x14ac:dyDescent="0.25">
      <c r="A382" s="40" t="s">
        <v>1259</v>
      </c>
      <c r="B382" t="s">
        <v>13</v>
      </c>
      <c r="C382" t="s">
        <v>561</v>
      </c>
      <c r="D382" t="s">
        <v>17</v>
      </c>
      <c r="E382" s="38">
        <v>6</v>
      </c>
      <c r="F382" t="s">
        <v>716</v>
      </c>
      <c r="G382" t="s">
        <v>889</v>
      </c>
      <c r="H382" t="str">
        <f>VLOOKUP(TABLA_ACTIVIDADES[[#This Row],[FRENTE]],WORKFACES!G:J,4,FALSE)</f>
        <v>4000-EXTRACCION POR SOLVENTES</v>
      </c>
    </row>
    <row r="383" spans="1:8" x14ac:dyDescent="0.25">
      <c r="A383" s="40" t="s">
        <v>1259</v>
      </c>
      <c r="B383" t="s">
        <v>40</v>
      </c>
      <c r="C383" t="s">
        <v>562</v>
      </c>
      <c r="D383" t="s">
        <v>578</v>
      </c>
      <c r="E383" s="38">
        <v>13</v>
      </c>
      <c r="F383" t="s">
        <v>948</v>
      </c>
      <c r="G383" t="s">
        <v>892</v>
      </c>
      <c r="H383" t="str">
        <f>VLOOKUP(TABLA_ACTIVIDADES[[#This Row],[FRENTE]],WORKFACES!G:J,4,FALSE)</f>
        <v>4000-EXTRACCION POR SOLVENTES</v>
      </c>
    </row>
    <row r="384" spans="1:8" x14ac:dyDescent="0.25">
      <c r="A384" s="40" t="s">
        <v>1259</v>
      </c>
      <c r="B384" t="s">
        <v>40</v>
      </c>
      <c r="C384" t="s">
        <v>562</v>
      </c>
      <c r="D384" t="s">
        <v>970</v>
      </c>
      <c r="E384" s="38">
        <v>16</v>
      </c>
      <c r="F384" t="s">
        <v>634</v>
      </c>
      <c r="G384" t="s">
        <v>892</v>
      </c>
      <c r="H384" t="str">
        <f>VLOOKUP(TABLA_ACTIVIDADES[[#This Row],[FRENTE]],WORKFACES!G:J,4,FALSE)</f>
        <v>4000-EXTRACCION POR SOLVENTES</v>
      </c>
    </row>
    <row r="385" spans="1:8" x14ac:dyDescent="0.25">
      <c r="A385" s="40" t="s">
        <v>1259</v>
      </c>
      <c r="B385" t="s">
        <v>40</v>
      </c>
      <c r="C385" t="s">
        <v>562</v>
      </c>
      <c r="D385" t="s">
        <v>971</v>
      </c>
      <c r="E385" s="38">
        <v>27</v>
      </c>
      <c r="F385" t="s">
        <v>948</v>
      </c>
      <c r="G385" t="s">
        <v>892</v>
      </c>
      <c r="H385" t="str">
        <f>VLOOKUP(TABLA_ACTIVIDADES[[#This Row],[FRENTE]],WORKFACES!G:J,4,FALSE)</f>
        <v>4000-EXTRACCION POR SOLVENTES</v>
      </c>
    </row>
    <row r="386" spans="1:8" x14ac:dyDescent="0.25">
      <c r="A386" s="40" t="s">
        <v>1259</v>
      </c>
      <c r="B386" t="s">
        <v>40</v>
      </c>
      <c r="C386" t="s">
        <v>562</v>
      </c>
      <c r="D386" t="s">
        <v>729</v>
      </c>
      <c r="E386" s="38">
        <v>13</v>
      </c>
      <c r="F386" t="s">
        <v>948</v>
      </c>
      <c r="G386" t="s">
        <v>892</v>
      </c>
      <c r="H386" t="str">
        <f>VLOOKUP(TABLA_ACTIVIDADES[[#This Row],[FRENTE]],WORKFACES!G:J,4,FALSE)</f>
        <v>4000-EXTRACCION POR SOLVENTES</v>
      </c>
    </row>
    <row r="387" spans="1:8" x14ac:dyDescent="0.25">
      <c r="A387" s="40" t="s">
        <v>1259</v>
      </c>
      <c r="B387" t="s">
        <v>40</v>
      </c>
      <c r="C387" t="s">
        <v>562</v>
      </c>
      <c r="D387" t="s">
        <v>972</v>
      </c>
      <c r="E387" s="38">
        <v>12</v>
      </c>
      <c r="F387" t="s">
        <v>634</v>
      </c>
      <c r="G387" t="s">
        <v>892</v>
      </c>
      <c r="H387" t="str">
        <f>VLOOKUP(TABLA_ACTIVIDADES[[#This Row],[FRENTE]],WORKFACES!G:J,4,FALSE)</f>
        <v>4000-EXTRACCION POR SOLVENTES</v>
      </c>
    </row>
    <row r="388" spans="1:8" x14ac:dyDescent="0.25">
      <c r="A388" s="40" t="s">
        <v>1259</v>
      </c>
      <c r="B388" t="s">
        <v>40</v>
      </c>
      <c r="C388" t="s">
        <v>562</v>
      </c>
      <c r="D388" t="s">
        <v>973</v>
      </c>
      <c r="E388" s="38">
        <v>10</v>
      </c>
      <c r="F388" t="s">
        <v>948</v>
      </c>
      <c r="G388" t="s">
        <v>892</v>
      </c>
      <c r="H388" t="str">
        <f>VLOOKUP(TABLA_ACTIVIDADES[[#This Row],[FRENTE]],WORKFACES!G:J,4,FALSE)</f>
        <v>4000-EXTRACCION POR SOLVENTES</v>
      </c>
    </row>
    <row r="389" spans="1:8" x14ac:dyDescent="0.25">
      <c r="A389" s="40" t="s">
        <v>1259</v>
      </c>
      <c r="B389" t="s">
        <v>40</v>
      </c>
      <c r="C389" t="s">
        <v>562</v>
      </c>
      <c r="D389" t="s">
        <v>974</v>
      </c>
      <c r="E389" s="38">
        <v>24</v>
      </c>
      <c r="F389" t="s">
        <v>948</v>
      </c>
      <c r="G389" t="s">
        <v>892</v>
      </c>
      <c r="H389" t="str">
        <f>VLOOKUP(TABLA_ACTIVIDADES[[#This Row],[FRENTE]],WORKFACES!G:J,4,FALSE)</f>
        <v>4000-EXTRACCION POR SOLVENTES</v>
      </c>
    </row>
    <row r="390" spans="1:8" x14ac:dyDescent="0.25">
      <c r="A390" s="40" t="s">
        <v>1259</v>
      </c>
      <c r="B390" t="s">
        <v>40</v>
      </c>
      <c r="C390" t="s">
        <v>562</v>
      </c>
      <c r="D390" t="s">
        <v>975</v>
      </c>
      <c r="E390" s="38">
        <v>10</v>
      </c>
      <c r="F390" t="s">
        <v>948</v>
      </c>
      <c r="G390" t="s">
        <v>892</v>
      </c>
      <c r="H390" t="str">
        <f>VLOOKUP(TABLA_ACTIVIDADES[[#This Row],[FRENTE]],WORKFACES!G:J,4,FALSE)</f>
        <v>4000-EXTRACCION POR SOLVENTES</v>
      </c>
    </row>
    <row r="391" spans="1:8" x14ac:dyDescent="0.25">
      <c r="A391" s="40" t="s">
        <v>1259</v>
      </c>
      <c r="B391" t="s">
        <v>40</v>
      </c>
      <c r="C391" t="s">
        <v>562</v>
      </c>
      <c r="D391" t="s">
        <v>976</v>
      </c>
      <c r="E391" s="38">
        <v>10</v>
      </c>
      <c r="F391" t="s">
        <v>948</v>
      </c>
      <c r="G391" t="s">
        <v>892</v>
      </c>
      <c r="H391" t="str">
        <f>VLOOKUP(TABLA_ACTIVIDADES[[#This Row],[FRENTE]],WORKFACES!G:J,4,FALSE)</f>
        <v>4000-EXTRACCION POR SOLVENTES</v>
      </c>
    </row>
    <row r="392" spans="1:8" x14ac:dyDescent="0.25">
      <c r="A392" s="40" t="s">
        <v>1259</v>
      </c>
      <c r="B392" t="s">
        <v>40</v>
      </c>
      <c r="C392" t="s">
        <v>562</v>
      </c>
      <c r="D392" t="s">
        <v>977</v>
      </c>
      <c r="E392" s="38">
        <v>11</v>
      </c>
      <c r="F392" t="s">
        <v>634</v>
      </c>
      <c r="G392" t="s">
        <v>892</v>
      </c>
      <c r="H392" t="str">
        <f>VLOOKUP(TABLA_ACTIVIDADES[[#This Row],[FRENTE]],WORKFACES!G:J,4,FALSE)</f>
        <v>4000-EXTRACCION POR SOLVENTES</v>
      </c>
    </row>
    <row r="393" spans="1:8" x14ac:dyDescent="0.25">
      <c r="A393" s="40" t="s">
        <v>1259</v>
      </c>
      <c r="B393" t="s">
        <v>40</v>
      </c>
      <c r="C393" t="s">
        <v>562</v>
      </c>
      <c r="D393" t="s">
        <v>978</v>
      </c>
      <c r="E393" s="38">
        <v>10</v>
      </c>
      <c r="F393" t="s">
        <v>948</v>
      </c>
      <c r="G393" t="s">
        <v>892</v>
      </c>
      <c r="H393" t="str">
        <f>VLOOKUP(TABLA_ACTIVIDADES[[#This Row],[FRENTE]],WORKFACES!G:J,4,FALSE)</f>
        <v>4000-EXTRACCION POR SOLVENTES</v>
      </c>
    </row>
    <row r="394" spans="1:8" x14ac:dyDescent="0.25">
      <c r="A394" s="40" t="s">
        <v>1259</v>
      </c>
      <c r="B394" t="s">
        <v>663</v>
      </c>
      <c r="C394" t="s">
        <v>42</v>
      </c>
      <c r="D394" t="s">
        <v>979</v>
      </c>
      <c r="E394" s="38">
        <v>16</v>
      </c>
      <c r="F394" t="s">
        <v>634</v>
      </c>
      <c r="G394" t="s">
        <v>980</v>
      </c>
      <c r="H394" t="str">
        <f>VLOOKUP(TABLA_ACTIVIDADES[[#This Row],[FRENTE]],WORKFACES!G:J,4,FALSE)</f>
        <v>1000-ACOPIO Y MANEJO DE SAL</v>
      </c>
    </row>
    <row r="395" spans="1:8" x14ac:dyDescent="0.25">
      <c r="A395" s="40" t="s">
        <v>1259</v>
      </c>
      <c r="B395" t="s">
        <v>663</v>
      </c>
      <c r="C395" t="s">
        <v>42</v>
      </c>
      <c r="D395" t="s">
        <v>981</v>
      </c>
      <c r="E395" s="38">
        <v>16</v>
      </c>
      <c r="F395" t="s">
        <v>634</v>
      </c>
      <c r="G395" t="s">
        <v>980</v>
      </c>
      <c r="H395" t="str">
        <f>VLOOKUP(TABLA_ACTIVIDADES[[#This Row],[FRENTE]],WORKFACES!G:J,4,FALSE)</f>
        <v>1000-ACOPIO Y MANEJO DE SAL</v>
      </c>
    </row>
    <row r="396" spans="1:8" x14ac:dyDescent="0.25">
      <c r="A396" s="40" t="s">
        <v>1259</v>
      </c>
      <c r="B396" t="s">
        <v>663</v>
      </c>
      <c r="C396" t="s">
        <v>42</v>
      </c>
      <c r="D396" t="s">
        <v>982</v>
      </c>
      <c r="E396" s="38">
        <v>10</v>
      </c>
      <c r="F396" t="s">
        <v>634</v>
      </c>
      <c r="G396" t="s">
        <v>980</v>
      </c>
      <c r="H396" t="str">
        <f>VLOOKUP(TABLA_ACTIVIDADES[[#This Row],[FRENTE]],WORKFACES!G:J,4,FALSE)</f>
        <v>1000-ACOPIO Y MANEJO DE SAL</v>
      </c>
    </row>
    <row r="397" spans="1:8" x14ac:dyDescent="0.25">
      <c r="A397" s="40" t="s">
        <v>1259</v>
      </c>
      <c r="B397" t="s">
        <v>663</v>
      </c>
      <c r="C397" t="s">
        <v>42</v>
      </c>
      <c r="D397" t="s">
        <v>24</v>
      </c>
      <c r="E397" s="38">
        <v>10</v>
      </c>
      <c r="F397" t="s">
        <v>634</v>
      </c>
      <c r="G397" t="s">
        <v>980</v>
      </c>
      <c r="H397" t="str">
        <f>VLOOKUP(TABLA_ACTIVIDADES[[#This Row],[FRENTE]],WORKFACES!G:J,4,FALSE)</f>
        <v>1000-ACOPIO Y MANEJO DE SAL</v>
      </c>
    </row>
    <row r="398" spans="1:8" x14ac:dyDescent="0.25">
      <c r="A398" s="40" t="s">
        <v>1259</v>
      </c>
      <c r="B398" t="s">
        <v>663</v>
      </c>
      <c r="C398" t="s">
        <v>42</v>
      </c>
      <c r="D398" t="s">
        <v>983</v>
      </c>
      <c r="E398" s="38">
        <v>58</v>
      </c>
      <c r="F398" t="s">
        <v>634</v>
      </c>
      <c r="G398" t="s">
        <v>980</v>
      </c>
      <c r="H398" t="str">
        <f>VLOOKUP(TABLA_ACTIVIDADES[[#This Row],[FRENTE]],WORKFACES!G:J,4,FALSE)</f>
        <v>1000-ACOPIO Y MANEJO DE SAL</v>
      </c>
    </row>
    <row r="399" spans="1:8" x14ac:dyDescent="0.25">
      <c r="A399" s="40" t="s">
        <v>1259</v>
      </c>
      <c r="B399" t="s">
        <v>663</v>
      </c>
      <c r="C399" t="s">
        <v>42</v>
      </c>
      <c r="D399" t="s">
        <v>984</v>
      </c>
      <c r="E399" s="38">
        <v>20</v>
      </c>
      <c r="F399" t="s">
        <v>634</v>
      </c>
      <c r="G399" t="s">
        <v>980</v>
      </c>
      <c r="H399" t="str">
        <f>VLOOKUP(TABLA_ACTIVIDADES[[#This Row],[FRENTE]],WORKFACES!G:J,4,FALSE)</f>
        <v>1000-ACOPIO Y MANEJO DE SAL</v>
      </c>
    </row>
    <row r="400" spans="1:8" x14ac:dyDescent="0.25">
      <c r="A400" s="40" t="s">
        <v>1259</v>
      </c>
      <c r="B400" t="s">
        <v>40</v>
      </c>
      <c r="C400" t="s">
        <v>743</v>
      </c>
      <c r="D400" t="s">
        <v>18</v>
      </c>
      <c r="E400" s="38">
        <v>6</v>
      </c>
      <c r="F400" t="s">
        <v>966</v>
      </c>
      <c r="G400" t="s">
        <v>901</v>
      </c>
      <c r="H400" t="str">
        <f>VLOOKUP(TABLA_ACTIVIDADES[[#This Row],[FRENTE]],WORKFACES!G:J,4,FALSE)</f>
        <v>1000-ACOPIO Y MANEJO DE SAL</v>
      </c>
    </row>
    <row r="401" spans="1:8" x14ac:dyDescent="0.25">
      <c r="A401" s="40" t="s">
        <v>1259</v>
      </c>
      <c r="B401" t="s">
        <v>40</v>
      </c>
      <c r="C401" t="s">
        <v>743</v>
      </c>
      <c r="D401" t="s">
        <v>985</v>
      </c>
      <c r="E401" s="38">
        <v>6</v>
      </c>
      <c r="F401" t="s">
        <v>966</v>
      </c>
      <c r="G401" t="s">
        <v>901</v>
      </c>
      <c r="H401" t="str">
        <f>VLOOKUP(TABLA_ACTIVIDADES[[#This Row],[FRENTE]],WORKFACES!G:J,4,FALSE)</f>
        <v>1000-ACOPIO Y MANEJO DE SAL</v>
      </c>
    </row>
    <row r="402" spans="1:8" x14ac:dyDescent="0.25">
      <c r="A402" s="40" t="s">
        <v>1259</v>
      </c>
      <c r="B402" t="s">
        <v>40</v>
      </c>
      <c r="C402" t="s">
        <v>743</v>
      </c>
      <c r="D402" t="s">
        <v>986</v>
      </c>
      <c r="E402" s="38">
        <v>50</v>
      </c>
      <c r="F402" t="s">
        <v>634</v>
      </c>
      <c r="G402" t="s">
        <v>987</v>
      </c>
      <c r="H402" t="str">
        <f>VLOOKUP(TABLA_ACTIVIDADES[[#This Row],[FRENTE]],WORKFACES!G:J,4,FALSE)</f>
        <v>1000-ACOPIO Y MANEJO DE SAL</v>
      </c>
    </row>
    <row r="403" spans="1:8" x14ac:dyDescent="0.25">
      <c r="A403" s="40" t="s">
        <v>1259</v>
      </c>
      <c r="B403" t="s">
        <v>40</v>
      </c>
      <c r="C403" t="s">
        <v>743</v>
      </c>
      <c r="D403" t="s">
        <v>547</v>
      </c>
      <c r="E403" s="38">
        <v>12</v>
      </c>
      <c r="F403" t="s">
        <v>744</v>
      </c>
      <c r="G403" t="s">
        <v>901</v>
      </c>
      <c r="H403" t="str">
        <f>VLOOKUP(TABLA_ACTIVIDADES[[#This Row],[FRENTE]],WORKFACES!G:J,4,FALSE)</f>
        <v>1000-ACOPIO Y MANEJO DE SAL</v>
      </c>
    </row>
    <row r="404" spans="1:8" x14ac:dyDescent="0.25">
      <c r="A404" s="40" t="s">
        <v>1259</v>
      </c>
      <c r="B404" t="s">
        <v>40</v>
      </c>
      <c r="C404" t="s">
        <v>743</v>
      </c>
      <c r="D404" t="s">
        <v>988</v>
      </c>
      <c r="E404" s="38">
        <v>40</v>
      </c>
      <c r="F404" t="s">
        <v>966</v>
      </c>
      <c r="G404" t="s">
        <v>901</v>
      </c>
      <c r="H404" t="str">
        <f>VLOOKUP(TABLA_ACTIVIDADES[[#This Row],[FRENTE]],WORKFACES!G:J,4,FALSE)</f>
        <v>1000-ACOPIO Y MANEJO DE SAL</v>
      </c>
    </row>
    <row r="405" spans="1:8" x14ac:dyDescent="0.25">
      <c r="A405" s="40" t="s">
        <v>1259</v>
      </c>
      <c r="B405" t="s">
        <v>40</v>
      </c>
      <c r="C405" t="s">
        <v>743</v>
      </c>
      <c r="D405" t="s">
        <v>989</v>
      </c>
      <c r="E405" s="38">
        <v>10</v>
      </c>
      <c r="F405" t="s">
        <v>744</v>
      </c>
      <c r="G405" t="s">
        <v>901</v>
      </c>
      <c r="H405" t="str">
        <f>VLOOKUP(TABLA_ACTIVIDADES[[#This Row],[FRENTE]],WORKFACES!G:J,4,FALSE)</f>
        <v>1000-ACOPIO Y MANEJO DE SAL</v>
      </c>
    </row>
    <row r="406" spans="1:8" x14ac:dyDescent="0.25">
      <c r="A406" s="40" t="s">
        <v>1259</v>
      </c>
      <c r="B406" t="s">
        <v>40</v>
      </c>
      <c r="C406" t="s">
        <v>743</v>
      </c>
      <c r="D406" t="s">
        <v>990</v>
      </c>
      <c r="E406" s="38">
        <v>20</v>
      </c>
      <c r="F406" t="s">
        <v>744</v>
      </c>
      <c r="G406" t="s">
        <v>901</v>
      </c>
      <c r="H406" t="str">
        <f>VLOOKUP(TABLA_ACTIVIDADES[[#This Row],[FRENTE]],WORKFACES!G:J,4,FALSE)</f>
        <v>1000-ACOPIO Y MANEJO DE SAL</v>
      </c>
    </row>
    <row r="407" spans="1:8" x14ac:dyDescent="0.25">
      <c r="A407" s="40" t="s">
        <v>1259</v>
      </c>
      <c r="B407" t="s">
        <v>40</v>
      </c>
      <c r="C407" t="s">
        <v>743</v>
      </c>
      <c r="D407" t="s">
        <v>991</v>
      </c>
      <c r="E407" s="38">
        <v>10</v>
      </c>
      <c r="F407" t="s">
        <v>744</v>
      </c>
      <c r="G407" t="s">
        <v>901</v>
      </c>
      <c r="H407" t="str">
        <f>VLOOKUP(TABLA_ACTIVIDADES[[#This Row],[FRENTE]],WORKFACES!G:J,4,FALSE)</f>
        <v>1000-ACOPIO Y MANEJO DE SAL</v>
      </c>
    </row>
    <row r="408" spans="1:8" x14ac:dyDescent="0.25">
      <c r="A408" s="40" t="s">
        <v>1259</v>
      </c>
      <c r="B408" t="s">
        <v>40</v>
      </c>
      <c r="C408" t="s">
        <v>743</v>
      </c>
      <c r="D408" t="s">
        <v>992</v>
      </c>
      <c r="E408" s="38">
        <v>10</v>
      </c>
      <c r="F408" t="s">
        <v>744</v>
      </c>
      <c r="G408" t="s">
        <v>901</v>
      </c>
      <c r="H408" t="str">
        <f>VLOOKUP(TABLA_ACTIVIDADES[[#This Row],[FRENTE]],WORKFACES!G:J,4,FALSE)</f>
        <v>1000-ACOPIO Y MANEJO DE SAL</v>
      </c>
    </row>
    <row r="409" spans="1:8" x14ac:dyDescent="0.25">
      <c r="A409" s="40" t="s">
        <v>1259</v>
      </c>
      <c r="B409" t="s">
        <v>40</v>
      </c>
      <c r="C409" t="s">
        <v>743</v>
      </c>
      <c r="D409" t="s">
        <v>993</v>
      </c>
      <c r="E409" s="38">
        <v>12</v>
      </c>
      <c r="F409" t="s">
        <v>744</v>
      </c>
      <c r="G409" t="s">
        <v>901</v>
      </c>
      <c r="H409" t="str">
        <f>VLOOKUP(TABLA_ACTIVIDADES[[#This Row],[FRENTE]],WORKFACES!G:J,4,FALSE)</f>
        <v>1000-ACOPIO Y MANEJO DE SAL</v>
      </c>
    </row>
    <row r="410" spans="1:8" x14ac:dyDescent="0.25">
      <c r="A410" s="40" t="s">
        <v>1259</v>
      </c>
      <c r="B410" t="s">
        <v>537</v>
      </c>
      <c r="C410" t="s">
        <v>676</v>
      </c>
      <c r="D410" t="s">
        <v>12</v>
      </c>
      <c r="E410" s="38">
        <v>4</v>
      </c>
      <c r="F410" t="s">
        <v>744</v>
      </c>
      <c r="G410" t="s">
        <v>901</v>
      </c>
      <c r="H410" t="str">
        <f>VLOOKUP(TABLA_ACTIVIDADES[[#This Row],[FRENTE]],WORKFACES!G:J,4,FALSE)</f>
        <v>1000-ACOPIO Y MANEJO DE SAL</v>
      </c>
    </row>
    <row r="411" spans="1:8" x14ac:dyDescent="0.25">
      <c r="A411" s="40" t="s">
        <v>1259</v>
      </c>
      <c r="B411" t="s">
        <v>537</v>
      </c>
      <c r="C411" t="s">
        <v>676</v>
      </c>
      <c r="D411" t="s">
        <v>994</v>
      </c>
      <c r="E411" s="38">
        <v>44</v>
      </c>
      <c r="F411" t="s">
        <v>744</v>
      </c>
      <c r="G411" t="s">
        <v>901</v>
      </c>
      <c r="H411" t="str">
        <f>VLOOKUP(TABLA_ACTIVIDADES[[#This Row],[FRENTE]],WORKFACES!G:J,4,FALSE)</f>
        <v>1000-ACOPIO Y MANEJO DE SAL</v>
      </c>
    </row>
    <row r="412" spans="1:8" x14ac:dyDescent="0.25">
      <c r="A412" s="40" t="s">
        <v>1259</v>
      </c>
      <c r="B412" t="s">
        <v>44</v>
      </c>
      <c r="C412" t="s">
        <v>996</v>
      </c>
      <c r="D412" t="s">
        <v>995</v>
      </c>
      <c r="E412" s="38">
        <v>5</v>
      </c>
      <c r="F412" t="s">
        <v>998</v>
      </c>
      <c r="G412" t="s">
        <v>997</v>
      </c>
      <c r="H412" t="str">
        <f>VLOOKUP(TABLA_ACTIVIDADES[[#This Row],[FRENTE]],WORKFACES!G:J,4,FALSE)</f>
        <v>4000-EXTRACCION POR SOLVENTES</v>
      </c>
    </row>
    <row r="413" spans="1:8" x14ac:dyDescent="0.25">
      <c r="A413" s="40" t="s">
        <v>1259</v>
      </c>
      <c r="B413" t="s">
        <v>44</v>
      </c>
      <c r="C413" t="s">
        <v>996</v>
      </c>
      <c r="D413" t="s">
        <v>999</v>
      </c>
      <c r="E413" s="38">
        <v>6</v>
      </c>
      <c r="F413" t="s">
        <v>998</v>
      </c>
      <c r="G413" t="s">
        <v>997</v>
      </c>
      <c r="H413" t="str">
        <f>VLOOKUP(TABLA_ACTIVIDADES[[#This Row],[FRENTE]],WORKFACES!G:J,4,FALSE)</f>
        <v>4000-EXTRACCION POR SOLVENTES</v>
      </c>
    </row>
    <row r="414" spans="1:8" x14ac:dyDescent="0.25">
      <c r="A414" s="40" t="s">
        <v>1259</v>
      </c>
      <c r="B414" t="s">
        <v>44</v>
      </c>
      <c r="C414" t="s">
        <v>996</v>
      </c>
      <c r="D414" t="s">
        <v>7</v>
      </c>
      <c r="E414" s="38">
        <v>8</v>
      </c>
      <c r="F414" t="s">
        <v>998</v>
      </c>
      <c r="G414" t="s">
        <v>997</v>
      </c>
      <c r="H414" t="str">
        <f>VLOOKUP(TABLA_ACTIVIDADES[[#This Row],[FRENTE]],WORKFACES!G:J,4,FALSE)</f>
        <v>4000-EXTRACCION POR SOLVENTES</v>
      </c>
    </row>
    <row r="415" spans="1:8" x14ac:dyDescent="0.25">
      <c r="A415" s="40" t="s">
        <v>1259</v>
      </c>
      <c r="B415" t="s">
        <v>44</v>
      </c>
      <c r="C415" t="s">
        <v>996</v>
      </c>
      <c r="D415" t="s">
        <v>1000</v>
      </c>
      <c r="E415" s="38">
        <v>6</v>
      </c>
      <c r="F415" t="s">
        <v>998</v>
      </c>
      <c r="G415" t="s">
        <v>997</v>
      </c>
      <c r="H415" t="str">
        <f>VLOOKUP(TABLA_ACTIVIDADES[[#This Row],[FRENTE]],WORKFACES!G:J,4,FALSE)</f>
        <v>4000-EXTRACCION POR SOLVENTES</v>
      </c>
    </row>
    <row r="416" spans="1:8" x14ac:dyDescent="0.25">
      <c r="A416" s="40" t="s">
        <v>1259</v>
      </c>
      <c r="B416" t="s">
        <v>44</v>
      </c>
      <c r="C416" t="s">
        <v>996</v>
      </c>
      <c r="D416" t="s">
        <v>1001</v>
      </c>
      <c r="E416" s="38">
        <v>11</v>
      </c>
      <c r="F416" t="s">
        <v>998</v>
      </c>
      <c r="G416" t="s">
        <v>997</v>
      </c>
      <c r="H416" t="str">
        <f>VLOOKUP(TABLA_ACTIVIDADES[[#This Row],[FRENTE]],WORKFACES!G:J,4,FALSE)</f>
        <v>4000-EXTRACCION POR SOLVENTES</v>
      </c>
    </row>
    <row r="417" spans="1:8" x14ac:dyDescent="0.25">
      <c r="A417" s="40" t="s">
        <v>1259</v>
      </c>
      <c r="B417" t="s">
        <v>44</v>
      </c>
      <c r="C417" t="s">
        <v>996</v>
      </c>
      <c r="D417" t="s">
        <v>1002</v>
      </c>
      <c r="E417" s="38">
        <v>10</v>
      </c>
      <c r="F417" t="s">
        <v>634</v>
      </c>
      <c r="G417" t="s">
        <v>892</v>
      </c>
      <c r="H417" t="str">
        <f>VLOOKUP(TABLA_ACTIVIDADES[[#This Row],[FRENTE]],WORKFACES!G:J,4,FALSE)</f>
        <v>4000-EXTRACCION POR SOLVENTES</v>
      </c>
    </row>
    <row r="418" spans="1:8" x14ac:dyDescent="0.25">
      <c r="A418" s="40" t="s">
        <v>1259</v>
      </c>
      <c r="B418" t="s">
        <v>44</v>
      </c>
      <c r="C418" t="s">
        <v>996</v>
      </c>
      <c r="D418" t="s">
        <v>1003</v>
      </c>
      <c r="E418" s="38">
        <v>12</v>
      </c>
      <c r="F418" t="s">
        <v>714</v>
      </c>
      <c r="G418" t="s">
        <v>997</v>
      </c>
      <c r="H418" t="str">
        <f>VLOOKUP(TABLA_ACTIVIDADES[[#This Row],[FRENTE]],WORKFACES!G:J,4,FALSE)</f>
        <v>4000-EXTRACCION POR SOLVENTES</v>
      </c>
    </row>
    <row r="419" spans="1:8" x14ac:dyDescent="0.25">
      <c r="A419" s="40" t="s">
        <v>1259</v>
      </c>
      <c r="B419" t="s">
        <v>44</v>
      </c>
      <c r="C419" t="s">
        <v>996</v>
      </c>
      <c r="D419" t="s">
        <v>1004</v>
      </c>
      <c r="E419" s="38">
        <v>21</v>
      </c>
      <c r="F419" t="s">
        <v>634</v>
      </c>
      <c r="G419" t="s">
        <v>997</v>
      </c>
      <c r="H419" t="str">
        <f>VLOOKUP(TABLA_ACTIVIDADES[[#This Row],[FRENTE]],WORKFACES!G:J,4,FALSE)</f>
        <v>4000-EXTRACCION POR SOLVENTES</v>
      </c>
    </row>
    <row r="420" spans="1:8" x14ac:dyDescent="0.25">
      <c r="A420" s="40" t="s">
        <v>1259</v>
      </c>
      <c r="B420" t="s">
        <v>44</v>
      </c>
      <c r="C420" t="s">
        <v>996</v>
      </c>
      <c r="D420" t="s">
        <v>1005</v>
      </c>
      <c r="E420" s="38">
        <v>11</v>
      </c>
      <c r="F420" t="s">
        <v>714</v>
      </c>
      <c r="G420" t="s">
        <v>997</v>
      </c>
      <c r="H420" t="str">
        <f>VLOOKUP(TABLA_ACTIVIDADES[[#This Row],[FRENTE]],WORKFACES!G:J,4,FALSE)</f>
        <v>4000-EXTRACCION POR SOLVENTES</v>
      </c>
    </row>
    <row r="421" spans="1:8" x14ac:dyDescent="0.25">
      <c r="A421" s="40" t="s">
        <v>1259</v>
      </c>
      <c r="B421" t="s">
        <v>44</v>
      </c>
      <c r="C421" t="s">
        <v>996</v>
      </c>
      <c r="D421" t="s">
        <v>1006</v>
      </c>
      <c r="E421" s="38">
        <v>6</v>
      </c>
      <c r="F421" t="s">
        <v>714</v>
      </c>
      <c r="G421" t="s">
        <v>997</v>
      </c>
      <c r="H421" t="str">
        <f>VLOOKUP(TABLA_ACTIVIDADES[[#This Row],[FRENTE]],WORKFACES!G:J,4,FALSE)</f>
        <v>4000-EXTRACCION POR SOLVENTES</v>
      </c>
    </row>
    <row r="422" spans="1:8" x14ac:dyDescent="0.25">
      <c r="A422" s="40" t="s">
        <v>1259</v>
      </c>
      <c r="B422" t="s">
        <v>20</v>
      </c>
      <c r="C422" t="s">
        <v>550</v>
      </c>
      <c r="D422" t="s">
        <v>1007</v>
      </c>
      <c r="E422" s="38">
        <v>46.5</v>
      </c>
      <c r="F422" t="s">
        <v>634</v>
      </c>
      <c r="G422" t="s">
        <v>892</v>
      </c>
      <c r="H422" t="str">
        <f>VLOOKUP(TABLA_ACTIVIDADES[[#This Row],[FRENTE]],WORKFACES!G:J,4,FALSE)</f>
        <v>4000-EXTRACCION POR SOLVENTES</v>
      </c>
    </row>
    <row r="423" spans="1:8" x14ac:dyDescent="0.25">
      <c r="A423" s="40" t="s">
        <v>1259</v>
      </c>
      <c r="B423" t="s">
        <v>20</v>
      </c>
      <c r="C423" t="s">
        <v>550</v>
      </c>
      <c r="D423" t="s">
        <v>1008</v>
      </c>
      <c r="E423" s="38">
        <v>3.36</v>
      </c>
      <c r="F423" t="s">
        <v>1009</v>
      </c>
      <c r="G423" t="s">
        <v>892</v>
      </c>
      <c r="H423" t="str">
        <f>VLOOKUP(TABLA_ACTIVIDADES[[#This Row],[FRENTE]],WORKFACES!G:J,4,FALSE)</f>
        <v>4000-EXTRACCION POR SOLVENTES</v>
      </c>
    </row>
    <row r="424" spans="1:8" x14ac:dyDescent="0.25">
      <c r="A424" s="40" t="s">
        <v>1259</v>
      </c>
      <c r="B424" t="s">
        <v>20</v>
      </c>
      <c r="C424" t="s">
        <v>550</v>
      </c>
      <c r="D424" t="s">
        <v>1010</v>
      </c>
      <c r="E424" s="38">
        <v>0.64</v>
      </c>
      <c r="F424" t="s">
        <v>1009</v>
      </c>
      <c r="G424" t="s">
        <v>892</v>
      </c>
      <c r="H424" t="str">
        <f>VLOOKUP(TABLA_ACTIVIDADES[[#This Row],[FRENTE]],WORKFACES!G:J,4,FALSE)</f>
        <v>4000-EXTRACCION POR SOLVENTES</v>
      </c>
    </row>
    <row r="425" spans="1:8" x14ac:dyDescent="0.25">
      <c r="A425" s="40" t="s">
        <v>1259</v>
      </c>
      <c r="B425" t="s">
        <v>20</v>
      </c>
      <c r="C425" t="s">
        <v>550</v>
      </c>
      <c r="D425" t="s">
        <v>14</v>
      </c>
      <c r="E425" s="38">
        <v>8</v>
      </c>
      <c r="F425" t="s">
        <v>1009</v>
      </c>
      <c r="G425" t="s">
        <v>892</v>
      </c>
      <c r="H425" t="str">
        <f>VLOOKUP(TABLA_ACTIVIDADES[[#This Row],[FRENTE]],WORKFACES!G:J,4,FALSE)</f>
        <v>4000-EXTRACCION POR SOLVENTES</v>
      </c>
    </row>
    <row r="426" spans="1:8" x14ac:dyDescent="0.25">
      <c r="A426" s="40" t="s">
        <v>1259</v>
      </c>
      <c r="B426" t="s">
        <v>20</v>
      </c>
      <c r="C426" t="s">
        <v>550</v>
      </c>
      <c r="D426" t="s">
        <v>1011</v>
      </c>
      <c r="E426" s="38">
        <v>15</v>
      </c>
      <c r="F426" t="s">
        <v>1009</v>
      </c>
      <c r="G426" t="s">
        <v>892</v>
      </c>
      <c r="H426" t="str">
        <f>VLOOKUP(TABLA_ACTIVIDADES[[#This Row],[FRENTE]],WORKFACES!G:J,4,FALSE)</f>
        <v>4000-EXTRACCION POR SOLVENTES</v>
      </c>
    </row>
    <row r="427" spans="1:8" x14ac:dyDescent="0.25">
      <c r="A427" s="40" t="s">
        <v>1259</v>
      </c>
      <c r="B427" t="s">
        <v>20</v>
      </c>
      <c r="C427" t="s">
        <v>550</v>
      </c>
      <c r="D427" t="s">
        <v>1012</v>
      </c>
      <c r="E427" s="38">
        <v>11</v>
      </c>
      <c r="F427" t="s">
        <v>1009</v>
      </c>
      <c r="G427" t="s">
        <v>892</v>
      </c>
      <c r="H427" t="str">
        <f>VLOOKUP(TABLA_ACTIVIDADES[[#This Row],[FRENTE]],WORKFACES!G:J,4,FALSE)</f>
        <v>4000-EXTRACCION POR SOLVENTES</v>
      </c>
    </row>
    <row r="428" spans="1:8" x14ac:dyDescent="0.25">
      <c r="A428" s="40" t="s">
        <v>1259</v>
      </c>
      <c r="B428" t="s">
        <v>20</v>
      </c>
      <c r="C428" t="s">
        <v>550</v>
      </c>
      <c r="D428" t="s">
        <v>1013</v>
      </c>
      <c r="E428" s="38">
        <v>1</v>
      </c>
      <c r="F428" t="s">
        <v>1009</v>
      </c>
      <c r="G428" t="s">
        <v>892</v>
      </c>
      <c r="H428" t="str">
        <f>VLOOKUP(TABLA_ACTIVIDADES[[#This Row],[FRENTE]],WORKFACES!G:J,4,FALSE)</f>
        <v>4000-EXTRACCION POR SOLVENTES</v>
      </c>
    </row>
    <row r="429" spans="1:8" x14ac:dyDescent="0.25">
      <c r="A429" s="40" t="s">
        <v>1259</v>
      </c>
      <c r="B429" t="s">
        <v>20</v>
      </c>
      <c r="C429" t="s">
        <v>550</v>
      </c>
      <c r="D429" t="s">
        <v>1014</v>
      </c>
      <c r="E429" s="38">
        <v>10.5</v>
      </c>
      <c r="F429" t="s">
        <v>1009</v>
      </c>
      <c r="G429" t="s">
        <v>892</v>
      </c>
      <c r="H429" t="str">
        <f>VLOOKUP(TABLA_ACTIVIDADES[[#This Row],[FRENTE]],WORKFACES!G:J,4,FALSE)</f>
        <v>4000-EXTRACCION POR SOLVENTES</v>
      </c>
    </row>
    <row r="430" spans="1:8" x14ac:dyDescent="0.25">
      <c r="A430" s="40" t="s">
        <v>1259</v>
      </c>
      <c r="B430" t="s">
        <v>47</v>
      </c>
      <c r="C430" t="s">
        <v>1015</v>
      </c>
      <c r="D430" t="s">
        <v>573</v>
      </c>
      <c r="E430" s="38">
        <v>5</v>
      </c>
      <c r="F430" t="s">
        <v>724</v>
      </c>
      <c r="G430" t="s">
        <v>869</v>
      </c>
      <c r="H430" t="str">
        <f>VLOOKUP(TABLA_ACTIVIDADES[[#This Row],[FRENTE]],WORKFACES!G:J,4,FALSE)</f>
        <v>PP3-SX</v>
      </c>
    </row>
    <row r="431" spans="1:8" x14ac:dyDescent="0.25">
      <c r="A431" s="40" t="s">
        <v>1259</v>
      </c>
      <c r="B431" t="s">
        <v>47</v>
      </c>
      <c r="C431" t="s">
        <v>1015</v>
      </c>
      <c r="D431" t="s">
        <v>1016</v>
      </c>
      <c r="E431" s="38">
        <v>95</v>
      </c>
      <c r="F431" t="s">
        <v>724</v>
      </c>
      <c r="G431" t="s">
        <v>869</v>
      </c>
      <c r="H431" t="str">
        <f>VLOOKUP(TABLA_ACTIVIDADES[[#This Row],[FRENTE]],WORKFACES!G:J,4,FALSE)</f>
        <v>PP3-SX</v>
      </c>
    </row>
    <row r="432" spans="1:8" x14ac:dyDescent="0.25">
      <c r="A432" s="40" t="s">
        <v>1259</v>
      </c>
      <c r="B432" t="s">
        <v>47</v>
      </c>
      <c r="C432" t="s">
        <v>1015</v>
      </c>
      <c r="D432" t="s">
        <v>549</v>
      </c>
      <c r="E432" s="38">
        <v>5</v>
      </c>
      <c r="F432" t="s">
        <v>724</v>
      </c>
      <c r="G432" t="s">
        <v>869</v>
      </c>
      <c r="H432" t="str">
        <f>VLOOKUP(TABLA_ACTIVIDADES[[#This Row],[FRENTE]],WORKFACES!G:J,4,FALSE)</f>
        <v>PP3-SX</v>
      </c>
    </row>
    <row r="433" spans="1:8" x14ac:dyDescent="0.25">
      <c r="A433" s="40" t="s">
        <v>1259</v>
      </c>
      <c r="B433" t="s">
        <v>47</v>
      </c>
      <c r="C433" t="s">
        <v>1015</v>
      </c>
      <c r="D433" t="s">
        <v>24</v>
      </c>
      <c r="E433" s="38">
        <v>10</v>
      </c>
      <c r="F433" t="s">
        <v>724</v>
      </c>
      <c r="G433" t="s">
        <v>869</v>
      </c>
      <c r="H433" t="str">
        <f>VLOOKUP(TABLA_ACTIVIDADES[[#This Row],[FRENTE]],WORKFACES!G:J,4,FALSE)</f>
        <v>PP3-SX</v>
      </c>
    </row>
    <row r="434" spans="1:8" x14ac:dyDescent="0.25">
      <c r="A434" s="40" t="s">
        <v>1259</v>
      </c>
      <c r="B434" t="s">
        <v>47</v>
      </c>
      <c r="C434" t="s">
        <v>1015</v>
      </c>
      <c r="D434" t="s">
        <v>1017</v>
      </c>
      <c r="E434" s="38">
        <v>5</v>
      </c>
      <c r="F434" t="s">
        <v>724</v>
      </c>
      <c r="G434" t="s">
        <v>869</v>
      </c>
      <c r="H434" t="str">
        <f>VLOOKUP(TABLA_ACTIVIDADES[[#This Row],[FRENTE]],WORKFACES!G:J,4,FALSE)</f>
        <v>PP3-SX</v>
      </c>
    </row>
    <row r="435" spans="1:8" x14ac:dyDescent="0.25">
      <c r="A435" s="40" t="s">
        <v>1259</v>
      </c>
      <c r="B435" t="s">
        <v>47</v>
      </c>
      <c r="C435" t="s">
        <v>1019</v>
      </c>
      <c r="D435" t="s">
        <v>1018</v>
      </c>
      <c r="E435" s="38">
        <v>99</v>
      </c>
      <c r="F435" t="s">
        <v>724</v>
      </c>
      <c r="G435" t="s">
        <v>869</v>
      </c>
      <c r="H435" t="str">
        <f>VLOOKUP(TABLA_ACTIVIDADES[[#This Row],[FRENTE]],WORKFACES!G:J,4,FALSE)</f>
        <v>PP3-SX</v>
      </c>
    </row>
    <row r="436" spans="1:8" x14ac:dyDescent="0.25">
      <c r="A436" s="40" t="s">
        <v>1259</v>
      </c>
      <c r="B436" t="s">
        <v>47</v>
      </c>
      <c r="C436" t="s">
        <v>1019</v>
      </c>
      <c r="D436" t="s">
        <v>567</v>
      </c>
      <c r="E436" s="38">
        <v>9</v>
      </c>
      <c r="F436" t="s">
        <v>724</v>
      </c>
      <c r="G436" t="s">
        <v>869</v>
      </c>
      <c r="H436" t="str">
        <f>VLOOKUP(TABLA_ACTIVIDADES[[#This Row],[FRENTE]],WORKFACES!G:J,4,FALSE)</f>
        <v>PP3-SX</v>
      </c>
    </row>
    <row r="437" spans="1:8" x14ac:dyDescent="0.25">
      <c r="A437" s="40" t="s">
        <v>1259</v>
      </c>
      <c r="B437" t="s">
        <v>47</v>
      </c>
      <c r="C437" t="s">
        <v>568</v>
      </c>
      <c r="D437" t="s">
        <v>1020</v>
      </c>
      <c r="E437" s="38">
        <v>22</v>
      </c>
      <c r="F437" t="s">
        <v>1021</v>
      </c>
      <c r="G437" t="s">
        <v>898</v>
      </c>
      <c r="H437" t="str">
        <f>VLOOKUP(TABLA_ACTIVIDADES[[#This Row],[FRENTE]],WORKFACES!G:J,4,FALSE)</f>
        <v>1000-ACOPIO Y MANEJO DE SAL</v>
      </c>
    </row>
    <row r="438" spans="1:8" x14ac:dyDescent="0.25">
      <c r="A438" s="40" t="s">
        <v>1259</v>
      </c>
      <c r="B438" t="s">
        <v>47</v>
      </c>
      <c r="C438" t="s">
        <v>568</v>
      </c>
      <c r="D438" t="s">
        <v>577</v>
      </c>
      <c r="E438" s="38">
        <v>2</v>
      </c>
      <c r="F438" t="s">
        <v>1021</v>
      </c>
      <c r="G438" t="s">
        <v>898</v>
      </c>
      <c r="H438" t="str">
        <f>VLOOKUP(TABLA_ACTIVIDADES[[#This Row],[FRENTE]],WORKFACES!G:J,4,FALSE)</f>
        <v>1000-ACOPIO Y MANEJO DE SAL</v>
      </c>
    </row>
    <row r="439" spans="1:8" x14ac:dyDescent="0.25">
      <c r="A439" s="40" t="s">
        <v>1259</v>
      </c>
      <c r="B439" t="s">
        <v>15</v>
      </c>
      <c r="C439" t="s">
        <v>52</v>
      </c>
      <c r="D439" t="s">
        <v>1022</v>
      </c>
      <c r="E439" s="38">
        <v>220</v>
      </c>
      <c r="F439" t="s">
        <v>724</v>
      </c>
      <c r="G439" t="s">
        <v>869</v>
      </c>
      <c r="H439" t="str">
        <f>VLOOKUP(TABLA_ACTIVIDADES[[#This Row],[FRENTE]],WORKFACES!G:J,4,FALSE)</f>
        <v>PP3-SX</v>
      </c>
    </row>
    <row r="440" spans="1:8" x14ac:dyDescent="0.25">
      <c r="A440" s="40" t="s">
        <v>1259</v>
      </c>
      <c r="B440" t="s">
        <v>15</v>
      </c>
      <c r="C440" t="s">
        <v>52</v>
      </c>
      <c r="D440" t="s">
        <v>1023</v>
      </c>
      <c r="E440" s="38">
        <v>37</v>
      </c>
      <c r="F440" t="s">
        <v>724</v>
      </c>
      <c r="G440" t="s">
        <v>869</v>
      </c>
      <c r="H440" t="str">
        <f>VLOOKUP(TABLA_ACTIVIDADES[[#This Row],[FRENTE]],WORKFACES!G:J,4,FALSE)</f>
        <v>PP3-SX</v>
      </c>
    </row>
    <row r="441" spans="1:8" x14ac:dyDescent="0.25">
      <c r="A441" s="40" t="s">
        <v>1259</v>
      </c>
      <c r="B441" t="s">
        <v>15</v>
      </c>
      <c r="C441" t="s">
        <v>52</v>
      </c>
      <c r="D441" t="s">
        <v>1024</v>
      </c>
      <c r="E441" s="38">
        <v>165</v>
      </c>
      <c r="F441" t="s">
        <v>724</v>
      </c>
      <c r="G441" t="s">
        <v>869</v>
      </c>
      <c r="H441" t="str">
        <f>VLOOKUP(TABLA_ACTIVIDADES[[#This Row],[FRENTE]],WORKFACES!G:J,4,FALSE)</f>
        <v>PP3-SX</v>
      </c>
    </row>
    <row r="442" spans="1:8" x14ac:dyDescent="0.25">
      <c r="A442" s="40" t="s">
        <v>1259</v>
      </c>
      <c r="B442" t="s">
        <v>15</v>
      </c>
      <c r="C442" t="s">
        <v>52</v>
      </c>
      <c r="D442" t="s">
        <v>1025</v>
      </c>
      <c r="E442" s="38">
        <v>22</v>
      </c>
      <c r="F442" t="s">
        <v>724</v>
      </c>
      <c r="G442" t="s">
        <v>869</v>
      </c>
      <c r="H442" t="str">
        <f>VLOOKUP(TABLA_ACTIVIDADES[[#This Row],[FRENTE]],WORKFACES!G:J,4,FALSE)</f>
        <v>PP3-SX</v>
      </c>
    </row>
    <row r="443" spans="1:8" x14ac:dyDescent="0.25">
      <c r="A443" s="40" t="s">
        <v>1259</v>
      </c>
      <c r="B443" t="s">
        <v>935</v>
      </c>
      <c r="C443" t="s">
        <v>935</v>
      </c>
      <c r="D443" t="s">
        <v>1023</v>
      </c>
      <c r="E443" s="38">
        <v>17</v>
      </c>
      <c r="F443" t="s">
        <v>718</v>
      </c>
      <c r="G443" t="s">
        <v>892</v>
      </c>
      <c r="H443" t="str">
        <f>VLOOKUP(TABLA_ACTIVIDADES[[#This Row],[FRENTE]],WORKFACES!G:J,4,FALSE)</f>
        <v>4000-EXTRACCION POR SOLVENTES</v>
      </c>
    </row>
    <row r="444" spans="1:8" x14ac:dyDescent="0.25">
      <c r="A444" s="40" t="s">
        <v>1259</v>
      </c>
      <c r="B444" t="s">
        <v>935</v>
      </c>
      <c r="C444" t="s">
        <v>935</v>
      </c>
      <c r="D444" t="s">
        <v>938</v>
      </c>
      <c r="E444" s="38">
        <v>33</v>
      </c>
      <c r="F444" t="s">
        <v>718</v>
      </c>
      <c r="G444" t="s">
        <v>892</v>
      </c>
      <c r="H444" t="str">
        <f>VLOOKUP(TABLA_ACTIVIDADES[[#This Row],[FRENTE]],WORKFACES!G:J,4,FALSE)</f>
        <v>4000-EXTRACCION POR SOLVENTES</v>
      </c>
    </row>
    <row r="445" spans="1:8" x14ac:dyDescent="0.25">
      <c r="A445" s="40" t="s">
        <v>1259</v>
      </c>
      <c r="B445" t="s">
        <v>935</v>
      </c>
      <c r="C445" t="s">
        <v>935</v>
      </c>
      <c r="D445" t="s">
        <v>937</v>
      </c>
      <c r="E445" s="38">
        <v>154</v>
      </c>
      <c r="F445" t="s">
        <v>718</v>
      </c>
      <c r="G445" t="s">
        <v>892</v>
      </c>
      <c r="H445" t="str">
        <f>VLOOKUP(TABLA_ACTIVIDADES[[#This Row],[FRENTE]],WORKFACES!G:J,4,FALSE)</f>
        <v>4000-EXTRACCION POR SOLVENTES</v>
      </c>
    </row>
    <row r="446" spans="1:8" x14ac:dyDescent="0.25">
      <c r="A446" s="40" t="s">
        <v>1189</v>
      </c>
      <c r="B446" t="s">
        <v>4</v>
      </c>
      <c r="C446" t="s">
        <v>30</v>
      </c>
      <c r="D446" t="s">
        <v>3</v>
      </c>
      <c r="E446" s="38">
        <v>5</v>
      </c>
      <c r="F446" t="s">
        <v>718</v>
      </c>
      <c r="G446" t="s">
        <v>892</v>
      </c>
      <c r="H446" t="str">
        <f>VLOOKUP(TABLA_ACTIVIDADES[[#This Row],[FRENTE]],WORKFACES!G:J,4,FALSE)</f>
        <v>4000-EXTRACCION POR SOLVENTES</v>
      </c>
    </row>
    <row r="447" spans="1:8" x14ac:dyDescent="0.25">
      <c r="A447" s="40" t="s">
        <v>1189</v>
      </c>
      <c r="B447" t="s">
        <v>4</v>
      </c>
      <c r="C447" t="s">
        <v>30</v>
      </c>
      <c r="D447" t="s">
        <v>542</v>
      </c>
      <c r="E447" s="38">
        <v>5</v>
      </c>
      <c r="F447" t="s">
        <v>718</v>
      </c>
      <c r="G447" t="s">
        <v>892</v>
      </c>
      <c r="H447" t="str">
        <f>VLOOKUP(TABLA_ACTIVIDADES[[#This Row],[FRENTE]],WORKFACES!G:J,4,FALSE)</f>
        <v>4000-EXTRACCION POR SOLVENTES</v>
      </c>
    </row>
    <row r="448" spans="1:8" x14ac:dyDescent="0.25">
      <c r="A448" s="40" t="s">
        <v>1189</v>
      </c>
      <c r="B448" t="s">
        <v>4</v>
      </c>
      <c r="C448" t="s">
        <v>30</v>
      </c>
      <c r="D448" t="s">
        <v>1190</v>
      </c>
      <c r="E448" s="38">
        <v>3</v>
      </c>
      <c r="F448" t="s">
        <v>718</v>
      </c>
      <c r="G448" t="s">
        <v>1191</v>
      </c>
      <c r="H448" t="str">
        <f>VLOOKUP(TABLA_ACTIVIDADES[[#This Row],[FRENTE]],WORKFACES!G:J,4,FALSE)</f>
        <v>4000-EXTRACCION POR SOLVENTES</v>
      </c>
    </row>
    <row r="449" spans="1:8" x14ac:dyDescent="0.25">
      <c r="A449" s="40" t="s">
        <v>1189</v>
      </c>
      <c r="B449" t="s">
        <v>4</v>
      </c>
      <c r="C449" t="s">
        <v>30</v>
      </c>
      <c r="D449" t="s">
        <v>1192</v>
      </c>
      <c r="E449" s="38">
        <v>6</v>
      </c>
      <c r="F449" t="s">
        <v>718</v>
      </c>
      <c r="G449" t="s">
        <v>892</v>
      </c>
      <c r="H449" t="str">
        <f>VLOOKUP(TABLA_ACTIVIDADES[[#This Row],[FRENTE]],WORKFACES!G:J,4,FALSE)</f>
        <v>4000-EXTRACCION POR SOLVENTES</v>
      </c>
    </row>
    <row r="450" spans="1:8" x14ac:dyDescent="0.25">
      <c r="A450" s="40" t="s">
        <v>1189</v>
      </c>
      <c r="B450" t="s">
        <v>4</v>
      </c>
      <c r="C450" t="s">
        <v>30</v>
      </c>
      <c r="D450" t="s">
        <v>1193</v>
      </c>
      <c r="E450" s="38">
        <v>18</v>
      </c>
      <c r="F450" t="s">
        <v>718</v>
      </c>
      <c r="G450" t="s">
        <v>892</v>
      </c>
      <c r="H450" t="str">
        <f>VLOOKUP(TABLA_ACTIVIDADES[[#This Row],[FRENTE]],WORKFACES!G:J,4,FALSE)</f>
        <v>4000-EXTRACCION POR SOLVENTES</v>
      </c>
    </row>
    <row r="451" spans="1:8" x14ac:dyDescent="0.25">
      <c r="A451" s="40" t="s">
        <v>1189</v>
      </c>
      <c r="B451" t="s">
        <v>4</v>
      </c>
      <c r="C451" t="s">
        <v>30</v>
      </c>
      <c r="D451" t="s">
        <v>1194</v>
      </c>
      <c r="E451" s="38">
        <v>3</v>
      </c>
      <c r="F451" t="s">
        <v>718</v>
      </c>
      <c r="G451" t="s">
        <v>892</v>
      </c>
      <c r="H451" t="str">
        <f>VLOOKUP(TABLA_ACTIVIDADES[[#This Row],[FRENTE]],WORKFACES!G:J,4,FALSE)</f>
        <v>4000-EXTRACCION POR SOLVENTES</v>
      </c>
    </row>
    <row r="452" spans="1:8" x14ac:dyDescent="0.25">
      <c r="A452" s="40" t="s">
        <v>1189</v>
      </c>
      <c r="B452" t="s">
        <v>4</v>
      </c>
      <c r="C452" t="s">
        <v>30</v>
      </c>
      <c r="D452" t="s">
        <v>1195</v>
      </c>
      <c r="E452" s="38">
        <v>2</v>
      </c>
      <c r="F452" t="s">
        <v>948</v>
      </c>
      <c r="G452" t="s">
        <v>987</v>
      </c>
      <c r="H452" t="str">
        <f>VLOOKUP(TABLA_ACTIVIDADES[[#This Row],[FRENTE]],WORKFACES!G:J,4,FALSE)</f>
        <v>1000-ACOPIO Y MANEJO DE SAL</v>
      </c>
    </row>
    <row r="453" spans="1:8" x14ac:dyDescent="0.25">
      <c r="A453" s="40" t="s">
        <v>1189</v>
      </c>
      <c r="B453" t="s">
        <v>4</v>
      </c>
      <c r="C453" t="s">
        <v>30</v>
      </c>
      <c r="D453" t="s">
        <v>1196</v>
      </c>
      <c r="E453" s="38">
        <v>2</v>
      </c>
      <c r="F453" t="s">
        <v>948</v>
      </c>
      <c r="G453" t="s">
        <v>1197</v>
      </c>
      <c r="H453" t="str">
        <f>VLOOKUP(TABLA_ACTIVIDADES[[#This Row],[FRENTE]],WORKFACES!G:J,4,FALSE)</f>
        <v>1000-ACOPIO Y MANEJO DE SAL</v>
      </c>
    </row>
    <row r="454" spans="1:8" x14ac:dyDescent="0.25">
      <c r="A454" s="40" t="s">
        <v>1189</v>
      </c>
      <c r="B454" t="s">
        <v>4</v>
      </c>
      <c r="C454" t="s">
        <v>30</v>
      </c>
      <c r="D454" t="s">
        <v>1198</v>
      </c>
      <c r="E454" s="38">
        <v>6</v>
      </c>
      <c r="F454" t="s">
        <v>948</v>
      </c>
      <c r="G454" t="s">
        <v>987</v>
      </c>
      <c r="H454" t="str">
        <f>VLOOKUP(TABLA_ACTIVIDADES[[#This Row],[FRENTE]],WORKFACES!G:J,4,FALSE)</f>
        <v>1000-ACOPIO Y MANEJO DE SAL</v>
      </c>
    </row>
    <row r="455" spans="1:8" x14ac:dyDescent="0.25">
      <c r="A455" s="40" t="s">
        <v>1189</v>
      </c>
      <c r="B455" t="s">
        <v>4</v>
      </c>
      <c r="C455" t="s">
        <v>30</v>
      </c>
      <c r="D455" t="s">
        <v>1199</v>
      </c>
      <c r="E455" s="38">
        <v>2</v>
      </c>
      <c r="F455" t="s">
        <v>948</v>
      </c>
      <c r="G455" t="s">
        <v>1107</v>
      </c>
      <c r="H455" t="str">
        <f>VLOOKUP(TABLA_ACTIVIDADES[[#This Row],[FRENTE]],WORKFACES!G:J,4,FALSE)</f>
        <v>1000-ACOPIO Y MANEJO DE SAL</v>
      </c>
    </row>
    <row r="456" spans="1:8" x14ac:dyDescent="0.25">
      <c r="A456" s="40" t="s">
        <v>1189</v>
      </c>
      <c r="B456" t="s">
        <v>4</v>
      </c>
      <c r="C456" t="s">
        <v>30</v>
      </c>
      <c r="D456" t="s">
        <v>1200</v>
      </c>
      <c r="E456" s="38">
        <v>2</v>
      </c>
      <c r="F456" t="s">
        <v>948</v>
      </c>
      <c r="G456" t="s">
        <v>987</v>
      </c>
      <c r="H456" t="str">
        <f>VLOOKUP(TABLA_ACTIVIDADES[[#This Row],[FRENTE]],WORKFACES!G:J,4,FALSE)</f>
        <v>1000-ACOPIO Y MANEJO DE SAL</v>
      </c>
    </row>
    <row r="457" spans="1:8" x14ac:dyDescent="0.25">
      <c r="A457" s="40" t="s">
        <v>1189</v>
      </c>
      <c r="B457" t="s">
        <v>4</v>
      </c>
      <c r="C457" t="s">
        <v>30</v>
      </c>
      <c r="D457" t="s">
        <v>1201</v>
      </c>
      <c r="E457" s="38">
        <v>2</v>
      </c>
      <c r="F457" t="s">
        <v>948</v>
      </c>
      <c r="G457" t="s">
        <v>987</v>
      </c>
      <c r="H457" t="str">
        <f>VLOOKUP(TABLA_ACTIVIDADES[[#This Row],[FRENTE]],WORKFACES!G:J,4,FALSE)</f>
        <v>1000-ACOPIO Y MANEJO DE SAL</v>
      </c>
    </row>
    <row r="458" spans="1:8" x14ac:dyDescent="0.25">
      <c r="A458" s="40" t="s">
        <v>1189</v>
      </c>
      <c r="B458" t="s">
        <v>4</v>
      </c>
      <c r="C458" t="s">
        <v>30</v>
      </c>
      <c r="D458" t="s">
        <v>1202</v>
      </c>
      <c r="E458" s="38">
        <v>4</v>
      </c>
      <c r="F458" t="s">
        <v>948</v>
      </c>
      <c r="G458" t="s">
        <v>987</v>
      </c>
      <c r="H458" t="str">
        <f>VLOOKUP(TABLA_ACTIVIDADES[[#This Row],[FRENTE]],WORKFACES!G:J,4,FALSE)</f>
        <v>1000-ACOPIO Y MANEJO DE SAL</v>
      </c>
    </row>
    <row r="459" spans="1:8" x14ac:dyDescent="0.25">
      <c r="A459" s="40" t="s">
        <v>1189</v>
      </c>
      <c r="B459" t="s">
        <v>4</v>
      </c>
      <c r="C459" t="s">
        <v>1203</v>
      </c>
      <c r="D459" t="s">
        <v>3</v>
      </c>
      <c r="E459" s="38">
        <v>5</v>
      </c>
      <c r="F459" t="s">
        <v>724</v>
      </c>
      <c r="G459" t="s">
        <v>869</v>
      </c>
      <c r="H459" t="str">
        <f>VLOOKUP(TABLA_ACTIVIDADES[[#This Row],[FRENTE]],WORKFACES!G:J,4,FALSE)</f>
        <v>PP3-SX</v>
      </c>
    </row>
    <row r="460" spans="1:8" x14ac:dyDescent="0.25">
      <c r="A460" s="40" t="s">
        <v>1189</v>
      </c>
      <c r="B460" t="s">
        <v>4</v>
      </c>
      <c r="C460" t="s">
        <v>1203</v>
      </c>
      <c r="D460" t="s">
        <v>1204</v>
      </c>
      <c r="E460" s="38">
        <v>69</v>
      </c>
      <c r="F460" t="s">
        <v>724</v>
      </c>
      <c r="G460" t="s">
        <v>869</v>
      </c>
      <c r="H460" t="str">
        <f>VLOOKUP(TABLA_ACTIVIDADES[[#This Row],[FRENTE]],WORKFACES!G:J,4,FALSE)</f>
        <v>PP3-SX</v>
      </c>
    </row>
    <row r="461" spans="1:8" x14ac:dyDescent="0.25">
      <c r="A461" s="40" t="s">
        <v>1189</v>
      </c>
      <c r="B461" t="s">
        <v>11</v>
      </c>
      <c r="C461" t="s">
        <v>559</v>
      </c>
      <c r="D461" t="s">
        <v>1205</v>
      </c>
      <c r="E461" s="38">
        <v>51</v>
      </c>
      <c r="F461" t="s">
        <v>724</v>
      </c>
      <c r="G461" t="s">
        <v>869</v>
      </c>
      <c r="H461" t="str">
        <f>VLOOKUP(TABLA_ACTIVIDADES[[#This Row],[FRENTE]],WORKFACES!G:J,4,FALSE)</f>
        <v>PP3-SX</v>
      </c>
    </row>
    <row r="462" spans="1:8" x14ac:dyDescent="0.25">
      <c r="A462" s="40" t="s">
        <v>1189</v>
      </c>
      <c r="B462" t="s">
        <v>11</v>
      </c>
      <c r="C462" t="s">
        <v>559</v>
      </c>
      <c r="D462" t="s">
        <v>1206</v>
      </c>
      <c r="E462" s="38">
        <v>14</v>
      </c>
      <c r="F462" t="s">
        <v>724</v>
      </c>
      <c r="G462" t="s">
        <v>869</v>
      </c>
      <c r="H462" t="str">
        <f>VLOOKUP(TABLA_ACTIVIDADES[[#This Row],[FRENTE]],WORKFACES!G:J,4,FALSE)</f>
        <v>PP3-SX</v>
      </c>
    </row>
    <row r="463" spans="1:8" x14ac:dyDescent="0.25">
      <c r="A463" s="40" t="s">
        <v>1189</v>
      </c>
      <c r="B463" t="s">
        <v>11</v>
      </c>
      <c r="C463" t="s">
        <v>559</v>
      </c>
      <c r="D463" t="s">
        <v>1207</v>
      </c>
      <c r="E463" s="38">
        <v>14</v>
      </c>
      <c r="F463" t="s">
        <v>724</v>
      </c>
      <c r="G463" t="s">
        <v>869</v>
      </c>
      <c r="H463" t="str">
        <f>VLOOKUP(TABLA_ACTIVIDADES[[#This Row],[FRENTE]],WORKFACES!G:J,4,FALSE)</f>
        <v>PP3-SX</v>
      </c>
    </row>
    <row r="464" spans="1:8" x14ac:dyDescent="0.25">
      <c r="A464" s="40" t="s">
        <v>1189</v>
      </c>
      <c r="B464" t="s">
        <v>11</v>
      </c>
      <c r="C464" t="s">
        <v>559</v>
      </c>
      <c r="D464" t="s">
        <v>1208</v>
      </c>
      <c r="E464" s="38">
        <v>77</v>
      </c>
      <c r="F464" t="s">
        <v>724</v>
      </c>
      <c r="G464" t="s">
        <v>869</v>
      </c>
      <c r="H464" t="str">
        <f>VLOOKUP(TABLA_ACTIVIDADES[[#This Row],[FRENTE]],WORKFACES!G:J,4,FALSE)</f>
        <v>PP3-SX</v>
      </c>
    </row>
    <row r="465" spans="1:8" x14ac:dyDescent="0.25">
      <c r="A465" s="40" t="s">
        <v>1189</v>
      </c>
      <c r="B465" t="s">
        <v>11</v>
      </c>
      <c r="C465" t="s">
        <v>559</v>
      </c>
      <c r="D465" t="s">
        <v>1209</v>
      </c>
      <c r="E465" s="38">
        <v>12</v>
      </c>
      <c r="F465" t="s">
        <v>724</v>
      </c>
      <c r="G465" t="s">
        <v>869</v>
      </c>
      <c r="H465" t="str">
        <f>VLOOKUP(TABLA_ACTIVIDADES[[#This Row],[FRENTE]],WORKFACES!G:J,4,FALSE)</f>
        <v>PP3-SX</v>
      </c>
    </row>
    <row r="466" spans="1:8" x14ac:dyDescent="0.25">
      <c r="A466" s="40" t="s">
        <v>1189</v>
      </c>
      <c r="B466" t="s">
        <v>11</v>
      </c>
      <c r="C466" t="s">
        <v>543</v>
      </c>
      <c r="D466" t="s">
        <v>23</v>
      </c>
      <c r="E466" s="38">
        <v>9</v>
      </c>
      <c r="F466" t="s">
        <v>966</v>
      </c>
      <c r="G466" t="s">
        <v>898</v>
      </c>
      <c r="H466" t="str">
        <f>VLOOKUP(TABLA_ACTIVIDADES[[#This Row],[FRENTE]],WORKFACES!G:J,4,FALSE)</f>
        <v>1000-ACOPIO Y MANEJO DE SAL</v>
      </c>
    </row>
    <row r="467" spans="1:8" x14ac:dyDescent="0.25">
      <c r="A467" s="40" t="s">
        <v>1189</v>
      </c>
      <c r="B467" t="s">
        <v>11</v>
      </c>
      <c r="C467" t="s">
        <v>543</v>
      </c>
      <c r="D467" t="s">
        <v>50</v>
      </c>
      <c r="E467" s="38">
        <v>9</v>
      </c>
      <c r="F467" t="s">
        <v>966</v>
      </c>
      <c r="G467" t="s">
        <v>898</v>
      </c>
      <c r="H467" t="str">
        <f>VLOOKUP(TABLA_ACTIVIDADES[[#This Row],[FRENTE]],WORKFACES!G:J,4,FALSE)</f>
        <v>1000-ACOPIO Y MANEJO DE SAL</v>
      </c>
    </row>
    <row r="468" spans="1:8" x14ac:dyDescent="0.25">
      <c r="A468" s="40" t="s">
        <v>1189</v>
      </c>
      <c r="B468" t="s">
        <v>11</v>
      </c>
      <c r="C468" t="s">
        <v>543</v>
      </c>
      <c r="D468" t="s">
        <v>1210</v>
      </c>
      <c r="E468" s="38">
        <v>90</v>
      </c>
      <c r="F468" t="s">
        <v>966</v>
      </c>
      <c r="G468" t="s">
        <v>898</v>
      </c>
      <c r="H468" t="str">
        <f>VLOOKUP(TABLA_ACTIVIDADES[[#This Row],[FRENTE]],WORKFACES!G:J,4,FALSE)</f>
        <v>1000-ACOPIO Y MANEJO DE SAL</v>
      </c>
    </row>
    <row r="469" spans="1:8" x14ac:dyDescent="0.25">
      <c r="A469" s="40" t="s">
        <v>1189</v>
      </c>
      <c r="B469" t="s">
        <v>13</v>
      </c>
      <c r="C469" t="s">
        <v>561</v>
      </c>
      <c r="D469" t="s">
        <v>1211</v>
      </c>
      <c r="E469" s="38">
        <v>30</v>
      </c>
      <c r="F469" t="s">
        <v>890</v>
      </c>
      <c r="G469" t="s">
        <v>889</v>
      </c>
      <c r="H469" t="str">
        <f>VLOOKUP(TABLA_ACTIVIDADES[[#This Row],[FRENTE]],WORKFACES!G:J,4,FALSE)</f>
        <v>4000-EXTRACCION POR SOLVENTES</v>
      </c>
    </row>
    <row r="470" spans="1:8" x14ac:dyDescent="0.25">
      <c r="A470" s="40" t="s">
        <v>1189</v>
      </c>
      <c r="B470" t="s">
        <v>13</v>
      </c>
      <c r="C470" t="s">
        <v>561</v>
      </c>
      <c r="D470" t="s">
        <v>34</v>
      </c>
      <c r="E470" s="38">
        <v>6</v>
      </c>
      <c r="F470" t="s">
        <v>890</v>
      </c>
      <c r="G470" t="s">
        <v>889</v>
      </c>
      <c r="H470" t="str">
        <f>VLOOKUP(TABLA_ACTIVIDADES[[#This Row],[FRENTE]],WORKFACES!G:J,4,FALSE)</f>
        <v>4000-EXTRACCION POR SOLVENTES</v>
      </c>
    </row>
    <row r="471" spans="1:8" x14ac:dyDescent="0.25">
      <c r="A471" s="40" t="s">
        <v>1189</v>
      </c>
      <c r="B471" t="s">
        <v>13</v>
      </c>
      <c r="C471" t="s">
        <v>561</v>
      </c>
      <c r="D471" t="s">
        <v>1212</v>
      </c>
      <c r="E471" s="38">
        <v>30</v>
      </c>
      <c r="F471" t="s">
        <v>890</v>
      </c>
      <c r="G471" t="s">
        <v>889</v>
      </c>
      <c r="H471" t="str">
        <f>VLOOKUP(TABLA_ACTIVIDADES[[#This Row],[FRENTE]],WORKFACES!G:J,4,FALSE)</f>
        <v>4000-EXTRACCION POR SOLVENTES</v>
      </c>
    </row>
    <row r="472" spans="1:8" x14ac:dyDescent="0.25">
      <c r="A472" s="40" t="s">
        <v>1189</v>
      </c>
      <c r="B472" t="s">
        <v>13</v>
      </c>
      <c r="C472" t="s">
        <v>561</v>
      </c>
      <c r="D472" t="s">
        <v>27</v>
      </c>
      <c r="E472" s="38">
        <v>6</v>
      </c>
      <c r="F472" t="s">
        <v>890</v>
      </c>
      <c r="G472" t="s">
        <v>889</v>
      </c>
      <c r="H472" t="str">
        <f>VLOOKUP(TABLA_ACTIVIDADES[[#This Row],[FRENTE]],WORKFACES!G:J,4,FALSE)</f>
        <v>4000-EXTRACCION POR SOLVENTES</v>
      </c>
    </row>
    <row r="473" spans="1:8" x14ac:dyDescent="0.25">
      <c r="A473" s="40" t="s">
        <v>1189</v>
      </c>
      <c r="B473" t="s">
        <v>40</v>
      </c>
      <c r="C473" t="s">
        <v>1213</v>
      </c>
      <c r="D473" t="s">
        <v>578</v>
      </c>
      <c r="E473" s="38">
        <v>13</v>
      </c>
      <c r="F473" t="s">
        <v>718</v>
      </c>
      <c r="G473" t="s">
        <v>892</v>
      </c>
      <c r="H473" t="str">
        <f>VLOOKUP(TABLA_ACTIVIDADES[[#This Row],[FRENTE]],WORKFACES!G:J,4,FALSE)</f>
        <v>4000-EXTRACCION POR SOLVENTES</v>
      </c>
    </row>
    <row r="474" spans="1:8" x14ac:dyDescent="0.25">
      <c r="A474" s="40" t="s">
        <v>1189</v>
      </c>
      <c r="B474" t="s">
        <v>40</v>
      </c>
      <c r="C474" t="s">
        <v>1213</v>
      </c>
      <c r="D474" t="s">
        <v>1214</v>
      </c>
      <c r="E474" s="38">
        <v>10</v>
      </c>
      <c r="F474" t="s">
        <v>718</v>
      </c>
      <c r="G474" t="s">
        <v>892</v>
      </c>
      <c r="H474" t="str">
        <f>VLOOKUP(TABLA_ACTIVIDADES[[#This Row],[FRENTE]],WORKFACES!G:J,4,FALSE)</f>
        <v>4000-EXTRACCION POR SOLVENTES</v>
      </c>
    </row>
    <row r="475" spans="1:8" x14ac:dyDescent="0.25">
      <c r="A475" s="40" t="s">
        <v>1189</v>
      </c>
      <c r="B475" t="s">
        <v>40</v>
      </c>
      <c r="C475" t="s">
        <v>1213</v>
      </c>
      <c r="D475" t="s">
        <v>1215</v>
      </c>
      <c r="E475" s="38">
        <v>10</v>
      </c>
      <c r="F475" t="s">
        <v>718</v>
      </c>
      <c r="G475" t="s">
        <v>892</v>
      </c>
      <c r="H475" t="str">
        <f>VLOOKUP(TABLA_ACTIVIDADES[[#This Row],[FRENTE]],WORKFACES!G:J,4,FALSE)</f>
        <v>4000-EXTRACCION POR SOLVENTES</v>
      </c>
    </row>
    <row r="476" spans="1:8" x14ac:dyDescent="0.25">
      <c r="A476" s="40" t="s">
        <v>1189</v>
      </c>
      <c r="B476" t="s">
        <v>40</v>
      </c>
      <c r="C476" t="s">
        <v>1213</v>
      </c>
      <c r="D476" t="s">
        <v>729</v>
      </c>
      <c r="E476" s="38">
        <v>13</v>
      </c>
      <c r="F476" t="s">
        <v>718</v>
      </c>
      <c r="G476" t="s">
        <v>892</v>
      </c>
      <c r="H476" t="str">
        <f>VLOOKUP(TABLA_ACTIVIDADES[[#This Row],[FRENTE]],WORKFACES!G:J,4,FALSE)</f>
        <v>4000-EXTRACCION POR SOLVENTES</v>
      </c>
    </row>
    <row r="477" spans="1:8" x14ac:dyDescent="0.25">
      <c r="A477" s="40" t="s">
        <v>1189</v>
      </c>
      <c r="B477" t="s">
        <v>40</v>
      </c>
      <c r="C477" t="s">
        <v>1213</v>
      </c>
      <c r="D477" t="s">
        <v>1216</v>
      </c>
      <c r="E477" s="38">
        <v>30</v>
      </c>
      <c r="F477" t="s">
        <v>718</v>
      </c>
      <c r="G477" t="s">
        <v>892</v>
      </c>
      <c r="H477" t="str">
        <f>VLOOKUP(TABLA_ACTIVIDADES[[#This Row],[FRENTE]],WORKFACES!G:J,4,FALSE)</f>
        <v>4000-EXTRACCION POR SOLVENTES</v>
      </c>
    </row>
    <row r="478" spans="1:8" x14ac:dyDescent="0.25">
      <c r="A478" s="40" t="s">
        <v>1189</v>
      </c>
      <c r="B478" t="s">
        <v>40</v>
      </c>
      <c r="C478" t="s">
        <v>1213</v>
      </c>
      <c r="D478" t="s">
        <v>1217</v>
      </c>
      <c r="E478" s="38">
        <v>10</v>
      </c>
      <c r="F478" t="s">
        <v>718</v>
      </c>
      <c r="G478" t="s">
        <v>892</v>
      </c>
      <c r="H478" t="str">
        <f>VLOOKUP(TABLA_ACTIVIDADES[[#This Row],[FRENTE]],WORKFACES!G:J,4,FALSE)</f>
        <v>4000-EXTRACCION POR SOLVENTES</v>
      </c>
    </row>
    <row r="479" spans="1:8" x14ac:dyDescent="0.25">
      <c r="A479" s="40" t="s">
        <v>1189</v>
      </c>
      <c r="B479" t="s">
        <v>40</v>
      </c>
      <c r="C479" t="s">
        <v>1213</v>
      </c>
      <c r="D479" t="s">
        <v>1218</v>
      </c>
      <c r="E479" s="38">
        <v>20</v>
      </c>
      <c r="F479" t="s">
        <v>634</v>
      </c>
      <c r="G479" t="s">
        <v>892</v>
      </c>
      <c r="H479" t="str">
        <f>VLOOKUP(TABLA_ACTIVIDADES[[#This Row],[FRENTE]],WORKFACES!G:J,4,FALSE)</f>
        <v>4000-EXTRACCION POR SOLVENTES</v>
      </c>
    </row>
    <row r="480" spans="1:8" x14ac:dyDescent="0.25">
      <c r="A480" s="40" t="s">
        <v>1189</v>
      </c>
      <c r="B480" t="s">
        <v>40</v>
      </c>
      <c r="C480" t="s">
        <v>1213</v>
      </c>
      <c r="D480" t="s">
        <v>1219</v>
      </c>
      <c r="E480" s="38">
        <v>20</v>
      </c>
      <c r="F480" t="s">
        <v>634</v>
      </c>
      <c r="G480" t="s">
        <v>892</v>
      </c>
      <c r="H480" t="str">
        <f>VLOOKUP(TABLA_ACTIVIDADES[[#This Row],[FRENTE]],WORKFACES!G:J,4,FALSE)</f>
        <v>4000-EXTRACCION POR SOLVENTES</v>
      </c>
    </row>
    <row r="481" spans="1:8" x14ac:dyDescent="0.25">
      <c r="A481" s="40" t="s">
        <v>1189</v>
      </c>
      <c r="B481" t="s">
        <v>40</v>
      </c>
      <c r="C481" t="s">
        <v>1213</v>
      </c>
      <c r="D481" t="s">
        <v>1220</v>
      </c>
      <c r="E481" s="38">
        <v>10</v>
      </c>
      <c r="F481" t="s">
        <v>634</v>
      </c>
      <c r="G481" t="s">
        <v>892</v>
      </c>
      <c r="H481" t="str">
        <f>VLOOKUP(TABLA_ACTIVIDADES[[#This Row],[FRENTE]],WORKFACES!G:J,4,FALSE)</f>
        <v>4000-EXTRACCION POR SOLVENTES</v>
      </c>
    </row>
    <row r="482" spans="1:8" x14ac:dyDescent="0.25">
      <c r="A482" s="40" t="s">
        <v>1189</v>
      </c>
      <c r="B482" t="s">
        <v>40</v>
      </c>
      <c r="C482" t="s">
        <v>1213</v>
      </c>
      <c r="D482" t="s">
        <v>1221</v>
      </c>
      <c r="E482" s="38">
        <v>10</v>
      </c>
      <c r="F482" t="s">
        <v>634</v>
      </c>
      <c r="G482" t="s">
        <v>987</v>
      </c>
      <c r="H482" t="str">
        <f>VLOOKUP(TABLA_ACTIVIDADES[[#This Row],[FRENTE]],WORKFACES!G:J,4,FALSE)</f>
        <v>1000-ACOPIO Y MANEJO DE SAL</v>
      </c>
    </row>
    <row r="483" spans="1:8" x14ac:dyDescent="0.25">
      <c r="A483" s="40" t="s">
        <v>1189</v>
      </c>
      <c r="B483" t="s">
        <v>40</v>
      </c>
      <c r="C483" t="s">
        <v>1213</v>
      </c>
      <c r="D483" t="s">
        <v>1222</v>
      </c>
      <c r="E483" s="38">
        <v>20</v>
      </c>
      <c r="F483" t="s">
        <v>718</v>
      </c>
      <c r="G483" t="s">
        <v>892</v>
      </c>
      <c r="H483" t="str">
        <f>VLOOKUP(TABLA_ACTIVIDADES[[#This Row],[FRENTE]],WORKFACES!G:J,4,FALSE)</f>
        <v>4000-EXTRACCION POR SOLVENTES</v>
      </c>
    </row>
    <row r="484" spans="1:8" x14ac:dyDescent="0.25">
      <c r="A484" s="40" t="s">
        <v>1189</v>
      </c>
      <c r="B484" t="s">
        <v>663</v>
      </c>
      <c r="C484" t="s">
        <v>565</v>
      </c>
      <c r="D484" t="s">
        <v>1223</v>
      </c>
      <c r="E484" s="38">
        <v>16</v>
      </c>
      <c r="F484" t="s">
        <v>740</v>
      </c>
      <c r="G484" t="s">
        <v>987</v>
      </c>
      <c r="H484" t="str">
        <f>VLOOKUP(TABLA_ACTIVIDADES[[#This Row],[FRENTE]],WORKFACES!G:J,4,FALSE)</f>
        <v>1000-ACOPIO Y MANEJO DE SAL</v>
      </c>
    </row>
    <row r="485" spans="1:8" x14ac:dyDescent="0.25">
      <c r="A485" s="40" t="s">
        <v>1189</v>
      </c>
      <c r="B485" t="s">
        <v>663</v>
      </c>
      <c r="C485" t="s">
        <v>565</v>
      </c>
      <c r="D485" t="s">
        <v>48</v>
      </c>
      <c r="E485" s="38">
        <v>10</v>
      </c>
      <c r="F485" t="s">
        <v>740</v>
      </c>
      <c r="G485" t="s">
        <v>987</v>
      </c>
      <c r="H485" t="str">
        <f>VLOOKUP(TABLA_ACTIVIDADES[[#This Row],[FRENTE]],WORKFACES!G:J,4,FALSE)</f>
        <v>1000-ACOPIO Y MANEJO DE SAL</v>
      </c>
    </row>
    <row r="486" spans="1:8" x14ac:dyDescent="0.25">
      <c r="A486" s="40" t="s">
        <v>1189</v>
      </c>
      <c r="B486" t="s">
        <v>663</v>
      </c>
      <c r="C486" t="s">
        <v>565</v>
      </c>
      <c r="D486" t="s">
        <v>1224</v>
      </c>
      <c r="E486" s="38">
        <v>48</v>
      </c>
      <c r="F486" t="s">
        <v>740</v>
      </c>
      <c r="G486" t="s">
        <v>987</v>
      </c>
      <c r="H486" t="str">
        <f>VLOOKUP(TABLA_ACTIVIDADES[[#This Row],[FRENTE]],WORKFACES!G:J,4,FALSE)</f>
        <v>1000-ACOPIO Y MANEJO DE SAL</v>
      </c>
    </row>
    <row r="487" spans="1:8" x14ac:dyDescent="0.25">
      <c r="A487" s="40" t="s">
        <v>1189</v>
      </c>
      <c r="B487" t="s">
        <v>663</v>
      </c>
      <c r="C487" t="s">
        <v>565</v>
      </c>
      <c r="D487" t="s">
        <v>1225</v>
      </c>
      <c r="E487" s="38">
        <v>16</v>
      </c>
      <c r="F487" t="s">
        <v>740</v>
      </c>
      <c r="G487" t="s">
        <v>987</v>
      </c>
      <c r="H487" t="str">
        <f>VLOOKUP(TABLA_ACTIVIDADES[[#This Row],[FRENTE]],WORKFACES!G:J,4,FALSE)</f>
        <v>1000-ACOPIO Y MANEJO DE SAL</v>
      </c>
    </row>
    <row r="488" spans="1:8" x14ac:dyDescent="0.25">
      <c r="A488" s="40" t="s">
        <v>1189</v>
      </c>
      <c r="B488" t="s">
        <v>663</v>
      </c>
      <c r="C488" t="s">
        <v>565</v>
      </c>
      <c r="D488" t="s">
        <v>1226</v>
      </c>
      <c r="E488" s="38">
        <v>10</v>
      </c>
      <c r="F488" t="s">
        <v>740</v>
      </c>
      <c r="G488" t="s">
        <v>987</v>
      </c>
      <c r="H488" t="str">
        <f>VLOOKUP(TABLA_ACTIVIDADES[[#This Row],[FRENTE]],WORKFACES!G:J,4,FALSE)</f>
        <v>1000-ACOPIO Y MANEJO DE SAL</v>
      </c>
    </row>
    <row r="489" spans="1:8" x14ac:dyDescent="0.25">
      <c r="A489" s="40" t="s">
        <v>1189</v>
      </c>
      <c r="B489" t="s">
        <v>663</v>
      </c>
      <c r="C489" t="s">
        <v>565</v>
      </c>
      <c r="D489" t="s">
        <v>1227</v>
      </c>
      <c r="E489" s="38">
        <v>20</v>
      </c>
      <c r="F489" t="s">
        <v>740</v>
      </c>
      <c r="G489" t="s">
        <v>987</v>
      </c>
      <c r="H489" t="str">
        <f>VLOOKUP(TABLA_ACTIVIDADES[[#This Row],[FRENTE]],WORKFACES!G:J,4,FALSE)</f>
        <v>1000-ACOPIO Y MANEJO DE SAL</v>
      </c>
    </row>
    <row r="490" spans="1:8" x14ac:dyDescent="0.25">
      <c r="A490" s="40" t="s">
        <v>1189</v>
      </c>
      <c r="B490" t="s">
        <v>40</v>
      </c>
      <c r="C490" t="s">
        <v>743</v>
      </c>
      <c r="D490" t="s">
        <v>817</v>
      </c>
      <c r="E490" s="38">
        <v>6</v>
      </c>
      <c r="F490" t="s">
        <v>744</v>
      </c>
      <c r="G490" t="s">
        <v>987</v>
      </c>
      <c r="H490" t="str">
        <f>VLOOKUP(TABLA_ACTIVIDADES[[#This Row],[FRENTE]],WORKFACES!G:J,4,FALSE)</f>
        <v>1000-ACOPIO Y MANEJO DE SAL</v>
      </c>
    </row>
    <row r="491" spans="1:8" x14ac:dyDescent="0.25">
      <c r="A491" s="40" t="s">
        <v>1189</v>
      </c>
      <c r="B491" t="s">
        <v>40</v>
      </c>
      <c r="C491" t="s">
        <v>743</v>
      </c>
      <c r="D491" t="s">
        <v>1228</v>
      </c>
      <c r="E491" s="38">
        <v>12</v>
      </c>
      <c r="F491" t="s">
        <v>744</v>
      </c>
      <c r="G491" t="s">
        <v>987</v>
      </c>
      <c r="H491" t="str">
        <f>VLOOKUP(TABLA_ACTIVIDADES[[#This Row],[FRENTE]],WORKFACES!G:J,4,FALSE)</f>
        <v>1000-ACOPIO Y MANEJO DE SAL</v>
      </c>
    </row>
    <row r="492" spans="1:8" x14ac:dyDescent="0.25">
      <c r="A492" s="40" t="s">
        <v>1189</v>
      </c>
      <c r="B492" t="s">
        <v>40</v>
      </c>
      <c r="C492" t="s">
        <v>743</v>
      </c>
      <c r="D492" t="s">
        <v>1229</v>
      </c>
      <c r="E492" s="38">
        <v>12</v>
      </c>
      <c r="F492" t="s">
        <v>744</v>
      </c>
      <c r="G492" t="s">
        <v>987</v>
      </c>
      <c r="H492" t="str">
        <f>VLOOKUP(TABLA_ACTIVIDADES[[#This Row],[FRENTE]],WORKFACES!G:J,4,FALSE)</f>
        <v>1000-ACOPIO Y MANEJO DE SAL</v>
      </c>
    </row>
    <row r="493" spans="1:8" x14ac:dyDescent="0.25">
      <c r="A493" s="40" t="s">
        <v>1189</v>
      </c>
      <c r="B493" t="s">
        <v>40</v>
      </c>
      <c r="C493" t="s">
        <v>743</v>
      </c>
      <c r="D493" t="s">
        <v>28</v>
      </c>
      <c r="E493" s="38">
        <v>6</v>
      </c>
      <c r="F493" t="s">
        <v>744</v>
      </c>
      <c r="G493" t="s">
        <v>901</v>
      </c>
      <c r="H493" t="str">
        <f>VLOOKUP(TABLA_ACTIVIDADES[[#This Row],[FRENTE]],WORKFACES!G:J,4,FALSE)</f>
        <v>1000-ACOPIO Y MANEJO DE SAL</v>
      </c>
    </row>
    <row r="494" spans="1:8" x14ac:dyDescent="0.25">
      <c r="A494" s="40" t="s">
        <v>1189</v>
      </c>
      <c r="B494" t="s">
        <v>40</v>
      </c>
      <c r="C494" t="s">
        <v>743</v>
      </c>
      <c r="D494" t="s">
        <v>1230</v>
      </c>
      <c r="E494" s="38">
        <v>20</v>
      </c>
      <c r="F494" t="s">
        <v>744</v>
      </c>
      <c r="G494" t="s">
        <v>901</v>
      </c>
      <c r="H494" t="str">
        <f>VLOOKUP(TABLA_ACTIVIDADES[[#This Row],[FRENTE]],WORKFACES!G:J,4,FALSE)</f>
        <v>1000-ACOPIO Y MANEJO DE SAL</v>
      </c>
    </row>
    <row r="495" spans="1:8" x14ac:dyDescent="0.25">
      <c r="A495" s="40" t="s">
        <v>1189</v>
      </c>
      <c r="B495" t="s">
        <v>40</v>
      </c>
      <c r="C495" t="s">
        <v>743</v>
      </c>
      <c r="D495" t="s">
        <v>1231</v>
      </c>
      <c r="E495" s="38">
        <v>23</v>
      </c>
      <c r="F495" t="s">
        <v>744</v>
      </c>
      <c r="G495" t="s">
        <v>987</v>
      </c>
      <c r="H495" t="str">
        <f>VLOOKUP(TABLA_ACTIVIDADES[[#This Row],[FRENTE]],WORKFACES!G:J,4,FALSE)</f>
        <v>1000-ACOPIO Y MANEJO DE SAL</v>
      </c>
    </row>
    <row r="496" spans="1:8" x14ac:dyDescent="0.25">
      <c r="A496" s="40" t="s">
        <v>1189</v>
      </c>
      <c r="B496" t="s">
        <v>40</v>
      </c>
      <c r="C496" t="s">
        <v>743</v>
      </c>
      <c r="D496" t="s">
        <v>1232</v>
      </c>
      <c r="E496" s="38">
        <v>22</v>
      </c>
      <c r="F496" t="s">
        <v>744</v>
      </c>
      <c r="G496" t="s">
        <v>1197</v>
      </c>
      <c r="H496" t="str">
        <f>VLOOKUP(TABLA_ACTIVIDADES[[#This Row],[FRENTE]],WORKFACES!G:J,4,FALSE)</f>
        <v>1000-ACOPIO Y MANEJO DE SAL</v>
      </c>
    </row>
    <row r="497" spans="1:8" x14ac:dyDescent="0.25">
      <c r="A497" s="40" t="s">
        <v>1189</v>
      </c>
      <c r="B497" t="s">
        <v>40</v>
      </c>
      <c r="C497" t="s">
        <v>743</v>
      </c>
      <c r="D497" t="s">
        <v>1233</v>
      </c>
      <c r="E497" s="38">
        <v>43</v>
      </c>
      <c r="F497" t="s">
        <v>744</v>
      </c>
      <c r="G497" t="s">
        <v>987</v>
      </c>
      <c r="H497" t="str">
        <f>VLOOKUP(TABLA_ACTIVIDADES[[#This Row],[FRENTE]],WORKFACES!G:J,4,FALSE)</f>
        <v>1000-ACOPIO Y MANEJO DE SAL</v>
      </c>
    </row>
    <row r="498" spans="1:8" x14ac:dyDescent="0.25">
      <c r="A498" s="40" t="s">
        <v>1189</v>
      </c>
      <c r="B498" t="s">
        <v>40</v>
      </c>
      <c r="C498" t="s">
        <v>743</v>
      </c>
      <c r="D498" t="s">
        <v>1234</v>
      </c>
      <c r="E498" s="38">
        <v>12</v>
      </c>
      <c r="F498" t="s">
        <v>744</v>
      </c>
      <c r="G498" t="s">
        <v>987</v>
      </c>
      <c r="H498" t="str">
        <f>VLOOKUP(TABLA_ACTIVIDADES[[#This Row],[FRENTE]],WORKFACES!G:J,4,FALSE)</f>
        <v>1000-ACOPIO Y MANEJO DE SAL</v>
      </c>
    </row>
    <row r="499" spans="1:8" x14ac:dyDescent="0.25">
      <c r="A499" s="40" t="s">
        <v>1189</v>
      </c>
      <c r="B499" t="s">
        <v>537</v>
      </c>
      <c r="C499" t="s">
        <v>1235</v>
      </c>
      <c r="D499" t="s">
        <v>12</v>
      </c>
      <c r="E499" s="38">
        <v>4</v>
      </c>
      <c r="F499" t="s">
        <v>716</v>
      </c>
      <c r="G499" t="s">
        <v>910</v>
      </c>
      <c r="H499" t="str">
        <f>VLOOKUP(TABLA_ACTIVIDADES[[#This Row],[FRENTE]],WORKFACES!G:J,4,FALSE)</f>
        <v>1000-ACOPIO Y MANEJO DE SAL</v>
      </c>
    </row>
    <row r="500" spans="1:8" x14ac:dyDescent="0.25">
      <c r="A500" s="40" t="s">
        <v>1189</v>
      </c>
      <c r="B500" t="s">
        <v>537</v>
      </c>
      <c r="C500" t="s">
        <v>1235</v>
      </c>
      <c r="D500" t="s">
        <v>1236</v>
      </c>
      <c r="E500" s="38">
        <v>44</v>
      </c>
      <c r="F500" t="s">
        <v>716</v>
      </c>
      <c r="G500" t="s">
        <v>910</v>
      </c>
      <c r="H500" t="str">
        <f>VLOOKUP(TABLA_ACTIVIDADES[[#This Row],[FRENTE]],WORKFACES!G:J,4,FALSE)</f>
        <v>1000-ACOPIO Y MANEJO DE SAL</v>
      </c>
    </row>
    <row r="501" spans="1:8" x14ac:dyDescent="0.25">
      <c r="A501" s="40" t="s">
        <v>1189</v>
      </c>
      <c r="B501" t="s">
        <v>44</v>
      </c>
      <c r="C501" t="s">
        <v>996</v>
      </c>
      <c r="D501" t="s">
        <v>1237</v>
      </c>
      <c r="E501" s="38">
        <v>88</v>
      </c>
      <c r="F501" t="s">
        <v>724</v>
      </c>
      <c r="G501" t="s">
        <v>869</v>
      </c>
      <c r="H501" t="str">
        <f>VLOOKUP(TABLA_ACTIVIDADES[[#This Row],[FRENTE]],WORKFACES!G:J,4,FALSE)</f>
        <v>PP3-SX</v>
      </c>
    </row>
    <row r="502" spans="1:8" x14ac:dyDescent="0.25">
      <c r="A502" s="40" t="s">
        <v>1189</v>
      </c>
      <c r="B502" t="s">
        <v>44</v>
      </c>
      <c r="C502" t="s">
        <v>996</v>
      </c>
      <c r="D502" t="s">
        <v>1238</v>
      </c>
      <c r="E502" s="38">
        <v>8</v>
      </c>
      <c r="F502" t="s">
        <v>724</v>
      </c>
      <c r="G502" t="s">
        <v>869</v>
      </c>
      <c r="H502" t="str">
        <f>VLOOKUP(TABLA_ACTIVIDADES[[#This Row],[FRENTE]],WORKFACES!G:J,4,FALSE)</f>
        <v>PP3-SX</v>
      </c>
    </row>
    <row r="503" spans="1:8" x14ac:dyDescent="0.25">
      <c r="A503" s="40" t="s">
        <v>1189</v>
      </c>
      <c r="B503" t="s">
        <v>20</v>
      </c>
      <c r="C503" t="s">
        <v>46</v>
      </c>
      <c r="D503" t="s">
        <v>1239</v>
      </c>
      <c r="E503" s="38">
        <v>20</v>
      </c>
      <c r="F503" t="s">
        <v>808</v>
      </c>
      <c r="G503" t="s">
        <v>892</v>
      </c>
      <c r="H503" t="str">
        <f>VLOOKUP(TABLA_ACTIVIDADES[[#This Row],[FRENTE]],WORKFACES!G:J,4,FALSE)</f>
        <v>4000-EXTRACCION POR SOLVENTES</v>
      </c>
    </row>
    <row r="504" spans="1:8" x14ac:dyDescent="0.25">
      <c r="A504" s="40" t="s">
        <v>1189</v>
      </c>
      <c r="B504" t="s">
        <v>20</v>
      </c>
      <c r="C504" t="s">
        <v>46</v>
      </c>
      <c r="D504" t="s">
        <v>551</v>
      </c>
      <c r="E504" s="38">
        <v>8</v>
      </c>
      <c r="F504" t="s">
        <v>808</v>
      </c>
      <c r="G504" t="s">
        <v>892</v>
      </c>
      <c r="H504" t="str">
        <f>VLOOKUP(TABLA_ACTIVIDADES[[#This Row],[FRENTE]],WORKFACES!G:J,4,FALSE)</f>
        <v>4000-EXTRACCION POR SOLVENTES</v>
      </c>
    </row>
    <row r="505" spans="1:8" x14ac:dyDescent="0.25">
      <c r="A505" s="40" t="s">
        <v>1189</v>
      </c>
      <c r="B505" t="s">
        <v>20</v>
      </c>
      <c r="C505" t="s">
        <v>46</v>
      </c>
      <c r="D505" t="s">
        <v>1240</v>
      </c>
      <c r="E505" s="38">
        <v>8.5</v>
      </c>
      <c r="F505" t="s">
        <v>808</v>
      </c>
      <c r="G505" t="s">
        <v>892</v>
      </c>
      <c r="H505" t="str">
        <f>VLOOKUP(TABLA_ACTIVIDADES[[#This Row],[FRENTE]],WORKFACES!G:J,4,FALSE)</f>
        <v>4000-EXTRACCION POR SOLVENTES</v>
      </c>
    </row>
    <row r="506" spans="1:8" x14ac:dyDescent="0.25">
      <c r="A506" s="40" t="s">
        <v>1189</v>
      </c>
      <c r="B506" t="s">
        <v>20</v>
      </c>
      <c r="C506" t="s">
        <v>46</v>
      </c>
      <c r="D506" t="s">
        <v>1241</v>
      </c>
      <c r="E506" s="38">
        <v>12.5</v>
      </c>
      <c r="F506" t="s">
        <v>808</v>
      </c>
      <c r="G506" t="s">
        <v>892</v>
      </c>
      <c r="H506" t="str">
        <f>VLOOKUP(TABLA_ACTIVIDADES[[#This Row],[FRENTE]],WORKFACES!G:J,4,FALSE)</f>
        <v>4000-EXTRACCION POR SOLVENTES</v>
      </c>
    </row>
    <row r="507" spans="1:8" x14ac:dyDescent="0.25">
      <c r="A507" s="40" t="s">
        <v>1189</v>
      </c>
      <c r="B507" t="s">
        <v>20</v>
      </c>
      <c r="C507" t="s">
        <v>46</v>
      </c>
      <c r="D507" t="s">
        <v>1242</v>
      </c>
      <c r="E507" s="38">
        <v>6.44</v>
      </c>
      <c r="F507" t="s">
        <v>808</v>
      </c>
      <c r="G507" t="s">
        <v>892</v>
      </c>
      <c r="H507" t="str">
        <f>VLOOKUP(TABLA_ACTIVIDADES[[#This Row],[FRENTE]],WORKFACES!G:J,4,FALSE)</f>
        <v>4000-EXTRACCION POR SOLVENTES</v>
      </c>
    </row>
    <row r="508" spans="1:8" x14ac:dyDescent="0.25">
      <c r="A508" s="40" t="s">
        <v>1189</v>
      </c>
      <c r="B508" t="s">
        <v>20</v>
      </c>
      <c r="C508" t="s">
        <v>46</v>
      </c>
      <c r="D508" t="s">
        <v>1243</v>
      </c>
      <c r="E508" s="38">
        <v>0.56000000000000005</v>
      </c>
      <c r="F508" t="s">
        <v>808</v>
      </c>
      <c r="G508" t="s">
        <v>892</v>
      </c>
      <c r="H508" t="str">
        <f>VLOOKUP(TABLA_ACTIVIDADES[[#This Row],[FRENTE]],WORKFACES!G:J,4,FALSE)</f>
        <v>4000-EXTRACCION POR SOLVENTES</v>
      </c>
    </row>
    <row r="509" spans="1:8" x14ac:dyDescent="0.25">
      <c r="A509" s="40" t="s">
        <v>1189</v>
      </c>
      <c r="B509" t="s">
        <v>20</v>
      </c>
      <c r="C509" t="s">
        <v>46</v>
      </c>
      <c r="D509" t="s">
        <v>1244</v>
      </c>
      <c r="E509" s="38">
        <v>6</v>
      </c>
      <c r="F509" t="s">
        <v>724</v>
      </c>
      <c r="G509" t="s">
        <v>869</v>
      </c>
      <c r="H509" t="str">
        <f>VLOOKUP(TABLA_ACTIVIDADES[[#This Row],[FRENTE]],WORKFACES!G:J,4,FALSE)</f>
        <v>PP3-SX</v>
      </c>
    </row>
    <row r="510" spans="1:8" x14ac:dyDescent="0.25">
      <c r="A510" s="40" t="s">
        <v>1189</v>
      </c>
      <c r="B510" t="s">
        <v>20</v>
      </c>
      <c r="C510" t="s">
        <v>46</v>
      </c>
      <c r="D510" t="s">
        <v>1245</v>
      </c>
      <c r="E510" s="38">
        <v>4</v>
      </c>
      <c r="F510" t="s">
        <v>724</v>
      </c>
      <c r="G510" t="s">
        <v>869</v>
      </c>
      <c r="H510" t="str">
        <f>VLOOKUP(TABLA_ACTIVIDADES[[#This Row],[FRENTE]],WORKFACES!G:J,4,FALSE)</f>
        <v>PP3-SX</v>
      </c>
    </row>
    <row r="511" spans="1:8" x14ac:dyDescent="0.25">
      <c r="A511" s="40" t="s">
        <v>1189</v>
      </c>
      <c r="B511" t="s">
        <v>20</v>
      </c>
      <c r="C511" t="s">
        <v>46</v>
      </c>
      <c r="D511" t="s">
        <v>1246</v>
      </c>
      <c r="E511" s="38">
        <v>30</v>
      </c>
      <c r="F511" t="s">
        <v>718</v>
      </c>
      <c r="G511" t="s">
        <v>892</v>
      </c>
      <c r="H511" t="str">
        <f>VLOOKUP(TABLA_ACTIVIDADES[[#This Row],[FRENTE]],WORKFACES!G:J,4,FALSE)</f>
        <v>4000-EXTRACCION POR SOLVENTES</v>
      </c>
    </row>
    <row r="512" spans="1:8" x14ac:dyDescent="0.25">
      <c r="A512" s="40" t="s">
        <v>1189</v>
      </c>
      <c r="B512" t="s">
        <v>47</v>
      </c>
      <c r="C512" t="s">
        <v>566</v>
      </c>
      <c r="D512" t="s">
        <v>1247</v>
      </c>
      <c r="E512" s="38">
        <v>121</v>
      </c>
      <c r="F512" t="s">
        <v>724</v>
      </c>
      <c r="G512" t="s">
        <v>869</v>
      </c>
      <c r="H512" t="str">
        <f>VLOOKUP(TABLA_ACTIVIDADES[[#This Row],[FRENTE]],WORKFACES!G:J,4,FALSE)</f>
        <v>PP3-SX</v>
      </c>
    </row>
    <row r="513" spans="1:8" x14ac:dyDescent="0.25">
      <c r="A513" s="40" t="s">
        <v>1189</v>
      </c>
      <c r="B513" t="s">
        <v>47</v>
      </c>
      <c r="C513" t="s">
        <v>566</v>
      </c>
      <c r="D513" t="s">
        <v>1248</v>
      </c>
      <c r="E513" s="38">
        <v>11</v>
      </c>
      <c r="F513" t="s">
        <v>724</v>
      </c>
      <c r="G513" t="s">
        <v>869</v>
      </c>
      <c r="H513" t="str">
        <f>VLOOKUP(TABLA_ACTIVIDADES[[#This Row],[FRENTE]],WORKFACES!G:J,4,FALSE)</f>
        <v>PP3-SX</v>
      </c>
    </row>
    <row r="514" spans="1:8" x14ac:dyDescent="0.25">
      <c r="A514" s="40" t="s">
        <v>1189</v>
      </c>
      <c r="B514" t="s">
        <v>47</v>
      </c>
      <c r="C514" t="s">
        <v>49</v>
      </c>
      <c r="D514" t="s">
        <v>23</v>
      </c>
      <c r="E514" s="38">
        <v>9</v>
      </c>
      <c r="F514" t="s">
        <v>724</v>
      </c>
      <c r="G514" t="s">
        <v>869</v>
      </c>
      <c r="H514" t="str">
        <f>VLOOKUP(TABLA_ACTIVIDADES[[#This Row],[FRENTE]],WORKFACES!G:J,4,FALSE)</f>
        <v>PP3-SX</v>
      </c>
    </row>
    <row r="515" spans="1:8" x14ac:dyDescent="0.25">
      <c r="A515" s="40" t="s">
        <v>1189</v>
      </c>
      <c r="B515" t="s">
        <v>47</v>
      </c>
      <c r="C515" t="s">
        <v>49</v>
      </c>
      <c r="D515" t="s">
        <v>1249</v>
      </c>
      <c r="E515" s="38">
        <v>99</v>
      </c>
      <c r="F515" t="s">
        <v>724</v>
      </c>
      <c r="G515" t="s">
        <v>869</v>
      </c>
      <c r="H515" t="str">
        <f>VLOOKUP(TABLA_ACTIVIDADES[[#This Row],[FRENTE]],WORKFACES!G:J,4,FALSE)</f>
        <v>PP3-SX</v>
      </c>
    </row>
    <row r="516" spans="1:8" x14ac:dyDescent="0.25">
      <c r="A516" s="40" t="s">
        <v>1189</v>
      </c>
      <c r="B516" t="s">
        <v>47</v>
      </c>
      <c r="C516" t="s">
        <v>568</v>
      </c>
      <c r="D516" t="s">
        <v>850</v>
      </c>
      <c r="E516" s="38">
        <v>2</v>
      </c>
      <c r="F516" t="s">
        <v>740</v>
      </c>
      <c r="G516" t="s">
        <v>898</v>
      </c>
      <c r="H516" t="str">
        <f>VLOOKUP(TABLA_ACTIVIDADES[[#This Row],[FRENTE]],WORKFACES!G:J,4,FALSE)</f>
        <v>1000-ACOPIO Y MANEJO DE SAL</v>
      </c>
    </row>
    <row r="517" spans="1:8" x14ac:dyDescent="0.25">
      <c r="A517" s="40" t="s">
        <v>1189</v>
      </c>
      <c r="B517" t="s">
        <v>47</v>
      </c>
      <c r="C517" t="s">
        <v>568</v>
      </c>
      <c r="D517" t="s">
        <v>1250</v>
      </c>
      <c r="E517" s="38">
        <v>22</v>
      </c>
      <c r="F517" t="s">
        <v>740</v>
      </c>
      <c r="G517" t="s">
        <v>898</v>
      </c>
      <c r="H517" t="str">
        <f>VLOOKUP(TABLA_ACTIVIDADES[[#This Row],[FRENTE]],WORKFACES!G:J,4,FALSE)</f>
        <v>1000-ACOPIO Y MANEJO DE SAL</v>
      </c>
    </row>
    <row r="518" spans="1:8" x14ac:dyDescent="0.25">
      <c r="A518" s="40" t="s">
        <v>1189</v>
      </c>
      <c r="B518" t="s">
        <v>15</v>
      </c>
      <c r="C518" t="s">
        <v>52</v>
      </c>
      <c r="D518" t="s">
        <v>1251</v>
      </c>
      <c r="E518" s="38">
        <v>18.5</v>
      </c>
      <c r="F518" t="s">
        <v>724</v>
      </c>
      <c r="G518" t="s">
        <v>869</v>
      </c>
      <c r="H518" t="str">
        <f>VLOOKUP(TABLA_ACTIVIDADES[[#This Row],[FRENTE]],WORKFACES!G:J,4,FALSE)</f>
        <v>PP3-SX</v>
      </c>
    </row>
    <row r="519" spans="1:8" x14ac:dyDescent="0.25">
      <c r="A519" s="40" t="s">
        <v>1189</v>
      </c>
      <c r="B519" t="s">
        <v>15</v>
      </c>
      <c r="C519" t="s">
        <v>52</v>
      </c>
      <c r="D519" t="s">
        <v>1023</v>
      </c>
      <c r="E519" s="38">
        <v>37</v>
      </c>
      <c r="F519" t="s">
        <v>724</v>
      </c>
      <c r="G519" t="s">
        <v>869</v>
      </c>
      <c r="H519" t="str">
        <f>VLOOKUP(TABLA_ACTIVIDADES[[#This Row],[FRENTE]],WORKFACES!G:J,4,FALSE)</f>
        <v>PP3-SX</v>
      </c>
    </row>
    <row r="520" spans="1:8" x14ac:dyDescent="0.25">
      <c r="A520" s="40" t="s">
        <v>1189</v>
      </c>
      <c r="B520" t="s">
        <v>15</v>
      </c>
      <c r="C520" t="s">
        <v>52</v>
      </c>
      <c r="D520" t="s">
        <v>1252</v>
      </c>
      <c r="E520" s="38">
        <v>388.5</v>
      </c>
      <c r="F520" t="s">
        <v>724</v>
      </c>
      <c r="G520" t="s">
        <v>869</v>
      </c>
      <c r="H520" t="str">
        <f>VLOOKUP(TABLA_ACTIVIDADES[[#This Row],[FRENTE]],WORKFACES!G:J,4,FALSE)</f>
        <v>PP3-SX</v>
      </c>
    </row>
    <row r="521" spans="1:8" x14ac:dyDescent="0.25">
      <c r="A521" s="40" t="s">
        <v>1189</v>
      </c>
      <c r="B521" t="s">
        <v>935</v>
      </c>
      <c r="C521" t="s">
        <v>935</v>
      </c>
      <c r="D521" t="s">
        <v>1023</v>
      </c>
      <c r="E521" s="38">
        <v>17</v>
      </c>
      <c r="F521" t="s">
        <v>718</v>
      </c>
      <c r="G521" t="s">
        <v>892</v>
      </c>
      <c r="H521" t="str">
        <f>VLOOKUP(TABLA_ACTIVIDADES[[#This Row],[FRENTE]],WORKFACES!G:J,4,FALSE)</f>
        <v>4000-EXTRACCION POR SOLVENTES</v>
      </c>
    </row>
    <row r="522" spans="1:8" x14ac:dyDescent="0.25">
      <c r="A522" s="40" t="s">
        <v>1189</v>
      </c>
      <c r="B522" t="s">
        <v>935</v>
      </c>
      <c r="C522" t="s">
        <v>935</v>
      </c>
      <c r="D522" t="s">
        <v>1253</v>
      </c>
      <c r="E522" s="38">
        <v>33</v>
      </c>
      <c r="F522" t="s">
        <v>718</v>
      </c>
      <c r="G522" t="s">
        <v>892</v>
      </c>
      <c r="H522" t="str">
        <f>VLOOKUP(TABLA_ACTIVIDADES[[#This Row],[FRENTE]],WORKFACES!G:J,4,FALSE)</f>
        <v>4000-EXTRACCION POR SOLVENTES</v>
      </c>
    </row>
    <row r="523" spans="1:8" x14ac:dyDescent="0.25">
      <c r="A523" s="40" t="s">
        <v>1189</v>
      </c>
      <c r="B523" t="s">
        <v>935</v>
      </c>
      <c r="C523" t="s">
        <v>935</v>
      </c>
      <c r="D523" t="s">
        <v>1254</v>
      </c>
      <c r="E523" s="38">
        <v>154</v>
      </c>
      <c r="F523" t="s">
        <v>718</v>
      </c>
      <c r="G523" t="s">
        <v>892</v>
      </c>
      <c r="H523" t="str">
        <f>VLOOKUP(TABLA_ACTIVIDADES[[#This Row],[FRENTE]],WORKFACES!G:J,4,FALSE)</f>
        <v>4000-EXTRACCION POR SOLVENTES</v>
      </c>
    </row>
    <row r="524" spans="1:8" x14ac:dyDescent="0.25">
      <c r="A524" s="40" t="s">
        <v>1260</v>
      </c>
      <c r="B524" t="s">
        <v>4</v>
      </c>
      <c r="C524" t="s">
        <v>30</v>
      </c>
      <c r="D524" t="s">
        <v>3</v>
      </c>
      <c r="E524" s="38">
        <v>5</v>
      </c>
      <c r="F524" t="s">
        <v>718</v>
      </c>
      <c r="G524" t="s">
        <v>892</v>
      </c>
      <c r="H524" t="str">
        <f>VLOOKUP(TABLA_ACTIVIDADES[[#This Row],[FRENTE]],WORKFACES!G:J,4,FALSE)</f>
        <v>4000-EXTRACCION POR SOLVENTES</v>
      </c>
    </row>
    <row r="525" spans="1:8" x14ac:dyDescent="0.25">
      <c r="A525" s="40" t="s">
        <v>1260</v>
      </c>
      <c r="B525" t="s">
        <v>4</v>
      </c>
      <c r="C525" t="s">
        <v>30</v>
      </c>
      <c r="D525" t="s">
        <v>542</v>
      </c>
      <c r="E525" s="38">
        <v>5</v>
      </c>
      <c r="F525" t="s">
        <v>718</v>
      </c>
      <c r="G525" t="s">
        <v>892</v>
      </c>
      <c r="H525" t="str">
        <f>VLOOKUP(TABLA_ACTIVIDADES[[#This Row],[FRENTE]],WORKFACES!G:J,4,FALSE)</f>
        <v>4000-EXTRACCION POR SOLVENTES</v>
      </c>
    </row>
    <row r="526" spans="1:8" x14ac:dyDescent="0.25">
      <c r="A526" s="40" t="s">
        <v>1260</v>
      </c>
      <c r="B526" t="s">
        <v>4</v>
      </c>
      <c r="C526" t="s">
        <v>30</v>
      </c>
      <c r="D526" t="s">
        <v>1190</v>
      </c>
      <c r="E526" s="38">
        <v>3</v>
      </c>
      <c r="F526" t="s">
        <v>718</v>
      </c>
      <c r="G526" t="s">
        <v>1191</v>
      </c>
      <c r="H526" t="str">
        <f>VLOOKUP(TABLA_ACTIVIDADES[[#This Row],[FRENTE]],WORKFACES!G:J,4,FALSE)</f>
        <v>4000-EXTRACCION POR SOLVENTES</v>
      </c>
    </row>
    <row r="527" spans="1:8" x14ac:dyDescent="0.25">
      <c r="A527" s="40" t="s">
        <v>1260</v>
      </c>
      <c r="B527" t="s">
        <v>4</v>
      </c>
      <c r="C527" t="s">
        <v>30</v>
      </c>
      <c r="D527" t="s">
        <v>1192</v>
      </c>
      <c r="E527" s="38">
        <v>6</v>
      </c>
      <c r="F527" t="s">
        <v>718</v>
      </c>
      <c r="G527" t="s">
        <v>892</v>
      </c>
      <c r="H527" t="str">
        <f>VLOOKUP(TABLA_ACTIVIDADES[[#This Row],[FRENTE]],WORKFACES!G:J,4,FALSE)</f>
        <v>4000-EXTRACCION POR SOLVENTES</v>
      </c>
    </row>
    <row r="528" spans="1:8" x14ac:dyDescent="0.25">
      <c r="A528" s="40" t="s">
        <v>1260</v>
      </c>
      <c r="B528" t="s">
        <v>4</v>
      </c>
      <c r="C528" t="s">
        <v>30</v>
      </c>
      <c r="D528" t="s">
        <v>1193</v>
      </c>
      <c r="E528" s="38">
        <v>18</v>
      </c>
      <c r="F528" t="s">
        <v>718</v>
      </c>
      <c r="G528" t="s">
        <v>892</v>
      </c>
      <c r="H528" t="str">
        <f>VLOOKUP(TABLA_ACTIVIDADES[[#This Row],[FRENTE]],WORKFACES!G:J,4,FALSE)</f>
        <v>4000-EXTRACCION POR SOLVENTES</v>
      </c>
    </row>
    <row r="529" spans="1:8" x14ac:dyDescent="0.25">
      <c r="A529" s="40" t="s">
        <v>1260</v>
      </c>
      <c r="B529" t="s">
        <v>4</v>
      </c>
      <c r="C529" t="s">
        <v>30</v>
      </c>
      <c r="D529" t="s">
        <v>1194</v>
      </c>
      <c r="E529" s="38">
        <v>3</v>
      </c>
      <c r="F529" t="s">
        <v>718</v>
      </c>
      <c r="G529" t="s">
        <v>892</v>
      </c>
      <c r="H529" t="str">
        <f>VLOOKUP(TABLA_ACTIVIDADES[[#This Row],[FRENTE]],WORKFACES!G:J,4,FALSE)</f>
        <v>4000-EXTRACCION POR SOLVENTES</v>
      </c>
    </row>
    <row r="530" spans="1:8" x14ac:dyDescent="0.25">
      <c r="A530" s="40" t="s">
        <v>1260</v>
      </c>
      <c r="B530" t="s">
        <v>4</v>
      </c>
      <c r="C530" t="s">
        <v>30</v>
      </c>
      <c r="D530" t="s">
        <v>1195</v>
      </c>
      <c r="E530" s="38">
        <v>2</v>
      </c>
      <c r="F530" t="s">
        <v>948</v>
      </c>
      <c r="G530" t="s">
        <v>987</v>
      </c>
      <c r="H530" t="str">
        <f>VLOOKUP(TABLA_ACTIVIDADES[[#This Row],[FRENTE]],WORKFACES!G:J,4,FALSE)</f>
        <v>1000-ACOPIO Y MANEJO DE SAL</v>
      </c>
    </row>
    <row r="531" spans="1:8" x14ac:dyDescent="0.25">
      <c r="A531" s="40" t="s">
        <v>1260</v>
      </c>
      <c r="B531" t="s">
        <v>4</v>
      </c>
      <c r="C531" t="s">
        <v>30</v>
      </c>
      <c r="D531" t="s">
        <v>1196</v>
      </c>
      <c r="E531" s="38">
        <v>2</v>
      </c>
      <c r="F531" t="s">
        <v>948</v>
      </c>
      <c r="G531" t="s">
        <v>1197</v>
      </c>
      <c r="H531" t="str">
        <f>VLOOKUP(TABLA_ACTIVIDADES[[#This Row],[FRENTE]],WORKFACES!G:J,4,FALSE)</f>
        <v>1000-ACOPIO Y MANEJO DE SAL</v>
      </c>
    </row>
    <row r="532" spans="1:8" x14ac:dyDescent="0.25">
      <c r="A532" s="40" t="s">
        <v>1260</v>
      </c>
      <c r="B532" t="s">
        <v>4</v>
      </c>
      <c r="C532" t="s">
        <v>30</v>
      </c>
      <c r="D532" t="s">
        <v>1198</v>
      </c>
      <c r="E532" s="38">
        <v>6</v>
      </c>
      <c r="F532" t="s">
        <v>948</v>
      </c>
      <c r="G532" t="s">
        <v>987</v>
      </c>
      <c r="H532" t="str">
        <f>VLOOKUP(TABLA_ACTIVIDADES[[#This Row],[FRENTE]],WORKFACES!G:J,4,FALSE)</f>
        <v>1000-ACOPIO Y MANEJO DE SAL</v>
      </c>
    </row>
    <row r="533" spans="1:8" x14ac:dyDescent="0.25">
      <c r="A533" s="40" t="s">
        <v>1260</v>
      </c>
      <c r="B533" t="s">
        <v>4</v>
      </c>
      <c r="C533" t="s">
        <v>30</v>
      </c>
      <c r="D533" t="s">
        <v>1199</v>
      </c>
      <c r="E533" s="38">
        <v>2</v>
      </c>
      <c r="F533" t="s">
        <v>948</v>
      </c>
      <c r="G533" t="s">
        <v>1107</v>
      </c>
      <c r="H533" t="str">
        <f>VLOOKUP(TABLA_ACTIVIDADES[[#This Row],[FRENTE]],WORKFACES!G:J,4,FALSE)</f>
        <v>1000-ACOPIO Y MANEJO DE SAL</v>
      </c>
    </row>
    <row r="534" spans="1:8" x14ac:dyDescent="0.25">
      <c r="A534" s="40" t="s">
        <v>1260</v>
      </c>
      <c r="B534" t="s">
        <v>4</v>
      </c>
      <c r="C534" t="s">
        <v>30</v>
      </c>
      <c r="D534" t="s">
        <v>1200</v>
      </c>
      <c r="E534" s="38">
        <v>2</v>
      </c>
      <c r="F534" t="s">
        <v>948</v>
      </c>
      <c r="G534" t="s">
        <v>987</v>
      </c>
      <c r="H534" t="str">
        <f>VLOOKUP(TABLA_ACTIVIDADES[[#This Row],[FRENTE]],WORKFACES!G:J,4,FALSE)</f>
        <v>1000-ACOPIO Y MANEJO DE SAL</v>
      </c>
    </row>
    <row r="535" spans="1:8" x14ac:dyDescent="0.25">
      <c r="A535" s="40" t="s">
        <v>1260</v>
      </c>
      <c r="B535" t="s">
        <v>4</v>
      </c>
      <c r="C535" t="s">
        <v>30</v>
      </c>
      <c r="D535" t="s">
        <v>1201</v>
      </c>
      <c r="E535" s="38">
        <v>2</v>
      </c>
      <c r="F535" t="s">
        <v>948</v>
      </c>
      <c r="G535" t="s">
        <v>987</v>
      </c>
      <c r="H535" t="str">
        <f>VLOOKUP(TABLA_ACTIVIDADES[[#This Row],[FRENTE]],WORKFACES!G:J,4,FALSE)</f>
        <v>1000-ACOPIO Y MANEJO DE SAL</v>
      </c>
    </row>
    <row r="536" spans="1:8" x14ac:dyDescent="0.25">
      <c r="A536" s="40" t="s">
        <v>1260</v>
      </c>
      <c r="B536" t="s">
        <v>4</v>
      </c>
      <c r="C536" t="s">
        <v>30</v>
      </c>
      <c r="D536" t="s">
        <v>1202</v>
      </c>
      <c r="E536" s="38">
        <v>4</v>
      </c>
      <c r="F536" t="s">
        <v>948</v>
      </c>
      <c r="G536" t="s">
        <v>987</v>
      </c>
      <c r="H536" t="str">
        <f>VLOOKUP(TABLA_ACTIVIDADES[[#This Row],[FRENTE]],WORKFACES!G:J,4,FALSE)</f>
        <v>1000-ACOPIO Y MANEJO DE SAL</v>
      </c>
    </row>
    <row r="537" spans="1:8" x14ac:dyDescent="0.25">
      <c r="A537" s="40" t="s">
        <v>1260</v>
      </c>
      <c r="B537" t="s">
        <v>4</v>
      </c>
      <c r="C537" t="s">
        <v>1203</v>
      </c>
      <c r="D537" t="s">
        <v>3</v>
      </c>
      <c r="E537" s="38">
        <v>5</v>
      </c>
      <c r="F537" t="s">
        <v>724</v>
      </c>
      <c r="G537" t="s">
        <v>869</v>
      </c>
      <c r="H537" t="str">
        <f>VLOOKUP(TABLA_ACTIVIDADES[[#This Row],[FRENTE]],WORKFACES!G:J,4,FALSE)</f>
        <v>PP3-SX</v>
      </c>
    </row>
    <row r="538" spans="1:8" x14ac:dyDescent="0.25">
      <c r="A538" s="40" t="s">
        <v>1260</v>
      </c>
      <c r="B538" t="s">
        <v>4</v>
      </c>
      <c r="C538" t="s">
        <v>1203</v>
      </c>
      <c r="D538" t="s">
        <v>1204</v>
      </c>
      <c r="E538" s="38">
        <v>69</v>
      </c>
      <c r="F538" t="s">
        <v>724</v>
      </c>
      <c r="G538" t="s">
        <v>869</v>
      </c>
      <c r="H538" t="str">
        <f>VLOOKUP(TABLA_ACTIVIDADES[[#This Row],[FRENTE]],WORKFACES!G:J,4,FALSE)</f>
        <v>PP3-SX</v>
      </c>
    </row>
    <row r="539" spans="1:8" x14ac:dyDescent="0.25">
      <c r="A539" s="40" t="s">
        <v>1260</v>
      </c>
      <c r="B539" t="s">
        <v>11</v>
      </c>
      <c r="C539" t="s">
        <v>559</v>
      </c>
      <c r="D539" t="s">
        <v>1205</v>
      </c>
      <c r="E539" s="38">
        <v>51</v>
      </c>
      <c r="F539" t="s">
        <v>724</v>
      </c>
      <c r="G539" t="s">
        <v>869</v>
      </c>
      <c r="H539" t="str">
        <f>VLOOKUP(TABLA_ACTIVIDADES[[#This Row],[FRENTE]],WORKFACES!G:J,4,FALSE)</f>
        <v>PP3-SX</v>
      </c>
    </row>
    <row r="540" spans="1:8" x14ac:dyDescent="0.25">
      <c r="A540" s="40" t="s">
        <v>1260</v>
      </c>
      <c r="B540" t="s">
        <v>11</v>
      </c>
      <c r="C540" t="s">
        <v>559</v>
      </c>
      <c r="D540" t="s">
        <v>1206</v>
      </c>
      <c r="E540" s="38">
        <v>14</v>
      </c>
      <c r="F540" t="s">
        <v>724</v>
      </c>
      <c r="G540" t="s">
        <v>869</v>
      </c>
      <c r="H540" t="str">
        <f>VLOOKUP(TABLA_ACTIVIDADES[[#This Row],[FRENTE]],WORKFACES!G:J,4,FALSE)</f>
        <v>PP3-SX</v>
      </c>
    </row>
    <row r="541" spans="1:8" x14ac:dyDescent="0.25">
      <c r="A541" s="40" t="s">
        <v>1260</v>
      </c>
      <c r="B541" t="s">
        <v>11</v>
      </c>
      <c r="C541" t="s">
        <v>559</v>
      </c>
      <c r="D541" t="s">
        <v>1207</v>
      </c>
      <c r="E541" s="38">
        <v>14</v>
      </c>
      <c r="F541" t="s">
        <v>724</v>
      </c>
      <c r="G541" t="s">
        <v>869</v>
      </c>
      <c r="H541" t="str">
        <f>VLOOKUP(TABLA_ACTIVIDADES[[#This Row],[FRENTE]],WORKFACES!G:J,4,FALSE)</f>
        <v>PP3-SX</v>
      </c>
    </row>
    <row r="542" spans="1:8" x14ac:dyDescent="0.25">
      <c r="A542" s="40" t="s">
        <v>1260</v>
      </c>
      <c r="B542" t="s">
        <v>11</v>
      </c>
      <c r="C542" t="s">
        <v>559</v>
      </c>
      <c r="D542" t="s">
        <v>1208</v>
      </c>
      <c r="E542" s="38">
        <v>77</v>
      </c>
      <c r="F542" t="s">
        <v>724</v>
      </c>
      <c r="G542" t="s">
        <v>869</v>
      </c>
      <c r="H542" t="str">
        <f>VLOOKUP(TABLA_ACTIVIDADES[[#This Row],[FRENTE]],WORKFACES!G:J,4,FALSE)</f>
        <v>PP3-SX</v>
      </c>
    </row>
    <row r="543" spans="1:8" x14ac:dyDescent="0.25">
      <c r="A543" s="40" t="s">
        <v>1260</v>
      </c>
      <c r="B543" t="s">
        <v>11</v>
      </c>
      <c r="C543" t="s">
        <v>559</v>
      </c>
      <c r="D543" t="s">
        <v>1209</v>
      </c>
      <c r="E543" s="38">
        <v>12</v>
      </c>
      <c r="F543" t="s">
        <v>724</v>
      </c>
      <c r="G543" t="s">
        <v>869</v>
      </c>
      <c r="H543" t="str">
        <f>VLOOKUP(TABLA_ACTIVIDADES[[#This Row],[FRENTE]],WORKFACES!G:J,4,FALSE)</f>
        <v>PP3-SX</v>
      </c>
    </row>
    <row r="544" spans="1:8" x14ac:dyDescent="0.25">
      <c r="A544" s="40" t="s">
        <v>1260</v>
      </c>
      <c r="B544" t="s">
        <v>11</v>
      </c>
      <c r="C544" t="s">
        <v>543</v>
      </c>
      <c r="D544" t="s">
        <v>23</v>
      </c>
      <c r="E544" s="38">
        <v>9</v>
      </c>
      <c r="F544" t="s">
        <v>966</v>
      </c>
      <c r="G544" t="s">
        <v>898</v>
      </c>
      <c r="H544" t="str">
        <f>VLOOKUP(TABLA_ACTIVIDADES[[#This Row],[FRENTE]],WORKFACES!G:J,4,FALSE)</f>
        <v>1000-ACOPIO Y MANEJO DE SAL</v>
      </c>
    </row>
    <row r="545" spans="1:8" x14ac:dyDescent="0.25">
      <c r="A545" s="40" t="s">
        <v>1260</v>
      </c>
      <c r="B545" t="s">
        <v>11</v>
      </c>
      <c r="C545" t="s">
        <v>543</v>
      </c>
      <c r="D545" t="s">
        <v>50</v>
      </c>
      <c r="E545" s="38">
        <v>9</v>
      </c>
      <c r="F545" t="s">
        <v>966</v>
      </c>
      <c r="G545" t="s">
        <v>898</v>
      </c>
      <c r="H545" t="str">
        <f>VLOOKUP(TABLA_ACTIVIDADES[[#This Row],[FRENTE]],WORKFACES!G:J,4,FALSE)</f>
        <v>1000-ACOPIO Y MANEJO DE SAL</v>
      </c>
    </row>
    <row r="546" spans="1:8" x14ac:dyDescent="0.25">
      <c r="A546" s="40" t="s">
        <v>1260</v>
      </c>
      <c r="B546" t="s">
        <v>11</v>
      </c>
      <c r="C546" t="s">
        <v>543</v>
      </c>
      <c r="D546" t="s">
        <v>1210</v>
      </c>
      <c r="E546" s="38">
        <v>90</v>
      </c>
      <c r="F546" t="s">
        <v>966</v>
      </c>
      <c r="G546" t="s">
        <v>898</v>
      </c>
      <c r="H546" t="str">
        <f>VLOOKUP(TABLA_ACTIVIDADES[[#This Row],[FRENTE]],WORKFACES!G:J,4,FALSE)</f>
        <v>1000-ACOPIO Y MANEJO DE SAL</v>
      </c>
    </row>
    <row r="547" spans="1:8" x14ac:dyDescent="0.25">
      <c r="A547" s="40" t="s">
        <v>1260</v>
      </c>
      <c r="B547" t="s">
        <v>13</v>
      </c>
      <c r="C547" t="s">
        <v>561</v>
      </c>
      <c r="D547" t="s">
        <v>1211</v>
      </c>
      <c r="E547" s="38">
        <v>30</v>
      </c>
      <c r="F547" t="s">
        <v>890</v>
      </c>
      <c r="G547" t="s">
        <v>889</v>
      </c>
      <c r="H547" t="str">
        <f>VLOOKUP(TABLA_ACTIVIDADES[[#This Row],[FRENTE]],WORKFACES!G:J,4,FALSE)</f>
        <v>4000-EXTRACCION POR SOLVENTES</v>
      </c>
    </row>
    <row r="548" spans="1:8" x14ac:dyDescent="0.25">
      <c r="A548" s="40" t="s">
        <v>1260</v>
      </c>
      <c r="B548" t="s">
        <v>13</v>
      </c>
      <c r="C548" t="s">
        <v>561</v>
      </c>
      <c r="D548" t="s">
        <v>34</v>
      </c>
      <c r="E548" s="38">
        <v>6</v>
      </c>
      <c r="F548" t="s">
        <v>890</v>
      </c>
      <c r="G548" t="s">
        <v>889</v>
      </c>
      <c r="H548" t="str">
        <f>VLOOKUP(TABLA_ACTIVIDADES[[#This Row],[FRENTE]],WORKFACES!G:J,4,FALSE)</f>
        <v>4000-EXTRACCION POR SOLVENTES</v>
      </c>
    </row>
    <row r="549" spans="1:8" x14ac:dyDescent="0.25">
      <c r="A549" s="40" t="s">
        <v>1260</v>
      </c>
      <c r="B549" t="s">
        <v>13</v>
      </c>
      <c r="C549" t="s">
        <v>561</v>
      </c>
      <c r="D549" t="s">
        <v>1212</v>
      </c>
      <c r="E549" s="38">
        <v>30</v>
      </c>
      <c r="F549" t="s">
        <v>890</v>
      </c>
      <c r="G549" t="s">
        <v>889</v>
      </c>
      <c r="H549" t="str">
        <f>VLOOKUP(TABLA_ACTIVIDADES[[#This Row],[FRENTE]],WORKFACES!G:J,4,FALSE)</f>
        <v>4000-EXTRACCION POR SOLVENTES</v>
      </c>
    </row>
    <row r="550" spans="1:8" x14ac:dyDescent="0.25">
      <c r="A550" s="40" t="s">
        <v>1260</v>
      </c>
      <c r="B550" t="s">
        <v>13</v>
      </c>
      <c r="C550" t="s">
        <v>561</v>
      </c>
      <c r="D550" t="s">
        <v>27</v>
      </c>
      <c r="E550" s="38">
        <v>6</v>
      </c>
      <c r="F550" t="s">
        <v>890</v>
      </c>
      <c r="G550" t="s">
        <v>889</v>
      </c>
      <c r="H550" t="str">
        <f>VLOOKUP(TABLA_ACTIVIDADES[[#This Row],[FRENTE]],WORKFACES!G:J,4,FALSE)</f>
        <v>4000-EXTRACCION POR SOLVENTES</v>
      </c>
    </row>
    <row r="551" spans="1:8" x14ac:dyDescent="0.25">
      <c r="A551" s="40" t="s">
        <v>1260</v>
      </c>
      <c r="B551" t="s">
        <v>40</v>
      </c>
      <c r="C551" t="s">
        <v>1213</v>
      </c>
      <c r="D551" t="s">
        <v>578</v>
      </c>
      <c r="E551" s="38">
        <v>13</v>
      </c>
      <c r="F551" t="s">
        <v>718</v>
      </c>
      <c r="G551" t="s">
        <v>892</v>
      </c>
      <c r="H551" t="str">
        <f>VLOOKUP(TABLA_ACTIVIDADES[[#This Row],[FRENTE]],WORKFACES!G:J,4,FALSE)</f>
        <v>4000-EXTRACCION POR SOLVENTES</v>
      </c>
    </row>
    <row r="552" spans="1:8" x14ac:dyDescent="0.25">
      <c r="A552" s="40" t="s">
        <v>1260</v>
      </c>
      <c r="B552" t="s">
        <v>40</v>
      </c>
      <c r="C552" t="s">
        <v>1213</v>
      </c>
      <c r="D552" t="s">
        <v>1214</v>
      </c>
      <c r="E552" s="38">
        <v>10</v>
      </c>
      <c r="F552" t="s">
        <v>718</v>
      </c>
      <c r="G552" t="s">
        <v>892</v>
      </c>
      <c r="H552" t="str">
        <f>VLOOKUP(TABLA_ACTIVIDADES[[#This Row],[FRENTE]],WORKFACES!G:J,4,FALSE)</f>
        <v>4000-EXTRACCION POR SOLVENTES</v>
      </c>
    </row>
    <row r="553" spans="1:8" x14ac:dyDescent="0.25">
      <c r="A553" s="40" t="s">
        <v>1260</v>
      </c>
      <c r="B553" t="s">
        <v>40</v>
      </c>
      <c r="C553" t="s">
        <v>1213</v>
      </c>
      <c r="D553" t="s">
        <v>1215</v>
      </c>
      <c r="E553" s="38">
        <v>10</v>
      </c>
      <c r="F553" t="s">
        <v>718</v>
      </c>
      <c r="G553" t="s">
        <v>892</v>
      </c>
      <c r="H553" t="str">
        <f>VLOOKUP(TABLA_ACTIVIDADES[[#This Row],[FRENTE]],WORKFACES!G:J,4,FALSE)</f>
        <v>4000-EXTRACCION POR SOLVENTES</v>
      </c>
    </row>
    <row r="554" spans="1:8" x14ac:dyDescent="0.25">
      <c r="A554" s="40" t="s">
        <v>1260</v>
      </c>
      <c r="B554" t="s">
        <v>40</v>
      </c>
      <c r="C554" t="s">
        <v>1213</v>
      </c>
      <c r="D554" t="s">
        <v>729</v>
      </c>
      <c r="E554" s="38">
        <v>13</v>
      </c>
      <c r="F554" t="s">
        <v>718</v>
      </c>
      <c r="G554" t="s">
        <v>892</v>
      </c>
      <c r="H554" t="str">
        <f>VLOOKUP(TABLA_ACTIVIDADES[[#This Row],[FRENTE]],WORKFACES!G:J,4,FALSE)</f>
        <v>4000-EXTRACCION POR SOLVENTES</v>
      </c>
    </row>
    <row r="555" spans="1:8" x14ac:dyDescent="0.25">
      <c r="A555" s="40" t="s">
        <v>1260</v>
      </c>
      <c r="B555" t="s">
        <v>40</v>
      </c>
      <c r="C555" t="s">
        <v>1213</v>
      </c>
      <c r="D555" t="s">
        <v>1216</v>
      </c>
      <c r="E555" s="38">
        <v>30</v>
      </c>
      <c r="F555" t="s">
        <v>718</v>
      </c>
      <c r="G555" t="s">
        <v>892</v>
      </c>
      <c r="H555" t="str">
        <f>VLOOKUP(TABLA_ACTIVIDADES[[#This Row],[FRENTE]],WORKFACES!G:J,4,FALSE)</f>
        <v>4000-EXTRACCION POR SOLVENTES</v>
      </c>
    </row>
    <row r="556" spans="1:8" x14ac:dyDescent="0.25">
      <c r="A556" s="40" t="s">
        <v>1260</v>
      </c>
      <c r="B556" t="s">
        <v>40</v>
      </c>
      <c r="C556" t="s">
        <v>1213</v>
      </c>
      <c r="D556" t="s">
        <v>1217</v>
      </c>
      <c r="E556" s="38">
        <v>10</v>
      </c>
      <c r="F556" t="s">
        <v>718</v>
      </c>
      <c r="G556" t="s">
        <v>892</v>
      </c>
      <c r="H556" t="str">
        <f>VLOOKUP(TABLA_ACTIVIDADES[[#This Row],[FRENTE]],WORKFACES!G:J,4,FALSE)</f>
        <v>4000-EXTRACCION POR SOLVENTES</v>
      </c>
    </row>
    <row r="557" spans="1:8" x14ac:dyDescent="0.25">
      <c r="A557" s="40" t="s">
        <v>1260</v>
      </c>
      <c r="B557" t="s">
        <v>40</v>
      </c>
      <c r="C557" t="s">
        <v>1213</v>
      </c>
      <c r="D557" t="s">
        <v>1218</v>
      </c>
      <c r="E557" s="38">
        <v>20</v>
      </c>
      <c r="F557" t="s">
        <v>634</v>
      </c>
      <c r="G557" t="s">
        <v>892</v>
      </c>
      <c r="H557" t="str">
        <f>VLOOKUP(TABLA_ACTIVIDADES[[#This Row],[FRENTE]],WORKFACES!G:J,4,FALSE)</f>
        <v>4000-EXTRACCION POR SOLVENTES</v>
      </c>
    </row>
    <row r="558" spans="1:8" x14ac:dyDescent="0.25">
      <c r="A558" s="40" t="s">
        <v>1260</v>
      </c>
      <c r="B558" t="s">
        <v>40</v>
      </c>
      <c r="C558" t="s">
        <v>1213</v>
      </c>
      <c r="D558" t="s">
        <v>1219</v>
      </c>
      <c r="E558" s="38">
        <v>20</v>
      </c>
      <c r="F558" t="s">
        <v>634</v>
      </c>
      <c r="G558" t="s">
        <v>892</v>
      </c>
      <c r="H558" t="str">
        <f>VLOOKUP(TABLA_ACTIVIDADES[[#This Row],[FRENTE]],WORKFACES!G:J,4,FALSE)</f>
        <v>4000-EXTRACCION POR SOLVENTES</v>
      </c>
    </row>
    <row r="559" spans="1:8" x14ac:dyDescent="0.25">
      <c r="A559" s="40" t="s">
        <v>1260</v>
      </c>
      <c r="B559" t="s">
        <v>40</v>
      </c>
      <c r="C559" t="s">
        <v>1213</v>
      </c>
      <c r="D559" t="s">
        <v>1220</v>
      </c>
      <c r="E559" s="38">
        <v>10</v>
      </c>
      <c r="F559" t="s">
        <v>634</v>
      </c>
      <c r="G559" t="s">
        <v>892</v>
      </c>
      <c r="H559" t="str">
        <f>VLOOKUP(TABLA_ACTIVIDADES[[#This Row],[FRENTE]],WORKFACES!G:J,4,FALSE)</f>
        <v>4000-EXTRACCION POR SOLVENTES</v>
      </c>
    </row>
    <row r="560" spans="1:8" x14ac:dyDescent="0.25">
      <c r="A560" s="40" t="s">
        <v>1260</v>
      </c>
      <c r="B560" t="s">
        <v>40</v>
      </c>
      <c r="C560" t="s">
        <v>1213</v>
      </c>
      <c r="D560" t="s">
        <v>1221</v>
      </c>
      <c r="E560" s="38">
        <v>10</v>
      </c>
      <c r="F560" t="s">
        <v>634</v>
      </c>
      <c r="G560" t="s">
        <v>987</v>
      </c>
      <c r="H560" t="str">
        <f>VLOOKUP(TABLA_ACTIVIDADES[[#This Row],[FRENTE]],WORKFACES!G:J,4,FALSE)</f>
        <v>1000-ACOPIO Y MANEJO DE SAL</v>
      </c>
    </row>
    <row r="561" spans="1:8" x14ac:dyDescent="0.25">
      <c r="A561" s="40" t="s">
        <v>1260</v>
      </c>
      <c r="B561" t="s">
        <v>40</v>
      </c>
      <c r="C561" t="s">
        <v>1213</v>
      </c>
      <c r="D561" t="s">
        <v>1222</v>
      </c>
      <c r="E561" s="38">
        <v>20</v>
      </c>
      <c r="F561" t="s">
        <v>718</v>
      </c>
      <c r="G561" t="s">
        <v>892</v>
      </c>
      <c r="H561" t="str">
        <f>VLOOKUP(TABLA_ACTIVIDADES[[#This Row],[FRENTE]],WORKFACES!G:J,4,FALSE)</f>
        <v>4000-EXTRACCION POR SOLVENTES</v>
      </c>
    </row>
    <row r="562" spans="1:8" x14ac:dyDescent="0.25">
      <c r="A562" s="40" t="s">
        <v>1260</v>
      </c>
      <c r="B562" t="s">
        <v>663</v>
      </c>
      <c r="C562" t="s">
        <v>565</v>
      </c>
      <c r="D562" t="s">
        <v>1223</v>
      </c>
      <c r="E562" s="38">
        <v>16</v>
      </c>
      <c r="F562" t="s">
        <v>740</v>
      </c>
      <c r="G562" t="s">
        <v>987</v>
      </c>
      <c r="H562" t="str">
        <f>VLOOKUP(TABLA_ACTIVIDADES[[#This Row],[FRENTE]],WORKFACES!G:J,4,FALSE)</f>
        <v>1000-ACOPIO Y MANEJO DE SAL</v>
      </c>
    </row>
    <row r="563" spans="1:8" x14ac:dyDescent="0.25">
      <c r="A563" s="40" t="s">
        <v>1260</v>
      </c>
      <c r="B563" t="s">
        <v>663</v>
      </c>
      <c r="C563" t="s">
        <v>565</v>
      </c>
      <c r="D563" t="s">
        <v>48</v>
      </c>
      <c r="E563" s="38">
        <v>10</v>
      </c>
      <c r="F563" t="s">
        <v>740</v>
      </c>
      <c r="G563" t="s">
        <v>987</v>
      </c>
      <c r="H563" t="str">
        <f>VLOOKUP(TABLA_ACTIVIDADES[[#This Row],[FRENTE]],WORKFACES!G:J,4,FALSE)</f>
        <v>1000-ACOPIO Y MANEJO DE SAL</v>
      </c>
    </row>
    <row r="564" spans="1:8" x14ac:dyDescent="0.25">
      <c r="A564" s="40" t="s">
        <v>1260</v>
      </c>
      <c r="B564" t="s">
        <v>663</v>
      </c>
      <c r="C564" t="s">
        <v>565</v>
      </c>
      <c r="D564" t="s">
        <v>1224</v>
      </c>
      <c r="E564" s="38">
        <v>48</v>
      </c>
      <c r="F564" t="s">
        <v>740</v>
      </c>
      <c r="G564" t="s">
        <v>987</v>
      </c>
      <c r="H564" t="str">
        <f>VLOOKUP(TABLA_ACTIVIDADES[[#This Row],[FRENTE]],WORKFACES!G:J,4,FALSE)</f>
        <v>1000-ACOPIO Y MANEJO DE SAL</v>
      </c>
    </row>
    <row r="565" spans="1:8" x14ac:dyDescent="0.25">
      <c r="A565" s="40" t="s">
        <v>1260</v>
      </c>
      <c r="B565" t="s">
        <v>663</v>
      </c>
      <c r="C565" t="s">
        <v>565</v>
      </c>
      <c r="D565" t="s">
        <v>1225</v>
      </c>
      <c r="E565" s="38">
        <v>16</v>
      </c>
      <c r="F565" t="s">
        <v>740</v>
      </c>
      <c r="G565" t="s">
        <v>987</v>
      </c>
      <c r="H565" t="str">
        <f>VLOOKUP(TABLA_ACTIVIDADES[[#This Row],[FRENTE]],WORKFACES!G:J,4,FALSE)</f>
        <v>1000-ACOPIO Y MANEJO DE SAL</v>
      </c>
    </row>
    <row r="566" spans="1:8" x14ac:dyDescent="0.25">
      <c r="A566" s="40" t="s">
        <v>1260</v>
      </c>
      <c r="B566" t="s">
        <v>663</v>
      </c>
      <c r="C566" t="s">
        <v>565</v>
      </c>
      <c r="D566" t="s">
        <v>1226</v>
      </c>
      <c r="E566" s="38">
        <v>10</v>
      </c>
      <c r="F566" t="s">
        <v>740</v>
      </c>
      <c r="G566" t="s">
        <v>987</v>
      </c>
      <c r="H566" t="str">
        <f>VLOOKUP(TABLA_ACTIVIDADES[[#This Row],[FRENTE]],WORKFACES!G:J,4,FALSE)</f>
        <v>1000-ACOPIO Y MANEJO DE SAL</v>
      </c>
    </row>
    <row r="567" spans="1:8" x14ac:dyDescent="0.25">
      <c r="A567" s="40" t="s">
        <v>1260</v>
      </c>
      <c r="B567" t="s">
        <v>663</v>
      </c>
      <c r="C567" t="s">
        <v>565</v>
      </c>
      <c r="D567" t="s">
        <v>1227</v>
      </c>
      <c r="E567" s="38">
        <v>20</v>
      </c>
      <c r="F567" t="s">
        <v>740</v>
      </c>
      <c r="G567" t="s">
        <v>987</v>
      </c>
      <c r="H567" t="str">
        <f>VLOOKUP(TABLA_ACTIVIDADES[[#This Row],[FRENTE]],WORKFACES!G:J,4,FALSE)</f>
        <v>1000-ACOPIO Y MANEJO DE SAL</v>
      </c>
    </row>
    <row r="568" spans="1:8" x14ac:dyDescent="0.25">
      <c r="A568" s="40" t="s">
        <v>1260</v>
      </c>
      <c r="B568" t="s">
        <v>40</v>
      </c>
      <c r="C568" t="s">
        <v>743</v>
      </c>
      <c r="D568" t="s">
        <v>817</v>
      </c>
      <c r="E568" s="38">
        <v>6</v>
      </c>
      <c r="F568" t="s">
        <v>744</v>
      </c>
      <c r="G568" t="s">
        <v>987</v>
      </c>
      <c r="H568" t="str">
        <f>VLOOKUP(TABLA_ACTIVIDADES[[#This Row],[FRENTE]],WORKFACES!G:J,4,FALSE)</f>
        <v>1000-ACOPIO Y MANEJO DE SAL</v>
      </c>
    </row>
    <row r="569" spans="1:8" x14ac:dyDescent="0.25">
      <c r="A569" s="40" t="s">
        <v>1260</v>
      </c>
      <c r="B569" t="s">
        <v>40</v>
      </c>
      <c r="C569" t="s">
        <v>743</v>
      </c>
      <c r="D569" t="s">
        <v>1228</v>
      </c>
      <c r="E569" s="38">
        <v>12</v>
      </c>
      <c r="F569" t="s">
        <v>744</v>
      </c>
      <c r="G569" t="s">
        <v>987</v>
      </c>
      <c r="H569" t="str">
        <f>VLOOKUP(TABLA_ACTIVIDADES[[#This Row],[FRENTE]],WORKFACES!G:J,4,FALSE)</f>
        <v>1000-ACOPIO Y MANEJO DE SAL</v>
      </c>
    </row>
    <row r="570" spans="1:8" x14ac:dyDescent="0.25">
      <c r="A570" s="40" t="s">
        <v>1260</v>
      </c>
      <c r="B570" t="s">
        <v>40</v>
      </c>
      <c r="C570" t="s">
        <v>743</v>
      </c>
      <c r="D570" t="s">
        <v>1229</v>
      </c>
      <c r="E570" s="38">
        <v>12</v>
      </c>
      <c r="F570" t="s">
        <v>744</v>
      </c>
      <c r="G570" t="s">
        <v>987</v>
      </c>
      <c r="H570" t="str">
        <f>VLOOKUP(TABLA_ACTIVIDADES[[#This Row],[FRENTE]],WORKFACES!G:J,4,FALSE)</f>
        <v>1000-ACOPIO Y MANEJO DE SAL</v>
      </c>
    </row>
    <row r="571" spans="1:8" x14ac:dyDescent="0.25">
      <c r="A571" s="40" t="s">
        <v>1260</v>
      </c>
      <c r="B571" t="s">
        <v>40</v>
      </c>
      <c r="C571" t="s">
        <v>743</v>
      </c>
      <c r="D571" t="s">
        <v>28</v>
      </c>
      <c r="E571" s="38">
        <v>6</v>
      </c>
      <c r="F571" t="s">
        <v>744</v>
      </c>
      <c r="G571" t="s">
        <v>901</v>
      </c>
      <c r="H571" t="str">
        <f>VLOOKUP(TABLA_ACTIVIDADES[[#This Row],[FRENTE]],WORKFACES!G:J,4,FALSE)</f>
        <v>1000-ACOPIO Y MANEJO DE SAL</v>
      </c>
    </row>
    <row r="572" spans="1:8" x14ac:dyDescent="0.25">
      <c r="A572" s="40" t="s">
        <v>1260</v>
      </c>
      <c r="B572" t="s">
        <v>40</v>
      </c>
      <c r="C572" t="s">
        <v>743</v>
      </c>
      <c r="D572" t="s">
        <v>1230</v>
      </c>
      <c r="E572" s="38">
        <v>20</v>
      </c>
      <c r="F572" t="s">
        <v>744</v>
      </c>
      <c r="G572" t="s">
        <v>901</v>
      </c>
      <c r="H572" t="str">
        <f>VLOOKUP(TABLA_ACTIVIDADES[[#This Row],[FRENTE]],WORKFACES!G:J,4,FALSE)</f>
        <v>1000-ACOPIO Y MANEJO DE SAL</v>
      </c>
    </row>
    <row r="573" spans="1:8" x14ac:dyDescent="0.25">
      <c r="A573" s="40" t="s">
        <v>1260</v>
      </c>
      <c r="B573" t="s">
        <v>40</v>
      </c>
      <c r="C573" t="s">
        <v>743</v>
      </c>
      <c r="D573" t="s">
        <v>1231</v>
      </c>
      <c r="E573" s="38">
        <v>23</v>
      </c>
      <c r="F573" t="s">
        <v>744</v>
      </c>
      <c r="G573" t="s">
        <v>987</v>
      </c>
      <c r="H573" t="str">
        <f>VLOOKUP(TABLA_ACTIVIDADES[[#This Row],[FRENTE]],WORKFACES!G:J,4,FALSE)</f>
        <v>1000-ACOPIO Y MANEJO DE SAL</v>
      </c>
    </row>
    <row r="574" spans="1:8" x14ac:dyDescent="0.25">
      <c r="A574" s="40" t="s">
        <v>1260</v>
      </c>
      <c r="B574" t="s">
        <v>40</v>
      </c>
      <c r="C574" t="s">
        <v>743</v>
      </c>
      <c r="D574" t="s">
        <v>1232</v>
      </c>
      <c r="E574" s="38">
        <v>22</v>
      </c>
      <c r="F574" t="s">
        <v>744</v>
      </c>
      <c r="G574" t="s">
        <v>1197</v>
      </c>
      <c r="H574" t="str">
        <f>VLOOKUP(TABLA_ACTIVIDADES[[#This Row],[FRENTE]],WORKFACES!G:J,4,FALSE)</f>
        <v>1000-ACOPIO Y MANEJO DE SAL</v>
      </c>
    </row>
    <row r="575" spans="1:8" x14ac:dyDescent="0.25">
      <c r="A575" s="40" t="s">
        <v>1260</v>
      </c>
      <c r="B575" t="s">
        <v>40</v>
      </c>
      <c r="C575" t="s">
        <v>743</v>
      </c>
      <c r="D575" t="s">
        <v>1233</v>
      </c>
      <c r="E575" s="38">
        <v>43</v>
      </c>
      <c r="F575" t="s">
        <v>744</v>
      </c>
      <c r="G575" t="s">
        <v>987</v>
      </c>
      <c r="H575" t="str">
        <f>VLOOKUP(TABLA_ACTIVIDADES[[#This Row],[FRENTE]],WORKFACES!G:J,4,FALSE)</f>
        <v>1000-ACOPIO Y MANEJO DE SAL</v>
      </c>
    </row>
    <row r="576" spans="1:8" x14ac:dyDescent="0.25">
      <c r="A576" s="40" t="s">
        <v>1260</v>
      </c>
      <c r="B576" t="s">
        <v>40</v>
      </c>
      <c r="C576" t="s">
        <v>743</v>
      </c>
      <c r="D576" t="s">
        <v>1234</v>
      </c>
      <c r="E576" s="38">
        <v>12</v>
      </c>
      <c r="F576" t="s">
        <v>744</v>
      </c>
      <c r="G576" t="s">
        <v>987</v>
      </c>
      <c r="H576" t="str">
        <f>VLOOKUP(TABLA_ACTIVIDADES[[#This Row],[FRENTE]],WORKFACES!G:J,4,FALSE)</f>
        <v>1000-ACOPIO Y MANEJO DE SAL</v>
      </c>
    </row>
    <row r="577" spans="1:8" x14ac:dyDescent="0.25">
      <c r="A577" s="40" t="s">
        <v>1260</v>
      </c>
      <c r="B577" t="s">
        <v>537</v>
      </c>
      <c r="C577" t="s">
        <v>1235</v>
      </c>
      <c r="D577" t="s">
        <v>12</v>
      </c>
      <c r="E577" s="38">
        <v>4</v>
      </c>
      <c r="F577" t="s">
        <v>716</v>
      </c>
      <c r="G577" t="s">
        <v>910</v>
      </c>
      <c r="H577" t="str">
        <f>VLOOKUP(TABLA_ACTIVIDADES[[#This Row],[FRENTE]],WORKFACES!G:J,4,FALSE)</f>
        <v>1000-ACOPIO Y MANEJO DE SAL</v>
      </c>
    </row>
    <row r="578" spans="1:8" x14ac:dyDescent="0.25">
      <c r="A578" s="40" t="s">
        <v>1260</v>
      </c>
      <c r="B578" t="s">
        <v>537</v>
      </c>
      <c r="C578" t="s">
        <v>1235</v>
      </c>
      <c r="D578" t="s">
        <v>1236</v>
      </c>
      <c r="E578" s="38">
        <v>44</v>
      </c>
      <c r="F578" t="s">
        <v>716</v>
      </c>
      <c r="G578" t="s">
        <v>910</v>
      </c>
      <c r="H578" t="str">
        <f>VLOOKUP(TABLA_ACTIVIDADES[[#This Row],[FRENTE]],WORKFACES!G:J,4,FALSE)</f>
        <v>1000-ACOPIO Y MANEJO DE SAL</v>
      </c>
    </row>
    <row r="579" spans="1:8" x14ac:dyDescent="0.25">
      <c r="A579" s="40" t="s">
        <v>1260</v>
      </c>
      <c r="B579" t="s">
        <v>44</v>
      </c>
      <c r="C579" t="s">
        <v>996</v>
      </c>
      <c r="D579" t="s">
        <v>1237</v>
      </c>
      <c r="E579" s="38">
        <v>88</v>
      </c>
      <c r="F579" t="s">
        <v>724</v>
      </c>
      <c r="G579" t="s">
        <v>869</v>
      </c>
      <c r="H579" t="str">
        <f>VLOOKUP(TABLA_ACTIVIDADES[[#This Row],[FRENTE]],WORKFACES!G:J,4,FALSE)</f>
        <v>PP3-SX</v>
      </c>
    </row>
    <row r="580" spans="1:8" x14ac:dyDescent="0.25">
      <c r="A580" s="40" t="s">
        <v>1260</v>
      </c>
      <c r="B580" t="s">
        <v>44</v>
      </c>
      <c r="C580" t="s">
        <v>996</v>
      </c>
      <c r="D580" t="s">
        <v>1238</v>
      </c>
      <c r="E580" s="38">
        <v>8</v>
      </c>
      <c r="F580" t="s">
        <v>724</v>
      </c>
      <c r="G580" t="s">
        <v>869</v>
      </c>
      <c r="H580" t="str">
        <f>VLOOKUP(TABLA_ACTIVIDADES[[#This Row],[FRENTE]],WORKFACES!G:J,4,FALSE)</f>
        <v>PP3-SX</v>
      </c>
    </row>
    <row r="581" spans="1:8" x14ac:dyDescent="0.25">
      <c r="A581" s="40" t="s">
        <v>1260</v>
      </c>
      <c r="B581" t="s">
        <v>20</v>
      </c>
      <c r="C581" t="s">
        <v>46</v>
      </c>
      <c r="D581" t="s">
        <v>1239</v>
      </c>
      <c r="E581" s="38">
        <v>20</v>
      </c>
      <c r="F581" t="s">
        <v>808</v>
      </c>
      <c r="G581" t="s">
        <v>892</v>
      </c>
      <c r="H581" t="str">
        <f>VLOOKUP(TABLA_ACTIVIDADES[[#This Row],[FRENTE]],WORKFACES!G:J,4,FALSE)</f>
        <v>4000-EXTRACCION POR SOLVENTES</v>
      </c>
    </row>
    <row r="582" spans="1:8" x14ac:dyDescent="0.25">
      <c r="A582" s="40" t="s">
        <v>1260</v>
      </c>
      <c r="B582" t="s">
        <v>20</v>
      </c>
      <c r="C582" t="s">
        <v>46</v>
      </c>
      <c r="D582" t="s">
        <v>551</v>
      </c>
      <c r="E582" s="38">
        <v>8</v>
      </c>
      <c r="F582" t="s">
        <v>808</v>
      </c>
      <c r="G582" t="s">
        <v>892</v>
      </c>
      <c r="H582" t="str">
        <f>VLOOKUP(TABLA_ACTIVIDADES[[#This Row],[FRENTE]],WORKFACES!G:J,4,FALSE)</f>
        <v>4000-EXTRACCION POR SOLVENTES</v>
      </c>
    </row>
    <row r="583" spans="1:8" x14ac:dyDescent="0.25">
      <c r="A583" s="40" t="s">
        <v>1260</v>
      </c>
      <c r="B583" t="s">
        <v>20</v>
      </c>
      <c r="C583" t="s">
        <v>46</v>
      </c>
      <c r="D583" t="s">
        <v>1240</v>
      </c>
      <c r="E583" s="38">
        <v>8.5</v>
      </c>
      <c r="F583" t="s">
        <v>808</v>
      </c>
      <c r="G583" t="s">
        <v>892</v>
      </c>
      <c r="H583" t="str">
        <f>VLOOKUP(TABLA_ACTIVIDADES[[#This Row],[FRENTE]],WORKFACES!G:J,4,FALSE)</f>
        <v>4000-EXTRACCION POR SOLVENTES</v>
      </c>
    </row>
    <row r="584" spans="1:8" x14ac:dyDescent="0.25">
      <c r="A584" s="40" t="s">
        <v>1260</v>
      </c>
      <c r="B584" t="s">
        <v>20</v>
      </c>
      <c r="C584" t="s">
        <v>46</v>
      </c>
      <c r="D584" t="s">
        <v>1241</v>
      </c>
      <c r="E584" s="38">
        <v>12.5</v>
      </c>
      <c r="F584" t="s">
        <v>808</v>
      </c>
      <c r="G584" t="s">
        <v>892</v>
      </c>
      <c r="H584" t="str">
        <f>VLOOKUP(TABLA_ACTIVIDADES[[#This Row],[FRENTE]],WORKFACES!G:J,4,FALSE)</f>
        <v>4000-EXTRACCION POR SOLVENTES</v>
      </c>
    </row>
    <row r="585" spans="1:8" x14ac:dyDescent="0.25">
      <c r="A585" s="40" t="s">
        <v>1260</v>
      </c>
      <c r="B585" t="s">
        <v>20</v>
      </c>
      <c r="C585" t="s">
        <v>46</v>
      </c>
      <c r="D585" t="s">
        <v>1242</v>
      </c>
      <c r="E585" s="38">
        <v>6.44</v>
      </c>
      <c r="F585" t="s">
        <v>808</v>
      </c>
      <c r="G585" t="s">
        <v>892</v>
      </c>
      <c r="H585" t="str">
        <f>VLOOKUP(TABLA_ACTIVIDADES[[#This Row],[FRENTE]],WORKFACES!G:J,4,FALSE)</f>
        <v>4000-EXTRACCION POR SOLVENTES</v>
      </c>
    </row>
    <row r="586" spans="1:8" x14ac:dyDescent="0.25">
      <c r="A586" s="40" t="s">
        <v>1260</v>
      </c>
      <c r="B586" t="s">
        <v>20</v>
      </c>
      <c r="C586" t="s">
        <v>46</v>
      </c>
      <c r="D586" t="s">
        <v>1243</v>
      </c>
      <c r="E586" s="38">
        <v>0.56000000000000005</v>
      </c>
      <c r="F586" t="s">
        <v>808</v>
      </c>
      <c r="G586" t="s">
        <v>892</v>
      </c>
      <c r="H586" t="str">
        <f>VLOOKUP(TABLA_ACTIVIDADES[[#This Row],[FRENTE]],WORKFACES!G:J,4,FALSE)</f>
        <v>4000-EXTRACCION POR SOLVENTES</v>
      </c>
    </row>
    <row r="587" spans="1:8" x14ac:dyDescent="0.25">
      <c r="A587" s="40" t="s">
        <v>1260</v>
      </c>
      <c r="B587" t="s">
        <v>20</v>
      </c>
      <c r="C587" t="s">
        <v>46</v>
      </c>
      <c r="D587" t="s">
        <v>1244</v>
      </c>
      <c r="E587" s="38">
        <v>6</v>
      </c>
      <c r="F587" t="s">
        <v>724</v>
      </c>
      <c r="G587" t="s">
        <v>869</v>
      </c>
      <c r="H587" t="str">
        <f>VLOOKUP(TABLA_ACTIVIDADES[[#This Row],[FRENTE]],WORKFACES!G:J,4,FALSE)</f>
        <v>PP3-SX</v>
      </c>
    </row>
    <row r="588" spans="1:8" x14ac:dyDescent="0.25">
      <c r="A588" s="40" t="s">
        <v>1260</v>
      </c>
      <c r="B588" t="s">
        <v>20</v>
      </c>
      <c r="C588" t="s">
        <v>46</v>
      </c>
      <c r="D588" t="s">
        <v>1245</v>
      </c>
      <c r="E588" s="38">
        <v>4</v>
      </c>
      <c r="F588" t="s">
        <v>724</v>
      </c>
      <c r="G588" t="s">
        <v>869</v>
      </c>
      <c r="H588" t="str">
        <f>VLOOKUP(TABLA_ACTIVIDADES[[#This Row],[FRENTE]],WORKFACES!G:J,4,FALSE)</f>
        <v>PP3-SX</v>
      </c>
    </row>
    <row r="589" spans="1:8" x14ac:dyDescent="0.25">
      <c r="A589" s="40" t="s">
        <v>1260</v>
      </c>
      <c r="B589" t="s">
        <v>20</v>
      </c>
      <c r="C589" t="s">
        <v>46</v>
      </c>
      <c r="D589" t="s">
        <v>1246</v>
      </c>
      <c r="E589" s="38">
        <v>30</v>
      </c>
      <c r="F589" t="s">
        <v>718</v>
      </c>
      <c r="G589" t="s">
        <v>892</v>
      </c>
      <c r="H589" t="str">
        <f>VLOOKUP(TABLA_ACTIVIDADES[[#This Row],[FRENTE]],WORKFACES!G:J,4,FALSE)</f>
        <v>4000-EXTRACCION POR SOLVENTES</v>
      </c>
    </row>
    <row r="590" spans="1:8" x14ac:dyDescent="0.25">
      <c r="A590" s="40" t="s">
        <v>1260</v>
      </c>
      <c r="B590" t="s">
        <v>47</v>
      </c>
      <c r="C590" t="s">
        <v>566</v>
      </c>
      <c r="D590" t="s">
        <v>1247</v>
      </c>
      <c r="E590" s="38">
        <v>121</v>
      </c>
      <c r="F590" t="s">
        <v>724</v>
      </c>
      <c r="G590" t="s">
        <v>869</v>
      </c>
      <c r="H590" t="str">
        <f>VLOOKUP(TABLA_ACTIVIDADES[[#This Row],[FRENTE]],WORKFACES!G:J,4,FALSE)</f>
        <v>PP3-SX</v>
      </c>
    </row>
    <row r="591" spans="1:8" x14ac:dyDescent="0.25">
      <c r="A591" s="40" t="s">
        <v>1260</v>
      </c>
      <c r="B591" t="s">
        <v>47</v>
      </c>
      <c r="C591" t="s">
        <v>566</v>
      </c>
      <c r="D591" t="s">
        <v>1248</v>
      </c>
      <c r="E591" s="38">
        <v>11</v>
      </c>
      <c r="F591" t="s">
        <v>724</v>
      </c>
      <c r="G591" t="s">
        <v>869</v>
      </c>
      <c r="H591" t="str">
        <f>VLOOKUP(TABLA_ACTIVIDADES[[#This Row],[FRENTE]],WORKFACES!G:J,4,FALSE)</f>
        <v>PP3-SX</v>
      </c>
    </row>
    <row r="592" spans="1:8" x14ac:dyDescent="0.25">
      <c r="A592" s="40" t="s">
        <v>1260</v>
      </c>
      <c r="B592" t="s">
        <v>47</v>
      </c>
      <c r="C592" t="s">
        <v>49</v>
      </c>
      <c r="D592" t="s">
        <v>23</v>
      </c>
      <c r="E592" s="38">
        <v>9</v>
      </c>
      <c r="F592" t="s">
        <v>724</v>
      </c>
      <c r="G592" t="s">
        <v>869</v>
      </c>
      <c r="H592" t="str">
        <f>VLOOKUP(TABLA_ACTIVIDADES[[#This Row],[FRENTE]],WORKFACES!G:J,4,FALSE)</f>
        <v>PP3-SX</v>
      </c>
    </row>
    <row r="593" spans="1:8" x14ac:dyDescent="0.25">
      <c r="A593" s="40" t="s">
        <v>1260</v>
      </c>
      <c r="B593" t="s">
        <v>47</v>
      </c>
      <c r="C593" t="s">
        <v>49</v>
      </c>
      <c r="D593" t="s">
        <v>1249</v>
      </c>
      <c r="E593" s="38">
        <v>99</v>
      </c>
      <c r="F593" t="s">
        <v>724</v>
      </c>
      <c r="G593" t="s">
        <v>869</v>
      </c>
      <c r="H593" t="str">
        <f>VLOOKUP(TABLA_ACTIVIDADES[[#This Row],[FRENTE]],WORKFACES!G:J,4,FALSE)</f>
        <v>PP3-SX</v>
      </c>
    </row>
    <row r="594" spans="1:8" x14ac:dyDescent="0.25">
      <c r="A594" s="40" t="s">
        <v>1260</v>
      </c>
      <c r="B594" t="s">
        <v>47</v>
      </c>
      <c r="C594" t="s">
        <v>568</v>
      </c>
      <c r="D594" t="s">
        <v>850</v>
      </c>
      <c r="E594" s="38">
        <v>2</v>
      </c>
      <c r="F594" t="s">
        <v>740</v>
      </c>
      <c r="G594" t="s">
        <v>898</v>
      </c>
      <c r="H594" t="str">
        <f>VLOOKUP(TABLA_ACTIVIDADES[[#This Row],[FRENTE]],WORKFACES!G:J,4,FALSE)</f>
        <v>1000-ACOPIO Y MANEJO DE SAL</v>
      </c>
    </row>
    <row r="595" spans="1:8" x14ac:dyDescent="0.25">
      <c r="A595" s="40" t="s">
        <v>1260</v>
      </c>
      <c r="B595" t="s">
        <v>47</v>
      </c>
      <c r="C595" t="s">
        <v>568</v>
      </c>
      <c r="D595" t="s">
        <v>1250</v>
      </c>
      <c r="E595" s="38">
        <v>22</v>
      </c>
      <c r="F595" t="s">
        <v>740</v>
      </c>
      <c r="G595" t="s">
        <v>898</v>
      </c>
      <c r="H595" t="str">
        <f>VLOOKUP(TABLA_ACTIVIDADES[[#This Row],[FRENTE]],WORKFACES!G:J,4,FALSE)</f>
        <v>1000-ACOPIO Y MANEJO DE SAL</v>
      </c>
    </row>
    <row r="596" spans="1:8" x14ac:dyDescent="0.25">
      <c r="A596" s="40" t="s">
        <v>1260</v>
      </c>
      <c r="B596" t="s">
        <v>15</v>
      </c>
      <c r="C596" t="s">
        <v>52</v>
      </c>
      <c r="D596" t="s">
        <v>1251</v>
      </c>
      <c r="E596" s="38">
        <v>18.5</v>
      </c>
      <c r="F596" t="s">
        <v>724</v>
      </c>
      <c r="G596" t="s">
        <v>869</v>
      </c>
      <c r="H596" t="str">
        <f>VLOOKUP(TABLA_ACTIVIDADES[[#This Row],[FRENTE]],WORKFACES!G:J,4,FALSE)</f>
        <v>PP3-SX</v>
      </c>
    </row>
    <row r="597" spans="1:8" x14ac:dyDescent="0.25">
      <c r="A597" s="40" t="s">
        <v>1260</v>
      </c>
      <c r="B597" t="s">
        <v>15</v>
      </c>
      <c r="C597" t="s">
        <v>52</v>
      </c>
      <c r="D597" t="s">
        <v>1023</v>
      </c>
      <c r="E597" s="38">
        <v>37</v>
      </c>
      <c r="F597" t="s">
        <v>724</v>
      </c>
      <c r="G597" t="s">
        <v>869</v>
      </c>
      <c r="H597" t="str">
        <f>VLOOKUP(TABLA_ACTIVIDADES[[#This Row],[FRENTE]],WORKFACES!G:J,4,FALSE)</f>
        <v>PP3-SX</v>
      </c>
    </row>
    <row r="598" spans="1:8" x14ac:dyDescent="0.25">
      <c r="A598" s="40" t="s">
        <v>1260</v>
      </c>
      <c r="B598" t="s">
        <v>15</v>
      </c>
      <c r="C598" t="s">
        <v>52</v>
      </c>
      <c r="D598" t="s">
        <v>1252</v>
      </c>
      <c r="E598" s="38">
        <v>388.5</v>
      </c>
      <c r="F598" t="s">
        <v>724</v>
      </c>
      <c r="G598" t="s">
        <v>869</v>
      </c>
      <c r="H598" t="str">
        <f>VLOOKUP(TABLA_ACTIVIDADES[[#This Row],[FRENTE]],WORKFACES!G:J,4,FALSE)</f>
        <v>PP3-SX</v>
      </c>
    </row>
    <row r="599" spans="1:8" x14ac:dyDescent="0.25">
      <c r="A599" s="40" t="s">
        <v>1260</v>
      </c>
      <c r="B599" t="s">
        <v>935</v>
      </c>
      <c r="C599" t="s">
        <v>935</v>
      </c>
      <c r="D599" t="s">
        <v>1023</v>
      </c>
      <c r="E599" s="38">
        <v>17</v>
      </c>
      <c r="F599" t="s">
        <v>718</v>
      </c>
      <c r="G599" t="s">
        <v>892</v>
      </c>
      <c r="H599" t="str">
        <f>VLOOKUP(TABLA_ACTIVIDADES[[#This Row],[FRENTE]],WORKFACES!G:J,4,FALSE)</f>
        <v>4000-EXTRACCION POR SOLVENTES</v>
      </c>
    </row>
    <row r="600" spans="1:8" x14ac:dyDescent="0.25">
      <c r="A600" s="40" t="s">
        <v>1260</v>
      </c>
      <c r="B600" t="s">
        <v>935</v>
      </c>
      <c r="C600" t="s">
        <v>935</v>
      </c>
      <c r="D600" t="s">
        <v>1253</v>
      </c>
      <c r="E600" s="38">
        <v>33</v>
      </c>
      <c r="F600" t="s">
        <v>718</v>
      </c>
      <c r="G600" t="s">
        <v>892</v>
      </c>
      <c r="H600" t="str">
        <f>VLOOKUP(TABLA_ACTIVIDADES[[#This Row],[FRENTE]],WORKFACES!G:J,4,FALSE)</f>
        <v>4000-EXTRACCION POR SOLVENTES</v>
      </c>
    </row>
    <row r="601" spans="1:8" x14ac:dyDescent="0.25">
      <c r="A601" s="40" t="s">
        <v>1260</v>
      </c>
      <c r="B601" t="s">
        <v>935</v>
      </c>
      <c r="C601" t="s">
        <v>935</v>
      </c>
      <c r="D601" t="s">
        <v>1254</v>
      </c>
      <c r="E601" s="38">
        <v>154</v>
      </c>
      <c r="F601" t="s">
        <v>718</v>
      </c>
      <c r="G601" t="s">
        <v>892</v>
      </c>
      <c r="H601" t="str">
        <f>VLOOKUP(TABLA_ACTIVIDADES[[#This Row],[FRENTE]],WORKFACES!G:J,4,FALSE)</f>
        <v>4000-EXTRACCION POR SOLVENTES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4014-24BB-43D7-A34B-3D23DAD83EAF}">
  <sheetPr codeName="Hoja3"/>
  <dimension ref="A1:I16"/>
  <sheetViews>
    <sheetView workbookViewId="0">
      <selection activeCell="B6" sqref="B6"/>
    </sheetView>
  </sheetViews>
  <sheetFormatPr baseColWidth="10" defaultRowHeight="15" x14ac:dyDescent="0.25"/>
  <cols>
    <col min="1" max="1" width="3.7109375" style="2" customWidth="1"/>
    <col min="2" max="9" width="15.7109375" style="2" customWidth="1"/>
    <col min="10" max="10" width="1.42578125" style="2" customWidth="1"/>
    <col min="11" max="16384" width="11.42578125" style="2"/>
  </cols>
  <sheetData>
    <row r="1" spans="1:9" s="7" customFormat="1" ht="18.75" x14ac:dyDescent="0.3">
      <c r="A1" s="9"/>
      <c r="B1" s="4" t="s">
        <v>624</v>
      </c>
      <c r="C1" s="5"/>
      <c r="D1" s="5"/>
      <c r="E1" s="5"/>
      <c r="F1" s="5"/>
      <c r="G1" s="5"/>
      <c r="H1" s="5"/>
      <c r="I1" s="6"/>
    </row>
    <row r="2" spans="1:9" s="7" customFormat="1" ht="18.75" x14ac:dyDescent="0.3">
      <c r="A2" s="22"/>
      <c r="B2" s="8" t="s">
        <v>623</v>
      </c>
      <c r="C2" s="16"/>
      <c r="D2" s="16"/>
      <c r="E2" s="17"/>
      <c r="F2" s="17"/>
      <c r="G2" s="17"/>
      <c r="H2" s="17"/>
      <c r="I2" s="9"/>
    </row>
    <row r="3" spans="1:9" customFormat="1" x14ac:dyDescent="0.25">
      <c r="A3" s="10"/>
      <c r="B3" s="21" t="str">
        <f>"Período del  "&amp;B7&amp;" al "&amp;B13</f>
        <v>Período del  19-02-2024 al 45347</v>
      </c>
      <c r="C3" s="18"/>
      <c r="D3" s="18"/>
      <c r="E3" s="18"/>
      <c r="F3" s="19"/>
      <c r="G3" s="19"/>
      <c r="H3" s="18"/>
      <c r="I3" s="10"/>
    </row>
    <row r="4" spans="1:9" customFormat="1" ht="15.75" thickBot="1" x14ac:dyDescent="0.3">
      <c r="A4" s="23"/>
      <c r="B4" s="11"/>
      <c r="C4" s="12"/>
      <c r="D4" s="12"/>
      <c r="E4" s="20"/>
      <c r="F4" s="13"/>
      <c r="G4" s="12"/>
      <c r="H4" s="12"/>
      <c r="I4" s="14"/>
    </row>
    <row r="5" spans="1:9" customFormat="1" ht="5.0999999999999996" customHeight="1" x14ac:dyDescent="0.25">
      <c r="A5" s="15"/>
      <c r="B5" s="15"/>
      <c r="C5" s="15"/>
      <c r="D5" s="15"/>
    </row>
    <row r="6" spans="1:9" ht="39.950000000000003" customHeight="1" x14ac:dyDescent="0.25">
      <c r="B6" s="37" t="s">
        <v>0</v>
      </c>
      <c r="C6" s="37" t="s">
        <v>619</v>
      </c>
      <c r="D6" s="37" t="s">
        <v>620</v>
      </c>
      <c r="E6" s="37" t="s">
        <v>617</v>
      </c>
      <c r="F6" s="37" t="s">
        <v>625</v>
      </c>
      <c r="G6" s="37" t="s">
        <v>618</v>
      </c>
      <c r="H6" s="37" t="s">
        <v>622</v>
      </c>
      <c r="I6" s="37" t="s">
        <v>621</v>
      </c>
    </row>
    <row r="7" spans="1:9" x14ac:dyDescent="0.25">
      <c r="B7" s="39" t="s">
        <v>1261</v>
      </c>
      <c r="C7" s="36">
        <f>COUNTIFS(TABLA_DOTACION[FECHA],TABLA_RESUMEN_GASTO_SEMANAL[[#This Row],[FECHA]],TABLA_DOTACION[GRUPO],"DIRECTOS")</f>
        <v>145</v>
      </c>
      <c r="D7" s="36">
        <f>SUMIFS(TABLA_DOTACION[HH],TABLA_DOTACION[FECHA],TABLA_RESUMEN_GASTO_SEMANAL[[#This Row],[FECHA]],TABLA_DOTACION[GRUPO],"DIRECTOS")</f>
        <v>1595</v>
      </c>
      <c r="E7" s="36">
        <f>SUMIFS(TABLA_ACTIVIDADES[HH],TABLA_ACTIVIDADES[FECHA],RESUMEN!B7,TABLA_ACTIVIDADES[ACTIVIDAD],"&lt;&gt;*Colación*")</f>
        <v>1793</v>
      </c>
      <c r="F7" s="36">
        <f>COUNTIFS(TABLA_DOTACION[FECHA],TABLA_RESUMEN_GASTO_SEMANAL[[#This Row],[FECHA]],TABLA_DOTACION[GRUPO],"DIRECTOS (FRP)")</f>
        <v>18</v>
      </c>
      <c r="G7" s="36">
        <f>SUMIFS(TABLA_DOTACION[HH],TABLA_DOTACION[FECHA],TABLA_RESUMEN_GASTO_SEMANAL[[#This Row],[FECHA]],TABLA_DOTACION[GRUPO],"DIRECTOS (FRP)")</f>
        <v>198</v>
      </c>
      <c r="H7" s="36">
        <f>TABLA_RESUMEN_GASTO_SEMANAL[[#This Row],[DOT. MOD SALFA]]+TABLA_RESUMEN_GASTO_SEMANAL[[#This Row],[DOT. SUBC. FRP]]</f>
        <v>163</v>
      </c>
      <c r="I7" s="36">
        <f>IF(SUMIFS(TABLA_DOTACION[HH],TABLA_DOTACION[FECHA],TABLA_RESUMEN_GASTO_SEMANAL[[#This Row],[FECHA]])=RESUMEN!D7+RESUMEN!G7,RESUMEN!D7+RESUMEN!G7,"ERROR")</f>
        <v>1793</v>
      </c>
    </row>
    <row r="8" spans="1:9" x14ac:dyDescent="0.25">
      <c r="B8" s="33">
        <f>B7+1</f>
        <v>45342</v>
      </c>
      <c r="C8" s="36">
        <f>COUNTIFS(TABLA_DOTACION[FECHA],TABLA_RESUMEN_GASTO_SEMANAL[[#This Row],[FECHA]],TABLA_DOTACION[GRUPO],"DIRECTOS")</f>
        <v>145</v>
      </c>
      <c r="D8" s="36">
        <f>SUMIFS(TABLA_DOTACION[HH],TABLA_DOTACION[FECHA],TABLA_RESUMEN_GASTO_SEMANAL[[#This Row],[FECHA]],TABLA_DOTACION[GRUPO],"DIRECTOS")</f>
        <v>1595</v>
      </c>
      <c r="E8" s="36">
        <f>SUMIFS(TABLA_ACTIVIDADES[HH],TABLA_ACTIVIDADES[FECHA],RESUMEN!B8,TABLA_ACTIVIDADES[ACTIVIDAD],"&lt;&gt;*Colación*")</f>
        <v>1782</v>
      </c>
      <c r="F8" s="36">
        <f>COUNTIFS(TABLA_DOTACION[FECHA],TABLA_RESUMEN_GASTO_SEMANAL[[#This Row],[FECHA]],TABLA_DOTACION[GRUPO],"DIRECTOS (FRP)")</f>
        <v>17</v>
      </c>
      <c r="G8" s="36">
        <f>SUMIFS(TABLA_DOTACION[HH],TABLA_DOTACION[FECHA],TABLA_RESUMEN_GASTO_SEMANAL[[#This Row],[FECHA]],TABLA_DOTACION[GRUPO],"DIRECTOS (FRP)")</f>
        <v>187</v>
      </c>
      <c r="H8" s="36">
        <f>TABLA_RESUMEN_GASTO_SEMANAL[[#This Row],[DOT. MOD SALFA]]+TABLA_RESUMEN_GASTO_SEMANAL[[#This Row],[DOT. SUBC. FRP]]</f>
        <v>162</v>
      </c>
      <c r="I8" s="36">
        <f>IF(SUMIFS(TABLA_DOTACION[HH],TABLA_DOTACION[FECHA],TABLA_RESUMEN_GASTO_SEMANAL[[#This Row],[FECHA]])=RESUMEN!D8+RESUMEN!G8,RESUMEN!D8+RESUMEN!G8,"ERROR")</f>
        <v>1782</v>
      </c>
    </row>
    <row r="9" spans="1:9" x14ac:dyDescent="0.25">
      <c r="B9" s="33">
        <f t="shared" ref="B9:B13" si="0">B8+1</f>
        <v>45343</v>
      </c>
      <c r="C9" s="36">
        <f>COUNTIFS(TABLA_DOTACION[FECHA],TABLA_RESUMEN_GASTO_SEMANAL[[#This Row],[FECHA]],TABLA_DOTACION[GRUPO],"DIRECTOS")</f>
        <v>158</v>
      </c>
      <c r="D9" s="36">
        <f>SUMIFS(TABLA_DOTACION[HH],TABLA_DOTACION[FECHA],TABLA_RESUMEN_GASTO_SEMANAL[[#This Row],[FECHA]],TABLA_DOTACION[GRUPO],"DIRECTOS")</f>
        <v>1738</v>
      </c>
      <c r="E9" s="36">
        <f>SUMIFS(TABLA_ACTIVIDADES[HH],TABLA_ACTIVIDADES[FECHA],RESUMEN!B9,TABLA_ACTIVIDADES[ACTIVIDAD],"&lt;&gt;*Colación*")</f>
        <v>1925</v>
      </c>
      <c r="F9" s="36">
        <f>COUNTIFS(TABLA_DOTACION[FECHA],TABLA_RESUMEN_GASTO_SEMANAL[[#This Row],[FECHA]],TABLA_DOTACION[GRUPO],"DIRECTOS (FRP)")</f>
        <v>17</v>
      </c>
      <c r="G9" s="36">
        <f>SUMIFS(TABLA_DOTACION[HH],TABLA_DOTACION[FECHA],TABLA_RESUMEN_GASTO_SEMANAL[[#This Row],[FECHA]],TABLA_DOTACION[GRUPO],"DIRECTOS (FRP)")</f>
        <v>187</v>
      </c>
      <c r="H9" s="36">
        <f>TABLA_RESUMEN_GASTO_SEMANAL[[#This Row],[DOT. MOD SALFA]]+TABLA_RESUMEN_GASTO_SEMANAL[[#This Row],[DOT. SUBC. FRP]]</f>
        <v>175</v>
      </c>
      <c r="I9" s="36">
        <f>IF(SUMIFS(TABLA_DOTACION[HH],TABLA_DOTACION[FECHA],TABLA_RESUMEN_GASTO_SEMANAL[[#This Row],[FECHA]])=RESUMEN!D9+RESUMEN!G9,RESUMEN!D9+RESUMEN!G9,"ERROR")</f>
        <v>1925</v>
      </c>
    </row>
    <row r="10" spans="1:9" x14ac:dyDescent="0.25">
      <c r="B10" s="33">
        <f t="shared" si="0"/>
        <v>45344</v>
      </c>
      <c r="C10" s="36">
        <f>COUNTIFS(TABLA_DOTACION[FECHA],TABLA_RESUMEN_GASTO_SEMANAL[[#This Row],[FECHA]],TABLA_DOTACION[GRUPO],"DIRECTOS")</f>
        <v>158</v>
      </c>
      <c r="D10" s="36">
        <f>SUMIFS(TABLA_DOTACION[HH],TABLA_DOTACION[FECHA],TABLA_RESUMEN_GASTO_SEMANAL[[#This Row],[FECHA]],TABLA_DOTACION[GRUPO],"DIRECTOS")</f>
        <v>1738</v>
      </c>
      <c r="E10" s="36">
        <f>SUMIFS(TABLA_ACTIVIDADES[HH],TABLA_ACTIVIDADES[FECHA],RESUMEN!B10,TABLA_ACTIVIDADES[ACTIVIDAD],"&lt;&gt;*Colación*")</f>
        <v>1925</v>
      </c>
      <c r="F10" s="36">
        <f>COUNTIFS(TABLA_DOTACION[FECHA],TABLA_RESUMEN_GASTO_SEMANAL[[#This Row],[FECHA]],TABLA_DOTACION[GRUPO],"DIRECTOS (FRP)")</f>
        <v>17</v>
      </c>
      <c r="G10" s="36">
        <f>SUMIFS(TABLA_DOTACION[HH],TABLA_DOTACION[FECHA],TABLA_RESUMEN_GASTO_SEMANAL[[#This Row],[FECHA]],TABLA_DOTACION[GRUPO],"DIRECTOS (FRP)")</f>
        <v>187</v>
      </c>
      <c r="H10" s="36">
        <f>TABLA_RESUMEN_GASTO_SEMANAL[[#This Row],[DOT. MOD SALFA]]+TABLA_RESUMEN_GASTO_SEMANAL[[#This Row],[DOT. SUBC. FRP]]</f>
        <v>175</v>
      </c>
      <c r="I10" s="36">
        <f>IF(SUMIFS(TABLA_DOTACION[HH],TABLA_DOTACION[FECHA],TABLA_RESUMEN_GASTO_SEMANAL[[#This Row],[FECHA]])=RESUMEN!D10+RESUMEN!G10,RESUMEN!D10+RESUMEN!G10,"ERROR")</f>
        <v>1925</v>
      </c>
    </row>
    <row r="11" spans="1:9" x14ac:dyDescent="0.25">
      <c r="B11" s="33">
        <f t="shared" si="0"/>
        <v>45345</v>
      </c>
      <c r="C11" s="36">
        <f>COUNTIFS(TABLA_DOTACION[FECHA],TABLA_RESUMEN_GASTO_SEMANAL[[#This Row],[FECHA]],TABLA_DOTACION[GRUPO],"DIRECTOS")</f>
        <v>157</v>
      </c>
      <c r="D11" s="36">
        <f>SUMIFS(TABLA_DOTACION[HH],TABLA_DOTACION[FECHA],TABLA_RESUMEN_GASTO_SEMANAL[[#This Row],[FECHA]],TABLA_DOTACION[GRUPO],"DIRECTOS")</f>
        <v>1727</v>
      </c>
      <c r="E11" s="36">
        <f>SUMIFS(TABLA_ACTIVIDADES[HH],TABLA_ACTIVIDADES[FECHA],RESUMEN!B11,TABLA_ACTIVIDADES[ACTIVIDAD],"&lt;&gt;*Colación*")</f>
        <v>1914</v>
      </c>
      <c r="F11" s="36">
        <f>COUNTIFS(TABLA_DOTACION[FECHA],TABLA_RESUMEN_GASTO_SEMANAL[[#This Row],[FECHA]],TABLA_DOTACION[GRUPO],"DIRECTOS (FRP)")</f>
        <v>17</v>
      </c>
      <c r="G11" s="36">
        <f>SUMIFS(TABLA_DOTACION[HH],TABLA_DOTACION[FECHA],TABLA_RESUMEN_GASTO_SEMANAL[[#This Row],[FECHA]],TABLA_DOTACION[GRUPO],"DIRECTOS (FRP)")</f>
        <v>187</v>
      </c>
      <c r="H11" s="36">
        <f>TABLA_RESUMEN_GASTO_SEMANAL[[#This Row],[DOT. MOD SALFA]]+TABLA_RESUMEN_GASTO_SEMANAL[[#This Row],[DOT. SUBC. FRP]]</f>
        <v>174</v>
      </c>
      <c r="I11" s="36">
        <f>IF(SUMIFS(TABLA_DOTACION[HH],TABLA_DOTACION[FECHA],TABLA_RESUMEN_GASTO_SEMANAL[[#This Row],[FECHA]])=RESUMEN!D11+RESUMEN!G11,RESUMEN!D11+RESUMEN!G11,"ERROR")</f>
        <v>1914</v>
      </c>
    </row>
    <row r="12" spans="1:9" x14ac:dyDescent="0.25">
      <c r="B12" s="33">
        <f t="shared" si="0"/>
        <v>45346</v>
      </c>
      <c r="C12" s="36">
        <f>COUNTIFS(TABLA_DOTACION[FECHA],TABLA_RESUMEN_GASTO_SEMANAL[[#This Row],[FECHA]],TABLA_DOTACION[GRUPO],"DIRECTOS")</f>
        <v>157</v>
      </c>
      <c r="D12" s="36">
        <f>SUMIFS(TABLA_DOTACION[HH],TABLA_DOTACION[FECHA],TABLA_RESUMEN_GASTO_SEMANAL[[#This Row],[FECHA]],TABLA_DOTACION[GRUPO],"DIRECTOS")</f>
        <v>1727</v>
      </c>
      <c r="E12" s="36">
        <f>SUMIFS(TABLA_ACTIVIDADES[HH],TABLA_ACTIVIDADES[FECHA],RESUMEN!B12,TABLA_ACTIVIDADES[ACTIVIDAD],"&lt;&gt;*Colación*")</f>
        <v>1914</v>
      </c>
      <c r="F12" s="36">
        <f>COUNTIFS(TABLA_DOTACION[FECHA],TABLA_RESUMEN_GASTO_SEMANAL[[#This Row],[FECHA]],TABLA_DOTACION[GRUPO],"DIRECTOS (FRP)")</f>
        <v>17</v>
      </c>
      <c r="G12" s="36">
        <f>SUMIFS(TABLA_DOTACION[HH],TABLA_DOTACION[FECHA],TABLA_RESUMEN_GASTO_SEMANAL[[#This Row],[FECHA]],TABLA_DOTACION[GRUPO],"DIRECTOS (FRP)")</f>
        <v>187</v>
      </c>
      <c r="H12" s="36">
        <f>TABLA_RESUMEN_GASTO_SEMANAL[[#This Row],[DOT. MOD SALFA]]+TABLA_RESUMEN_GASTO_SEMANAL[[#This Row],[DOT. SUBC. FRP]]</f>
        <v>174</v>
      </c>
      <c r="I12" s="36">
        <f>IF(SUMIFS(TABLA_DOTACION[HH],TABLA_DOTACION[FECHA],TABLA_RESUMEN_GASTO_SEMANAL[[#This Row],[FECHA]])=RESUMEN!D12+RESUMEN!G12,RESUMEN!D12+RESUMEN!G12,"ERROR")</f>
        <v>1914</v>
      </c>
    </row>
    <row r="13" spans="1:9" x14ac:dyDescent="0.25">
      <c r="B13" s="33">
        <f t="shared" si="0"/>
        <v>45347</v>
      </c>
      <c r="C13" s="36">
        <f>COUNTIFS(TABLA_DOTACION[FECHA],TABLA_RESUMEN_GASTO_SEMANAL[[#This Row],[FECHA]],TABLA_DOTACION[GRUPO],"DIRECTOS")</f>
        <v>157</v>
      </c>
      <c r="D13" s="36">
        <f>SUMIFS(TABLA_DOTACION[HH],TABLA_DOTACION[FECHA],TABLA_RESUMEN_GASTO_SEMANAL[[#This Row],[FECHA]],TABLA_DOTACION[GRUPO],"DIRECTOS")</f>
        <v>1727</v>
      </c>
      <c r="E13" s="36">
        <f>SUMIFS(TABLA_ACTIVIDADES[HH],TABLA_ACTIVIDADES[FECHA],RESUMEN!B13,TABLA_ACTIVIDADES[ACTIVIDAD],"&lt;&gt;*Colación*")</f>
        <v>1914</v>
      </c>
      <c r="F13" s="36">
        <f>COUNTIFS(TABLA_DOTACION[FECHA],TABLA_RESUMEN_GASTO_SEMANAL[[#This Row],[FECHA]],TABLA_DOTACION[GRUPO],"DIRECTOS (FRP)")</f>
        <v>17</v>
      </c>
      <c r="G13" s="36">
        <f>SUMIFS(TABLA_DOTACION[HH],TABLA_DOTACION[FECHA],TABLA_RESUMEN_GASTO_SEMANAL[[#This Row],[FECHA]],TABLA_DOTACION[GRUPO],"DIRECTOS (FRP)")</f>
        <v>187</v>
      </c>
      <c r="H13" s="36">
        <f>TABLA_RESUMEN_GASTO_SEMANAL[[#This Row],[DOT. MOD SALFA]]+TABLA_RESUMEN_GASTO_SEMANAL[[#This Row],[DOT. SUBC. FRP]]</f>
        <v>174</v>
      </c>
      <c r="I13" s="36">
        <f>IF(SUMIFS(TABLA_DOTACION[HH],TABLA_DOTACION[FECHA],TABLA_RESUMEN_GASTO_SEMANAL[[#This Row],[FECHA]])=RESUMEN!D13+RESUMEN!G13,RESUMEN!D13+RESUMEN!G13,"ERROR")</f>
        <v>1914</v>
      </c>
    </row>
    <row r="14" spans="1:9" x14ac:dyDescent="0.25">
      <c r="B14" s="36" t="s">
        <v>627</v>
      </c>
      <c r="C14" s="36"/>
      <c r="D14" s="36"/>
      <c r="E14" s="36">
        <f>SUBTOTAL(109,TABLA_RESUMEN_GASTO_SEMANAL[HH REPORT])</f>
        <v>13167</v>
      </c>
      <c r="F14" s="36"/>
      <c r="G14" s="36">
        <f>SUBTOTAL(109,TABLA_RESUMEN_GASTO_SEMANAL[HH DOT SUBC.])</f>
        <v>1320</v>
      </c>
      <c r="H14" s="36"/>
      <c r="I14" s="36">
        <f>SUBTOTAL(109,TABLA_RESUMEN_GASTO_SEMANAL[TOTAL HH])</f>
        <v>13167</v>
      </c>
    </row>
    <row r="16" spans="1:9" x14ac:dyDescent="0.25">
      <c r="B16" s="24" t="s">
        <v>628</v>
      </c>
    </row>
  </sheetData>
  <pageMargins left="0.7" right="0.7" top="0.75" bottom="0.75" header="0.3" footer="0.3"/>
  <ignoredErrors>
    <ignoredError sqref="C7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7EE0-7887-42EC-B6EC-68202C6027C7}">
  <sheetPr codeName="Hoja5"/>
  <dimension ref="A1:J51"/>
  <sheetViews>
    <sheetView topLeftCell="E1" zoomScaleNormal="100" workbookViewId="0">
      <selection activeCell="J2" sqref="J2:J51"/>
    </sheetView>
  </sheetViews>
  <sheetFormatPr baseColWidth="10" defaultRowHeight="15" x14ac:dyDescent="0.25"/>
  <cols>
    <col min="2" max="2" width="13" customWidth="1"/>
    <col min="3" max="3" width="25.7109375" style="1" customWidth="1"/>
    <col min="4" max="4" width="12" style="1" customWidth="1"/>
    <col min="5" max="5" width="20.5703125" customWidth="1"/>
    <col min="6" max="6" width="35.85546875" style="1" customWidth="1"/>
    <col min="7" max="7" width="43.140625" style="1" customWidth="1"/>
    <col min="8" max="8" width="16.42578125" customWidth="1"/>
    <col min="9" max="9" width="43.28515625" style="29" customWidth="1"/>
    <col min="10" max="10" width="35" style="1" customWidth="1"/>
    <col min="11" max="11" width="35.85546875" customWidth="1"/>
    <col min="12" max="12" width="34.42578125" customWidth="1"/>
  </cols>
  <sheetData>
    <row r="1" spans="1:10" x14ac:dyDescent="0.25">
      <c r="A1" s="1" t="s">
        <v>1111</v>
      </c>
      <c r="B1" s="1" t="s">
        <v>1112</v>
      </c>
      <c r="C1" t="s">
        <v>1113</v>
      </c>
      <c r="D1" s="1" t="s">
        <v>1114</v>
      </c>
      <c r="E1" s="1" t="s">
        <v>1115</v>
      </c>
      <c r="F1" t="s">
        <v>1116</v>
      </c>
      <c r="G1" s="28" t="s">
        <v>1117</v>
      </c>
      <c r="H1" s="1" t="s">
        <v>1118</v>
      </c>
      <c r="I1" t="s">
        <v>1119</v>
      </c>
      <c r="J1" t="s">
        <v>1120</v>
      </c>
    </row>
    <row r="2" spans="1:10" x14ac:dyDescent="0.25">
      <c r="A2" s="1">
        <v>1</v>
      </c>
      <c r="B2" s="1"/>
      <c r="C2" s="29" t="s">
        <v>1121</v>
      </c>
      <c r="D2" s="1">
        <v>1</v>
      </c>
      <c r="E2" s="1" t="str">
        <f t="shared" ref="E2:E51" si="0">H2&amp;"-"&amp;D2</f>
        <v>1000-1</v>
      </c>
      <c r="F2" s="29" t="s">
        <v>1122</v>
      </c>
      <c r="G2" s="29" t="str">
        <f>TABLA_FRENTES_DE_TRABAJO[[#This Row],[WORKFACE_DESCRIPTION]]&amp;"-"&amp;TABLA_FRENTES_DE_TRABAJO[[#This Row],[WP_DESCRIPTION]]</f>
        <v>IIFF-AGLOMERADO</v>
      </c>
      <c r="H2" s="1">
        <v>1000</v>
      </c>
      <c r="I2" t="s">
        <v>1123</v>
      </c>
      <c r="J2" t="str">
        <f>TABLA_FRENTES_DE_TRABAJO[[#This Row],[CWA_ID]]&amp;"-"&amp;TABLA_FRENTES_DE_TRABAJO[[#This Row],[CWA_DESCRIPTION]]</f>
        <v>1000-ACOPIO Y MANEJO DE SAL</v>
      </c>
    </row>
    <row r="3" spans="1:10" x14ac:dyDescent="0.25">
      <c r="A3" s="1">
        <v>1</v>
      </c>
      <c r="B3" s="1"/>
      <c r="C3" s="29" t="s">
        <v>1121</v>
      </c>
      <c r="D3" s="1">
        <v>2</v>
      </c>
      <c r="E3" s="1" t="str">
        <f t="shared" si="0"/>
        <v>1000-2</v>
      </c>
      <c r="F3" s="29" t="s">
        <v>1121</v>
      </c>
      <c r="G3" s="29" t="str">
        <f>TABLA_FRENTES_DE_TRABAJO[[#This Row],[WORKFACE_DESCRIPTION]]&amp;"-"&amp;TABLA_FRENTES_DE_TRABAJO[[#This Row],[WP_DESCRIPTION]]</f>
        <v>AGLOMERADO-AGLOMERADO</v>
      </c>
      <c r="H3" s="1">
        <v>1000</v>
      </c>
      <c r="I3" t="s">
        <v>1123</v>
      </c>
      <c r="J3" t="str">
        <f>TABLA_FRENTES_DE_TRABAJO[[#This Row],[CWA_ID]]&amp;"-"&amp;TABLA_FRENTES_DE_TRABAJO[[#This Row],[CWA_DESCRIPTION]]</f>
        <v>1000-ACOPIO Y MANEJO DE SAL</v>
      </c>
    </row>
    <row r="4" spans="1:10" x14ac:dyDescent="0.25">
      <c r="A4" s="1">
        <v>1</v>
      </c>
      <c r="B4" s="1"/>
      <c r="C4" s="29" t="s">
        <v>1121</v>
      </c>
      <c r="D4" s="1">
        <v>3</v>
      </c>
      <c r="E4" s="1" t="str">
        <f t="shared" si="0"/>
        <v>1000-3</v>
      </c>
      <c r="F4" s="29" t="s">
        <v>1124</v>
      </c>
      <c r="G4" s="29" t="str">
        <f>TABLA_FRENTES_DE_TRABAJO[[#This Row],[WORKFACE_DESCRIPTION]]&amp;"-"&amp;TABLA_FRENTES_DE_TRABAJO[[#This Row],[WP_DESCRIPTION]]</f>
        <v>ACOPIO DE SAL-AGLOMERADO</v>
      </c>
      <c r="H4" s="1">
        <v>1000</v>
      </c>
      <c r="I4" t="s">
        <v>1123</v>
      </c>
      <c r="J4" t="str">
        <f>TABLA_FRENTES_DE_TRABAJO[[#This Row],[CWA_ID]]&amp;"-"&amp;TABLA_FRENTES_DE_TRABAJO[[#This Row],[CWA_DESCRIPTION]]</f>
        <v>1000-ACOPIO Y MANEJO DE SAL</v>
      </c>
    </row>
    <row r="5" spans="1:10" x14ac:dyDescent="0.25">
      <c r="A5" s="1">
        <v>1</v>
      </c>
      <c r="B5" s="1"/>
      <c r="C5" s="29" t="s">
        <v>1121</v>
      </c>
      <c r="D5" s="1">
        <v>4</v>
      </c>
      <c r="E5" s="1" t="str">
        <f t="shared" si="0"/>
        <v>1000-4</v>
      </c>
      <c r="F5" s="29" t="s">
        <v>1125</v>
      </c>
      <c r="G5" s="29" t="str">
        <f>TABLA_FRENTES_DE_TRABAJO[[#This Row],[WORKFACE_DESCRIPTION]]&amp;"-"&amp;TABLA_FRENTES_DE_TRABAJO[[#This Row],[WP_DESCRIPTION]]</f>
        <v>TAMBORES-AGLOMERADO</v>
      </c>
      <c r="H5" s="1">
        <v>1000</v>
      </c>
      <c r="I5" t="s">
        <v>1123</v>
      </c>
      <c r="J5" t="str">
        <f>TABLA_FRENTES_DE_TRABAJO[[#This Row],[CWA_ID]]&amp;"-"&amp;TABLA_FRENTES_DE_TRABAJO[[#This Row],[CWA_DESCRIPTION]]</f>
        <v>1000-ACOPIO Y MANEJO DE SAL</v>
      </c>
    </row>
    <row r="6" spans="1:10" x14ac:dyDescent="0.25">
      <c r="A6" s="1">
        <v>1</v>
      </c>
      <c r="B6" s="1"/>
      <c r="C6" s="29" t="s">
        <v>1121</v>
      </c>
      <c r="D6" s="1">
        <v>5</v>
      </c>
      <c r="E6" s="1" t="str">
        <f t="shared" si="0"/>
        <v>1000-5</v>
      </c>
      <c r="F6" s="29" t="s">
        <v>1126</v>
      </c>
      <c r="G6" s="29" t="str">
        <f>TABLA_FRENTES_DE_TRABAJO[[#This Row],[WORKFACE_DESCRIPTION]]&amp;"-"&amp;TABLA_FRENTES_DE_TRABAJO[[#This Row],[WP_DESCRIPTION]]</f>
        <v>SALA ELECTRICA-AGLOMERADO</v>
      </c>
      <c r="H6" s="1">
        <v>1000</v>
      </c>
      <c r="I6" t="s">
        <v>1123</v>
      </c>
      <c r="J6" t="str">
        <f>TABLA_FRENTES_DE_TRABAJO[[#This Row],[CWA_ID]]&amp;"-"&amp;TABLA_FRENTES_DE_TRABAJO[[#This Row],[CWA_DESCRIPTION]]</f>
        <v>1000-ACOPIO Y MANEJO DE SAL</v>
      </c>
    </row>
    <row r="7" spans="1:10" x14ac:dyDescent="0.25">
      <c r="A7" s="1">
        <v>1</v>
      </c>
      <c r="B7" s="1"/>
      <c r="C7" s="29" t="s">
        <v>1121</v>
      </c>
      <c r="D7" s="1">
        <v>6</v>
      </c>
      <c r="E7" s="1" t="str">
        <f t="shared" si="0"/>
        <v>1000-6</v>
      </c>
      <c r="F7" s="29" t="s">
        <v>1127</v>
      </c>
      <c r="G7" s="29" t="str">
        <f>TABLA_FRENTES_DE_TRABAJO[[#This Row],[WORKFACE_DESCRIPTION]]&amp;"-"&amp;TABLA_FRENTES_DE_TRABAJO[[#This Row],[WP_DESCRIPTION]]</f>
        <v>LAVADORES DE GASES-AGLOMERADO</v>
      </c>
      <c r="H7" s="1">
        <v>1000</v>
      </c>
      <c r="I7" t="s">
        <v>1123</v>
      </c>
      <c r="J7" t="str">
        <f>TABLA_FRENTES_DE_TRABAJO[[#This Row],[CWA_ID]]&amp;"-"&amp;TABLA_FRENTES_DE_TRABAJO[[#This Row],[CWA_DESCRIPTION]]</f>
        <v>1000-ACOPIO Y MANEJO DE SAL</v>
      </c>
    </row>
    <row r="8" spans="1:10" x14ac:dyDescent="0.25">
      <c r="A8" s="1">
        <v>1</v>
      </c>
      <c r="B8" s="1"/>
      <c r="C8" s="29" t="s">
        <v>1121</v>
      </c>
      <c r="D8" s="1">
        <v>7</v>
      </c>
      <c r="E8" s="1" t="str">
        <f t="shared" si="0"/>
        <v>1000-7</v>
      </c>
      <c r="F8" s="29" t="s">
        <v>1128</v>
      </c>
      <c r="G8" s="29" t="str">
        <f>TABLA_FRENTES_DE_TRABAJO[[#This Row],[WORKFACE_DESCRIPTION]]&amp;"-"&amp;TABLA_FRENTES_DE_TRABAJO[[#This Row],[WP_DESCRIPTION]]</f>
        <v>CORREAS-AGLOMERADO</v>
      </c>
      <c r="H8" s="1">
        <v>1000</v>
      </c>
      <c r="I8" t="s">
        <v>1123</v>
      </c>
      <c r="J8" t="str">
        <f>TABLA_FRENTES_DE_TRABAJO[[#This Row],[CWA_ID]]&amp;"-"&amp;TABLA_FRENTES_DE_TRABAJO[[#This Row],[CWA_DESCRIPTION]]</f>
        <v>1000-ACOPIO Y MANEJO DE SAL</v>
      </c>
    </row>
    <row r="9" spans="1:10" x14ac:dyDescent="0.25">
      <c r="A9" s="1">
        <v>1</v>
      </c>
      <c r="B9" s="1"/>
      <c r="C9" s="29" t="s">
        <v>1121</v>
      </c>
      <c r="D9" s="1">
        <v>8</v>
      </c>
      <c r="E9" s="1" t="str">
        <f t="shared" si="0"/>
        <v>1000-8</v>
      </c>
      <c r="F9" s="29" t="s">
        <v>1129</v>
      </c>
      <c r="G9" s="29" t="str">
        <f>TABLA_FRENTES_DE_TRABAJO[[#This Row],[WORKFACE_DESCRIPTION]]&amp;"-"&amp;TABLA_FRENTES_DE_TRABAJO[[#This Row],[WP_DESCRIPTION]]</f>
        <v>TOLVAS-AGLOMERADO</v>
      </c>
      <c r="H9" s="1">
        <v>1000</v>
      </c>
      <c r="I9" t="s">
        <v>1123</v>
      </c>
      <c r="J9" t="str">
        <f>TABLA_FRENTES_DE_TRABAJO[[#This Row],[CWA_ID]]&amp;"-"&amp;TABLA_FRENTES_DE_TRABAJO[[#This Row],[CWA_DESCRIPTION]]</f>
        <v>1000-ACOPIO Y MANEJO DE SAL</v>
      </c>
    </row>
    <row r="10" spans="1:10" x14ac:dyDescent="0.25">
      <c r="A10" s="1">
        <v>1</v>
      </c>
      <c r="B10" s="1"/>
      <c r="C10" s="29" t="s">
        <v>1121</v>
      </c>
      <c r="D10" s="1">
        <v>9</v>
      </c>
      <c r="E10" s="1" t="str">
        <f t="shared" si="0"/>
        <v>1000-9</v>
      </c>
      <c r="F10" s="29" t="s">
        <v>1130</v>
      </c>
      <c r="G10" s="29" t="str">
        <f>TABLA_FRENTES_DE_TRABAJO[[#This Row],[WORKFACE_DESCRIPTION]]&amp;"-"&amp;TABLA_FRENTES_DE_TRABAJO[[#This Row],[WP_DESCRIPTION]]</f>
        <v>PP2-AGLOMERADO</v>
      </c>
      <c r="H10" s="1">
        <v>1000</v>
      </c>
      <c r="I10" t="s">
        <v>1123</v>
      </c>
      <c r="J10" t="str">
        <f>TABLA_FRENTES_DE_TRABAJO[[#This Row],[REPORT_INPUT_CODE]]</f>
        <v>PP2-AGLOMERADO</v>
      </c>
    </row>
    <row r="11" spans="1:10" x14ac:dyDescent="0.25">
      <c r="A11" s="1">
        <v>1</v>
      </c>
      <c r="B11" s="1"/>
      <c r="C11" s="29" t="s">
        <v>1121</v>
      </c>
      <c r="D11" s="1">
        <v>10</v>
      </c>
      <c r="E11" s="1" t="str">
        <f t="shared" si="0"/>
        <v>1000-10</v>
      </c>
      <c r="F11" s="29" t="s">
        <v>1131</v>
      </c>
      <c r="G11" s="29" t="str">
        <f>TABLA_FRENTES_DE_TRABAJO[[#This Row],[WORKFACE_DESCRIPTION]]&amp;"-"&amp;TABLA_FRENTES_DE_TRABAJO[[#This Row],[WP_DESCRIPTION]]</f>
        <v>PP7-AGLOMERADO</v>
      </c>
      <c r="H11" s="1">
        <v>1000</v>
      </c>
      <c r="I11" t="s">
        <v>1123</v>
      </c>
      <c r="J11" t="str">
        <f>TABLA_FRENTES_DE_TRABAJO[[#This Row],[REPORT_INPUT_CODE]]</f>
        <v>PP7-AGLOMERADO</v>
      </c>
    </row>
    <row r="12" spans="1:10" x14ac:dyDescent="0.25">
      <c r="A12" s="1">
        <v>1</v>
      </c>
      <c r="B12" s="1"/>
      <c r="C12" s="29" t="s">
        <v>1121</v>
      </c>
      <c r="D12" s="1">
        <v>11</v>
      </c>
      <c r="E12" s="1" t="str">
        <f t="shared" si="0"/>
        <v>1000-11</v>
      </c>
      <c r="F12" s="29" t="s">
        <v>1132</v>
      </c>
      <c r="G12" s="29" t="str">
        <f>TABLA_FRENTES_DE_TRABAJO[[#This Row],[WORKFACE_DESCRIPTION]]&amp;"-"&amp;TABLA_FRENTES_DE_TRABAJO[[#This Row],[WP_DESCRIPTION]]</f>
        <v>PATIO DE ACOPIO-AGLOMERADO</v>
      </c>
      <c r="H12" s="1">
        <v>1000</v>
      </c>
      <c r="I12" t="s">
        <v>1123</v>
      </c>
      <c r="J12" t="str">
        <f>TABLA_FRENTES_DE_TRABAJO[[#This Row],[CWA_ID]]&amp;"-"&amp;TABLA_FRENTES_DE_TRABAJO[[#This Row],[CWA_DESCRIPTION]]</f>
        <v>1000-ACOPIO Y MANEJO DE SAL</v>
      </c>
    </row>
    <row r="13" spans="1:10" x14ac:dyDescent="0.25">
      <c r="A13" s="1">
        <v>2</v>
      </c>
      <c r="B13" s="1"/>
      <c r="C13" s="29" t="s">
        <v>1133</v>
      </c>
      <c r="D13" s="1">
        <v>1</v>
      </c>
      <c r="E13" s="1" t="str">
        <f t="shared" si="0"/>
        <v>2000-1</v>
      </c>
      <c r="F13" s="29" t="s">
        <v>1134</v>
      </c>
      <c r="G13" s="29" t="str">
        <f>TABLA_FRENTES_DE_TRABAJO[[#This Row],[WORKFACE_DESCRIPTION]]&amp;"-"&amp;TABLA_FRENTES_DE_TRABAJO[[#This Row],[WP_DESCRIPTION]]</f>
        <v>SOPLADORES-OLAP</v>
      </c>
      <c r="H13" s="1">
        <v>2000</v>
      </c>
      <c r="I13" t="s">
        <v>1135</v>
      </c>
      <c r="J13" t="str">
        <f>TABLA_FRENTES_DE_TRABAJO[[#This Row],[CWA_ID]]&amp;"-"&amp;TABLA_FRENTES_DE_TRABAJO[[#This Row],[CWA_DESCRIPTION]]</f>
        <v>2000-AIREACION DE PILAS</v>
      </c>
    </row>
    <row r="14" spans="1:10" x14ac:dyDescent="0.25">
      <c r="A14" s="1">
        <v>2</v>
      </c>
      <c r="B14" s="1"/>
      <c r="C14" s="29" t="s">
        <v>1133</v>
      </c>
      <c r="D14" s="1">
        <v>2</v>
      </c>
      <c r="E14" s="1" t="str">
        <f t="shared" si="0"/>
        <v>2000-2</v>
      </c>
      <c r="F14" s="29" t="s">
        <v>1126</v>
      </c>
      <c r="G14" s="29" t="str">
        <f>TABLA_FRENTES_DE_TRABAJO[[#This Row],[WORKFACE_DESCRIPTION]]&amp;"-"&amp;TABLA_FRENTES_DE_TRABAJO[[#This Row],[WP_DESCRIPTION]]</f>
        <v>SALA ELECTRICA-OLAP</v>
      </c>
      <c r="H14" s="1">
        <v>2000</v>
      </c>
      <c r="I14" t="s">
        <v>1135</v>
      </c>
      <c r="J14" t="str">
        <f>TABLA_FRENTES_DE_TRABAJO[[#This Row],[CWA_ID]]&amp;"-"&amp;TABLA_FRENTES_DE_TRABAJO[[#This Row],[CWA_DESCRIPTION]]</f>
        <v>2000-AIREACION DE PILAS</v>
      </c>
    </row>
    <row r="15" spans="1:10" x14ac:dyDescent="0.25">
      <c r="A15" s="1">
        <v>2</v>
      </c>
      <c r="B15" s="1"/>
      <c r="C15" s="29" t="s">
        <v>1133</v>
      </c>
      <c r="D15" s="1">
        <v>3</v>
      </c>
      <c r="E15" s="1" t="str">
        <f t="shared" si="0"/>
        <v>2000-3</v>
      </c>
      <c r="F15" s="29" t="s">
        <v>1136</v>
      </c>
      <c r="G15" s="29" t="str">
        <f>TABLA_FRENTES_DE_TRABAJO[[#This Row],[WORKFACE_DESCRIPTION]]&amp;"-"&amp;TABLA_FRENTES_DE_TRABAJO[[#This Row],[WP_DESCRIPTION]]</f>
        <v>BANCO DUCTO-OLAP</v>
      </c>
      <c r="H15" s="1">
        <v>2000</v>
      </c>
      <c r="I15" t="s">
        <v>1135</v>
      </c>
      <c r="J15" t="str">
        <f>TABLA_FRENTES_DE_TRABAJO[[#This Row],[CWA_ID]]&amp;"-"&amp;TABLA_FRENTES_DE_TRABAJO[[#This Row],[CWA_DESCRIPTION]]</f>
        <v>2000-AIREACION DE PILAS</v>
      </c>
    </row>
    <row r="16" spans="1:10" x14ac:dyDescent="0.25">
      <c r="A16" s="1">
        <v>2</v>
      </c>
      <c r="B16" s="1"/>
      <c r="C16" s="29" t="s">
        <v>1133</v>
      </c>
      <c r="D16" s="1">
        <v>4</v>
      </c>
      <c r="E16" s="1" t="str">
        <f t="shared" si="0"/>
        <v>2000-4</v>
      </c>
      <c r="F16" s="29" t="s">
        <v>1137</v>
      </c>
      <c r="G16" s="29" t="str">
        <f>TABLA_FRENTES_DE_TRABAJO[[#This Row],[WORKFACE_DESCRIPTION]]&amp;"-"&amp;TABLA_FRENTES_DE_TRABAJO[[#This Row],[WP_DESCRIPTION]]</f>
        <v>SUB ESTACION MOVIL-OLAP</v>
      </c>
      <c r="H16" s="1">
        <v>2000</v>
      </c>
      <c r="I16" t="s">
        <v>1135</v>
      </c>
      <c r="J16" t="str">
        <f>TABLA_FRENTES_DE_TRABAJO[[#This Row],[CWA_ID]]&amp;"-"&amp;TABLA_FRENTES_DE_TRABAJO[[#This Row],[CWA_DESCRIPTION]]</f>
        <v>2000-AIREACION DE PILAS</v>
      </c>
    </row>
    <row r="17" spans="1:10" x14ac:dyDescent="0.25">
      <c r="A17" s="1">
        <v>2</v>
      </c>
      <c r="B17" s="1"/>
      <c r="C17" s="29" t="s">
        <v>1133</v>
      </c>
      <c r="D17" s="1">
        <v>5</v>
      </c>
      <c r="E17" s="1" t="str">
        <f t="shared" si="0"/>
        <v>2000-5</v>
      </c>
      <c r="F17" s="29" t="s">
        <v>1138</v>
      </c>
      <c r="G17" s="29" t="str">
        <f>TABLA_FRENTES_DE_TRABAJO[[#This Row],[WORKFACE_DESCRIPTION]]&amp;"-"&amp;TABLA_FRENTES_DE_TRABAJO[[#This Row],[WP_DESCRIPTION]]</f>
        <v>MURO CORTAFUEGO-OLAP</v>
      </c>
      <c r="H17" s="1">
        <v>2000</v>
      </c>
      <c r="I17" t="s">
        <v>1135</v>
      </c>
      <c r="J17" t="str">
        <f>TABLA_FRENTES_DE_TRABAJO[[#This Row],[CWA_ID]]&amp;"-"&amp;TABLA_FRENTES_DE_TRABAJO[[#This Row],[CWA_DESCRIPTION]]</f>
        <v>2000-AIREACION DE PILAS</v>
      </c>
    </row>
    <row r="18" spans="1:10" x14ac:dyDescent="0.25">
      <c r="A18" s="1">
        <v>2</v>
      </c>
      <c r="B18" s="1"/>
      <c r="C18" s="29" t="s">
        <v>1133</v>
      </c>
      <c r="D18" s="1">
        <v>6</v>
      </c>
      <c r="E18" s="1" t="str">
        <f t="shared" si="0"/>
        <v>2000-6</v>
      </c>
      <c r="F18" s="29" t="s">
        <v>1139</v>
      </c>
      <c r="G18" s="29" t="str">
        <f>TABLA_FRENTES_DE_TRABAJO[[#This Row],[WORKFACE_DESCRIPTION]]&amp;"-"&amp;TABLA_FRENTES_DE_TRABAJO[[#This Row],[WP_DESCRIPTION]]</f>
        <v>TRAFOS-OLAP</v>
      </c>
      <c r="H18" s="1">
        <v>2000</v>
      </c>
      <c r="I18" t="s">
        <v>1135</v>
      </c>
      <c r="J18" t="str">
        <f>TABLA_FRENTES_DE_TRABAJO[[#This Row],[CWA_ID]]&amp;"-"&amp;TABLA_FRENTES_DE_TRABAJO[[#This Row],[CWA_DESCRIPTION]]</f>
        <v>2000-AIREACION DE PILAS</v>
      </c>
    </row>
    <row r="19" spans="1:10" x14ac:dyDescent="0.25">
      <c r="A19" s="1">
        <v>2</v>
      </c>
      <c r="B19" s="1"/>
      <c r="C19" s="29" t="s">
        <v>1133</v>
      </c>
      <c r="D19" s="1">
        <v>7</v>
      </c>
      <c r="E19" s="1" t="str">
        <f t="shared" si="0"/>
        <v>2000-7</v>
      </c>
      <c r="F19" s="29" t="s">
        <v>1122</v>
      </c>
      <c r="G19" s="29" t="str">
        <f>TABLA_FRENTES_DE_TRABAJO[[#This Row],[WORKFACE_DESCRIPTION]]&amp;"-"&amp;TABLA_FRENTES_DE_TRABAJO[[#This Row],[WP_DESCRIPTION]]</f>
        <v>IIFF-OLAP</v>
      </c>
      <c r="H19" s="1">
        <v>2000</v>
      </c>
      <c r="I19" t="s">
        <v>1135</v>
      </c>
      <c r="J19" t="str">
        <f>TABLA_FRENTES_DE_TRABAJO[[#This Row],[CWA_ID]]&amp;"-"&amp;TABLA_FRENTES_DE_TRABAJO[[#This Row],[CWA_DESCRIPTION]]</f>
        <v>2000-AIREACION DE PILAS</v>
      </c>
    </row>
    <row r="20" spans="1:10" x14ac:dyDescent="0.25">
      <c r="A20" s="1">
        <v>3</v>
      </c>
      <c r="B20" s="1"/>
      <c r="C20" s="29" t="s">
        <v>1133</v>
      </c>
      <c r="D20" s="1">
        <v>1</v>
      </c>
      <c r="E20" s="1" t="str">
        <f t="shared" si="0"/>
        <v>3000-1</v>
      </c>
      <c r="F20" s="29" t="s">
        <v>1122</v>
      </c>
      <c r="G20" s="29" t="str">
        <f>TABLA_FRENTES_DE_TRABAJO[[#This Row],[WORKFACE_DESCRIPTION]]&amp;"-"&amp;TABLA_FRENTES_DE_TRABAJO[[#This Row],[WP_DESCRIPTION]]</f>
        <v>IIFF-OLAP</v>
      </c>
      <c r="H20" s="1">
        <v>3000</v>
      </c>
      <c r="I20" t="s">
        <v>1140</v>
      </c>
      <c r="J20" t="str">
        <f>TABLA_FRENTES_DE_TRABAJO[[#This Row],[CWA_ID]]&amp;"-"&amp;TABLA_FRENTES_DE_TRABAJO[[#This Row],[CWA_DESCRIPTION]]</f>
        <v>3000-MANEJO DE SOLUCIONES</v>
      </c>
    </row>
    <row r="21" spans="1:10" x14ac:dyDescent="0.25">
      <c r="A21" s="1">
        <v>3</v>
      </c>
      <c r="B21" s="1"/>
      <c r="C21" s="29" t="s">
        <v>1133</v>
      </c>
      <c r="D21" s="1">
        <v>2</v>
      </c>
      <c r="E21" s="1" t="str">
        <f t="shared" si="0"/>
        <v>3000-2</v>
      </c>
      <c r="F21" s="29" t="s">
        <v>1141</v>
      </c>
      <c r="G21" s="29" t="str">
        <f>TABLA_FRENTES_DE_TRABAJO[[#This Row],[WORKFACE_DESCRIPTION]]&amp;"-"&amp;TABLA_FRENTES_DE_TRABAJO[[#This Row],[WP_DESCRIPTION]]</f>
        <v>PISCINA PLS-OLAP</v>
      </c>
      <c r="H21" s="1">
        <v>3000</v>
      </c>
      <c r="I21" t="s">
        <v>1140</v>
      </c>
      <c r="J21" t="str">
        <f>TABLA_FRENTES_DE_TRABAJO[[#This Row],[CWA_ID]]&amp;"-"&amp;TABLA_FRENTES_DE_TRABAJO[[#This Row],[CWA_DESCRIPTION]]</f>
        <v>3000-MANEJO DE SOLUCIONES</v>
      </c>
    </row>
    <row r="22" spans="1:10" x14ac:dyDescent="0.25">
      <c r="A22" s="1">
        <v>3</v>
      </c>
      <c r="B22" s="1"/>
      <c r="C22" s="29" t="s">
        <v>1133</v>
      </c>
      <c r="D22" s="1">
        <v>3</v>
      </c>
      <c r="E22" s="1" t="str">
        <f t="shared" si="0"/>
        <v>3000-3</v>
      </c>
      <c r="F22" s="29" t="s">
        <v>1142</v>
      </c>
      <c r="G22" s="29" t="str">
        <f>TABLA_FRENTES_DE_TRABAJO[[#This Row],[WORKFACE_DESCRIPTION]]&amp;"-"&amp;TABLA_FRENTES_DE_TRABAJO[[#This Row],[WP_DESCRIPTION]]</f>
        <v>PISCINA ILS-OLAP</v>
      </c>
      <c r="H22" s="1">
        <v>3000</v>
      </c>
      <c r="I22" t="s">
        <v>1140</v>
      </c>
      <c r="J22" t="str">
        <f>TABLA_FRENTES_DE_TRABAJO[[#This Row],[CWA_ID]]&amp;"-"&amp;TABLA_FRENTES_DE_TRABAJO[[#This Row],[CWA_DESCRIPTION]]</f>
        <v>3000-MANEJO DE SOLUCIONES</v>
      </c>
    </row>
    <row r="23" spans="1:10" x14ac:dyDescent="0.25">
      <c r="A23" s="1">
        <v>3</v>
      </c>
      <c r="B23" s="1"/>
      <c r="C23" s="29" t="s">
        <v>1133</v>
      </c>
      <c r="D23" s="1">
        <v>4</v>
      </c>
      <c r="E23" s="1" t="str">
        <f t="shared" si="0"/>
        <v>3000-4</v>
      </c>
      <c r="F23" s="29" t="s">
        <v>1143</v>
      </c>
      <c r="G23" s="29" t="str">
        <f>TABLA_FRENTES_DE_TRABAJO[[#This Row],[WORKFACE_DESCRIPTION]]&amp;"-"&amp;TABLA_FRENTES_DE_TRABAJO[[#This Row],[WP_DESCRIPTION]]</f>
        <v>PISCINA REFINO-OLAP</v>
      </c>
      <c r="H23" s="1">
        <v>3000</v>
      </c>
      <c r="I23" t="s">
        <v>1140</v>
      </c>
      <c r="J23" t="str">
        <f>TABLA_FRENTES_DE_TRABAJO[[#This Row],[CWA_ID]]&amp;"-"&amp;TABLA_FRENTES_DE_TRABAJO[[#This Row],[CWA_DESCRIPTION]]</f>
        <v>3000-MANEJO DE SOLUCIONES</v>
      </c>
    </row>
    <row r="24" spans="1:10" x14ac:dyDescent="0.25">
      <c r="A24" s="1">
        <v>3</v>
      </c>
      <c r="B24" s="1"/>
      <c r="C24" s="29" t="s">
        <v>1133</v>
      </c>
      <c r="D24" s="1">
        <v>5</v>
      </c>
      <c r="E24" s="1" t="str">
        <f t="shared" si="0"/>
        <v>3000-5</v>
      </c>
      <c r="F24" s="29" t="s">
        <v>1144</v>
      </c>
      <c r="G24" s="29" t="str">
        <f>TABLA_FRENTES_DE_TRABAJO[[#This Row],[WORKFACE_DESCRIPTION]]&amp;"-"&amp;TABLA_FRENTES_DE_TRABAJO[[#This Row],[WP_DESCRIPTION]]</f>
        <v>PISCINA CABEZA-OLAP</v>
      </c>
      <c r="H24" s="1">
        <v>3000</v>
      </c>
      <c r="I24" t="s">
        <v>1140</v>
      </c>
      <c r="J24" t="str">
        <f>TABLA_FRENTES_DE_TRABAJO[[#This Row],[CWA_ID]]&amp;"-"&amp;TABLA_FRENTES_DE_TRABAJO[[#This Row],[CWA_DESCRIPTION]]</f>
        <v>3000-MANEJO DE SOLUCIONES</v>
      </c>
    </row>
    <row r="25" spans="1:10" x14ac:dyDescent="0.25">
      <c r="A25" s="1">
        <v>3</v>
      </c>
      <c r="B25" s="1"/>
      <c r="C25" s="29" t="s">
        <v>1133</v>
      </c>
      <c r="D25" s="1">
        <v>6</v>
      </c>
      <c r="E25" s="1" t="str">
        <f t="shared" si="0"/>
        <v>3000-6</v>
      </c>
      <c r="F25" s="29" t="s">
        <v>1145</v>
      </c>
      <c r="G25" s="29" t="str">
        <f>TABLA_FRENTES_DE_TRABAJO[[#This Row],[WORKFACE_DESCRIPTION]]&amp;"-"&amp;TABLA_FRENTES_DE_TRABAJO[[#This Row],[WP_DESCRIPTION]]</f>
        <v>BALSA-OLAP</v>
      </c>
      <c r="H25" s="1">
        <v>3000</v>
      </c>
      <c r="I25" t="s">
        <v>1140</v>
      </c>
      <c r="J25" t="str">
        <f>TABLA_FRENTES_DE_TRABAJO[[#This Row],[CWA_ID]]&amp;"-"&amp;TABLA_FRENTES_DE_TRABAJO[[#This Row],[CWA_DESCRIPTION]]</f>
        <v>3000-MANEJO DE SOLUCIONES</v>
      </c>
    </row>
    <row r="26" spans="1:10" x14ac:dyDescent="0.25">
      <c r="A26" s="1">
        <v>3</v>
      </c>
      <c r="B26" s="1"/>
      <c r="C26" s="29" t="s">
        <v>1133</v>
      </c>
      <c r="D26" s="1">
        <v>7</v>
      </c>
      <c r="E26" s="1" t="str">
        <f t="shared" si="0"/>
        <v>3000-7</v>
      </c>
      <c r="F26" s="29" t="s">
        <v>1146</v>
      </c>
      <c r="G26" s="29" t="str">
        <f>TABLA_FRENTES_DE_TRABAJO[[#This Row],[WORKFACE_DESCRIPTION]]&amp;"-"&amp;TABLA_FRENTES_DE_TRABAJO[[#This Row],[WP_DESCRIPTION]]</f>
        <v>PILA LIXIVIACION NORTE (FRANJA 1 A 19)-OLAP</v>
      </c>
      <c r="H26" s="1">
        <v>3000</v>
      </c>
      <c r="I26" t="s">
        <v>1140</v>
      </c>
      <c r="J26" t="str">
        <f>TABLA_FRENTES_DE_TRABAJO[[#This Row],[CWA_ID]]&amp;"-"&amp;TABLA_FRENTES_DE_TRABAJO[[#This Row],[CWA_DESCRIPTION]]</f>
        <v>3000-MANEJO DE SOLUCIONES</v>
      </c>
    </row>
    <row r="27" spans="1:10" x14ac:dyDescent="0.25">
      <c r="A27" s="1">
        <v>3</v>
      </c>
      <c r="B27" s="1"/>
      <c r="C27" s="29" t="s">
        <v>1133</v>
      </c>
      <c r="D27" s="1">
        <v>8</v>
      </c>
      <c r="E27" s="1" t="str">
        <f t="shared" si="0"/>
        <v>3000-8</v>
      </c>
      <c r="F27" s="29" t="s">
        <v>1147</v>
      </c>
      <c r="G27" s="29" t="str">
        <f>TABLA_FRENTES_DE_TRABAJO[[#This Row],[WORKFACE_DESCRIPTION]]&amp;"-"&amp;TABLA_FRENTES_DE_TRABAJO[[#This Row],[WP_DESCRIPTION]]</f>
        <v>PILA LIXIVIACION SUR (FRANJA 20 A 3X)-OLAP</v>
      </c>
      <c r="H27" s="1">
        <v>3000</v>
      </c>
      <c r="I27" t="s">
        <v>1140</v>
      </c>
      <c r="J27" t="str">
        <f>TABLA_FRENTES_DE_TRABAJO[[#This Row],[CWA_ID]]&amp;"-"&amp;TABLA_FRENTES_DE_TRABAJO[[#This Row],[CWA_DESCRIPTION]]</f>
        <v>3000-MANEJO DE SOLUCIONES</v>
      </c>
    </row>
    <row r="28" spans="1:10" x14ac:dyDescent="0.25">
      <c r="A28" s="1">
        <v>3</v>
      </c>
      <c r="B28" s="1"/>
      <c r="C28" s="29" t="s">
        <v>1133</v>
      </c>
      <c r="D28" s="1">
        <v>9</v>
      </c>
      <c r="E28" s="1" t="str">
        <f t="shared" si="0"/>
        <v>3000-9</v>
      </c>
      <c r="F28" s="29" t="s">
        <v>1148</v>
      </c>
      <c r="G28" s="29" t="str">
        <f>TABLA_FRENTES_DE_TRABAJO[[#This Row],[WORKFACE_DESCRIPTION]]&amp;"-"&amp;TABLA_FRENTES_DE_TRABAJO[[#This Row],[WP_DESCRIPTION]]</f>
        <v>PP1-OLAP</v>
      </c>
      <c r="H28" s="1">
        <v>3000</v>
      </c>
      <c r="I28" t="s">
        <v>1140</v>
      </c>
      <c r="J28" t="str">
        <f>TABLA_FRENTES_DE_TRABAJO[[#This Row],[REPORT_INPUT_CODE]]</f>
        <v>PP1-OLAP</v>
      </c>
    </row>
    <row r="29" spans="1:10" x14ac:dyDescent="0.25">
      <c r="A29" s="1">
        <v>3</v>
      </c>
      <c r="B29" s="1"/>
      <c r="C29" s="29" t="s">
        <v>1133</v>
      </c>
      <c r="D29" s="1">
        <v>10</v>
      </c>
      <c r="E29" s="1" t="str">
        <f t="shared" si="0"/>
        <v>3000-10</v>
      </c>
      <c r="F29" s="29" t="s">
        <v>1149</v>
      </c>
      <c r="G29" s="29" t="str">
        <f>TABLA_FRENTES_DE_TRABAJO[[#This Row],[WORKFACE_DESCRIPTION]]&amp;"-"&amp;TABLA_FRENTES_DE_TRABAJO[[#This Row],[WP_DESCRIPTION]]</f>
        <v>PP5-OLAP</v>
      </c>
      <c r="H29" s="1">
        <v>3000</v>
      </c>
      <c r="I29" t="s">
        <v>1140</v>
      </c>
      <c r="J29" t="str">
        <f>TABLA_FRENTES_DE_TRABAJO[[#This Row],[REPORT_INPUT_CODE]]</f>
        <v>PP5-OLAP</v>
      </c>
    </row>
    <row r="30" spans="1:10" x14ac:dyDescent="0.25">
      <c r="A30" s="1">
        <v>4</v>
      </c>
      <c r="B30" s="1"/>
      <c r="C30" s="29" t="s">
        <v>1150</v>
      </c>
      <c r="D30" s="1">
        <v>1</v>
      </c>
      <c r="E30" s="1" t="str">
        <f t="shared" si="0"/>
        <v>4000-1</v>
      </c>
      <c r="F30" s="29" t="s">
        <v>1151</v>
      </c>
      <c r="G30" s="29" t="str">
        <f>TABLA_FRENTES_DE_TRABAJO[[#This Row],[WORKFACE_DESCRIPTION]]&amp;"-"&amp;TABLA_FRENTES_DE_TRABAJO[[#This Row],[WP_DESCRIPTION]]</f>
        <v>TREN A-SX</v>
      </c>
      <c r="H30" s="1">
        <v>4000</v>
      </c>
      <c r="I30" t="s">
        <v>1152</v>
      </c>
      <c r="J30" t="str">
        <f>TABLA_FRENTES_DE_TRABAJO[[#This Row],[CWA_ID]]&amp;"-"&amp;TABLA_FRENTES_DE_TRABAJO[[#This Row],[CWA_DESCRIPTION]]</f>
        <v>4000-EXTRACCION POR SOLVENTES</v>
      </c>
    </row>
    <row r="31" spans="1:10" x14ac:dyDescent="0.25">
      <c r="A31" s="1">
        <v>4</v>
      </c>
      <c r="B31" s="1"/>
      <c r="C31" s="29" t="s">
        <v>1150</v>
      </c>
      <c r="D31" s="1">
        <v>2</v>
      </c>
      <c r="E31" s="1" t="str">
        <f t="shared" si="0"/>
        <v>4000-2</v>
      </c>
      <c r="F31" s="29" t="s">
        <v>1153</v>
      </c>
      <c r="G31" s="29" t="str">
        <f>TABLA_FRENTES_DE_TRABAJO[[#This Row],[WORKFACE_DESCRIPTION]]&amp;"-"&amp;TABLA_FRENTES_DE_TRABAJO[[#This Row],[WP_DESCRIPTION]]</f>
        <v>TREN B-SX</v>
      </c>
      <c r="H31" s="1">
        <v>4000</v>
      </c>
      <c r="I31" t="s">
        <v>1152</v>
      </c>
      <c r="J31" t="str">
        <f>TABLA_FRENTES_DE_TRABAJO[[#This Row],[CWA_ID]]&amp;"-"&amp;TABLA_FRENTES_DE_TRABAJO[[#This Row],[CWA_DESCRIPTION]]</f>
        <v>4000-EXTRACCION POR SOLVENTES</v>
      </c>
    </row>
    <row r="32" spans="1:10" x14ac:dyDescent="0.25">
      <c r="A32" s="1">
        <v>4</v>
      </c>
      <c r="B32" s="1"/>
      <c r="C32" s="29" t="s">
        <v>1150</v>
      </c>
      <c r="D32" s="1">
        <v>3</v>
      </c>
      <c r="E32" s="1" t="str">
        <f t="shared" si="0"/>
        <v>4000-3</v>
      </c>
      <c r="F32" s="29" t="s">
        <v>1154</v>
      </c>
      <c r="G32" s="29" t="str">
        <f>TABLA_FRENTES_DE_TRABAJO[[#This Row],[WORKFACE_DESCRIPTION]]&amp;"-"&amp;TABLA_FRENTES_DE_TRABAJO[[#This Row],[WP_DESCRIPTION]]</f>
        <v>TREN C-SX</v>
      </c>
      <c r="H32" s="1">
        <v>4000</v>
      </c>
      <c r="I32" t="s">
        <v>1152</v>
      </c>
      <c r="J32" t="str">
        <f>TABLA_FRENTES_DE_TRABAJO[[#This Row],[CWA_ID]]&amp;"-"&amp;TABLA_FRENTES_DE_TRABAJO[[#This Row],[CWA_DESCRIPTION]]</f>
        <v>4000-EXTRACCION POR SOLVENTES</v>
      </c>
    </row>
    <row r="33" spans="1:10" x14ac:dyDescent="0.25">
      <c r="A33" s="1">
        <v>4</v>
      </c>
      <c r="B33" s="1"/>
      <c r="C33" s="29" t="s">
        <v>1150</v>
      </c>
      <c r="D33" s="1">
        <v>4</v>
      </c>
      <c r="E33" s="1" t="str">
        <f t="shared" si="0"/>
        <v>4000-4</v>
      </c>
      <c r="F33" s="29" t="s">
        <v>1126</v>
      </c>
      <c r="G33" s="29" t="str">
        <f>TABLA_FRENTES_DE_TRABAJO[[#This Row],[WORKFACE_DESCRIPTION]]&amp;"-"&amp;TABLA_FRENTES_DE_TRABAJO[[#This Row],[WP_DESCRIPTION]]</f>
        <v>SALA ELECTRICA-SX</v>
      </c>
      <c r="H33" s="1">
        <v>4000</v>
      </c>
      <c r="I33" t="s">
        <v>1152</v>
      </c>
      <c r="J33" t="str">
        <f>TABLA_FRENTES_DE_TRABAJO[[#This Row],[CWA_ID]]&amp;"-"&amp;TABLA_FRENTES_DE_TRABAJO[[#This Row],[CWA_DESCRIPTION]]</f>
        <v>4000-EXTRACCION POR SOLVENTES</v>
      </c>
    </row>
    <row r="34" spans="1:10" x14ac:dyDescent="0.25">
      <c r="A34" s="1">
        <v>4</v>
      </c>
      <c r="B34" s="1"/>
      <c r="C34" s="29" t="s">
        <v>1150</v>
      </c>
      <c r="D34" s="1">
        <v>5</v>
      </c>
      <c r="E34" s="1" t="str">
        <f t="shared" si="0"/>
        <v>4000-5</v>
      </c>
      <c r="F34" s="29" t="s">
        <v>1155</v>
      </c>
      <c r="G34" s="29" t="str">
        <f>TABLA_FRENTES_DE_TRABAJO[[#This Row],[WORKFACE_DESCRIPTION]]&amp;"-"&amp;TABLA_FRENTES_DE_TRABAJO[[#This Row],[WP_DESCRIPTION]]</f>
        <v>OSMOSIS INVERSA (RO)-SX</v>
      </c>
      <c r="H34" s="1">
        <v>4000</v>
      </c>
      <c r="I34" t="s">
        <v>1152</v>
      </c>
      <c r="J34" t="str">
        <f>TABLA_FRENTES_DE_TRABAJO[[#This Row],[CWA_ID]]&amp;"-"&amp;TABLA_FRENTES_DE_TRABAJO[[#This Row],[CWA_DESCRIPTION]]</f>
        <v>4000-EXTRACCION POR SOLVENTES</v>
      </c>
    </row>
    <row r="35" spans="1:10" x14ac:dyDescent="0.25">
      <c r="A35" s="1">
        <v>4</v>
      </c>
      <c r="B35" s="1"/>
      <c r="C35" s="29" t="s">
        <v>1150</v>
      </c>
      <c r="D35" s="1">
        <v>6</v>
      </c>
      <c r="E35" s="1" t="str">
        <f t="shared" si="0"/>
        <v>4000-6</v>
      </c>
      <c r="F35" s="29" t="s">
        <v>1156</v>
      </c>
      <c r="G35" s="29" t="str">
        <f>TABLA_FRENTES_DE_TRABAJO[[#This Row],[WORKFACE_DESCRIPTION]]&amp;"-"&amp;TABLA_FRENTES_DE_TRABAJO[[#This Row],[WP_DESCRIPTION]]</f>
        <v>RED INCENDIO-SX</v>
      </c>
      <c r="H35" s="1">
        <v>4000</v>
      </c>
      <c r="I35" t="s">
        <v>1152</v>
      </c>
      <c r="J35" t="str">
        <f>TABLA_FRENTES_DE_TRABAJO[[#This Row],[CWA_ID]]&amp;"-"&amp;TABLA_FRENTES_DE_TRABAJO[[#This Row],[CWA_DESCRIPTION]]</f>
        <v>4000-EXTRACCION POR SOLVENTES</v>
      </c>
    </row>
    <row r="36" spans="1:10" x14ac:dyDescent="0.25">
      <c r="A36" s="1">
        <v>4</v>
      </c>
      <c r="B36" s="1"/>
      <c r="C36" s="29" t="s">
        <v>1150</v>
      </c>
      <c r="D36" s="1">
        <v>7</v>
      </c>
      <c r="E36" s="1" t="str">
        <f t="shared" si="0"/>
        <v>4000-7</v>
      </c>
      <c r="F36" s="29" t="s">
        <v>1157</v>
      </c>
      <c r="G36" s="29" t="str">
        <f>TABLA_FRENTES_DE_TRABAJO[[#This Row],[WORKFACE_DESCRIPTION]]&amp;"-"&amp;TABLA_FRENTES_DE_TRABAJO[[#This Row],[WP_DESCRIPTION]]</f>
        <v>CANALETAS-SX</v>
      </c>
      <c r="H36" s="1">
        <v>4000</v>
      </c>
      <c r="I36" t="s">
        <v>1152</v>
      </c>
      <c r="J36" t="str">
        <f>TABLA_FRENTES_DE_TRABAJO[[#This Row],[CWA_ID]]&amp;"-"&amp;TABLA_FRENTES_DE_TRABAJO[[#This Row],[CWA_DESCRIPTION]]</f>
        <v>4000-EXTRACCION POR SOLVENTES</v>
      </c>
    </row>
    <row r="37" spans="1:10" x14ac:dyDescent="0.25">
      <c r="A37" s="1">
        <v>4</v>
      </c>
      <c r="B37" s="1"/>
      <c r="C37" s="29" t="s">
        <v>1150</v>
      </c>
      <c r="D37" s="1">
        <v>8</v>
      </c>
      <c r="E37" s="1" t="str">
        <f t="shared" si="0"/>
        <v>4000-8</v>
      </c>
      <c r="F37" s="29" t="s">
        <v>1158</v>
      </c>
      <c r="G37" s="29" t="str">
        <f>TABLA_FRENTES_DE_TRABAJO[[#This Row],[WORKFACE_DESCRIPTION]]&amp;"-"&amp;TABLA_FRENTES_DE_TRABAJO[[#This Row],[WP_DESCRIPTION]]</f>
        <v>TK HORMIGON-SX</v>
      </c>
      <c r="H37" s="1">
        <v>4000</v>
      </c>
      <c r="I37" t="s">
        <v>1152</v>
      </c>
      <c r="J37" t="str">
        <f>TABLA_FRENTES_DE_TRABAJO[[#This Row],[CWA_ID]]&amp;"-"&amp;TABLA_FRENTES_DE_TRABAJO[[#This Row],[CWA_DESCRIPTION]]</f>
        <v>4000-EXTRACCION POR SOLVENTES</v>
      </c>
    </row>
    <row r="38" spans="1:10" x14ac:dyDescent="0.25">
      <c r="A38" s="1">
        <v>4</v>
      </c>
      <c r="B38" s="1"/>
      <c r="C38" s="29" t="s">
        <v>1150</v>
      </c>
      <c r="D38" s="1">
        <v>9</v>
      </c>
      <c r="E38" s="1" t="str">
        <f t="shared" si="0"/>
        <v>4000-9</v>
      </c>
      <c r="F38" s="29" t="s">
        <v>1159</v>
      </c>
      <c r="G38" s="29" t="str">
        <f>TABLA_FRENTES_DE_TRABAJO[[#This Row],[WORKFACE_DESCRIPTION]]&amp;"-"&amp;TABLA_FRENTES_DE_TRABAJO[[#This Row],[WP_DESCRIPTION]]</f>
        <v>TK FRP-SX</v>
      </c>
      <c r="H38" s="1">
        <v>4000</v>
      </c>
      <c r="I38" t="s">
        <v>1152</v>
      </c>
      <c r="J38" t="str">
        <f>TABLA_FRENTES_DE_TRABAJO[[#This Row],[CWA_ID]]&amp;"-"&amp;TABLA_FRENTES_DE_TRABAJO[[#This Row],[CWA_DESCRIPTION]]</f>
        <v>4000-EXTRACCION POR SOLVENTES</v>
      </c>
    </row>
    <row r="39" spans="1:10" x14ac:dyDescent="0.25">
      <c r="A39" s="1">
        <v>4</v>
      </c>
      <c r="B39" s="1"/>
      <c r="C39" s="29" t="s">
        <v>1150</v>
      </c>
      <c r="D39" s="1">
        <v>10</v>
      </c>
      <c r="E39" s="1" t="str">
        <f t="shared" si="0"/>
        <v>4000-10</v>
      </c>
      <c r="F39" s="29" t="s">
        <v>1122</v>
      </c>
      <c r="G39" s="29" t="str">
        <f>TABLA_FRENTES_DE_TRABAJO[[#This Row],[WORKFACE_DESCRIPTION]]&amp;"-"&amp;TABLA_FRENTES_DE_TRABAJO[[#This Row],[WP_DESCRIPTION]]</f>
        <v>IIFF-SX</v>
      </c>
      <c r="H39" s="1">
        <v>4000</v>
      </c>
      <c r="I39" t="s">
        <v>1152</v>
      </c>
      <c r="J39" t="str">
        <f>TABLA_FRENTES_DE_TRABAJO[[#This Row],[CWA_ID]]&amp;"-"&amp;TABLA_FRENTES_DE_TRABAJO[[#This Row],[CWA_DESCRIPTION]]</f>
        <v>4000-EXTRACCION POR SOLVENTES</v>
      </c>
    </row>
    <row r="40" spans="1:10" x14ac:dyDescent="0.25">
      <c r="A40" s="1">
        <v>4</v>
      </c>
      <c r="B40" s="1"/>
      <c r="C40" s="29" t="s">
        <v>1150</v>
      </c>
      <c r="D40" s="1">
        <v>11</v>
      </c>
      <c r="E40" s="1" t="str">
        <f t="shared" si="0"/>
        <v>4000-11</v>
      </c>
      <c r="F40" s="29" t="s">
        <v>1160</v>
      </c>
      <c r="G40" s="29" t="str">
        <f>TABLA_FRENTES_DE_TRABAJO[[#This Row],[WORKFACE_DESCRIPTION]]&amp;"-"&amp;TABLA_FRENTES_DE_TRABAJO[[#This Row],[WP_DESCRIPTION]]</f>
        <v>PP3-SX</v>
      </c>
      <c r="H40" s="1">
        <v>4000</v>
      </c>
      <c r="I40" t="s">
        <v>1152</v>
      </c>
      <c r="J40" t="str">
        <f>TABLA_FRENTES_DE_TRABAJO[[#This Row],[REPORT_INPUT_CODE]]</f>
        <v>PP3-SX</v>
      </c>
    </row>
    <row r="41" spans="1:10" x14ac:dyDescent="0.25">
      <c r="A41" s="1">
        <v>4</v>
      </c>
      <c r="B41" s="1"/>
      <c r="C41" s="29" t="s">
        <v>1150</v>
      </c>
      <c r="D41" s="1">
        <v>12</v>
      </c>
      <c r="E41" s="1" t="str">
        <f t="shared" si="0"/>
        <v>4000-12</v>
      </c>
      <c r="F41" s="29" t="s">
        <v>1161</v>
      </c>
      <c r="G41" s="29" t="str">
        <f>TABLA_FRENTES_DE_TRABAJO[[#This Row],[WORKFACE_DESCRIPTION]]&amp;"-"&amp;TABLA_FRENTES_DE_TRABAJO[[#This Row],[WP_DESCRIPTION]]</f>
        <v>PP4-SX</v>
      </c>
      <c r="H41" s="1">
        <v>4000</v>
      </c>
      <c r="I41" t="s">
        <v>1152</v>
      </c>
      <c r="J41" t="str">
        <f>TABLA_FRENTES_DE_TRABAJO[[#This Row],[REPORT_INPUT_CODE]]</f>
        <v>PP4-SX</v>
      </c>
    </row>
    <row r="42" spans="1:10" x14ac:dyDescent="0.25">
      <c r="A42" s="1">
        <v>4</v>
      </c>
      <c r="B42" s="1"/>
      <c r="C42" s="29" t="s">
        <v>1150</v>
      </c>
      <c r="D42" s="1">
        <v>13</v>
      </c>
      <c r="E42" s="1" t="str">
        <f t="shared" si="0"/>
        <v>4000-13</v>
      </c>
      <c r="F42" s="29" t="s">
        <v>1162</v>
      </c>
      <c r="G42" s="29" t="str">
        <f>TABLA_FRENTES_DE_TRABAJO[[#This Row],[WORKFACE_DESCRIPTION]]&amp;"-"&amp;TABLA_FRENTES_DE_TRABAJO[[#This Row],[WP_DESCRIPTION]]</f>
        <v>PP6-SX</v>
      </c>
      <c r="H42" s="1">
        <v>4000</v>
      </c>
      <c r="I42" t="s">
        <v>1152</v>
      </c>
      <c r="J42" t="str">
        <f>TABLA_FRENTES_DE_TRABAJO[[#This Row],[REPORT_INPUT_CODE]]</f>
        <v>PP6-SX</v>
      </c>
    </row>
    <row r="43" spans="1:10" x14ac:dyDescent="0.25">
      <c r="A43" s="1">
        <v>4</v>
      </c>
      <c r="B43" s="1"/>
      <c r="C43" s="29" t="s">
        <v>1150</v>
      </c>
      <c r="D43" s="1">
        <v>14</v>
      </c>
      <c r="E43" s="1" t="str">
        <f t="shared" si="0"/>
        <v>4000-14</v>
      </c>
      <c r="F43" s="29" t="s">
        <v>1163</v>
      </c>
      <c r="G43" s="29" t="str">
        <f>TABLA_FRENTES_DE_TRABAJO[[#This Row],[WORKFACE_DESCRIPTION]]&amp;"-"&amp;TABLA_FRENTES_DE_TRABAJO[[#This Row],[WP_DESCRIPTION]]</f>
        <v>TRINCHERAS-SX</v>
      </c>
      <c r="H43" s="1">
        <v>4000</v>
      </c>
      <c r="I43" t="s">
        <v>1152</v>
      </c>
      <c r="J43" t="str">
        <f>TABLA_FRENTES_DE_TRABAJO[[#This Row],[CWA_ID]]&amp;"-"&amp;TABLA_FRENTES_DE_TRABAJO[[#This Row],[CWA_DESCRIPTION]]</f>
        <v>4000-EXTRACCION POR SOLVENTES</v>
      </c>
    </row>
    <row r="44" spans="1:10" x14ac:dyDescent="0.25">
      <c r="A44" s="1">
        <v>4</v>
      </c>
      <c r="B44" s="1"/>
      <c r="C44" s="29" t="s">
        <v>1150</v>
      </c>
      <c r="D44" s="1">
        <v>15</v>
      </c>
      <c r="E44" s="1" t="str">
        <f t="shared" si="0"/>
        <v>4000-15</v>
      </c>
      <c r="F44" s="29" t="s">
        <v>1164</v>
      </c>
      <c r="G44" s="29" t="str">
        <f>TABLA_FRENTES_DE_TRABAJO[[#This Row],[WORKFACE_DESCRIPTION]]&amp;"-"&amp;TABLA_FRENTES_DE_TRABAJO[[#This Row],[WP_DESCRIPTION]]</f>
        <v>LAVADORES-SX</v>
      </c>
      <c r="H44" s="1">
        <v>4000</v>
      </c>
      <c r="I44" t="s">
        <v>1152</v>
      </c>
      <c r="J44" t="str">
        <f>TABLA_FRENTES_DE_TRABAJO[[#This Row],[CWA_ID]]&amp;"-"&amp;TABLA_FRENTES_DE_TRABAJO[[#This Row],[CWA_DESCRIPTION]]</f>
        <v>4000-EXTRACCION POR SOLVENTES</v>
      </c>
    </row>
    <row r="45" spans="1:10" x14ac:dyDescent="0.25">
      <c r="A45" s="1">
        <v>4</v>
      </c>
      <c r="B45" s="1"/>
      <c r="C45" s="29" t="s">
        <v>1150</v>
      </c>
      <c r="D45" s="1">
        <v>16</v>
      </c>
      <c r="E45" s="1" t="str">
        <f t="shared" si="0"/>
        <v>4000-16</v>
      </c>
      <c r="F45" s="29" t="s">
        <v>1165</v>
      </c>
      <c r="G45" s="29" t="str">
        <f>TABLA_FRENTES_DE_TRABAJO[[#This Row],[WORKFACE_DESCRIPTION]]&amp;"-"&amp;TABLA_FRENTES_DE_TRABAJO[[#This Row],[WP_DESCRIPTION]]</f>
        <v>SPIROK-SX</v>
      </c>
      <c r="H45" s="1">
        <v>4000</v>
      </c>
      <c r="I45" t="s">
        <v>1152</v>
      </c>
      <c r="J45" t="str">
        <f>TABLA_FRENTES_DE_TRABAJO[[#This Row],[CWA_ID]]&amp;"-"&amp;TABLA_FRENTES_DE_TRABAJO[[#This Row],[CWA_DESCRIPTION]]</f>
        <v>4000-EXTRACCION POR SOLVENTES</v>
      </c>
    </row>
    <row r="46" spans="1:10" x14ac:dyDescent="0.25">
      <c r="A46" s="1">
        <v>4</v>
      </c>
      <c r="B46" s="1"/>
      <c r="C46" s="29" t="s">
        <v>1150</v>
      </c>
      <c r="D46" s="1">
        <v>17</v>
      </c>
      <c r="E46" s="1" t="str">
        <f t="shared" si="0"/>
        <v>4000-17</v>
      </c>
      <c r="F46" s="29" t="s">
        <v>1166</v>
      </c>
      <c r="G46" s="29" t="str">
        <f>TABLA_FRENTES_DE_TRABAJO[[#This Row],[WORKFACE_DESCRIPTION]]&amp;"-"&amp;TABLA_FRENTES_DE_TRABAJO[[#This Row],[WP_DESCRIPTION]]</f>
        <v>DOP-SX</v>
      </c>
      <c r="H46" s="1">
        <v>4000</v>
      </c>
      <c r="I46" t="s">
        <v>1152</v>
      </c>
      <c r="J46" t="str">
        <f>TABLA_FRENTES_DE_TRABAJO[[#This Row],[CWA_ID]]&amp;"-"&amp;TABLA_FRENTES_DE_TRABAJO[[#This Row],[CWA_DESCRIPTION]]</f>
        <v>4000-EXTRACCION POR SOLVENTES</v>
      </c>
    </row>
    <row r="47" spans="1:10" x14ac:dyDescent="0.25">
      <c r="A47" s="1">
        <v>5</v>
      </c>
      <c r="B47" s="1"/>
      <c r="C47" s="29" t="s">
        <v>1122</v>
      </c>
      <c r="D47" s="1">
        <v>1</v>
      </c>
      <c r="E47" s="1" t="str">
        <f t="shared" si="0"/>
        <v>9000-1</v>
      </c>
      <c r="F47" s="29" t="s">
        <v>1167</v>
      </c>
      <c r="G47" s="29" t="str">
        <f>TABLA_FRENTES_DE_TRABAJO[[#This Row],[WORKFACE_DESCRIPTION]]&amp;"-"&amp;TABLA_FRENTES_DE_TRABAJO[[#This Row],[WP_DESCRIPTION]]</f>
        <v>MANTENCION ELECTRICA-IIFF</v>
      </c>
      <c r="H47" s="1">
        <v>9000</v>
      </c>
      <c r="I47" s="29" t="s">
        <v>1122</v>
      </c>
      <c r="J47" t="str">
        <f>TABLA_FRENTES_DE_TRABAJO[[#This Row],[CWA_ID]]&amp;"-"&amp;TABLA_FRENTES_DE_TRABAJO[[#This Row],[CWA_DESCRIPTION]]</f>
        <v>9000-IIFF</v>
      </c>
    </row>
    <row r="48" spans="1:10" x14ac:dyDescent="0.25">
      <c r="A48" s="1">
        <v>5</v>
      </c>
      <c r="B48" s="1"/>
      <c r="C48" s="29" t="s">
        <v>1122</v>
      </c>
      <c r="D48" s="1">
        <v>2</v>
      </c>
      <c r="E48" s="1" t="str">
        <f t="shared" si="0"/>
        <v>9000-2</v>
      </c>
      <c r="F48" s="29" t="s">
        <v>1168</v>
      </c>
      <c r="G48" s="29" t="str">
        <f>TABLA_FRENTES_DE_TRABAJO[[#This Row],[WORKFACE_DESCRIPTION]]&amp;"-"&amp;TABLA_FRENTES_DE_TRABAJO[[#This Row],[WP_DESCRIPTION]]</f>
        <v>BODEGA - PAÑOL-IIFF</v>
      </c>
      <c r="H48" s="1">
        <v>9000</v>
      </c>
      <c r="I48" s="29" t="s">
        <v>1122</v>
      </c>
      <c r="J48" t="str">
        <f>TABLA_FRENTES_DE_TRABAJO[[#This Row],[CWA_ID]]&amp;"-"&amp;TABLA_FRENTES_DE_TRABAJO[[#This Row],[CWA_DESCRIPTION]]</f>
        <v>9000-IIFF</v>
      </c>
    </row>
    <row r="49" spans="1:10" x14ac:dyDescent="0.25">
      <c r="A49" s="1">
        <v>5</v>
      </c>
      <c r="B49" s="1"/>
      <c r="C49" s="29" t="s">
        <v>1122</v>
      </c>
      <c r="D49" s="1">
        <v>3</v>
      </c>
      <c r="E49" s="1" t="str">
        <f t="shared" si="0"/>
        <v>9000-3</v>
      </c>
      <c r="F49" s="29" t="s">
        <v>1169</v>
      </c>
      <c r="G49" s="29" t="str">
        <f>TABLA_FRENTES_DE_TRABAJO[[#This Row],[WORKFACE_DESCRIPTION]]&amp;"-"&amp;TABLA_FRENTES_DE_TRABAJO[[#This Row],[WP_DESCRIPTION]]</f>
        <v>STAND BY-IIFF</v>
      </c>
      <c r="H49" s="1">
        <v>9000</v>
      </c>
      <c r="I49" s="29" t="s">
        <v>1122</v>
      </c>
      <c r="J49" t="str">
        <f>TABLA_FRENTES_DE_TRABAJO[[#This Row],[CWA_ID]]&amp;"-"&amp;TABLA_FRENTES_DE_TRABAJO[[#This Row],[CWA_DESCRIPTION]]</f>
        <v>9000-IIFF</v>
      </c>
    </row>
    <row r="50" spans="1:10" x14ac:dyDescent="0.25">
      <c r="A50" s="1">
        <v>20000</v>
      </c>
      <c r="B50" s="1"/>
      <c r="C50" s="29" t="s">
        <v>1170</v>
      </c>
      <c r="D50" s="1">
        <v>1</v>
      </c>
      <c r="E50" s="1" t="str">
        <f t="shared" si="0"/>
        <v>20000-1</v>
      </c>
      <c r="F50" s="29" t="s">
        <v>1169</v>
      </c>
      <c r="G50" s="29" t="str">
        <f>TABLA_FRENTES_DE_TRABAJO[[#This Row],[WORKFACE_DESCRIPTION]]&amp;"-"&amp;TABLA_FRENTES_DE_TRABAJO[[#This Row],[WP_DESCRIPTION]]</f>
        <v>STAND BY-ANTOFAGASTA</v>
      </c>
      <c r="H50" s="1">
        <v>20000</v>
      </c>
      <c r="I50" s="29" t="s">
        <v>1170</v>
      </c>
      <c r="J50" t="str">
        <f>TABLA_FRENTES_DE_TRABAJO[[#This Row],[CWA_ID]]&amp;"-"&amp;TABLA_FRENTES_DE_TRABAJO[[#This Row],[CWA_DESCRIPTION]]</f>
        <v>20000-ANTOFAGASTA</v>
      </c>
    </row>
    <row r="51" spans="1:10" x14ac:dyDescent="0.25">
      <c r="A51" s="1">
        <v>30000</v>
      </c>
      <c r="B51" s="1"/>
      <c r="C51" s="29" t="s">
        <v>1171</v>
      </c>
      <c r="D51" s="1">
        <v>1</v>
      </c>
      <c r="E51" s="1" t="str">
        <f t="shared" si="0"/>
        <v>30000-1</v>
      </c>
      <c r="F51" s="29" t="s">
        <v>1172</v>
      </c>
      <c r="G51" s="29" t="str">
        <f>TABLA_FRENTES_DE_TRABAJO[[#This Row],[WORKFACE_DESCRIPTION]]&amp;"-"&amp;TABLA_FRENTES_DE_TRABAJO[[#This Row],[WP_DESCRIPTION]]</f>
        <v>BAJADA DE TURNO-DESCANSO</v>
      </c>
      <c r="H51" s="1">
        <v>30000</v>
      </c>
      <c r="I51" s="29" t="s">
        <v>1172</v>
      </c>
      <c r="J51" t="str">
        <f>TABLA_FRENTES_DE_TRABAJO[[#This Row],[CWA_ID]]&amp;"-"&amp;TABLA_FRENTES_DE_TRABAJO[[#This Row],[CWA_DESCRIPTION]]</f>
        <v>30000-BAJADA DE TURNO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454-AC13-48AD-BDBB-D6DADB4970D2}">
  <sheetPr codeName="Hoja7"/>
  <dimension ref="B1:Q16"/>
  <sheetViews>
    <sheetView workbookViewId="0">
      <selection activeCell="I19" sqref="I19"/>
    </sheetView>
  </sheetViews>
  <sheetFormatPr baseColWidth="10" defaultRowHeight="15" x14ac:dyDescent="0.25"/>
  <cols>
    <col min="1" max="1" width="3.7109375" customWidth="1"/>
    <col min="2" max="2" width="15.7109375" customWidth="1"/>
    <col min="3" max="17" width="10.7109375" customWidth="1"/>
  </cols>
  <sheetData>
    <row r="1" spans="2:17" ht="18.75" x14ac:dyDescent="0.3">
      <c r="B1" s="4" t="s">
        <v>1187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</row>
    <row r="2" spans="2:17" ht="15.75" x14ac:dyDescent="0.25">
      <c r="B2" s="8" t="s">
        <v>623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0"/>
    </row>
    <row r="3" spans="2:17" x14ac:dyDescent="0.25">
      <c r="B3" s="21" t="str" cm="1">
        <f t="array" ref="B3">"Período del  "&amp;[1]!DATE_TO_FECHA(MIN(Tabla6[FECHA]))&amp;" al "&amp;[1]!DATE_TO_FECHA(MAX(Tabla6[FECHA]))</f>
        <v>Período del  20-02-2024 al 25-02-2024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0"/>
    </row>
    <row r="4" spans="2:17" ht="15.75" thickBot="1" x14ac:dyDescent="0.3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4"/>
    </row>
    <row r="6" spans="2:17" ht="50.1" customHeight="1" x14ac:dyDescent="0.25">
      <c r="B6" s="32" t="s">
        <v>0</v>
      </c>
      <c r="C6" s="32" t="s">
        <v>1174</v>
      </c>
      <c r="D6" s="32" t="s">
        <v>1177</v>
      </c>
      <c r="E6" s="32" t="s">
        <v>1178</v>
      </c>
      <c r="F6" s="32" t="s">
        <v>1181</v>
      </c>
      <c r="G6" s="32" t="s">
        <v>1184</v>
      </c>
      <c r="H6" s="32" t="s">
        <v>1185</v>
      </c>
      <c r="I6" s="32" t="s">
        <v>1186</v>
      </c>
      <c r="J6" s="32" t="s">
        <v>1179</v>
      </c>
      <c r="K6" s="32" t="s">
        <v>1175</v>
      </c>
      <c r="L6" s="32" t="s">
        <v>869</v>
      </c>
      <c r="M6" s="32" t="s">
        <v>1182</v>
      </c>
      <c r="N6" s="32" t="s">
        <v>1180</v>
      </c>
      <c r="O6" s="32" t="s">
        <v>1183</v>
      </c>
      <c r="P6" s="32" t="s">
        <v>1176</v>
      </c>
      <c r="Q6" s="32" t="s">
        <v>1188</v>
      </c>
    </row>
    <row r="7" spans="2:17" x14ac:dyDescent="0.25">
      <c r="B7" s="39" t="s">
        <v>1255</v>
      </c>
      <c r="C7" s="34">
        <f>SUMIFS(TABLA_ACTIVIDADES[HH],TABLA_ACTIVIDADES[FECHA],Tabla6[[#This Row],[FECHA]],TABLA_ACTIVIDADES[AREA],RESUMEN_CWA!C$6,TABLA_ACTIVIDADES[ACTIVIDAD],"&lt;&gt;*Colación*")</f>
        <v>454</v>
      </c>
      <c r="D7" s="34">
        <f>SUMIFS(TABLA_ACTIVIDADES[HH],TABLA_ACTIVIDADES[FECHA],Tabla6[[#This Row],[FECHA]],TABLA_ACTIVIDADES[AREA],RESUMEN_CWA!D$6,TABLA_ACTIVIDADES[ACTIVIDAD],"&lt;&gt;*Colación*")</f>
        <v>0</v>
      </c>
      <c r="E7" s="34">
        <f>SUMIFS(TABLA_ACTIVIDADES[HH],TABLA_ACTIVIDADES[FECHA],Tabla6[[#This Row],[FECHA]],TABLA_ACTIVIDADES[AREA],RESUMEN_CWA!E$6,TABLA_ACTIVIDADES[ACTIVIDAD],"&lt;&gt;*Colación*")</f>
        <v>0</v>
      </c>
      <c r="F7" s="34">
        <f>SUMIFS(TABLA_ACTIVIDADES[HH],TABLA_ACTIVIDADES[FECHA],Tabla6[[#This Row],[FECHA]],TABLA_ACTIVIDADES[AREA],RESUMEN_CWA!F$6,TABLA_ACTIVIDADES[ACTIVIDAD],"&lt;&gt;*Colación*")</f>
        <v>502</v>
      </c>
      <c r="G7" s="34">
        <f>SUMIFS(TABLA_ACTIVIDADES[HH],TABLA_ACTIVIDADES[FECHA],Tabla6[[#This Row],[FECHA]],TABLA_ACTIVIDADES[AREA],RESUMEN_CWA!G$6,TABLA_ACTIVIDADES[ACTIVIDAD],"&lt;&gt;*Colación*")</f>
        <v>0</v>
      </c>
      <c r="H7" s="34">
        <f>SUMIFS(TABLA_ACTIVIDADES[HH],TABLA_ACTIVIDADES[FECHA],Tabla6[[#This Row],[FECHA]],TABLA_ACTIVIDADES[AREA],RESUMEN_CWA!H$6,TABLA_ACTIVIDADES[ACTIVIDAD],"&lt;&gt;*Colación*")</f>
        <v>0</v>
      </c>
      <c r="I7" s="34">
        <f>SUMIFS(TABLA_ACTIVIDADES[HH],TABLA_ACTIVIDADES[FECHA],Tabla6[[#This Row],[FECHA]],TABLA_ACTIVIDADES[AREA],RESUMEN_CWA!I$6,TABLA_ACTIVIDADES[ACTIVIDAD],"&lt;&gt;*Colación*")</f>
        <v>0</v>
      </c>
      <c r="J7" s="34">
        <f>SUMIFS(TABLA_ACTIVIDADES[HH],TABLA_ACTIVIDADES[FECHA],Tabla6[[#This Row],[FECHA]],TABLA_ACTIVIDADES[AREA],RESUMEN_CWA!J$6,TABLA_ACTIVIDADES[ACTIVIDAD],"&lt;&gt;*Colación*")</f>
        <v>0</v>
      </c>
      <c r="K7" s="34">
        <f>SUMIFS(TABLA_ACTIVIDADES[HH],TABLA_ACTIVIDADES[FECHA],Tabla6[[#This Row],[FECHA]],TABLA_ACTIVIDADES[AREA],RESUMEN_CWA!K$6,TABLA_ACTIVIDADES[ACTIVIDAD],"&lt;&gt;*Colación*")</f>
        <v>0</v>
      </c>
      <c r="L7" s="34">
        <f>SUMIFS(TABLA_ACTIVIDADES[HH],TABLA_ACTIVIDADES[FECHA],Tabla6[[#This Row],[FECHA]],TABLA_ACTIVIDADES[AREA],RESUMEN_CWA!L$6,TABLA_ACTIVIDADES[ACTIVIDAD],"&lt;&gt;*Colación*")</f>
        <v>837</v>
      </c>
      <c r="M7" s="34">
        <f>SUMIFS(TABLA_ACTIVIDADES[HH],TABLA_ACTIVIDADES[FECHA],Tabla6[[#This Row],[FECHA]],TABLA_ACTIVIDADES[AREA],RESUMEN_CWA!M$6,TABLA_ACTIVIDADES[ACTIVIDAD],"&lt;&gt;*Colación*")</f>
        <v>0</v>
      </c>
      <c r="N7" s="34">
        <f>SUMIFS(TABLA_ACTIVIDADES[HH],TABLA_ACTIVIDADES[FECHA],Tabla6[[#This Row],[FECHA]],TABLA_ACTIVIDADES[AREA],RESUMEN_CWA!N$6,TABLA_ACTIVIDADES[ACTIVIDAD],"&lt;&gt;*Colación*")</f>
        <v>0</v>
      </c>
      <c r="O7" s="34">
        <f>SUMIFS(TABLA_ACTIVIDADES[HH],TABLA_ACTIVIDADES[FECHA],Tabla6[[#This Row],[FECHA]],TABLA_ACTIVIDADES[AREA],RESUMEN_CWA!O$6,TABLA_ACTIVIDADES[ACTIVIDAD],"&lt;&gt;*Colación*")</f>
        <v>0</v>
      </c>
      <c r="P7" s="34">
        <f>SUMIFS(TABLA_ACTIVIDADES[HH],TABLA_ACTIVIDADES[FECHA],Tabla6[[#This Row],[FECHA]],TABLA_ACTIVIDADES[AREA],RESUMEN_CWA!P$6,TABLA_ACTIVIDADES[ACTIVIDAD],"&lt;&gt;*Colación*")</f>
        <v>0</v>
      </c>
      <c r="Q7" s="35">
        <f>SUM(Tabla6[[#This Row],[1000-ACOPIO Y MANEJO DE SAL]:[PP7-AGLOMERADO]])</f>
        <v>1793</v>
      </c>
    </row>
    <row r="8" spans="2:17" x14ac:dyDescent="0.25">
      <c r="B8" s="33">
        <f>B7+1</f>
        <v>45342</v>
      </c>
      <c r="C8" s="34">
        <f>SUMIFS(TABLA_ACTIVIDADES[HH],TABLA_ACTIVIDADES[FECHA],Tabla6[[#This Row],[FECHA]],TABLA_ACTIVIDADES[AREA],RESUMEN_CWA!C$6,TABLA_ACTIVIDADES[ACTIVIDAD],"&lt;&gt;*Colación*")</f>
        <v>350</v>
      </c>
      <c r="D8" s="34">
        <f>SUMIFS(TABLA_ACTIVIDADES[HH],TABLA_ACTIVIDADES[FECHA],Tabla6[[#This Row],[FECHA]],TABLA_ACTIVIDADES[AREA],RESUMEN_CWA!D$6,TABLA_ACTIVIDADES[ACTIVIDAD],"&lt;&gt;*Colación*")</f>
        <v>0</v>
      </c>
      <c r="E8" s="34">
        <f>SUMIFS(TABLA_ACTIVIDADES[HH],TABLA_ACTIVIDADES[FECHA],Tabla6[[#This Row],[FECHA]],TABLA_ACTIVIDADES[AREA],RESUMEN_CWA!E$6,TABLA_ACTIVIDADES[ACTIVIDAD],"&lt;&gt;*Colación*")</f>
        <v>0</v>
      </c>
      <c r="F8" s="34">
        <f>SUMIFS(TABLA_ACTIVIDADES[HH],TABLA_ACTIVIDADES[FECHA],Tabla6[[#This Row],[FECHA]],TABLA_ACTIVIDADES[AREA],RESUMEN_CWA!F$6,TABLA_ACTIVIDADES[ACTIVIDAD],"&lt;&gt;*Colación*")</f>
        <v>730</v>
      </c>
      <c r="G8" s="34">
        <f>SUMIFS(TABLA_ACTIVIDADES[HH],TABLA_ACTIVIDADES[FECHA],Tabla6[[#This Row],[FECHA]],TABLA_ACTIVIDADES[AREA],RESUMEN_CWA!G$6,TABLA_ACTIVIDADES[ACTIVIDAD],"&lt;&gt;*Colación*")</f>
        <v>0</v>
      </c>
      <c r="H8" s="34">
        <f>SUMIFS(TABLA_ACTIVIDADES[HH],TABLA_ACTIVIDADES[FECHA],Tabla6[[#This Row],[FECHA]],TABLA_ACTIVIDADES[AREA],RESUMEN_CWA!H$6,TABLA_ACTIVIDADES[ACTIVIDAD],"&lt;&gt;*Colación*")</f>
        <v>0</v>
      </c>
      <c r="I8" s="34">
        <f>SUMIFS(TABLA_ACTIVIDADES[HH],TABLA_ACTIVIDADES[FECHA],Tabla6[[#This Row],[FECHA]],TABLA_ACTIVIDADES[AREA],RESUMEN_CWA!I$6,TABLA_ACTIVIDADES[ACTIVIDAD],"&lt;&gt;*Colación*")</f>
        <v>0</v>
      </c>
      <c r="J8" s="34">
        <f>SUMIFS(TABLA_ACTIVIDADES[HH],TABLA_ACTIVIDADES[FECHA],Tabla6[[#This Row],[FECHA]],TABLA_ACTIVIDADES[AREA],RESUMEN_CWA!J$6,TABLA_ACTIVIDADES[ACTIVIDAD],"&lt;&gt;*Colación*")</f>
        <v>0</v>
      </c>
      <c r="K8" s="34">
        <f>SUMIFS(TABLA_ACTIVIDADES[HH],TABLA_ACTIVIDADES[FECHA],Tabla6[[#This Row],[FECHA]],TABLA_ACTIVIDADES[AREA],RESUMEN_CWA!K$6,TABLA_ACTIVIDADES[ACTIVIDAD],"&lt;&gt;*Colación*")</f>
        <v>0</v>
      </c>
      <c r="L8" s="34">
        <f>SUMIFS(TABLA_ACTIVIDADES[HH],TABLA_ACTIVIDADES[FECHA],Tabla6[[#This Row],[FECHA]],TABLA_ACTIVIDADES[AREA],RESUMEN_CWA!L$6,TABLA_ACTIVIDADES[ACTIVIDAD],"&lt;&gt;*Colación*")</f>
        <v>702</v>
      </c>
      <c r="M8" s="34">
        <f>SUMIFS(TABLA_ACTIVIDADES[HH],TABLA_ACTIVIDADES[FECHA],Tabla6[[#This Row],[FECHA]],TABLA_ACTIVIDADES[AREA],RESUMEN_CWA!M$6,TABLA_ACTIVIDADES[ACTIVIDAD],"&lt;&gt;*Colación*")</f>
        <v>0</v>
      </c>
      <c r="N8" s="34">
        <f>SUMIFS(TABLA_ACTIVIDADES[HH],TABLA_ACTIVIDADES[FECHA],Tabla6[[#This Row],[FECHA]],TABLA_ACTIVIDADES[AREA],RESUMEN_CWA!N$6,TABLA_ACTIVIDADES[ACTIVIDAD],"&lt;&gt;*Colación*")</f>
        <v>0</v>
      </c>
      <c r="O8" s="34">
        <f>SUMIFS(TABLA_ACTIVIDADES[HH],TABLA_ACTIVIDADES[FECHA],Tabla6[[#This Row],[FECHA]],TABLA_ACTIVIDADES[AREA],RESUMEN_CWA!O$6,TABLA_ACTIVIDADES[ACTIVIDAD],"&lt;&gt;*Colación*")</f>
        <v>0</v>
      </c>
      <c r="P8" s="34">
        <f>SUMIFS(TABLA_ACTIVIDADES[HH],TABLA_ACTIVIDADES[FECHA],Tabla6[[#This Row],[FECHA]],TABLA_ACTIVIDADES[AREA],RESUMEN_CWA!P$6,TABLA_ACTIVIDADES[ACTIVIDAD],"&lt;&gt;*Colación*")</f>
        <v>0</v>
      </c>
      <c r="Q8" s="35">
        <f>SUM(Tabla6[[#This Row],[1000-ACOPIO Y MANEJO DE SAL]:[PP7-AGLOMERADO]])</f>
        <v>1782</v>
      </c>
    </row>
    <row r="9" spans="2:17" x14ac:dyDescent="0.25">
      <c r="B9" s="33">
        <f t="shared" ref="B9:B13" si="0">B8+1</f>
        <v>45343</v>
      </c>
      <c r="C9" s="34">
        <f>SUMIFS(TABLA_ACTIVIDADES[HH],TABLA_ACTIVIDADES[FECHA],Tabla6[[#This Row],[FECHA]],TABLA_ACTIVIDADES[AREA],RESUMEN_CWA!C$6,TABLA_ACTIVIDADES[ACTIVIDAD],"&lt;&gt;*Colación*")</f>
        <v>464</v>
      </c>
      <c r="D9" s="34">
        <f>SUMIFS(TABLA_ACTIVIDADES[HH],TABLA_ACTIVIDADES[FECHA],Tabla6[[#This Row],[FECHA]],TABLA_ACTIVIDADES[AREA],RESUMEN_CWA!D$6,TABLA_ACTIVIDADES[ACTIVIDAD],"&lt;&gt;*Colación*")</f>
        <v>0</v>
      </c>
      <c r="E9" s="34">
        <f>SUMIFS(TABLA_ACTIVIDADES[HH],TABLA_ACTIVIDADES[FECHA],Tabla6[[#This Row],[FECHA]],TABLA_ACTIVIDADES[AREA],RESUMEN_CWA!E$6,TABLA_ACTIVIDADES[ACTIVIDAD],"&lt;&gt;*Colación*")</f>
        <v>0</v>
      </c>
      <c r="F9" s="34">
        <f>SUMIFS(TABLA_ACTIVIDADES[HH],TABLA_ACTIVIDADES[FECHA],Tabla6[[#This Row],[FECHA]],TABLA_ACTIVIDADES[AREA],RESUMEN_CWA!F$6,TABLA_ACTIVIDADES[ACTIVIDAD],"&lt;&gt;*Colación*")</f>
        <v>776</v>
      </c>
      <c r="G9" s="34">
        <f>SUMIFS(TABLA_ACTIVIDADES[HH],TABLA_ACTIVIDADES[FECHA],Tabla6[[#This Row],[FECHA]],TABLA_ACTIVIDADES[AREA],RESUMEN_CWA!G$6,TABLA_ACTIVIDADES[ACTIVIDAD],"&lt;&gt;*Colación*")</f>
        <v>0</v>
      </c>
      <c r="H9" s="34">
        <f>SUMIFS(TABLA_ACTIVIDADES[HH],TABLA_ACTIVIDADES[FECHA],Tabla6[[#This Row],[FECHA]],TABLA_ACTIVIDADES[AREA],RESUMEN_CWA!H$6,TABLA_ACTIVIDADES[ACTIVIDAD],"&lt;&gt;*Colación*")</f>
        <v>0</v>
      </c>
      <c r="I9" s="34">
        <f>SUMIFS(TABLA_ACTIVIDADES[HH],TABLA_ACTIVIDADES[FECHA],Tabla6[[#This Row],[FECHA]],TABLA_ACTIVIDADES[AREA],RESUMEN_CWA!I$6,TABLA_ACTIVIDADES[ACTIVIDAD],"&lt;&gt;*Colación*")</f>
        <v>0</v>
      </c>
      <c r="J9" s="34">
        <f>SUMIFS(TABLA_ACTIVIDADES[HH],TABLA_ACTIVIDADES[FECHA],Tabla6[[#This Row],[FECHA]],TABLA_ACTIVIDADES[AREA],RESUMEN_CWA!J$6,TABLA_ACTIVIDADES[ACTIVIDAD],"&lt;&gt;*Colación*")</f>
        <v>0</v>
      </c>
      <c r="K9" s="34">
        <f>SUMIFS(TABLA_ACTIVIDADES[HH],TABLA_ACTIVIDADES[FECHA],Tabla6[[#This Row],[FECHA]],TABLA_ACTIVIDADES[AREA],RESUMEN_CWA!K$6,TABLA_ACTIVIDADES[ACTIVIDAD],"&lt;&gt;*Colación*")</f>
        <v>0</v>
      </c>
      <c r="L9" s="34">
        <f>SUMIFS(TABLA_ACTIVIDADES[HH],TABLA_ACTIVIDADES[FECHA],Tabla6[[#This Row],[FECHA]],TABLA_ACTIVIDADES[AREA],RESUMEN_CWA!L$6,TABLA_ACTIVIDADES[ACTIVIDAD],"&lt;&gt;*Colación*")</f>
        <v>685</v>
      </c>
      <c r="M9" s="34">
        <f>SUMIFS(TABLA_ACTIVIDADES[HH],TABLA_ACTIVIDADES[FECHA],Tabla6[[#This Row],[FECHA]],TABLA_ACTIVIDADES[AREA],RESUMEN_CWA!M$6,TABLA_ACTIVIDADES[ACTIVIDAD],"&lt;&gt;*Colación*")</f>
        <v>0</v>
      </c>
      <c r="N9" s="34">
        <f>SUMIFS(TABLA_ACTIVIDADES[HH],TABLA_ACTIVIDADES[FECHA],Tabla6[[#This Row],[FECHA]],TABLA_ACTIVIDADES[AREA],RESUMEN_CWA!N$6,TABLA_ACTIVIDADES[ACTIVIDAD],"&lt;&gt;*Colación*")</f>
        <v>0</v>
      </c>
      <c r="O9" s="34">
        <f>SUMIFS(TABLA_ACTIVIDADES[HH],TABLA_ACTIVIDADES[FECHA],Tabla6[[#This Row],[FECHA]],TABLA_ACTIVIDADES[AREA],RESUMEN_CWA!O$6,TABLA_ACTIVIDADES[ACTIVIDAD],"&lt;&gt;*Colación*")</f>
        <v>0</v>
      </c>
      <c r="P9" s="34">
        <f>SUMIFS(TABLA_ACTIVIDADES[HH],TABLA_ACTIVIDADES[FECHA],Tabla6[[#This Row],[FECHA]],TABLA_ACTIVIDADES[AREA],RESUMEN_CWA!P$6,TABLA_ACTIVIDADES[ACTIVIDAD],"&lt;&gt;*Colación*")</f>
        <v>0</v>
      </c>
      <c r="Q9" s="35">
        <f>SUM(Tabla6[[#This Row],[1000-ACOPIO Y MANEJO DE SAL]:[PP7-AGLOMERADO]])</f>
        <v>1925</v>
      </c>
    </row>
    <row r="10" spans="2:17" x14ac:dyDescent="0.25">
      <c r="B10" s="33">
        <f t="shared" si="0"/>
        <v>45344</v>
      </c>
      <c r="C10" s="34">
        <f>SUMIFS(TABLA_ACTIVIDADES[HH],TABLA_ACTIVIDADES[FECHA],Tabla6[[#This Row],[FECHA]],TABLA_ACTIVIDADES[AREA],RESUMEN_CWA!C$6,TABLA_ACTIVIDADES[ACTIVIDAD],"&lt;&gt;*Colación*")</f>
        <v>340</v>
      </c>
      <c r="D10" s="34">
        <f>SUMIFS(TABLA_ACTIVIDADES[HH],TABLA_ACTIVIDADES[FECHA],Tabla6[[#This Row],[FECHA]],TABLA_ACTIVIDADES[AREA],RESUMEN_CWA!D$6,TABLA_ACTIVIDADES[ACTIVIDAD],"&lt;&gt;*Colación*")</f>
        <v>0</v>
      </c>
      <c r="E10" s="34">
        <f>SUMIFS(TABLA_ACTIVIDADES[HH],TABLA_ACTIVIDADES[FECHA],Tabla6[[#This Row],[FECHA]],TABLA_ACTIVIDADES[AREA],RESUMEN_CWA!E$6,TABLA_ACTIVIDADES[ACTIVIDAD],"&lt;&gt;*Colación*")</f>
        <v>0</v>
      </c>
      <c r="F10" s="34">
        <f>SUMIFS(TABLA_ACTIVIDADES[HH],TABLA_ACTIVIDADES[FECHA],Tabla6[[#This Row],[FECHA]],TABLA_ACTIVIDADES[AREA],RESUMEN_CWA!F$6,TABLA_ACTIVIDADES[ACTIVIDAD],"&lt;&gt;*Colación*")</f>
        <v>869.5</v>
      </c>
      <c r="G10" s="34">
        <f>SUMIFS(TABLA_ACTIVIDADES[HH],TABLA_ACTIVIDADES[FECHA],Tabla6[[#This Row],[FECHA]],TABLA_ACTIVIDADES[AREA],RESUMEN_CWA!G$6,TABLA_ACTIVIDADES[ACTIVIDAD],"&lt;&gt;*Colación*")</f>
        <v>0</v>
      </c>
      <c r="H10" s="34">
        <f>SUMIFS(TABLA_ACTIVIDADES[HH],TABLA_ACTIVIDADES[FECHA],Tabla6[[#This Row],[FECHA]],TABLA_ACTIVIDADES[AREA],RESUMEN_CWA!H$6,TABLA_ACTIVIDADES[ACTIVIDAD],"&lt;&gt;*Colación*")</f>
        <v>0</v>
      </c>
      <c r="I10" s="34">
        <f>SUMIFS(TABLA_ACTIVIDADES[HH],TABLA_ACTIVIDADES[FECHA],Tabla6[[#This Row],[FECHA]],TABLA_ACTIVIDADES[AREA],RESUMEN_CWA!I$6,TABLA_ACTIVIDADES[ACTIVIDAD],"&lt;&gt;*Colación*")</f>
        <v>0</v>
      </c>
      <c r="J10" s="34">
        <f>SUMIFS(TABLA_ACTIVIDADES[HH],TABLA_ACTIVIDADES[FECHA],Tabla6[[#This Row],[FECHA]],TABLA_ACTIVIDADES[AREA],RESUMEN_CWA!J$6,TABLA_ACTIVIDADES[ACTIVIDAD],"&lt;&gt;*Colación*")</f>
        <v>0</v>
      </c>
      <c r="K10" s="34">
        <f>SUMIFS(TABLA_ACTIVIDADES[HH],TABLA_ACTIVIDADES[FECHA],Tabla6[[#This Row],[FECHA]],TABLA_ACTIVIDADES[AREA],RESUMEN_CWA!K$6,TABLA_ACTIVIDADES[ACTIVIDAD],"&lt;&gt;*Colación*")</f>
        <v>0</v>
      </c>
      <c r="L10" s="34">
        <f>SUMIFS(TABLA_ACTIVIDADES[HH],TABLA_ACTIVIDADES[FECHA],Tabla6[[#This Row],[FECHA]],TABLA_ACTIVIDADES[AREA],RESUMEN_CWA!L$6,TABLA_ACTIVIDADES[ACTIVIDAD],"&lt;&gt;*Colación*")</f>
        <v>715.5</v>
      </c>
      <c r="M10" s="34">
        <f>SUMIFS(TABLA_ACTIVIDADES[HH],TABLA_ACTIVIDADES[FECHA],Tabla6[[#This Row],[FECHA]],TABLA_ACTIVIDADES[AREA],RESUMEN_CWA!M$6,TABLA_ACTIVIDADES[ACTIVIDAD],"&lt;&gt;*Colación*")</f>
        <v>0</v>
      </c>
      <c r="N10" s="34">
        <f>SUMIFS(TABLA_ACTIVIDADES[HH],TABLA_ACTIVIDADES[FECHA],Tabla6[[#This Row],[FECHA]],TABLA_ACTIVIDADES[AREA],RESUMEN_CWA!N$6,TABLA_ACTIVIDADES[ACTIVIDAD],"&lt;&gt;*Colación*")</f>
        <v>0</v>
      </c>
      <c r="O10" s="34">
        <f>SUMIFS(TABLA_ACTIVIDADES[HH],TABLA_ACTIVIDADES[FECHA],Tabla6[[#This Row],[FECHA]],TABLA_ACTIVIDADES[AREA],RESUMEN_CWA!O$6,TABLA_ACTIVIDADES[ACTIVIDAD],"&lt;&gt;*Colación*")</f>
        <v>0</v>
      </c>
      <c r="P10" s="34">
        <f>SUMIFS(TABLA_ACTIVIDADES[HH],TABLA_ACTIVIDADES[FECHA],Tabla6[[#This Row],[FECHA]],TABLA_ACTIVIDADES[AREA],RESUMEN_CWA!P$6,TABLA_ACTIVIDADES[ACTIVIDAD],"&lt;&gt;*Colación*")</f>
        <v>0</v>
      </c>
      <c r="Q10" s="35">
        <f>SUM(Tabla6[[#This Row],[1000-ACOPIO Y MANEJO DE SAL]:[PP7-AGLOMERADO]])</f>
        <v>1925</v>
      </c>
    </row>
    <row r="11" spans="2:17" x14ac:dyDescent="0.25">
      <c r="B11" s="33">
        <f t="shared" si="0"/>
        <v>45345</v>
      </c>
      <c r="C11" s="34">
        <f>SUMIFS(TABLA_ACTIVIDADES[HH],TABLA_ACTIVIDADES[FECHA],Tabla6[[#This Row],[FECHA]],TABLA_ACTIVIDADES[AREA],RESUMEN_CWA!C$6,TABLA_ACTIVIDADES[ACTIVIDAD],"&lt;&gt;*Colación*")</f>
        <v>449</v>
      </c>
      <c r="D11" s="34">
        <f>SUMIFS(TABLA_ACTIVIDADES[HH],TABLA_ACTIVIDADES[FECHA],Tabla6[[#This Row],[FECHA]],TABLA_ACTIVIDADES[AREA],RESUMEN_CWA!D$6,TABLA_ACTIVIDADES[ACTIVIDAD],"&lt;&gt;*Colación*")</f>
        <v>0</v>
      </c>
      <c r="E11" s="34">
        <f>SUMIFS(TABLA_ACTIVIDADES[HH],TABLA_ACTIVIDADES[FECHA],Tabla6[[#This Row],[FECHA]],TABLA_ACTIVIDADES[AREA],RESUMEN_CWA!E$6,TABLA_ACTIVIDADES[ACTIVIDAD],"&lt;&gt;*Colación*")</f>
        <v>0</v>
      </c>
      <c r="F11" s="34">
        <f>SUMIFS(TABLA_ACTIVIDADES[HH],TABLA_ACTIVIDADES[FECHA],Tabla6[[#This Row],[FECHA]],TABLA_ACTIVIDADES[AREA],RESUMEN_CWA!F$6,TABLA_ACTIVIDADES[ACTIVIDAD],"&lt;&gt;*Colación*")</f>
        <v>710</v>
      </c>
      <c r="G11" s="34">
        <f>SUMIFS(TABLA_ACTIVIDADES[HH],TABLA_ACTIVIDADES[FECHA],Tabla6[[#This Row],[FECHA]],TABLA_ACTIVIDADES[AREA],RESUMEN_CWA!G$6,TABLA_ACTIVIDADES[ACTIVIDAD],"&lt;&gt;*Colación*")</f>
        <v>0</v>
      </c>
      <c r="H11" s="34">
        <f>SUMIFS(TABLA_ACTIVIDADES[HH],TABLA_ACTIVIDADES[FECHA],Tabla6[[#This Row],[FECHA]],TABLA_ACTIVIDADES[AREA],RESUMEN_CWA!H$6,TABLA_ACTIVIDADES[ACTIVIDAD],"&lt;&gt;*Colación*")</f>
        <v>0</v>
      </c>
      <c r="I11" s="34">
        <f>SUMIFS(TABLA_ACTIVIDADES[HH],TABLA_ACTIVIDADES[FECHA],Tabla6[[#This Row],[FECHA]],TABLA_ACTIVIDADES[AREA],RESUMEN_CWA!I$6,TABLA_ACTIVIDADES[ACTIVIDAD],"&lt;&gt;*Colación*")</f>
        <v>0</v>
      </c>
      <c r="J11" s="34">
        <f>SUMIFS(TABLA_ACTIVIDADES[HH],TABLA_ACTIVIDADES[FECHA],Tabla6[[#This Row],[FECHA]],TABLA_ACTIVIDADES[AREA],RESUMEN_CWA!J$6,TABLA_ACTIVIDADES[ACTIVIDAD],"&lt;&gt;*Colación*")</f>
        <v>0</v>
      </c>
      <c r="K11" s="34">
        <f>SUMIFS(TABLA_ACTIVIDADES[HH],TABLA_ACTIVIDADES[FECHA],Tabla6[[#This Row],[FECHA]],TABLA_ACTIVIDADES[AREA],RESUMEN_CWA!K$6,TABLA_ACTIVIDADES[ACTIVIDAD],"&lt;&gt;*Colación*")</f>
        <v>0</v>
      </c>
      <c r="L11" s="34">
        <f>SUMIFS(TABLA_ACTIVIDADES[HH],TABLA_ACTIVIDADES[FECHA],Tabla6[[#This Row],[FECHA]],TABLA_ACTIVIDADES[AREA],RESUMEN_CWA!L$6,TABLA_ACTIVIDADES[ACTIVIDAD],"&lt;&gt;*Colación*")</f>
        <v>755</v>
      </c>
      <c r="M11" s="34">
        <f>SUMIFS(TABLA_ACTIVIDADES[HH],TABLA_ACTIVIDADES[FECHA],Tabla6[[#This Row],[FECHA]],TABLA_ACTIVIDADES[AREA],RESUMEN_CWA!M$6,TABLA_ACTIVIDADES[ACTIVIDAD],"&lt;&gt;*Colación*")</f>
        <v>0</v>
      </c>
      <c r="N11" s="34">
        <f>SUMIFS(TABLA_ACTIVIDADES[HH],TABLA_ACTIVIDADES[FECHA],Tabla6[[#This Row],[FECHA]],TABLA_ACTIVIDADES[AREA],RESUMEN_CWA!N$6,TABLA_ACTIVIDADES[ACTIVIDAD],"&lt;&gt;*Colación*")</f>
        <v>0</v>
      </c>
      <c r="O11" s="34">
        <f>SUMIFS(TABLA_ACTIVIDADES[HH],TABLA_ACTIVIDADES[FECHA],Tabla6[[#This Row],[FECHA]],TABLA_ACTIVIDADES[AREA],RESUMEN_CWA!O$6,TABLA_ACTIVIDADES[ACTIVIDAD],"&lt;&gt;*Colación*")</f>
        <v>0</v>
      </c>
      <c r="P11" s="34">
        <f>SUMIFS(TABLA_ACTIVIDADES[HH],TABLA_ACTIVIDADES[FECHA],Tabla6[[#This Row],[FECHA]],TABLA_ACTIVIDADES[AREA],RESUMEN_CWA!P$6,TABLA_ACTIVIDADES[ACTIVIDAD],"&lt;&gt;*Colación*")</f>
        <v>0</v>
      </c>
      <c r="Q11" s="35">
        <f>SUM(Tabla6[[#This Row],[1000-ACOPIO Y MANEJO DE SAL]:[PP7-AGLOMERADO]])</f>
        <v>1914</v>
      </c>
    </row>
    <row r="12" spans="2:17" x14ac:dyDescent="0.25">
      <c r="B12" s="33">
        <f t="shared" si="0"/>
        <v>45346</v>
      </c>
      <c r="C12" s="34">
        <f>SUMIFS(TABLA_ACTIVIDADES[HH],TABLA_ACTIVIDADES[FECHA],Tabla6[[#This Row],[FECHA]],TABLA_ACTIVIDADES[AREA],RESUMEN_CWA!C$6,TABLA_ACTIVIDADES[ACTIVIDAD],"&lt;&gt;*Colación*")</f>
        <v>449</v>
      </c>
      <c r="D12" s="34">
        <f>SUMIFS(TABLA_ACTIVIDADES[HH],TABLA_ACTIVIDADES[FECHA],Tabla6[[#This Row],[FECHA]],TABLA_ACTIVIDADES[AREA],RESUMEN_CWA!D$6,TABLA_ACTIVIDADES[ACTIVIDAD],"&lt;&gt;*Colación*")</f>
        <v>0</v>
      </c>
      <c r="E12" s="34">
        <f>SUMIFS(TABLA_ACTIVIDADES[HH],TABLA_ACTIVIDADES[FECHA],Tabla6[[#This Row],[FECHA]],TABLA_ACTIVIDADES[AREA],RESUMEN_CWA!E$6,TABLA_ACTIVIDADES[ACTIVIDAD],"&lt;&gt;*Colación*")</f>
        <v>0</v>
      </c>
      <c r="F12" s="34">
        <f>SUMIFS(TABLA_ACTIVIDADES[HH],TABLA_ACTIVIDADES[FECHA],Tabla6[[#This Row],[FECHA]],TABLA_ACTIVIDADES[AREA],RESUMEN_CWA!F$6,TABLA_ACTIVIDADES[ACTIVIDAD],"&lt;&gt;*Colación*")</f>
        <v>509</v>
      </c>
      <c r="G12" s="34">
        <f>SUMIFS(TABLA_ACTIVIDADES[HH],TABLA_ACTIVIDADES[FECHA],Tabla6[[#This Row],[FECHA]],TABLA_ACTIVIDADES[AREA],RESUMEN_CWA!G$6,TABLA_ACTIVIDADES[ACTIVIDAD],"&lt;&gt;*Colación*")</f>
        <v>0</v>
      </c>
      <c r="H12" s="34">
        <f>SUMIFS(TABLA_ACTIVIDADES[HH],TABLA_ACTIVIDADES[FECHA],Tabla6[[#This Row],[FECHA]],TABLA_ACTIVIDADES[AREA],RESUMEN_CWA!H$6,TABLA_ACTIVIDADES[ACTIVIDAD],"&lt;&gt;*Colación*")</f>
        <v>0</v>
      </c>
      <c r="I12" s="34">
        <f>SUMIFS(TABLA_ACTIVIDADES[HH],TABLA_ACTIVIDADES[FECHA],Tabla6[[#This Row],[FECHA]],TABLA_ACTIVIDADES[AREA],RESUMEN_CWA!I$6,TABLA_ACTIVIDADES[ACTIVIDAD],"&lt;&gt;*Colación*")</f>
        <v>0</v>
      </c>
      <c r="J12" s="34">
        <f>SUMIFS(TABLA_ACTIVIDADES[HH],TABLA_ACTIVIDADES[FECHA],Tabla6[[#This Row],[FECHA]],TABLA_ACTIVIDADES[AREA],RESUMEN_CWA!J$6,TABLA_ACTIVIDADES[ACTIVIDAD],"&lt;&gt;*Colación*")</f>
        <v>0</v>
      </c>
      <c r="K12" s="34">
        <f>SUMIFS(TABLA_ACTIVIDADES[HH],TABLA_ACTIVIDADES[FECHA],Tabla6[[#This Row],[FECHA]],TABLA_ACTIVIDADES[AREA],RESUMEN_CWA!K$6,TABLA_ACTIVIDADES[ACTIVIDAD],"&lt;&gt;*Colación*")</f>
        <v>0</v>
      </c>
      <c r="L12" s="34">
        <f>SUMIFS(TABLA_ACTIVIDADES[HH],TABLA_ACTIVIDADES[FECHA],Tabla6[[#This Row],[FECHA]],TABLA_ACTIVIDADES[AREA],RESUMEN_CWA!L$6,TABLA_ACTIVIDADES[ACTIVIDAD],"&lt;&gt;*Colación*")</f>
        <v>956</v>
      </c>
      <c r="M12" s="34">
        <f>SUMIFS(TABLA_ACTIVIDADES[HH],TABLA_ACTIVIDADES[FECHA],Tabla6[[#This Row],[FECHA]],TABLA_ACTIVIDADES[AREA],RESUMEN_CWA!M$6,TABLA_ACTIVIDADES[ACTIVIDAD],"&lt;&gt;*Colación*")</f>
        <v>0</v>
      </c>
      <c r="N12" s="34">
        <f>SUMIFS(TABLA_ACTIVIDADES[HH],TABLA_ACTIVIDADES[FECHA],Tabla6[[#This Row],[FECHA]],TABLA_ACTIVIDADES[AREA],RESUMEN_CWA!N$6,TABLA_ACTIVIDADES[ACTIVIDAD],"&lt;&gt;*Colación*")</f>
        <v>0</v>
      </c>
      <c r="O12" s="34">
        <f>SUMIFS(TABLA_ACTIVIDADES[HH],TABLA_ACTIVIDADES[FECHA],Tabla6[[#This Row],[FECHA]],TABLA_ACTIVIDADES[AREA],RESUMEN_CWA!O$6,TABLA_ACTIVIDADES[ACTIVIDAD],"&lt;&gt;*Colación*")</f>
        <v>0</v>
      </c>
      <c r="P12" s="34">
        <f>SUMIFS(TABLA_ACTIVIDADES[HH],TABLA_ACTIVIDADES[FECHA],Tabla6[[#This Row],[FECHA]],TABLA_ACTIVIDADES[AREA],RESUMEN_CWA!P$6,TABLA_ACTIVIDADES[ACTIVIDAD],"&lt;&gt;*Colación*")</f>
        <v>0</v>
      </c>
      <c r="Q12" s="35">
        <f>SUM(Tabla6[[#This Row],[1000-ACOPIO Y MANEJO DE SAL]:[PP7-AGLOMERADO]])</f>
        <v>1914</v>
      </c>
    </row>
    <row r="13" spans="2:17" x14ac:dyDescent="0.25">
      <c r="B13" s="33">
        <f t="shared" si="0"/>
        <v>45347</v>
      </c>
      <c r="C13" s="34">
        <f>SUMIFS(TABLA_ACTIVIDADES[HH],TABLA_ACTIVIDADES[FECHA],Tabla6[[#This Row],[FECHA]],TABLA_ACTIVIDADES[AREA],RESUMEN_CWA!C$6,TABLA_ACTIVIDADES[ACTIVIDAD],"&lt;&gt;*Colación*")</f>
        <v>449</v>
      </c>
      <c r="D13" s="34">
        <f>SUMIFS(TABLA_ACTIVIDADES[HH],TABLA_ACTIVIDADES[FECHA],Tabla6[[#This Row],[FECHA]],TABLA_ACTIVIDADES[AREA],RESUMEN_CWA!D$6,TABLA_ACTIVIDADES[ACTIVIDAD],"&lt;&gt;*Colación*")</f>
        <v>0</v>
      </c>
      <c r="E13" s="34">
        <f>SUMIFS(TABLA_ACTIVIDADES[HH],TABLA_ACTIVIDADES[FECHA],Tabla6[[#This Row],[FECHA]],TABLA_ACTIVIDADES[AREA],RESUMEN_CWA!E$6,TABLA_ACTIVIDADES[ACTIVIDAD],"&lt;&gt;*Colación*")</f>
        <v>0</v>
      </c>
      <c r="F13" s="34">
        <f>SUMIFS(TABLA_ACTIVIDADES[HH],TABLA_ACTIVIDADES[FECHA],Tabla6[[#This Row],[FECHA]],TABLA_ACTIVIDADES[AREA],RESUMEN_CWA!F$6,TABLA_ACTIVIDADES[ACTIVIDAD],"&lt;&gt;*Colación*")</f>
        <v>509</v>
      </c>
      <c r="G13" s="34">
        <f>SUMIFS(TABLA_ACTIVIDADES[HH],TABLA_ACTIVIDADES[FECHA],Tabla6[[#This Row],[FECHA]],TABLA_ACTIVIDADES[AREA],RESUMEN_CWA!G$6,TABLA_ACTIVIDADES[ACTIVIDAD],"&lt;&gt;*Colación*")</f>
        <v>0</v>
      </c>
      <c r="H13" s="34">
        <f>SUMIFS(TABLA_ACTIVIDADES[HH],TABLA_ACTIVIDADES[FECHA],Tabla6[[#This Row],[FECHA]],TABLA_ACTIVIDADES[AREA],RESUMEN_CWA!H$6,TABLA_ACTIVIDADES[ACTIVIDAD],"&lt;&gt;*Colación*")</f>
        <v>0</v>
      </c>
      <c r="I13" s="34">
        <f>SUMIFS(TABLA_ACTIVIDADES[HH],TABLA_ACTIVIDADES[FECHA],Tabla6[[#This Row],[FECHA]],TABLA_ACTIVIDADES[AREA],RESUMEN_CWA!I$6,TABLA_ACTIVIDADES[ACTIVIDAD],"&lt;&gt;*Colación*")</f>
        <v>0</v>
      </c>
      <c r="J13" s="34">
        <f>SUMIFS(TABLA_ACTIVIDADES[HH],TABLA_ACTIVIDADES[FECHA],Tabla6[[#This Row],[FECHA]],TABLA_ACTIVIDADES[AREA],RESUMEN_CWA!J$6,TABLA_ACTIVIDADES[ACTIVIDAD],"&lt;&gt;*Colación*")</f>
        <v>0</v>
      </c>
      <c r="K13" s="34">
        <f>SUMIFS(TABLA_ACTIVIDADES[HH],TABLA_ACTIVIDADES[FECHA],Tabla6[[#This Row],[FECHA]],TABLA_ACTIVIDADES[AREA],RESUMEN_CWA!K$6,TABLA_ACTIVIDADES[ACTIVIDAD],"&lt;&gt;*Colación*")</f>
        <v>0</v>
      </c>
      <c r="L13" s="34">
        <f>SUMIFS(TABLA_ACTIVIDADES[HH],TABLA_ACTIVIDADES[FECHA],Tabla6[[#This Row],[FECHA]],TABLA_ACTIVIDADES[AREA],RESUMEN_CWA!L$6,TABLA_ACTIVIDADES[ACTIVIDAD],"&lt;&gt;*Colación*")</f>
        <v>956</v>
      </c>
      <c r="M13" s="34">
        <f>SUMIFS(TABLA_ACTIVIDADES[HH],TABLA_ACTIVIDADES[FECHA],Tabla6[[#This Row],[FECHA]],TABLA_ACTIVIDADES[AREA],RESUMEN_CWA!M$6,TABLA_ACTIVIDADES[ACTIVIDAD],"&lt;&gt;*Colación*")</f>
        <v>0</v>
      </c>
      <c r="N13" s="34">
        <f>SUMIFS(TABLA_ACTIVIDADES[HH],TABLA_ACTIVIDADES[FECHA],Tabla6[[#This Row],[FECHA]],TABLA_ACTIVIDADES[AREA],RESUMEN_CWA!N$6,TABLA_ACTIVIDADES[ACTIVIDAD],"&lt;&gt;*Colación*")</f>
        <v>0</v>
      </c>
      <c r="O13" s="34">
        <f>SUMIFS(TABLA_ACTIVIDADES[HH],TABLA_ACTIVIDADES[FECHA],Tabla6[[#This Row],[FECHA]],TABLA_ACTIVIDADES[AREA],RESUMEN_CWA!O$6,TABLA_ACTIVIDADES[ACTIVIDAD],"&lt;&gt;*Colación*")</f>
        <v>0</v>
      </c>
      <c r="P13" s="34">
        <f>SUMIFS(TABLA_ACTIVIDADES[HH],TABLA_ACTIVIDADES[FECHA],Tabla6[[#This Row],[FECHA]],TABLA_ACTIVIDADES[AREA],RESUMEN_CWA!P$6,TABLA_ACTIVIDADES[ACTIVIDAD],"&lt;&gt;*Colación*")</f>
        <v>0</v>
      </c>
      <c r="Q13" s="35">
        <f>SUM(Tabla6[[#This Row],[1000-ACOPIO Y MANEJO DE SAL]:[PP7-AGLOMERADO]])</f>
        <v>1914</v>
      </c>
    </row>
    <row r="14" spans="2:17" x14ac:dyDescent="0.25">
      <c r="B14" s="36" t="s">
        <v>569</v>
      </c>
      <c r="C14" s="34">
        <f>SUBTOTAL(109,Tabla6[1000-ACOPIO Y MANEJO DE SAL])</f>
        <v>2955</v>
      </c>
      <c r="D14" s="34">
        <f>SUBTOTAL(109,Tabla6[2000-AIREACION DE PILAS])</f>
        <v>0</v>
      </c>
      <c r="E14" s="34">
        <f>SUBTOTAL(109,Tabla6[3000-MANEJO DE SOLUCIONES])</f>
        <v>0</v>
      </c>
      <c r="F14" s="34">
        <f>SUBTOTAL(109,Tabla6[4000-EXTRACCION POR SOLVENTES])</f>
        <v>4605.5</v>
      </c>
      <c r="G14" s="34">
        <f>SUBTOTAL(109,Tabla6[9000-IIFF])</f>
        <v>0</v>
      </c>
      <c r="H14" s="34">
        <f>SUBTOTAL(109,Tabla6[20000-ANTOFAGASTA])</f>
        <v>0</v>
      </c>
      <c r="I14" s="34">
        <f>SUBTOTAL(109,Tabla6[30000-BAJADA DE TURNO])</f>
        <v>0</v>
      </c>
      <c r="J14" s="34">
        <f>SUBTOTAL(109,Tabla6[PP1-OLAP])</f>
        <v>0</v>
      </c>
      <c r="K14" s="34">
        <f>SUBTOTAL(109,Tabla6[PP2-AGLOMERADO])</f>
        <v>0</v>
      </c>
      <c r="L14" s="34">
        <f>SUBTOTAL(109,Tabla6[PP3-SX])</f>
        <v>5606.5</v>
      </c>
      <c r="M14" s="34">
        <f>SUBTOTAL(109,Tabla6[PP4-SX])</f>
        <v>0</v>
      </c>
      <c r="N14" s="34">
        <f>SUBTOTAL(109,Tabla6[PP5-OLAP])</f>
        <v>0</v>
      </c>
      <c r="O14" s="34">
        <f>SUBTOTAL(109,Tabla6[PP6-SX])</f>
        <v>0</v>
      </c>
      <c r="P14" s="34">
        <f>SUBTOTAL(109,Tabla6[PP7-AGLOMERADO])</f>
        <v>0</v>
      </c>
      <c r="Q14" s="34">
        <f>IF(SUBTOTAL(109,Tabla6[TOTAL])=TABLA_RESUMEN_GASTO_SEMANAL[[#Totals],[TOTAL HH]],SUBTOTAL(109,Tabla6[TOTAL]),"ERROR")</f>
        <v>13167</v>
      </c>
    </row>
    <row r="16" spans="2:17" x14ac:dyDescent="0.25">
      <c r="B16" s="24" t="s">
        <v>628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DOTACION</vt:lpstr>
      <vt:lpstr>ACTIVIDADES</vt:lpstr>
      <vt:lpstr>RESUMEN</vt:lpstr>
      <vt:lpstr>WORKFACES</vt:lpstr>
      <vt:lpstr>RESUMEN_CWA</vt:lpstr>
      <vt:lpstr>REPORT_INPUT_CODE</vt:lpstr>
      <vt:lpstr>TABLA_REPORT_INPUT_CODE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 Martínez</dc:creator>
  <cp:lastModifiedBy>Monserrat  Martínez</cp:lastModifiedBy>
  <dcterms:created xsi:type="dcterms:W3CDTF">2024-02-15T17:39:52Z</dcterms:created>
  <dcterms:modified xsi:type="dcterms:W3CDTF">2024-02-25T21:01:10Z</dcterms:modified>
</cp:coreProperties>
</file>