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defaultThemeVersion="166925"/>
  <mc:AlternateContent xmlns:mc="http://schemas.openxmlformats.org/markup-compatibility/2006">
    <mc:Choice Requires="x15">
      <x15ac:absPath xmlns:x15ac="http://schemas.microsoft.com/office/spreadsheetml/2010/11/ac" url="https://ecopetrol-my.sharepoint.com/personal/francisco_guerrero_ecopetrol_com_co/Documents/_AÑO_2021/_POZOS-2021/SEGUIMIENTO 2021/ESTIM-SHINNY/"/>
    </mc:Choice>
  </mc:AlternateContent>
  <xr:revisionPtr revIDLastSave="110" documentId="11_15C85C5B320EA4C3987A2AF99B069EEEFB72AE04" xr6:coauthVersionLast="47" xr6:coauthVersionMax="47" xr10:uidLastSave="{43D9AFF5-9A61-4844-805E-1DCC6259D299}"/>
  <bookViews>
    <workbookView xWindow="-103" yWindow="-103" windowWidth="16663" windowHeight="8863" firstSheet="4" activeTab="8" xr2:uid="{00000000-000D-0000-FFFF-FFFF00000000}"/>
  </bookViews>
  <sheets>
    <sheet name="ACTIVIDADES" sheetId="1" r:id="rId1"/>
    <sheet name="Hoja4" sheetId="7" r:id="rId2"/>
    <sheet name="Hoja3" sheetId="5" r:id="rId3"/>
    <sheet name="Hoja1" sheetId="3" r:id="rId4"/>
    <sheet name="Hoja2" sheetId="2" r:id="rId5"/>
    <sheet name="RESUMEN PARC" sheetId="4" r:id="rId6"/>
    <sheet name="AÑO_2020" sheetId="6" r:id="rId7"/>
    <sheet name="INF PARC Jun_30" sheetId="8" r:id="rId8"/>
    <sheet name="INF PARC Jun_30 (2)" sheetId="9" r:id="rId9"/>
  </sheets>
  <definedNames>
    <definedName name="_xlnm._FilterDatabase" localSheetId="0" hidden="1">ACTIVIDADES!$1:$100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9" i="9" l="1"/>
  <c r="D28" i="9"/>
  <c r="D24" i="9"/>
  <c r="D23" i="9"/>
  <c r="D22" i="9"/>
  <c r="D21" i="9"/>
  <c r="D20" i="9"/>
  <c r="H11" i="9"/>
  <c r="I14" i="9" s="1"/>
  <c r="B11" i="9"/>
  <c r="H10" i="9"/>
  <c r="K8" i="9"/>
  <c r="J8" i="9"/>
  <c r="D5" i="9"/>
  <c r="I5" i="9" s="1"/>
  <c r="B3" i="9"/>
  <c r="D29" i="8"/>
  <c r="D28" i="8"/>
  <c r="D24" i="8"/>
  <c r="D23" i="8"/>
  <c r="D22" i="8"/>
  <c r="D21" i="8"/>
  <c r="D20" i="8"/>
  <c r="H11" i="8"/>
  <c r="I14" i="8" s="1"/>
  <c r="B11" i="8"/>
  <c r="H10" i="8"/>
  <c r="K8" i="8"/>
  <c r="J8" i="8"/>
  <c r="I5" i="8"/>
  <c r="D5" i="8"/>
  <c r="B3" i="8"/>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 r="B5" i="6"/>
  <c r="K10" i="4"/>
  <c r="J10" i="4"/>
  <c r="H10" i="4"/>
  <c r="I5" i="4" s="1"/>
  <c r="AB4" i="1"/>
  <c r="R6" i="1"/>
  <c r="AB3" i="1"/>
  <c r="AB5" i="1"/>
  <c r="AB6" i="1"/>
  <c r="AB7"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2" i="1"/>
  <c r="R46" i="1"/>
  <c r="R45" i="1"/>
  <c r="R2" i="1"/>
  <c r="H14" i="9" l="1"/>
  <c r="H14" i="8"/>
  <c r="AE20" i="1"/>
  <c r="AE22" i="1"/>
  <c r="AE33" i="1"/>
  <c r="AE2" i="1"/>
  <c r="AE4" i="1"/>
  <c r="AE37" i="1"/>
  <c r="AE36" i="1"/>
  <c r="AE23" i="1"/>
  <c r="R37" i="1"/>
  <c r="R38" i="1"/>
  <c r="AE3" i="1" l="1"/>
  <c r="AE5" i="1" l="1"/>
  <c r="AE6" i="1"/>
  <c r="AE7" i="1"/>
  <c r="AE9" i="1"/>
  <c r="AE10" i="1"/>
  <c r="AE11" i="1"/>
  <c r="AE12" i="1"/>
  <c r="AG102" i="1" s="1"/>
  <c r="AE13" i="1"/>
  <c r="AE14" i="1"/>
  <c r="AE15" i="1"/>
  <c r="AE16" i="1"/>
  <c r="AE17" i="1"/>
  <c r="AE18" i="1"/>
  <c r="AE19" i="1"/>
  <c r="AE21" i="1"/>
  <c r="AE24" i="1"/>
  <c r="AE25" i="1"/>
  <c r="AE26" i="1"/>
  <c r="AE27" i="1"/>
  <c r="AE28" i="1"/>
  <c r="AE29" i="1"/>
  <c r="AE30" i="1"/>
  <c r="AE32" i="1"/>
  <c r="AE34" i="1"/>
  <c r="AE35" i="1"/>
  <c r="AE38" i="1"/>
  <c r="AE39" i="1"/>
  <c r="AE40" i="1"/>
  <c r="AE41"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R7"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4" i="1"/>
  <c r="R43" i="1"/>
  <c r="R42" i="1"/>
  <c r="R41" i="1"/>
  <c r="R40" i="1"/>
  <c r="R39"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5" i="1"/>
  <c r="R4" i="1"/>
  <c r="R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Francisco Guerrero Urrego</author>
  </authors>
  <commentList>
    <comment ref="D3" authorId="0" shapeId="0" xr:uid="{BD3A2A48-B933-42FA-864A-4FAE837808D8}">
      <text>
        <r>
          <rPr>
            <b/>
            <sz val="9"/>
            <color indexed="81"/>
            <rFont val="Tahoma"/>
            <family val="2"/>
          </rPr>
          <t xml:space="preserve">CAN-22
CAST-182
</t>
        </r>
      </text>
    </comment>
    <comment ref="D4" authorId="0" shapeId="0" xr:uid="{88F575BF-3A8D-4F04-9391-C577D749E03F}">
      <text>
        <r>
          <rPr>
            <b/>
            <sz val="9"/>
            <color indexed="81"/>
            <rFont val="Tahoma"/>
            <family val="2"/>
          </rPr>
          <t>CAST-163</t>
        </r>
      </text>
    </comment>
    <comment ref="F5" authorId="0" shapeId="0" xr:uid="{315CF8EE-7BB9-4AB7-BAE7-B7F0D4B8D1CC}">
      <text>
        <r>
          <rPr>
            <b/>
            <sz val="9"/>
            <color indexed="81"/>
            <rFont val="Tahoma"/>
            <family val="2"/>
          </rPr>
          <t>CAN-229
CAST-166</t>
        </r>
      </text>
    </comment>
    <comment ref="F6" authorId="0" shapeId="0" xr:uid="{F41AFC40-D135-4E88-9780-9E07549B3A40}">
      <text>
        <r>
          <rPr>
            <b/>
            <sz val="9"/>
            <color indexed="81"/>
            <rFont val="Tahoma"/>
            <family val="2"/>
          </rPr>
          <t>CAST-92
CAN-88
CAST-1
CAN-329
CAST-133</t>
        </r>
      </text>
    </comment>
    <comment ref="F7" authorId="0" shapeId="0" xr:uid="{FFE619D5-017D-49EC-A096-E78FFDC32FCA}">
      <text>
        <r>
          <rPr>
            <b/>
            <sz val="9"/>
            <color indexed="81"/>
            <rFont val="Tahoma"/>
            <family val="2"/>
          </rPr>
          <t xml:space="preserve">CAN-372
</t>
        </r>
      </text>
    </comment>
    <comment ref="F8" authorId="0" shapeId="0" xr:uid="{741CB12A-25B2-448B-86D7-47EB0472D22D}">
      <text>
        <r>
          <rPr>
            <b/>
            <sz val="9"/>
            <color indexed="81"/>
            <rFont val="Tahoma"/>
            <family val="2"/>
          </rPr>
          <t xml:space="preserve">CAST-148
CAN-332
CAN-323
CAST-214
CAST-458
CAST-597
CAN-236
CAN-65
</t>
        </r>
      </text>
    </comment>
    <comment ref="F9" authorId="0" shapeId="0" xr:uid="{183F2030-3B14-4DE7-9559-516EB759B739}">
      <text>
        <r>
          <rPr>
            <sz val="9"/>
            <color indexed="81"/>
            <rFont val="Tahoma"/>
            <family val="2"/>
          </rPr>
          <t xml:space="preserve">CAST-46
CAN364
CAN-93
</t>
        </r>
      </text>
    </comment>
    <comment ref="B12" authorId="0" shapeId="0" xr:uid="{9B645C79-B081-4035-8395-4A202FC9300C}">
      <text>
        <r>
          <rPr>
            <b/>
            <sz val="9"/>
            <color indexed="81"/>
            <rFont val="Tahoma"/>
            <family val="2"/>
          </rPr>
          <t>CAN-264
CAST-405
CAST97
CAST-231
CAN-180
CAN-155</t>
        </r>
      </text>
    </comment>
    <comment ref="B13" authorId="0" shapeId="0" xr:uid="{226B7039-A28A-47DD-A928-9B16BD988068}">
      <text>
        <r>
          <rPr>
            <sz val="9"/>
            <color indexed="81"/>
            <rFont val="Tahoma"/>
            <family val="2"/>
          </rPr>
          <t xml:space="preserve">CAST-205
CAN-256
CAST-191
CAST-52
CAN-366
CAST63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Francisco Guerrero Urrego</author>
  </authors>
  <commentList>
    <comment ref="D3" authorId="0" shapeId="0" xr:uid="{48D19C88-F9E3-488F-B04B-484FD55C9695}">
      <text>
        <r>
          <rPr>
            <b/>
            <sz val="9"/>
            <color indexed="81"/>
            <rFont val="Tahoma"/>
            <family val="2"/>
          </rPr>
          <t xml:space="preserve">CAN-22
CAST-182
</t>
        </r>
      </text>
    </comment>
    <comment ref="D4" authorId="0" shapeId="0" xr:uid="{49F01BCB-5E98-46E8-849B-1E6C1BECD43D}">
      <text>
        <r>
          <rPr>
            <b/>
            <sz val="9"/>
            <color indexed="81"/>
            <rFont val="Tahoma"/>
            <family val="2"/>
          </rPr>
          <t>CAST-163</t>
        </r>
      </text>
    </comment>
    <comment ref="F5" authorId="0" shapeId="0" xr:uid="{8A07DB28-850A-4A2D-A185-85AB0683E405}">
      <text>
        <r>
          <rPr>
            <b/>
            <sz val="9"/>
            <color indexed="81"/>
            <rFont val="Tahoma"/>
            <family val="2"/>
          </rPr>
          <t>CAN-229
CAST-166</t>
        </r>
      </text>
    </comment>
    <comment ref="F6" authorId="0" shapeId="0" xr:uid="{A2E56779-2E22-48C6-AE2D-C0723614464D}">
      <text>
        <r>
          <rPr>
            <b/>
            <sz val="9"/>
            <color indexed="81"/>
            <rFont val="Tahoma"/>
            <family val="2"/>
          </rPr>
          <t>CAST-92
CAN-88
CAST-1
CAN-329
CAST-133</t>
        </r>
      </text>
    </comment>
    <comment ref="F7" authorId="0" shapeId="0" xr:uid="{898D2B30-0224-4087-BB49-6A4073A68C6F}">
      <text>
        <r>
          <rPr>
            <b/>
            <sz val="9"/>
            <color indexed="81"/>
            <rFont val="Tahoma"/>
            <family val="2"/>
          </rPr>
          <t xml:space="preserve">CAN-372
</t>
        </r>
      </text>
    </comment>
    <comment ref="F8" authorId="0" shapeId="0" xr:uid="{6E1F85F9-99F0-49D3-AD77-98AB1BC4D60A}">
      <text>
        <r>
          <rPr>
            <b/>
            <sz val="9"/>
            <color indexed="81"/>
            <rFont val="Tahoma"/>
            <family val="2"/>
          </rPr>
          <t xml:space="preserve">CAST-148
CAN-332
CAN-323
CAST-214
CAST-458
CAST-597
CAN-236
CAN-65
</t>
        </r>
      </text>
    </comment>
    <comment ref="F9" authorId="0" shapeId="0" xr:uid="{31C1DDA1-AB05-4036-8BFB-F54FB77BEFFD}">
      <text>
        <r>
          <rPr>
            <sz val="9"/>
            <color indexed="81"/>
            <rFont val="Tahoma"/>
            <family val="2"/>
          </rPr>
          <t xml:space="preserve">CAST-46
CAN364
CAN-93
</t>
        </r>
      </text>
    </comment>
    <comment ref="B12" authorId="0" shapeId="0" xr:uid="{ED7EB31D-3E4E-463A-8D2A-6F6193E3AE5E}">
      <text>
        <r>
          <rPr>
            <b/>
            <sz val="9"/>
            <color indexed="81"/>
            <rFont val="Tahoma"/>
            <family val="2"/>
          </rPr>
          <t>CAN-264
CAST-405
CAST97
CAST-231
CAN-180
CAN-155</t>
        </r>
      </text>
    </comment>
    <comment ref="B13" authorId="0" shapeId="0" xr:uid="{575B87CC-9725-4F4C-9A51-9BB04A8539FB}">
      <text>
        <r>
          <rPr>
            <sz val="9"/>
            <color indexed="81"/>
            <rFont val="Tahoma"/>
            <family val="2"/>
          </rPr>
          <t xml:space="preserve">CAST-205
CAN-256
CAST-191
CAST-52
CAN-366
CAST63
</t>
        </r>
      </text>
    </comment>
  </commentList>
</comments>
</file>

<file path=xl/sharedStrings.xml><?xml version="1.0" encoding="utf-8"?>
<sst xmlns="http://schemas.openxmlformats.org/spreadsheetml/2006/main" count="1830" uniqueCount="1194">
  <si>
    <t>Trabajo #</t>
  </si>
  <si>
    <t>Pozo</t>
  </si>
  <si>
    <t>Lider de
 asignación</t>
  </si>
  <si>
    <t>Solicitado por:
Area / Persona</t>
  </si>
  <si>
    <t>Objetivo</t>
  </si>
  <si>
    <t>Responsable del
 grupo MER</t>
  </si>
  <si>
    <t>Tipo de trabajo</t>
  </si>
  <si>
    <t>Fm</t>
  </si>
  <si>
    <t xml:space="preserve">Contratista 
Asignada </t>
  </si>
  <si>
    <t xml:space="preserve">MRT
</t>
  </si>
  <si>
    <t>Tipo</t>
  </si>
  <si>
    <t>Fecha Ejecucion 
DD/M/A</t>
  </si>
  <si>
    <t>Nodal</t>
  </si>
  <si>
    <t>Rec-Tec</t>
  </si>
  <si>
    <t>Tren</t>
  </si>
  <si>
    <t>Status</t>
  </si>
  <si>
    <t>Duración Trabajo 
(Dias)</t>
  </si>
  <si>
    <t>Duración WT
(Dias)</t>
  </si>
  <si>
    <t>Prod Total 
Antes (BFPD)</t>
  </si>
  <si>
    <t>Prod Aceite
Antes (BOPD)</t>
  </si>
  <si>
    <t>BSW Antes
(%)</t>
  </si>
  <si>
    <t>PIP</t>
  </si>
  <si>
    <t>Promesa de valor (bopd)</t>
  </si>
  <si>
    <t>Reservas   (KBLS)</t>
  </si>
  <si>
    <t>Prod Total Despues
(BFPD)</t>
  </si>
  <si>
    <t>Prod Aceite
Despues (BOPD)</t>
  </si>
  <si>
    <t>BSW Despues
(%)</t>
  </si>
  <si>
    <t>Qo
 Incremental</t>
  </si>
  <si>
    <t>FECHA PRUEBA</t>
  </si>
  <si>
    <t>COMENTARIOS</t>
  </si>
  <si>
    <t>CAST-205</t>
  </si>
  <si>
    <t>Italo Bahamon</t>
  </si>
  <si>
    <t>Fracturamiento Hidraulico</t>
  </si>
  <si>
    <t>Frac. Nanos</t>
  </si>
  <si>
    <t>K1</t>
  </si>
  <si>
    <t>Weatherford</t>
  </si>
  <si>
    <t>MRT-FRAC NANOS</t>
  </si>
  <si>
    <t>Equipo Workover</t>
  </si>
  <si>
    <t>Enero</t>
  </si>
  <si>
    <t>SI</t>
  </si>
  <si>
    <t>Ejecutado</t>
  </si>
  <si>
    <t>Estimulación Productor</t>
  </si>
  <si>
    <t>Estim + RPM</t>
  </si>
  <si>
    <t>Baker Hughes</t>
  </si>
  <si>
    <t>RPM BAKER</t>
  </si>
  <si>
    <t>CAST-012</t>
  </si>
  <si>
    <t>Solicitud Inf</t>
  </si>
  <si>
    <t>CAN-264</t>
  </si>
  <si>
    <t>Frac Conv</t>
  </si>
  <si>
    <t>CAST-426</t>
  </si>
  <si>
    <t>L.F Organico-Acido</t>
  </si>
  <si>
    <t>CAST-163</t>
  </si>
  <si>
    <t>Estimulación Inyector</t>
  </si>
  <si>
    <t>E. Organico-Acido</t>
  </si>
  <si>
    <t>Ultima prueba paso a iny</t>
  </si>
  <si>
    <t>CAN-364</t>
  </si>
  <si>
    <t>CAST-148</t>
  </si>
  <si>
    <t>Gel obturante +Stim o RPM</t>
  </si>
  <si>
    <t>MRT - RPM BAKER</t>
  </si>
  <si>
    <t>CAN-332</t>
  </si>
  <si>
    <t>K2</t>
  </si>
  <si>
    <t>Marzo</t>
  </si>
  <si>
    <t>CAN-229</t>
  </si>
  <si>
    <t>Halliburton</t>
  </si>
  <si>
    <t>CAST-166</t>
  </si>
  <si>
    <t>Coiled Tubing</t>
  </si>
  <si>
    <t>CAN-256</t>
  </si>
  <si>
    <t>CAST-405</t>
  </si>
  <si>
    <t>CAST-191</t>
  </si>
  <si>
    <t>CAST-231</t>
  </si>
  <si>
    <t>CAN-323</t>
  </si>
  <si>
    <t>Febrero</t>
  </si>
  <si>
    <t>CAST-91</t>
  </si>
  <si>
    <t>CAN-329</t>
  </si>
  <si>
    <t>T2</t>
  </si>
  <si>
    <t>CAN-348</t>
  </si>
  <si>
    <t>Enviado</t>
  </si>
  <si>
    <t>CAN-367</t>
  </si>
  <si>
    <t>CAST-139</t>
  </si>
  <si>
    <t>MRT - MM/RPM ICP</t>
  </si>
  <si>
    <t>CAST-135</t>
  </si>
  <si>
    <t>K2 (LF&amp;RPM) /K1(LF)</t>
  </si>
  <si>
    <t>CAST-140</t>
  </si>
  <si>
    <t>RPM + Mejorador Movilidad</t>
  </si>
  <si>
    <t>CAN-192</t>
  </si>
  <si>
    <t>RPM Control agua</t>
  </si>
  <si>
    <t>CAST-133</t>
  </si>
  <si>
    <t>CAN-366</t>
  </si>
  <si>
    <t>CAST-214</t>
  </si>
  <si>
    <t>Aislamiento+RPM</t>
  </si>
  <si>
    <t>Abril</t>
  </si>
  <si>
    <t>No hay pruebas 2021</t>
  </si>
  <si>
    <t>CAST-469 ST</t>
  </si>
  <si>
    <t>K1/K2</t>
  </si>
  <si>
    <t>Pendiente</t>
  </si>
  <si>
    <t>CAN-180</t>
  </si>
  <si>
    <t>CAN-93</t>
  </si>
  <si>
    <t>CAN-84</t>
  </si>
  <si>
    <t>CAST-458</t>
  </si>
  <si>
    <t xml:space="preserve">CAN-372 </t>
  </si>
  <si>
    <t>Gel Obturante</t>
  </si>
  <si>
    <t>ICP</t>
  </si>
  <si>
    <t>CAST-597</t>
  </si>
  <si>
    <t>RPM ´post</t>
  </si>
  <si>
    <t>CAN-22</t>
  </si>
  <si>
    <t>Conversion a Inyector</t>
  </si>
  <si>
    <t>INY</t>
  </si>
  <si>
    <t>CAN-155</t>
  </si>
  <si>
    <t>CAN-236</t>
  </si>
  <si>
    <t>Solo aislar</t>
  </si>
  <si>
    <t>CAST-306</t>
  </si>
  <si>
    <t>RPM zona inf, stim zona sup K2</t>
  </si>
  <si>
    <t>CAST-305</t>
  </si>
  <si>
    <t>Tto organico</t>
  </si>
  <si>
    <t>CAST-182</t>
  </si>
  <si>
    <t>INYEC</t>
  </si>
  <si>
    <t>Solo aislamiento</t>
  </si>
  <si>
    <t>CAN-120</t>
  </si>
  <si>
    <t>CAN-260</t>
  </si>
  <si>
    <t>CAN-162</t>
  </si>
  <si>
    <t>CAN-143</t>
  </si>
  <si>
    <t>CA</t>
  </si>
  <si>
    <t>CA289</t>
  </si>
  <si>
    <t>OCT</t>
  </si>
  <si>
    <t>RPM</t>
  </si>
  <si>
    <t>CAN308</t>
  </si>
  <si>
    <t>DIC</t>
  </si>
  <si>
    <t>CA 100</t>
  </si>
  <si>
    <t>CA01</t>
  </si>
  <si>
    <t>Completamiento</t>
  </si>
  <si>
    <t>CA02</t>
  </si>
  <si>
    <t>Schlumberger</t>
  </si>
  <si>
    <t>Yacimientos</t>
  </si>
  <si>
    <t>BullHead</t>
  </si>
  <si>
    <t>No</t>
  </si>
  <si>
    <t>CA03</t>
  </si>
  <si>
    <t>Subsuelo</t>
  </si>
  <si>
    <t>En progreso</t>
  </si>
  <si>
    <t>N/A</t>
  </si>
  <si>
    <t>CA04</t>
  </si>
  <si>
    <t>Guacamayas</t>
  </si>
  <si>
    <t>Ingenieria</t>
  </si>
  <si>
    <t>CA05</t>
  </si>
  <si>
    <t>Mayo</t>
  </si>
  <si>
    <t>Aislamiento</t>
  </si>
  <si>
    <t>CA06</t>
  </si>
  <si>
    <t>Junio</t>
  </si>
  <si>
    <t>Cerrado</t>
  </si>
  <si>
    <t>CA07</t>
  </si>
  <si>
    <t>Julio</t>
  </si>
  <si>
    <t>CA08</t>
  </si>
  <si>
    <t>Agosto</t>
  </si>
  <si>
    <t>CA09</t>
  </si>
  <si>
    <t>Septiembre</t>
  </si>
  <si>
    <t>CA10</t>
  </si>
  <si>
    <t>Octubre</t>
  </si>
  <si>
    <t>CA11</t>
  </si>
  <si>
    <t>Noviembre</t>
  </si>
  <si>
    <t>CA12</t>
  </si>
  <si>
    <t>Diciembre</t>
  </si>
  <si>
    <t>Eusebio Rodriguez</t>
  </si>
  <si>
    <t>CA13</t>
  </si>
  <si>
    <t>Jorge Duarte</t>
  </si>
  <si>
    <t>CA14</t>
  </si>
  <si>
    <t>Richard Zabala</t>
  </si>
  <si>
    <t>CA15</t>
  </si>
  <si>
    <t>Ruben Castillo</t>
  </si>
  <si>
    <t>CA16</t>
  </si>
  <si>
    <t>CA17</t>
  </si>
  <si>
    <t>CA18</t>
  </si>
  <si>
    <t>CA19</t>
  </si>
  <si>
    <t>CA20</t>
  </si>
  <si>
    <t>CA21</t>
  </si>
  <si>
    <t>CA22</t>
  </si>
  <si>
    <t>CA23</t>
  </si>
  <si>
    <t>CA24</t>
  </si>
  <si>
    <t>CA25</t>
  </si>
  <si>
    <t>CA26</t>
  </si>
  <si>
    <t>CA27</t>
  </si>
  <si>
    <t>CA28</t>
  </si>
  <si>
    <t>CA29</t>
  </si>
  <si>
    <t>CA30</t>
  </si>
  <si>
    <t>CA31</t>
  </si>
  <si>
    <t>CA32</t>
  </si>
  <si>
    <t>CA33</t>
  </si>
  <si>
    <t>CA34</t>
  </si>
  <si>
    <t>CA35</t>
  </si>
  <si>
    <t>CA36</t>
  </si>
  <si>
    <t>CA37</t>
  </si>
  <si>
    <t>CA38</t>
  </si>
  <si>
    <t>CA39</t>
  </si>
  <si>
    <t>CA40</t>
  </si>
  <si>
    <t>CA41</t>
  </si>
  <si>
    <t>CA42</t>
  </si>
  <si>
    <t>CA43</t>
  </si>
  <si>
    <t>CA44</t>
  </si>
  <si>
    <t>CA45</t>
  </si>
  <si>
    <t>CA46</t>
  </si>
  <si>
    <t>CA47</t>
  </si>
  <si>
    <t>CA48</t>
  </si>
  <si>
    <t>CA49</t>
  </si>
  <si>
    <t>CA50</t>
  </si>
  <si>
    <t>CA51</t>
  </si>
  <si>
    <t>CA52</t>
  </si>
  <si>
    <t>CA53</t>
  </si>
  <si>
    <t>CA54</t>
  </si>
  <si>
    <t>CA55</t>
  </si>
  <si>
    <t>CA56</t>
  </si>
  <si>
    <t>CA57</t>
  </si>
  <si>
    <t>CA58</t>
  </si>
  <si>
    <t>CA59</t>
  </si>
  <si>
    <t>CA60</t>
  </si>
  <si>
    <t>CA61</t>
  </si>
  <si>
    <t>CA62</t>
  </si>
  <si>
    <t>CA63</t>
  </si>
  <si>
    <t>CA64</t>
  </si>
  <si>
    <t>CA65</t>
  </si>
  <si>
    <t>CA66</t>
  </si>
  <si>
    <t>CA67</t>
  </si>
  <si>
    <t>CA68</t>
  </si>
  <si>
    <t>CA69</t>
  </si>
  <si>
    <t>CA70</t>
  </si>
  <si>
    <t>CA71</t>
  </si>
  <si>
    <t>CA72</t>
  </si>
  <si>
    <t>CA73</t>
  </si>
  <si>
    <t>CA74</t>
  </si>
  <si>
    <t>CA75</t>
  </si>
  <si>
    <t>CA76</t>
  </si>
  <si>
    <t>CA77</t>
  </si>
  <si>
    <t>CA78</t>
  </si>
  <si>
    <t>CA79</t>
  </si>
  <si>
    <t>CA80</t>
  </si>
  <si>
    <t>CA81</t>
  </si>
  <si>
    <t>CA82</t>
  </si>
  <si>
    <t>CA83</t>
  </si>
  <si>
    <t>CA84</t>
  </si>
  <si>
    <t>CA85</t>
  </si>
  <si>
    <t>CA86</t>
  </si>
  <si>
    <t>CA87</t>
  </si>
  <si>
    <t>CA88</t>
  </si>
  <si>
    <t>CA89</t>
  </si>
  <si>
    <t>CA90</t>
  </si>
  <si>
    <t>CA91</t>
  </si>
  <si>
    <t>CA92</t>
  </si>
  <si>
    <t>CA93</t>
  </si>
  <si>
    <t>CA94</t>
  </si>
  <si>
    <t>CA95</t>
  </si>
  <si>
    <t>CA96</t>
  </si>
  <si>
    <t>CA97</t>
  </si>
  <si>
    <t>CA98</t>
  </si>
  <si>
    <t>CA99</t>
  </si>
  <si>
    <t>CA100</t>
  </si>
  <si>
    <t>CA101</t>
  </si>
  <si>
    <t>CA102</t>
  </si>
  <si>
    <t>CA103</t>
  </si>
  <si>
    <t>CA104</t>
  </si>
  <si>
    <t>CA105</t>
  </si>
  <si>
    <t>CA106</t>
  </si>
  <si>
    <t>CA107</t>
  </si>
  <si>
    <t>CA108</t>
  </si>
  <si>
    <t>CA109</t>
  </si>
  <si>
    <t>CA110</t>
  </si>
  <si>
    <t>CA111</t>
  </si>
  <si>
    <t>CA112</t>
  </si>
  <si>
    <t>CA113</t>
  </si>
  <si>
    <t>CA114</t>
  </si>
  <si>
    <t>CA115</t>
  </si>
  <si>
    <t>CA116</t>
  </si>
  <si>
    <t>CA117</t>
  </si>
  <si>
    <t>CA118</t>
  </si>
  <si>
    <t>CA119</t>
  </si>
  <si>
    <t>CA120</t>
  </si>
  <si>
    <t>CA121</t>
  </si>
  <si>
    <t>CA122</t>
  </si>
  <si>
    <t>CA123</t>
  </si>
  <si>
    <t>CA124</t>
  </si>
  <si>
    <t>CA125</t>
  </si>
  <si>
    <t>CA126</t>
  </si>
  <si>
    <t>CA127</t>
  </si>
  <si>
    <t>CA128</t>
  </si>
  <si>
    <t>CA129</t>
  </si>
  <si>
    <t>CA130</t>
  </si>
  <si>
    <t>CA131</t>
  </si>
  <si>
    <t>CA132</t>
  </si>
  <si>
    <t>CA133</t>
  </si>
  <si>
    <t>CA134</t>
  </si>
  <si>
    <t>CA135</t>
  </si>
  <si>
    <t>CA136</t>
  </si>
  <si>
    <t>CA137</t>
  </si>
  <si>
    <t>CA138</t>
  </si>
  <si>
    <t>CA139</t>
  </si>
  <si>
    <t>CA140</t>
  </si>
  <si>
    <t>CA141</t>
  </si>
  <si>
    <t>CA142</t>
  </si>
  <si>
    <t>CA143</t>
  </si>
  <si>
    <t>CA144</t>
  </si>
  <si>
    <t>CA145</t>
  </si>
  <si>
    <t>CA146</t>
  </si>
  <si>
    <t>CA147</t>
  </si>
  <si>
    <t>CA148</t>
  </si>
  <si>
    <t>CA149</t>
  </si>
  <si>
    <t>CA150</t>
  </si>
  <si>
    <t>CA151</t>
  </si>
  <si>
    <t>CA152</t>
  </si>
  <si>
    <t>CA153</t>
  </si>
  <si>
    <t>CA154</t>
  </si>
  <si>
    <t>CA155</t>
  </si>
  <si>
    <t>CA156</t>
  </si>
  <si>
    <t>CA157</t>
  </si>
  <si>
    <t>CA158</t>
  </si>
  <si>
    <t>CA159</t>
  </si>
  <si>
    <t>CA160</t>
  </si>
  <si>
    <t>CA161</t>
  </si>
  <si>
    <t>CA162</t>
  </si>
  <si>
    <t>CA163</t>
  </si>
  <si>
    <t>CA164</t>
  </si>
  <si>
    <t>CA165</t>
  </si>
  <si>
    <t>CA166</t>
  </si>
  <si>
    <t>CA167</t>
  </si>
  <si>
    <t>CA168</t>
  </si>
  <si>
    <t>CA169</t>
  </si>
  <si>
    <t>CA170</t>
  </si>
  <si>
    <t>CA171</t>
  </si>
  <si>
    <t>CA172</t>
  </si>
  <si>
    <t>CA173</t>
  </si>
  <si>
    <t>CA174</t>
  </si>
  <si>
    <t>CA175</t>
  </si>
  <si>
    <t>CA176</t>
  </si>
  <si>
    <t>CA177</t>
  </si>
  <si>
    <t>CA178</t>
  </si>
  <si>
    <t>CA179</t>
  </si>
  <si>
    <t>CA180</t>
  </si>
  <si>
    <t>CA181</t>
  </si>
  <si>
    <t>CA182</t>
  </si>
  <si>
    <t>CA183</t>
  </si>
  <si>
    <t>CA184</t>
  </si>
  <si>
    <t>CA185</t>
  </si>
  <si>
    <t>CA186</t>
  </si>
  <si>
    <t>CA187</t>
  </si>
  <si>
    <t>CA188</t>
  </si>
  <si>
    <t>CA189</t>
  </si>
  <si>
    <t>CA190</t>
  </si>
  <si>
    <t>CA191</t>
  </si>
  <si>
    <t>CA192</t>
  </si>
  <si>
    <t>CA193</t>
  </si>
  <si>
    <t>CA194</t>
  </si>
  <si>
    <t>CA195</t>
  </si>
  <si>
    <t>CA196</t>
  </si>
  <si>
    <t>CA197</t>
  </si>
  <si>
    <t>CA198</t>
  </si>
  <si>
    <t>CA199</t>
  </si>
  <si>
    <t>CA200</t>
  </si>
  <si>
    <t>CA201</t>
  </si>
  <si>
    <t>CA202</t>
  </si>
  <si>
    <t>CA203</t>
  </si>
  <si>
    <t>CA204</t>
  </si>
  <si>
    <t>CA205</t>
  </si>
  <si>
    <t>CA206</t>
  </si>
  <si>
    <t>CA207</t>
  </si>
  <si>
    <t>CA208</t>
  </si>
  <si>
    <t>CA209</t>
  </si>
  <si>
    <t>CA210</t>
  </si>
  <si>
    <t>CA211</t>
  </si>
  <si>
    <t>CA212</t>
  </si>
  <si>
    <t>CA213</t>
  </si>
  <si>
    <t>CA214</t>
  </si>
  <si>
    <t>CA215</t>
  </si>
  <si>
    <t>CA216</t>
  </si>
  <si>
    <t>CA217</t>
  </si>
  <si>
    <t>CA218</t>
  </si>
  <si>
    <t>CA219</t>
  </si>
  <si>
    <t>CA220</t>
  </si>
  <si>
    <t>CA221</t>
  </si>
  <si>
    <t>CA222</t>
  </si>
  <si>
    <t>CA223</t>
  </si>
  <si>
    <t>CA224</t>
  </si>
  <si>
    <t>CA225</t>
  </si>
  <si>
    <t>CA226</t>
  </si>
  <si>
    <t>CA227</t>
  </si>
  <si>
    <t>CA228</t>
  </si>
  <si>
    <t>CA229</t>
  </si>
  <si>
    <t>CA230</t>
  </si>
  <si>
    <t>CA231</t>
  </si>
  <si>
    <t>CA232</t>
  </si>
  <si>
    <t>CA233</t>
  </si>
  <si>
    <t>CA234</t>
  </si>
  <si>
    <t>CA235</t>
  </si>
  <si>
    <t>CA236</t>
  </si>
  <si>
    <t>CA237</t>
  </si>
  <si>
    <t>CA238</t>
  </si>
  <si>
    <t>CA239</t>
  </si>
  <si>
    <t>CA240</t>
  </si>
  <si>
    <t>CA241</t>
  </si>
  <si>
    <t>CA242</t>
  </si>
  <si>
    <t>CA243</t>
  </si>
  <si>
    <t>CA244</t>
  </si>
  <si>
    <t>CA245</t>
  </si>
  <si>
    <t>CA246</t>
  </si>
  <si>
    <t>CA247</t>
  </si>
  <si>
    <t>CA248</t>
  </si>
  <si>
    <t>CA249</t>
  </si>
  <si>
    <t>CA250</t>
  </si>
  <si>
    <t>CA251</t>
  </si>
  <si>
    <t>CA252</t>
  </si>
  <si>
    <t>CA253</t>
  </si>
  <si>
    <t>CA254</t>
  </si>
  <si>
    <t>CA255</t>
  </si>
  <si>
    <t>CA256</t>
  </si>
  <si>
    <t>CA257</t>
  </si>
  <si>
    <t>CA258</t>
  </si>
  <si>
    <t>CA259</t>
  </si>
  <si>
    <t>CA260</t>
  </si>
  <si>
    <t>CA261</t>
  </si>
  <si>
    <t>CA262</t>
  </si>
  <si>
    <t>CA263</t>
  </si>
  <si>
    <t>CA264</t>
  </si>
  <si>
    <t>CA265</t>
  </si>
  <si>
    <t>CA266</t>
  </si>
  <si>
    <t>CA267</t>
  </si>
  <si>
    <t>CA268</t>
  </si>
  <si>
    <t>CA269</t>
  </si>
  <si>
    <t>CA270</t>
  </si>
  <si>
    <t>CA271</t>
  </si>
  <si>
    <t>CA272</t>
  </si>
  <si>
    <t>CA273</t>
  </si>
  <si>
    <t>CA274</t>
  </si>
  <si>
    <t>CA275</t>
  </si>
  <si>
    <t>CA276</t>
  </si>
  <si>
    <t>CA277</t>
  </si>
  <si>
    <t>CA278</t>
  </si>
  <si>
    <t>CA279</t>
  </si>
  <si>
    <t>CA280</t>
  </si>
  <si>
    <t>CA281</t>
  </si>
  <si>
    <t>CA282</t>
  </si>
  <si>
    <t>CA283</t>
  </si>
  <si>
    <t>CA284</t>
  </si>
  <si>
    <t>CA285</t>
  </si>
  <si>
    <t>CA286</t>
  </si>
  <si>
    <t>CA287</t>
  </si>
  <si>
    <t>CA288</t>
  </si>
  <si>
    <t>CA290</t>
  </si>
  <si>
    <t>CA291</t>
  </si>
  <si>
    <t>CA292</t>
  </si>
  <si>
    <t>CA293</t>
  </si>
  <si>
    <t>CA294</t>
  </si>
  <si>
    <t>CA295</t>
  </si>
  <si>
    <t>CA296</t>
  </si>
  <si>
    <t>CA297</t>
  </si>
  <si>
    <t>CA298</t>
  </si>
  <si>
    <t>CA299</t>
  </si>
  <si>
    <t>CA300</t>
  </si>
  <si>
    <t>CA301</t>
  </si>
  <si>
    <t>CA302</t>
  </si>
  <si>
    <t>CA303</t>
  </si>
  <si>
    <t>CA304</t>
  </si>
  <si>
    <t>CA305</t>
  </si>
  <si>
    <t>CA306</t>
  </si>
  <si>
    <t>CA307</t>
  </si>
  <si>
    <t>CA308</t>
  </si>
  <si>
    <t>CA309</t>
  </si>
  <si>
    <t>CA310</t>
  </si>
  <si>
    <t>CA311</t>
  </si>
  <si>
    <t>CA312</t>
  </si>
  <si>
    <t>CA313</t>
  </si>
  <si>
    <t>CA314</t>
  </si>
  <si>
    <t>CA315</t>
  </si>
  <si>
    <t>CA316</t>
  </si>
  <si>
    <t>CA317</t>
  </si>
  <si>
    <t>CA318</t>
  </si>
  <si>
    <t>CA319</t>
  </si>
  <si>
    <t>CA320</t>
  </si>
  <si>
    <t>CA321</t>
  </si>
  <si>
    <t>CA322</t>
  </si>
  <si>
    <t>CA323</t>
  </si>
  <si>
    <t>CA324</t>
  </si>
  <si>
    <t>CA325</t>
  </si>
  <si>
    <t>CA326</t>
  </si>
  <si>
    <t>CA327</t>
  </si>
  <si>
    <t>CA328</t>
  </si>
  <si>
    <t>CA329</t>
  </si>
  <si>
    <t>CA330</t>
  </si>
  <si>
    <t>CA331</t>
  </si>
  <si>
    <t>CA332</t>
  </si>
  <si>
    <t>CA333</t>
  </si>
  <si>
    <t>CA334</t>
  </si>
  <si>
    <t>CA335</t>
  </si>
  <si>
    <t>CA336</t>
  </si>
  <si>
    <t>CA337</t>
  </si>
  <si>
    <t>CA338</t>
  </si>
  <si>
    <t>CA339</t>
  </si>
  <si>
    <t>CA340</t>
  </si>
  <si>
    <t>CA341</t>
  </si>
  <si>
    <t>CA342</t>
  </si>
  <si>
    <t>CA343</t>
  </si>
  <si>
    <t>CA344</t>
  </si>
  <si>
    <t>CA345</t>
  </si>
  <si>
    <t>CA346</t>
  </si>
  <si>
    <t>CA347</t>
  </si>
  <si>
    <t>CA348</t>
  </si>
  <si>
    <t>CA349</t>
  </si>
  <si>
    <t>CA350</t>
  </si>
  <si>
    <t>CA351</t>
  </si>
  <si>
    <t>CA352</t>
  </si>
  <si>
    <t>CA353</t>
  </si>
  <si>
    <t>CA354</t>
  </si>
  <si>
    <t>CA355</t>
  </si>
  <si>
    <t>CA356</t>
  </si>
  <si>
    <t>CA357</t>
  </si>
  <si>
    <t>CA358</t>
  </si>
  <si>
    <t>CA359</t>
  </si>
  <si>
    <t>CA360</t>
  </si>
  <si>
    <t>CA361</t>
  </si>
  <si>
    <t>CA362</t>
  </si>
  <si>
    <t>CA363</t>
  </si>
  <si>
    <t>CA364</t>
  </si>
  <si>
    <t>CA365</t>
  </si>
  <si>
    <t>CA366</t>
  </si>
  <si>
    <t>CA367</t>
  </si>
  <si>
    <t>CA368</t>
  </si>
  <si>
    <t>CA369</t>
  </si>
  <si>
    <t>CA370</t>
  </si>
  <si>
    <t>CA371</t>
  </si>
  <si>
    <t>CA372</t>
  </si>
  <si>
    <t>CA373</t>
  </si>
  <si>
    <t>CA374</t>
  </si>
  <si>
    <t>CA375</t>
  </si>
  <si>
    <t>CA376</t>
  </si>
  <si>
    <t>CA377</t>
  </si>
  <si>
    <t>CA378</t>
  </si>
  <si>
    <t>CA379</t>
  </si>
  <si>
    <t>CA380</t>
  </si>
  <si>
    <t>CA381</t>
  </si>
  <si>
    <t>CA382</t>
  </si>
  <si>
    <t>CA383</t>
  </si>
  <si>
    <t>CA384</t>
  </si>
  <si>
    <t>CA385</t>
  </si>
  <si>
    <t>CA386</t>
  </si>
  <si>
    <t>CA387</t>
  </si>
  <si>
    <t>CA388</t>
  </si>
  <si>
    <t>CA389</t>
  </si>
  <si>
    <t>CA390</t>
  </si>
  <si>
    <t>CA391</t>
  </si>
  <si>
    <t>CA392</t>
  </si>
  <si>
    <t>CA393</t>
  </si>
  <si>
    <t>CA394</t>
  </si>
  <si>
    <t>CA395</t>
  </si>
  <si>
    <t>CA396</t>
  </si>
  <si>
    <t>CA397</t>
  </si>
  <si>
    <t>CA398</t>
  </si>
  <si>
    <t>CA399</t>
  </si>
  <si>
    <t>CA400</t>
  </si>
  <si>
    <t>CA401</t>
  </si>
  <si>
    <t>CA402</t>
  </si>
  <si>
    <t>CA403</t>
  </si>
  <si>
    <t>CA404</t>
  </si>
  <si>
    <t>CA405</t>
  </si>
  <si>
    <t>CA406</t>
  </si>
  <si>
    <t>CA407</t>
  </si>
  <si>
    <t>CA408</t>
  </si>
  <si>
    <t>CA409</t>
  </si>
  <si>
    <t>CA410</t>
  </si>
  <si>
    <t>CA411</t>
  </si>
  <si>
    <t>CA412</t>
  </si>
  <si>
    <t>CA413</t>
  </si>
  <si>
    <t>CA414</t>
  </si>
  <si>
    <t>CA415</t>
  </si>
  <si>
    <t>CA416</t>
  </si>
  <si>
    <t>CA417</t>
  </si>
  <si>
    <t>CA418</t>
  </si>
  <si>
    <t>CA419</t>
  </si>
  <si>
    <t>CA420</t>
  </si>
  <si>
    <t>CA421</t>
  </si>
  <si>
    <t>CA422</t>
  </si>
  <si>
    <t>CA423</t>
  </si>
  <si>
    <t>CA424</t>
  </si>
  <si>
    <t>CA425</t>
  </si>
  <si>
    <t>CA426</t>
  </si>
  <si>
    <t>CA427</t>
  </si>
  <si>
    <t>CA428</t>
  </si>
  <si>
    <t>CA429</t>
  </si>
  <si>
    <t>CA430</t>
  </si>
  <si>
    <t>CA431</t>
  </si>
  <si>
    <t>CA432</t>
  </si>
  <si>
    <t>CA433</t>
  </si>
  <si>
    <t>CA434</t>
  </si>
  <si>
    <t>CA435</t>
  </si>
  <si>
    <t>CA436</t>
  </si>
  <si>
    <t>CA437</t>
  </si>
  <si>
    <t>CA438</t>
  </si>
  <si>
    <t>CA439</t>
  </si>
  <si>
    <t>CA440</t>
  </si>
  <si>
    <t>CA441</t>
  </si>
  <si>
    <t>CA442</t>
  </si>
  <si>
    <t>CA443</t>
  </si>
  <si>
    <t>CA444</t>
  </si>
  <si>
    <t>CA445</t>
  </si>
  <si>
    <t>CA446</t>
  </si>
  <si>
    <t>CA447</t>
  </si>
  <si>
    <t>CA448</t>
  </si>
  <si>
    <t>CA449</t>
  </si>
  <si>
    <t>CA450</t>
  </si>
  <si>
    <t>CAN01</t>
  </si>
  <si>
    <t>CAN02</t>
  </si>
  <si>
    <t>CAN03</t>
  </si>
  <si>
    <t>CAN04</t>
  </si>
  <si>
    <t>CAN05</t>
  </si>
  <si>
    <t>CAN06</t>
  </si>
  <si>
    <t>CAN07</t>
  </si>
  <si>
    <t>CAN08</t>
  </si>
  <si>
    <t>CAN09</t>
  </si>
  <si>
    <t>CAN10</t>
  </si>
  <si>
    <t>CAN11</t>
  </si>
  <si>
    <t>CAN12</t>
  </si>
  <si>
    <t>CAN13</t>
  </si>
  <si>
    <t>CAN14</t>
  </si>
  <si>
    <t>CAN15</t>
  </si>
  <si>
    <t>CAN16</t>
  </si>
  <si>
    <t>CAN17</t>
  </si>
  <si>
    <t>CAN18</t>
  </si>
  <si>
    <t>CAN19</t>
  </si>
  <si>
    <t>CAN20</t>
  </si>
  <si>
    <t>CAN21</t>
  </si>
  <si>
    <t>CAN22</t>
  </si>
  <si>
    <t>CAN23</t>
  </si>
  <si>
    <t>CAN24</t>
  </si>
  <si>
    <t>CAN25</t>
  </si>
  <si>
    <t>CAN26</t>
  </si>
  <si>
    <t>CAN27</t>
  </si>
  <si>
    <t>CAN28</t>
  </si>
  <si>
    <t>CAN29</t>
  </si>
  <si>
    <t>CAN30</t>
  </si>
  <si>
    <t>CAN31</t>
  </si>
  <si>
    <t>CAN32</t>
  </si>
  <si>
    <t>CAN33</t>
  </si>
  <si>
    <t>CAN34</t>
  </si>
  <si>
    <t>CAN35</t>
  </si>
  <si>
    <t>CAN36</t>
  </si>
  <si>
    <t>CAN37</t>
  </si>
  <si>
    <t>CAN38</t>
  </si>
  <si>
    <t>CAN39</t>
  </si>
  <si>
    <t>CAN40</t>
  </si>
  <si>
    <t>CAN41</t>
  </si>
  <si>
    <t>CAN42</t>
  </si>
  <si>
    <t>CAN43</t>
  </si>
  <si>
    <t>CAN44</t>
  </si>
  <si>
    <t>CAN45</t>
  </si>
  <si>
    <t>CAN46</t>
  </si>
  <si>
    <t>CAN47</t>
  </si>
  <si>
    <t>CAN48</t>
  </si>
  <si>
    <t>CAN49</t>
  </si>
  <si>
    <t>CAN50</t>
  </si>
  <si>
    <t>CAN51</t>
  </si>
  <si>
    <t>CAN52</t>
  </si>
  <si>
    <t>CAN53</t>
  </si>
  <si>
    <t>CAN54</t>
  </si>
  <si>
    <t>CAN55</t>
  </si>
  <si>
    <t>CAN56</t>
  </si>
  <si>
    <t>CAN57</t>
  </si>
  <si>
    <t>CAN58</t>
  </si>
  <si>
    <t>CAN59</t>
  </si>
  <si>
    <t>CAN60</t>
  </si>
  <si>
    <t>CAN61</t>
  </si>
  <si>
    <t>CAN62</t>
  </si>
  <si>
    <t>CAN63</t>
  </si>
  <si>
    <t>CAN64</t>
  </si>
  <si>
    <t>CAN65</t>
  </si>
  <si>
    <t>CAN66</t>
  </si>
  <si>
    <t>CAN67</t>
  </si>
  <si>
    <t>CAN68</t>
  </si>
  <si>
    <t>CAN69</t>
  </si>
  <si>
    <t>CAN70</t>
  </si>
  <si>
    <t>CAN71</t>
  </si>
  <si>
    <t>CAN72</t>
  </si>
  <si>
    <t>CAN73</t>
  </si>
  <si>
    <t>CAN74</t>
  </si>
  <si>
    <t>CAN75</t>
  </si>
  <si>
    <t>CAN76</t>
  </si>
  <si>
    <t>CAN77</t>
  </si>
  <si>
    <t>CAN78</t>
  </si>
  <si>
    <t>CAN79</t>
  </si>
  <si>
    <t>CAN80</t>
  </si>
  <si>
    <t>CAN81</t>
  </si>
  <si>
    <t>CAN82</t>
  </si>
  <si>
    <t>CAN83</t>
  </si>
  <si>
    <t>CAN84</t>
  </si>
  <si>
    <t>CAN85</t>
  </si>
  <si>
    <t>CAN86</t>
  </si>
  <si>
    <t>CAN87</t>
  </si>
  <si>
    <t>CAN88</t>
  </si>
  <si>
    <t>CAN89</t>
  </si>
  <si>
    <t>CAN90</t>
  </si>
  <si>
    <t>CAN91</t>
  </si>
  <si>
    <t>CAN92</t>
  </si>
  <si>
    <t>CAN93</t>
  </si>
  <si>
    <t>CAN94</t>
  </si>
  <si>
    <t>CAN95</t>
  </si>
  <si>
    <t>CAN96</t>
  </si>
  <si>
    <t>CAN97</t>
  </si>
  <si>
    <t>CAN98</t>
  </si>
  <si>
    <t>CAN99</t>
  </si>
  <si>
    <t>CAN100</t>
  </si>
  <si>
    <t>CAN101</t>
  </si>
  <si>
    <t>CAN102</t>
  </si>
  <si>
    <t>CAN103</t>
  </si>
  <si>
    <t>CAN104</t>
  </si>
  <si>
    <t>CAN105</t>
  </si>
  <si>
    <t>CAN106</t>
  </si>
  <si>
    <t>CAN107</t>
  </si>
  <si>
    <t>CAN108</t>
  </si>
  <si>
    <t>CAN109</t>
  </si>
  <si>
    <t>CAN110</t>
  </si>
  <si>
    <t>CAN111</t>
  </si>
  <si>
    <t>CAN112</t>
  </si>
  <si>
    <t>CAN113</t>
  </si>
  <si>
    <t>CAN114</t>
  </si>
  <si>
    <t>CAN115</t>
  </si>
  <si>
    <t>CAN116</t>
  </si>
  <si>
    <t>CAN117</t>
  </si>
  <si>
    <t>CAN118</t>
  </si>
  <si>
    <t>CAN119</t>
  </si>
  <si>
    <t>CAN120</t>
  </si>
  <si>
    <t>CAN121</t>
  </si>
  <si>
    <t>CAN122</t>
  </si>
  <si>
    <t>CAN123</t>
  </si>
  <si>
    <t>CAN124</t>
  </si>
  <si>
    <t>CAN125</t>
  </si>
  <si>
    <t>CAN126</t>
  </si>
  <si>
    <t>CAN127</t>
  </si>
  <si>
    <t>CAN128</t>
  </si>
  <si>
    <t>CAN129</t>
  </si>
  <si>
    <t>CAN130</t>
  </si>
  <si>
    <t>CAN131</t>
  </si>
  <si>
    <t>CAN132</t>
  </si>
  <si>
    <t>CAN133</t>
  </si>
  <si>
    <t>CAN134</t>
  </si>
  <si>
    <t>CAN135</t>
  </si>
  <si>
    <t>CAN136</t>
  </si>
  <si>
    <t>CAN137</t>
  </si>
  <si>
    <t>CAN138</t>
  </si>
  <si>
    <t>CAN139</t>
  </si>
  <si>
    <t>CAN140</t>
  </si>
  <si>
    <t>CAN141</t>
  </si>
  <si>
    <t>CAN142</t>
  </si>
  <si>
    <t>CAN143</t>
  </si>
  <si>
    <t>CAN144</t>
  </si>
  <si>
    <t>CAN145</t>
  </si>
  <si>
    <t>CAN146</t>
  </si>
  <si>
    <t>CAN147</t>
  </si>
  <si>
    <t>CAN148</t>
  </si>
  <si>
    <t>CAN149</t>
  </si>
  <si>
    <t>CAN150</t>
  </si>
  <si>
    <t>CAN151</t>
  </si>
  <si>
    <t>CAN152</t>
  </si>
  <si>
    <t>CAN153</t>
  </si>
  <si>
    <t>CAN154</t>
  </si>
  <si>
    <t>CAN155</t>
  </si>
  <si>
    <t>CAN156</t>
  </si>
  <si>
    <t>CAN157</t>
  </si>
  <si>
    <t>CAN158</t>
  </si>
  <si>
    <t>CAN159</t>
  </si>
  <si>
    <t>CAN160</t>
  </si>
  <si>
    <t>CAN161</t>
  </si>
  <si>
    <t>CAN162</t>
  </si>
  <si>
    <t>CAN163</t>
  </si>
  <si>
    <t>CAN164</t>
  </si>
  <si>
    <t>CAN165</t>
  </si>
  <si>
    <t>CAN166</t>
  </si>
  <si>
    <t>CAN167</t>
  </si>
  <si>
    <t>CAN168</t>
  </si>
  <si>
    <t>CAN169</t>
  </si>
  <si>
    <t>CAN170</t>
  </si>
  <si>
    <t>CAN171</t>
  </si>
  <si>
    <t>CAN172</t>
  </si>
  <si>
    <t>CAN173</t>
  </si>
  <si>
    <t>CAN174</t>
  </si>
  <si>
    <t>CAN175</t>
  </si>
  <si>
    <t>CAN176</t>
  </si>
  <si>
    <t>CAN177</t>
  </si>
  <si>
    <t>CAN178</t>
  </si>
  <si>
    <t>CAN179</t>
  </si>
  <si>
    <t>CAN180</t>
  </si>
  <si>
    <t>CAN181</t>
  </si>
  <si>
    <t>CAN182</t>
  </si>
  <si>
    <t>CAN183</t>
  </si>
  <si>
    <t>CAN184</t>
  </si>
  <si>
    <t>CAN185</t>
  </si>
  <si>
    <t>CAN186</t>
  </si>
  <si>
    <t>CAN187</t>
  </si>
  <si>
    <t>CAN188</t>
  </si>
  <si>
    <t>CAN189</t>
  </si>
  <si>
    <t>CAN190</t>
  </si>
  <si>
    <t>CAN191</t>
  </si>
  <si>
    <t>CAN192</t>
  </si>
  <si>
    <t>CAN193</t>
  </si>
  <si>
    <t>CAN194</t>
  </si>
  <si>
    <t>CAN195</t>
  </si>
  <si>
    <t>CAN196</t>
  </si>
  <si>
    <t>CAN197</t>
  </si>
  <si>
    <t>CAN198</t>
  </si>
  <si>
    <t>CAN199</t>
  </si>
  <si>
    <t>CAN200</t>
  </si>
  <si>
    <t>CAN201</t>
  </si>
  <si>
    <t>CAN202</t>
  </si>
  <si>
    <t>CAN203</t>
  </si>
  <si>
    <t>CAN204</t>
  </si>
  <si>
    <t>CAN205</t>
  </si>
  <si>
    <t>CAN206</t>
  </si>
  <si>
    <t>CAN207</t>
  </si>
  <si>
    <t>CAN208</t>
  </si>
  <si>
    <t>CAN209</t>
  </si>
  <si>
    <t>CAN210</t>
  </si>
  <si>
    <t>CAN211</t>
  </si>
  <si>
    <t>CAN212</t>
  </si>
  <si>
    <t>CAN213</t>
  </si>
  <si>
    <t>CAN214</t>
  </si>
  <si>
    <t>CAN215</t>
  </si>
  <si>
    <t>CAN216</t>
  </si>
  <si>
    <t>CAN217</t>
  </si>
  <si>
    <t>CAN218</t>
  </si>
  <si>
    <t>CAN219</t>
  </si>
  <si>
    <t>CAN220</t>
  </si>
  <si>
    <t>CAN221</t>
  </si>
  <si>
    <t>CAN222</t>
  </si>
  <si>
    <t>CAN223</t>
  </si>
  <si>
    <t>CAN224</t>
  </si>
  <si>
    <t>CAN225</t>
  </si>
  <si>
    <t>CAN226</t>
  </si>
  <si>
    <t>CAN227</t>
  </si>
  <si>
    <t>CAN228</t>
  </si>
  <si>
    <t>CAN229</t>
  </si>
  <si>
    <t>CAN230</t>
  </si>
  <si>
    <t>CAN231</t>
  </si>
  <si>
    <t>CAN232</t>
  </si>
  <si>
    <t>CAN233</t>
  </si>
  <si>
    <t>CAN234</t>
  </si>
  <si>
    <t>CAN235</t>
  </si>
  <si>
    <t>CAN236</t>
  </si>
  <si>
    <t>CAN237</t>
  </si>
  <si>
    <t>CAN238</t>
  </si>
  <si>
    <t>CAN239</t>
  </si>
  <si>
    <t>CAN240</t>
  </si>
  <si>
    <t>CAN241</t>
  </si>
  <si>
    <t>CAN242</t>
  </si>
  <si>
    <t>CAN243</t>
  </si>
  <si>
    <t>CAN244</t>
  </si>
  <si>
    <t>CAN245</t>
  </si>
  <si>
    <t>CAN246</t>
  </si>
  <si>
    <t>CAN247</t>
  </si>
  <si>
    <t>CAN248</t>
  </si>
  <si>
    <t>CAN249</t>
  </si>
  <si>
    <t>CAN250</t>
  </si>
  <si>
    <t>CAN251</t>
  </si>
  <si>
    <t>CAN252</t>
  </si>
  <si>
    <t>CAN253</t>
  </si>
  <si>
    <t>CAN254</t>
  </si>
  <si>
    <t>CAN255</t>
  </si>
  <si>
    <t>CAN256</t>
  </si>
  <si>
    <t>CAN257</t>
  </si>
  <si>
    <t>CAN258</t>
  </si>
  <si>
    <t>CAN259</t>
  </si>
  <si>
    <t>CAN260</t>
  </si>
  <si>
    <t>CAN261</t>
  </si>
  <si>
    <t>CAN262</t>
  </si>
  <si>
    <t>CAN263</t>
  </si>
  <si>
    <t>CAN264</t>
  </si>
  <si>
    <t>CAN265</t>
  </si>
  <si>
    <t>CAN266</t>
  </si>
  <si>
    <t>CAN267</t>
  </si>
  <si>
    <t>CAN268</t>
  </si>
  <si>
    <t>CAN269</t>
  </si>
  <si>
    <t>CAN270</t>
  </si>
  <si>
    <t>CAN271</t>
  </si>
  <si>
    <t>CAN272</t>
  </si>
  <si>
    <t>CAN273</t>
  </si>
  <si>
    <t>CAN274</t>
  </si>
  <si>
    <t>CAN275</t>
  </si>
  <si>
    <t>CAN276</t>
  </si>
  <si>
    <t>CAN277</t>
  </si>
  <si>
    <t>CAN278</t>
  </si>
  <si>
    <t>CAN279</t>
  </si>
  <si>
    <t>CAN280</t>
  </si>
  <si>
    <t>CAN281</t>
  </si>
  <si>
    <t>CAN282</t>
  </si>
  <si>
    <t>CAN283</t>
  </si>
  <si>
    <t>CAN284</t>
  </si>
  <si>
    <t>CAN285</t>
  </si>
  <si>
    <t>CAN286</t>
  </si>
  <si>
    <t>CAN287</t>
  </si>
  <si>
    <t>CAN288</t>
  </si>
  <si>
    <t>CAN289</t>
  </si>
  <si>
    <t>CAN290</t>
  </si>
  <si>
    <t>CAN291</t>
  </si>
  <si>
    <t>CAN292</t>
  </si>
  <si>
    <t>CAN293</t>
  </si>
  <si>
    <t>CAN294</t>
  </si>
  <si>
    <t>CAN295</t>
  </si>
  <si>
    <t>CAN296</t>
  </si>
  <si>
    <t>CAN297</t>
  </si>
  <si>
    <t>CAN298</t>
  </si>
  <si>
    <t>CAN299</t>
  </si>
  <si>
    <t>CAN300</t>
  </si>
  <si>
    <t>CAN301</t>
  </si>
  <si>
    <t>CAN302</t>
  </si>
  <si>
    <t>CAN303</t>
  </si>
  <si>
    <t>CAN304</t>
  </si>
  <si>
    <t>CAN305</t>
  </si>
  <si>
    <t>CAN306</t>
  </si>
  <si>
    <t>CAN307</t>
  </si>
  <si>
    <t>CAN309</t>
  </si>
  <si>
    <t>CAN310</t>
  </si>
  <si>
    <t>CAN311</t>
  </si>
  <si>
    <t>CAN312</t>
  </si>
  <si>
    <t>CAN313</t>
  </si>
  <si>
    <t>CAN314</t>
  </si>
  <si>
    <t>CAN315</t>
  </si>
  <si>
    <t>CAN316</t>
  </si>
  <si>
    <t>CAN317</t>
  </si>
  <si>
    <t>CAN318</t>
  </si>
  <si>
    <t>CAN319</t>
  </si>
  <si>
    <t>CAN320</t>
  </si>
  <si>
    <t>CAN321</t>
  </si>
  <si>
    <t>CAN322</t>
  </si>
  <si>
    <t>CAN323</t>
  </si>
  <si>
    <t>CAN324</t>
  </si>
  <si>
    <t>CAN325</t>
  </si>
  <si>
    <t>CAN326</t>
  </si>
  <si>
    <t>CAN327</t>
  </si>
  <si>
    <t>CAN328</t>
  </si>
  <si>
    <t>CAN329</t>
  </si>
  <si>
    <t>CAN330</t>
  </si>
  <si>
    <t>CAN331</t>
  </si>
  <si>
    <t>CAN332</t>
  </si>
  <si>
    <t>CAN333</t>
  </si>
  <si>
    <t>CAN334</t>
  </si>
  <si>
    <t>CAN335</t>
  </si>
  <si>
    <t>CAN336</t>
  </si>
  <si>
    <t>CAN337</t>
  </si>
  <si>
    <t>CAN338</t>
  </si>
  <si>
    <t>CAN339</t>
  </si>
  <si>
    <t>CAN340</t>
  </si>
  <si>
    <t>CAN341</t>
  </si>
  <si>
    <t>CAN342</t>
  </si>
  <si>
    <t>CAN343</t>
  </si>
  <si>
    <t>CAN344</t>
  </si>
  <si>
    <t>CAN345</t>
  </si>
  <si>
    <t>CAN346</t>
  </si>
  <si>
    <t>CAN347</t>
  </si>
  <si>
    <t>CAN348</t>
  </si>
  <si>
    <t>CAN349</t>
  </si>
  <si>
    <t>CAN350</t>
  </si>
  <si>
    <t>CAN351</t>
  </si>
  <si>
    <t>CAN352</t>
  </si>
  <si>
    <t>CAN353</t>
  </si>
  <si>
    <t>CAN354</t>
  </si>
  <si>
    <t>CAN355</t>
  </si>
  <si>
    <t>CAN356</t>
  </si>
  <si>
    <t>CAN357</t>
  </si>
  <si>
    <t>CAN358</t>
  </si>
  <si>
    <t>CAN359</t>
  </si>
  <si>
    <t>CAN360</t>
  </si>
  <si>
    <t>CAN361</t>
  </si>
  <si>
    <t>CAN362</t>
  </si>
  <si>
    <t>CAN363</t>
  </si>
  <si>
    <t>CAN364</t>
  </si>
  <si>
    <t>CAN365</t>
  </si>
  <si>
    <t>CAN366</t>
  </si>
  <si>
    <t>CAN367</t>
  </si>
  <si>
    <t>CAN368</t>
  </si>
  <si>
    <t>CAN369</t>
  </si>
  <si>
    <t>CAN370</t>
  </si>
  <si>
    <t>CAN371</t>
  </si>
  <si>
    <t>CAN372</t>
  </si>
  <si>
    <t>CAN373</t>
  </si>
  <si>
    <t>CAN374</t>
  </si>
  <si>
    <t>CAN375</t>
  </si>
  <si>
    <t>CAN376</t>
  </si>
  <si>
    <t>CAN377</t>
  </si>
  <si>
    <t>CAN378</t>
  </si>
  <si>
    <t>CAN379</t>
  </si>
  <si>
    <t>CAN380</t>
  </si>
  <si>
    <t>CAN381</t>
  </si>
  <si>
    <t>CAN382</t>
  </si>
  <si>
    <t>CAN383</t>
  </si>
  <si>
    <t>CAN384</t>
  </si>
  <si>
    <t>CAN385</t>
  </si>
  <si>
    <t>CAN386</t>
  </si>
  <si>
    <t>CAN387</t>
  </si>
  <si>
    <t>CAN388</t>
  </si>
  <si>
    <t>CAN389</t>
  </si>
  <si>
    <t>CAN390</t>
  </si>
  <si>
    <t>CAN391</t>
  </si>
  <si>
    <t>CAN392</t>
  </si>
  <si>
    <t>CAN393</t>
  </si>
  <si>
    <t>CAN394</t>
  </si>
  <si>
    <t>CAN395</t>
  </si>
  <si>
    <t>CAN396</t>
  </si>
  <si>
    <t>CAN397</t>
  </si>
  <si>
    <t>CAN398</t>
  </si>
  <si>
    <t>CAN399</t>
  </si>
  <si>
    <t>CAN400</t>
  </si>
  <si>
    <t>CAN401</t>
  </si>
  <si>
    <t>CAN402</t>
  </si>
  <si>
    <t>CAN403</t>
  </si>
  <si>
    <t>CAN404</t>
  </si>
  <si>
    <t>CAN405</t>
  </si>
  <si>
    <t>CAN406</t>
  </si>
  <si>
    <t>CAN407</t>
  </si>
  <si>
    <t>CAN408</t>
  </si>
  <si>
    <t>CAN409</t>
  </si>
  <si>
    <t>CAN410</t>
  </si>
  <si>
    <t>CAN411</t>
  </si>
  <si>
    <t>CAN412</t>
  </si>
  <si>
    <t>CAN413</t>
  </si>
  <si>
    <t>CAN414</t>
  </si>
  <si>
    <t>CAN415</t>
  </si>
  <si>
    <t>CAN416</t>
  </si>
  <si>
    <t>CAN417</t>
  </si>
  <si>
    <t>CAN418</t>
  </si>
  <si>
    <t>CAN419</t>
  </si>
  <si>
    <t>CAN420</t>
  </si>
  <si>
    <t>CAN421</t>
  </si>
  <si>
    <t>CAN422</t>
  </si>
  <si>
    <t>CAN423</t>
  </si>
  <si>
    <t>CAN424</t>
  </si>
  <si>
    <t>CAN425</t>
  </si>
  <si>
    <t>CAN426</t>
  </si>
  <si>
    <t>CAN427</t>
  </si>
  <si>
    <t>CAN428</t>
  </si>
  <si>
    <t>CAN429</t>
  </si>
  <si>
    <t>CAN430</t>
  </si>
  <si>
    <t>CAN431</t>
  </si>
  <si>
    <t>CAN432</t>
  </si>
  <si>
    <t>CAN433</t>
  </si>
  <si>
    <t>CAN434</t>
  </si>
  <si>
    <t>CAN435</t>
  </si>
  <si>
    <t>CAN436</t>
  </si>
  <si>
    <t>CAN437</t>
  </si>
  <si>
    <t>CAN438</t>
  </si>
  <si>
    <t>CAN439</t>
  </si>
  <si>
    <t>CAN440</t>
  </si>
  <si>
    <t>CAN441</t>
  </si>
  <si>
    <t>CAN442</t>
  </si>
  <si>
    <t>CAN443</t>
  </si>
  <si>
    <t>CAN444</t>
  </si>
  <si>
    <t>CAN445</t>
  </si>
  <si>
    <t>CAN446</t>
  </si>
  <si>
    <t>CAN447</t>
  </si>
  <si>
    <t>CAN448</t>
  </si>
  <si>
    <t>CAN449</t>
  </si>
  <si>
    <t>CAN450</t>
  </si>
  <si>
    <t>CAN451</t>
  </si>
  <si>
    <t>CAN452</t>
  </si>
  <si>
    <t>CAN453</t>
  </si>
  <si>
    <t>CAN454</t>
  </si>
  <si>
    <t>CAN455</t>
  </si>
  <si>
    <t>CAN456</t>
  </si>
  <si>
    <t>CAN457</t>
  </si>
  <si>
    <t>CAN458</t>
  </si>
  <si>
    <t>CAN459</t>
  </si>
  <si>
    <t>CAN460</t>
  </si>
  <si>
    <t>CAN461</t>
  </si>
  <si>
    <t>CAN462</t>
  </si>
  <si>
    <t>CAN463</t>
  </si>
  <si>
    <t>CAN464</t>
  </si>
  <si>
    <t>CAN465</t>
  </si>
  <si>
    <t>CAN466</t>
  </si>
  <si>
    <t>CAN467</t>
  </si>
  <si>
    <t>CAN468</t>
  </si>
  <si>
    <t>CAN469</t>
  </si>
  <si>
    <t>CAN470</t>
  </si>
  <si>
    <t>CAN471</t>
  </si>
  <si>
    <t>CAN472</t>
  </si>
  <si>
    <t>CAN473</t>
  </si>
  <si>
    <t>CAN474</t>
  </si>
  <si>
    <t>CAN475</t>
  </si>
  <si>
    <t>CAN476</t>
  </si>
  <si>
    <t>CAN477</t>
  </si>
  <si>
    <t>CAN478</t>
  </si>
  <si>
    <t>CAN479</t>
  </si>
  <si>
    <t>CAN480</t>
  </si>
  <si>
    <t>CAN481</t>
  </si>
  <si>
    <t>CAN482</t>
  </si>
  <si>
    <t>CAN483</t>
  </si>
  <si>
    <t>CAN484</t>
  </si>
  <si>
    <t>CAN485</t>
  </si>
  <si>
    <t>CAN486</t>
  </si>
  <si>
    <t>CAN487</t>
  </si>
  <si>
    <t>CAN488</t>
  </si>
  <si>
    <t>CAN489</t>
  </si>
  <si>
    <t>CAN490</t>
  </si>
  <si>
    <t>CAN491</t>
  </si>
  <si>
    <t>CAN492</t>
  </si>
  <si>
    <t>CAN493</t>
  </si>
  <si>
    <t>CAN494</t>
  </si>
  <si>
    <t>CAN495</t>
  </si>
  <si>
    <t>CAN496</t>
  </si>
  <si>
    <t>CAN497</t>
  </si>
  <si>
    <t>CAN498</t>
  </si>
  <si>
    <t>CAN499</t>
  </si>
  <si>
    <t>CAN500</t>
  </si>
  <si>
    <t>TRABAJOS EJECUTADOS MAYO  4/21</t>
  </si>
  <si>
    <t>BOPD</t>
  </si>
  <si>
    <t>BOPD GRAL</t>
  </si>
  <si>
    <t>TRABAJOS ESTIMULACION</t>
  </si>
  <si>
    <t>Estimulacion a Inyector</t>
  </si>
  <si>
    <t>Estimulacion a Productor</t>
  </si>
  <si>
    <t>K1, K2</t>
  </si>
  <si>
    <t>K1(3), T2, K2</t>
  </si>
  <si>
    <t>WO&gt;&gt;BOPD</t>
  </si>
  <si>
    <t>K2 (6), K1</t>
  </si>
  <si>
    <t>K1 (2)</t>
  </si>
  <si>
    <t>PROM VLR</t>
  </si>
  <si>
    <t>BOPD TOTAL</t>
  </si>
  <si>
    <t>FRACTURAMIENTO</t>
  </si>
  <si>
    <t>Frac Convencional</t>
  </si>
  <si>
    <t>Frac Nanos</t>
  </si>
  <si>
    <t>AÑO 2020</t>
  </si>
  <si>
    <t>TRABAJOS DE ESTIMULACION</t>
  </si>
  <si>
    <t>PROMESA VLR</t>
  </si>
  <si>
    <t>Estimulacion Productor</t>
  </si>
  <si>
    <t>Estimulacion Inyector</t>
  </si>
  <si>
    <t>CAST-201</t>
  </si>
  <si>
    <t>K1-K2</t>
  </si>
  <si>
    <t xml:space="preserve"> RPM BAKER</t>
  </si>
  <si>
    <t>MRT- T2</t>
  </si>
  <si>
    <t xml:space="preserve">MM/RPM </t>
  </si>
  <si>
    <t>MM/RPM ICP</t>
  </si>
  <si>
    <t>MRT - ONEWAY WFT</t>
  </si>
  <si>
    <t>Incluir MM</t>
  </si>
  <si>
    <t>Refrac con Nanos</t>
  </si>
  <si>
    <t>Stim con MM</t>
  </si>
  <si>
    <t>Evaluar Frac Multietapa</t>
  </si>
  <si>
    <t>PIP=; hz=; bsw&gt;; bfpd&lt;;bopd&lt;</t>
  </si>
  <si>
    <t>&lt;&lt;bopd;  bfpd= y leve &gt;&gt; bsw (1%);HZ&gt; 1 hz</t>
  </si>
  <si>
    <t>Hz=; BSW▼; bfpd▲, bopd▲</t>
  </si>
  <si>
    <t>PIP&lt;; HZ&gt;&gt;; BSW&lt;; BFPD&gt;&gt;; BOPD&gt;&gt;</t>
  </si>
  <si>
    <t>PIP=; HZ&gt;; BSW&gt;; BFPD&gt;; BOPD&lt;&lt;</t>
  </si>
  <si>
    <t>PIP=; BSW▲; BOPD&lt;&lt;; BFPD&lt;&lt;­­</t>
  </si>
  <si>
    <t>PIP&lt;&lt;; BSW&gt;&gt;; BOPD&lt;&lt;; BFPD&lt;&lt;</t>
  </si>
  <si>
    <t>PIP&lt;&lt;; BSW levemente=; BOPD leve=; BFPD&gt;</t>
  </si>
  <si>
    <t>HZ&gt;&gt;; BSW=; BFPD&gt;&gt;; BOPD&gt;&gt;</t>
  </si>
  <si>
    <t>HZ=; BSW leve=; BFPD leve=; BOPD&gt;; PIP&gt;</t>
  </si>
  <si>
    <t>PIP&lt;&lt;; HZ&gt;&gt;; BSW=&gt;; BFPD&gt;&gt;; BOPD=</t>
  </si>
  <si>
    <t>PIP=; HZ=; BSW&gt;&gt;; BFPD&gt;&gt;; BOP&lt;&lt;</t>
  </si>
  <si>
    <t>PIP=; HZ=; BSW&lt;; BFP&lt;; BOPD&gt;&gt;</t>
  </si>
  <si>
    <t>PIP=; HZ=; BSW&gt;; BFPD&lt;; BOPD&lt;</t>
  </si>
  <si>
    <t>PIP=; HZ&gt;; BSW&gt;; BFPD&gt;&gt;; BOPD leve=</t>
  </si>
  <si>
    <t>PIP&lt;; HZ&gt;; BSW&gt;&gt;; BFPD&lt;; BOPD&lt;&lt;</t>
  </si>
  <si>
    <t>PIP leve=; HZ&gt;; BSW leve=; BFPD&gt;&gt;; BOPD&gt;&gt;</t>
  </si>
  <si>
    <t>PIP&gt;; HZ=; BSW&lt;; BFPD&gt;; BOPD&lt;</t>
  </si>
  <si>
    <t>PIP&lt;; HZ&gt;&gt;; BSW&lt;&lt;; BOPD&gt;&gt;; BFPD&gt;&gt;</t>
  </si>
  <si>
    <t>PIP&lt;; HZ&gt;&gt;; BSW▲; BOPD&gt;&gt;; BFPD&gt;&gt;</t>
  </si>
  <si>
    <t>PIP=; HZ=; BSW&lt;; BFPD&lt;; BOPD leve&gt;</t>
  </si>
  <si>
    <t>PIP=; HZ=; BSW&lt;; BFPD&gt;; BOPD&gt;</t>
  </si>
  <si>
    <t>PIP leve =; BSW leve&gt;; BFPD&gt;&gt;; BOPD&lt;&lt;; HZ=</t>
  </si>
  <si>
    <t>PIP=; HZ&gt;; BSW leve=; BFPD&gt;&gt;; BOPD&gt;</t>
  </si>
  <si>
    <t>1712 bfpd, 95.6%, 75 bopd, 56 hz, sin dato PIP, falta fecha WO</t>
  </si>
  <si>
    <t>875 bfpd, 66.4%, 294 bopd, 48 hz, falta fecha WO</t>
  </si>
  <si>
    <t>PIP&lt;&lt;; HZ&gt;&gt;; BSW&lt;; BFPD&gt;&gt;; BOPD&gt;&gt;</t>
  </si>
  <si>
    <t>PIP&lt;; HZ&gt;; BSW=; BFPD&gt;&gt;; BOPD&gt;</t>
  </si>
  <si>
    <t>Sin Pruebas</t>
  </si>
  <si>
    <t>VERSIN JUN 24</t>
  </si>
  <si>
    <t>CAN-335</t>
  </si>
  <si>
    <t>VERSION JUNIO 8</t>
  </si>
  <si>
    <t>CAST-92</t>
  </si>
  <si>
    <t>CAN-88</t>
  </si>
  <si>
    <t>CAST-97</t>
  </si>
  <si>
    <t>CAST-52</t>
  </si>
  <si>
    <t>CAN-65</t>
  </si>
  <si>
    <t>CAN-32</t>
  </si>
  <si>
    <t>CAST-63</t>
  </si>
  <si>
    <t>CAN-69</t>
  </si>
  <si>
    <t>CAN-51</t>
  </si>
  <si>
    <t>CAST-61</t>
  </si>
  <si>
    <t>CAST-131</t>
  </si>
  <si>
    <t>CAST-132</t>
  </si>
  <si>
    <t>CAST-13</t>
  </si>
  <si>
    <t>CAST-41H</t>
  </si>
  <si>
    <t>CAST-67</t>
  </si>
  <si>
    <r>
      <t xml:space="preserve">TRABAJOS EJECUTADOS    </t>
    </r>
    <r>
      <rPr>
        <b/>
        <sz val="28"/>
        <color rgb="FFFF0000"/>
        <rFont val="Calibri"/>
        <family val="2"/>
        <scheme val="minor"/>
      </rPr>
      <t xml:space="preserve"> </t>
    </r>
    <r>
      <rPr>
        <b/>
        <u/>
        <sz val="34"/>
        <color rgb="FFFF0000"/>
        <rFont val="Calibri"/>
        <family val="2"/>
        <scheme val="minor"/>
      </rPr>
      <t xml:space="preserve"> 30-Jun-2021</t>
    </r>
  </si>
  <si>
    <t>WO</t>
  </si>
  <si>
    <t>K2 (8)</t>
  </si>
  <si>
    <t>K1 (3)</t>
  </si>
  <si>
    <t>Frac Convencional ( K1 )</t>
  </si>
  <si>
    <t>Frac Nanos ( K1 )</t>
  </si>
  <si>
    <t>PROM</t>
  </si>
  <si>
    <t>NOTAS</t>
  </si>
  <si>
    <t>11 WO's</t>
  </si>
  <si>
    <r>
      <t xml:space="preserve">* </t>
    </r>
    <r>
      <rPr>
        <sz val="22"/>
        <color theme="1"/>
        <rFont val="Calibri"/>
        <family val="2"/>
        <scheme val="minor"/>
      </rPr>
      <t>5 DE LOS 12 FRAC ESTAN POR ENCIMA DE 130 BOPD INCREMENTAL</t>
    </r>
  </si>
  <si>
    <r>
      <rPr>
        <b/>
        <sz val="22"/>
        <color theme="1"/>
        <rFont val="Calibri"/>
        <family val="2"/>
        <scheme val="minor"/>
      </rPr>
      <t xml:space="preserve">* </t>
    </r>
    <r>
      <rPr>
        <sz val="22"/>
        <color theme="1"/>
        <rFont val="Calibri"/>
        <family val="2"/>
        <scheme val="minor"/>
      </rPr>
      <t xml:space="preserve">DENTRO DE LOS FRAC (NANO), SE INCLUYE CAST-63 QUE SE ENCONTRABA EN ESTABILIZACION SIN APORTE DE CRUDO </t>
    </r>
  </si>
  <si>
    <t>CAN-088</t>
  </si>
  <si>
    <t>CAN-372</t>
  </si>
  <si>
    <r>
      <rPr>
        <b/>
        <sz val="22"/>
        <color theme="1"/>
        <rFont val="Calibri"/>
        <family val="2"/>
        <scheme val="minor"/>
      </rPr>
      <t xml:space="preserve">ESTIM: </t>
    </r>
    <r>
      <rPr>
        <sz val="22"/>
        <color theme="1"/>
        <rFont val="Calibri"/>
        <family val="2"/>
        <scheme val="minor"/>
      </rPr>
      <t>19 TRABAJOS; , 4 TRABAJOS CUMPLEN CON  LA PROMESA DE VALOR MAYOR DE 100 BOPD</t>
    </r>
  </si>
  <si>
    <r>
      <rPr>
        <b/>
        <sz val="22"/>
        <color theme="1"/>
        <rFont val="Calibri"/>
        <family val="2"/>
        <scheme val="minor"/>
      </rPr>
      <t xml:space="preserve">* ESTIM: </t>
    </r>
    <r>
      <rPr>
        <sz val="22"/>
        <color theme="1"/>
        <rFont val="Calibri"/>
        <family val="2"/>
        <scheme val="minor"/>
      </rPr>
      <t>19 TRABAJOS; , 4 TRABAJOS CUMPLEN CON  LA PROMESA DE VALOR MAYOR DE 100 BOPD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</si>
</sst>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
    <numFmt numFmtId="165" formatCode="0.0%"/>
  </numFmts>
  <fonts count="22" x14ac:knownFonts="1">
    <font>
      <sz val="11"/>
      <color theme="1"/>
      <name val="Calibri"/>
      <family val="2"/>
      <scheme val="minor"/>
    </font>
    <font>
      <sz val="8"/>
      <name val="Calibri"/>
      <family val="2"/>
      <scheme val="minor"/>
    </font>
    <font>
      <sz val="12"/>
      <color theme="1"/>
      <name val="Calibri"/>
      <family val="2"/>
      <scheme val="minor"/>
    </font>
    <font>
      <sz val="12"/>
      <color theme="1"/>
      <name val="Times New Roman"/>
      <family val="1"/>
    </font>
    <font>
      <b/>
      <i/>
      <sz val="12"/>
      <color theme="1"/>
      <name val="Calibri"/>
      <family val="2"/>
      <scheme val="minor"/>
    </font>
    <font>
      <sz val="11"/>
      <color theme="1"/>
      <name val="Calibri"/>
      <family val="2"/>
      <scheme val="minor"/>
    </font>
    <font>
      <sz val="12"/>
      <color rgb="FFFF0000"/>
      <name val="Times New Roman"/>
      <family val="1"/>
    </font>
    <font>
      <sz val="12"/>
      <color rgb="FF000000"/>
      <name val="Times New Roman"/>
      <family val="1"/>
    </font>
    <font>
      <sz val="12"/>
      <name val="Times New Roman"/>
      <family val="1"/>
    </font>
    <font>
      <b/>
      <sz val="12"/>
      <color rgb="FF7030A0"/>
      <name val="Times New Roman"/>
      <family val="1"/>
    </font>
    <font>
      <b/>
      <sz val="22"/>
      <color theme="1"/>
      <name val="Calibri"/>
      <family val="2"/>
      <scheme val="minor"/>
    </font>
    <font>
      <b/>
      <sz val="24"/>
      <color theme="1"/>
      <name val="Calibri"/>
      <family val="2"/>
      <scheme val="minor"/>
    </font>
    <font>
      <sz val="22"/>
      <color theme="1"/>
      <name val="Calibri"/>
      <family val="2"/>
      <scheme val="minor"/>
    </font>
    <font>
      <sz val="11"/>
      <color rgb="FFFF0000"/>
      <name val="Calibri"/>
      <family val="2"/>
      <scheme val="minor"/>
    </font>
    <font>
      <sz val="12"/>
      <color rgb="FFFFFFFF"/>
      <name val="Calibri"/>
      <family val="2"/>
      <scheme val="minor"/>
    </font>
    <font>
      <sz val="12"/>
      <color rgb="FFFFFFFF"/>
      <name val="Times New Roman"/>
      <family val="1"/>
    </font>
    <font>
      <b/>
      <sz val="12"/>
      <color theme="5"/>
      <name val="Times New Roman"/>
      <family val="1"/>
    </font>
    <font>
      <b/>
      <sz val="11"/>
      <color theme="1"/>
      <name val="Calibri"/>
      <family val="2"/>
      <scheme val="minor"/>
    </font>
    <font>
      <b/>
      <sz val="28"/>
      <color rgb="FFFF0000"/>
      <name val="Calibri"/>
      <family val="2"/>
      <scheme val="minor"/>
    </font>
    <font>
      <b/>
      <u/>
      <sz val="34"/>
      <color rgb="FFFF0000"/>
      <name val="Calibri"/>
      <family val="2"/>
      <scheme val="minor"/>
    </font>
    <font>
      <b/>
      <sz val="9"/>
      <color indexed="81"/>
      <name val="Tahoma"/>
      <family val="2"/>
    </font>
    <font>
      <sz val="9"/>
      <color indexed="81"/>
      <name val="Tahoma"/>
      <family val="2"/>
    </font>
  </fonts>
  <fills count="15">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rgb="FFFFFFFF"/>
        <bgColor indexed="64"/>
      </patternFill>
    </fill>
    <fill>
      <patternFill patternType="solid">
        <fgColor rgb="FFAEAAAA"/>
        <bgColor indexed="64"/>
      </patternFill>
    </fill>
    <fill>
      <patternFill patternType="solid">
        <fgColor rgb="FFFFFF00"/>
        <bgColor indexed="64"/>
      </patternFill>
    </fill>
    <fill>
      <patternFill patternType="solid">
        <fgColor theme="2"/>
        <bgColor indexed="64"/>
      </patternFill>
    </fill>
    <fill>
      <patternFill patternType="solid">
        <fgColor rgb="FFD0CECE"/>
        <bgColor indexed="64"/>
      </patternFill>
    </fill>
    <fill>
      <patternFill patternType="solid">
        <fgColor theme="8" tint="0.79998168889431442"/>
        <bgColor indexed="64"/>
      </patternFill>
    </fill>
  </fills>
  <borders count="4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style="thin">
        <color indexed="64"/>
      </top>
      <bottom style="medium">
        <color indexed="64"/>
      </bottom>
      <diagonal/>
    </border>
  </borders>
  <cellStyleXfs count="2">
    <xf numFmtId="0" fontId="0" fillId="0" borderId="0"/>
    <xf numFmtId="9" fontId="5" fillId="0" borderId="0" applyFont="0" applyFill="0" applyBorder="0" applyAlignment="0" applyProtection="0"/>
  </cellStyleXfs>
  <cellXfs count="251">
    <xf numFmtId="0" fontId="0" fillId="0" borderId="0" xfId="0"/>
    <xf numFmtId="14" fontId="0" fillId="0" borderId="0" xfId="0" applyNumberFormat="1"/>
    <xf numFmtId="1" fontId="0" fillId="0" borderId="0" xfId="0" applyNumberFormat="1"/>
    <xf numFmtId="0" fontId="3" fillId="0" borderId="0" xfId="0" applyFont="1" applyAlignment="1">
      <alignment horizontal="center"/>
    </xf>
    <xf numFmtId="0" fontId="3" fillId="0" borderId="0" xfId="0" applyFont="1"/>
    <xf numFmtId="0" fontId="0" fillId="3" borderId="2" xfId="0" applyFill="1" applyBorder="1"/>
    <xf numFmtId="0" fontId="0" fillId="3" borderId="0" xfId="0" applyFill="1"/>
    <xf numFmtId="0" fontId="0" fillId="3" borderId="3" xfId="0" applyFill="1" applyBorder="1"/>
    <xf numFmtId="0" fontId="0" fillId="4" borderId="2" xfId="0" applyFill="1" applyBorder="1"/>
    <xf numFmtId="0" fontId="0" fillId="4" borderId="0" xfId="0" applyFill="1"/>
    <xf numFmtId="0" fontId="0" fillId="4" borderId="3" xfId="0" applyFill="1" applyBorder="1"/>
    <xf numFmtId="0" fontId="3" fillId="4" borderId="3" xfId="0" applyFont="1" applyFill="1" applyBorder="1" applyAlignment="1">
      <alignment horizontal="center"/>
    </xf>
    <xf numFmtId="0" fontId="3" fillId="4" borderId="3" xfId="0" applyFont="1" applyFill="1" applyBorder="1"/>
    <xf numFmtId="0" fontId="0" fillId="3" borderId="4" xfId="0" applyFill="1" applyBorder="1"/>
    <xf numFmtId="0" fontId="2" fillId="0" borderId="1" xfId="0" applyFont="1" applyBorder="1" applyAlignment="1">
      <alignment horizontal="center" vertical="center"/>
    </xf>
    <xf numFmtId="0" fontId="0" fillId="2" borderId="0" xfId="0" applyFill="1"/>
    <xf numFmtId="0" fontId="3" fillId="5" borderId="3" xfId="0" applyFont="1" applyFill="1" applyBorder="1" applyAlignment="1">
      <alignment horizontal="center"/>
    </xf>
    <xf numFmtId="0" fontId="0" fillId="5" borderId="3" xfId="0" applyFill="1" applyBorder="1"/>
    <xf numFmtId="0" fontId="0" fillId="2" borderId="2" xfId="0" applyFill="1" applyBorder="1"/>
    <xf numFmtId="0" fontId="0" fillId="2" borderId="4" xfId="0" applyFill="1" applyBorder="1"/>
    <xf numFmtId="0" fontId="2" fillId="2" borderId="3" xfId="0" applyFont="1" applyFill="1" applyBorder="1"/>
    <xf numFmtId="9" fontId="0" fillId="4" borderId="0" xfId="0" applyNumberFormat="1" applyFill="1"/>
    <xf numFmtId="0" fontId="3" fillId="0" borderId="0" xfId="0" applyFont="1" applyAlignment="1">
      <alignment horizontal="center" vertical="center"/>
    </xf>
    <xf numFmtId="0" fontId="2" fillId="0" borderId="0" xfId="0" applyFont="1" applyAlignment="1">
      <alignment horizontal="center" vertic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3" fillId="0" borderId="3" xfId="0" applyFont="1" applyBorder="1" applyAlignment="1">
      <alignment horizontal="center" vertical="center"/>
    </xf>
    <xf numFmtId="14" fontId="3" fillId="0" borderId="0" xfId="0" applyNumberFormat="1" applyFont="1" applyAlignment="1">
      <alignment horizontal="center" vertical="center"/>
    </xf>
    <xf numFmtId="9" fontId="3" fillId="0" borderId="0" xfId="0" applyNumberFormat="1" applyFont="1" applyAlignment="1">
      <alignment horizontal="center" vertical="center"/>
    </xf>
    <xf numFmtId="0" fontId="3" fillId="6" borderId="6" xfId="0" applyFont="1" applyFill="1" applyBorder="1" applyAlignment="1">
      <alignment horizontal="center" vertical="center"/>
    </xf>
    <xf numFmtId="0" fontId="3" fillId="2" borderId="6" xfId="0" applyFont="1" applyFill="1" applyBorder="1" applyAlignment="1">
      <alignment horizontal="center" vertical="center"/>
    </xf>
    <xf numFmtId="0" fontId="3" fillId="0" borderId="6" xfId="0" applyFont="1" applyBorder="1" applyAlignment="1">
      <alignment horizontal="center" vertical="center"/>
    </xf>
    <xf numFmtId="0" fontId="3" fillId="8" borderId="6" xfId="0" applyFont="1" applyFill="1" applyBorder="1" applyAlignment="1">
      <alignment horizontal="center" vertical="center"/>
    </xf>
    <xf numFmtId="0" fontId="4" fillId="3" borderId="7" xfId="0" applyFont="1" applyFill="1" applyBorder="1" applyAlignment="1">
      <alignment horizontal="center" vertical="center" wrapText="1"/>
    </xf>
    <xf numFmtId="0" fontId="4" fillId="2" borderId="7" xfId="0" applyFont="1" applyFill="1" applyBorder="1" applyAlignment="1">
      <alignment horizontal="center" vertical="center"/>
    </xf>
    <xf numFmtId="0" fontId="4" fillId="2" borderId="5" xfId="0" applyFont="1" applyFill="1" applyBorder="1" applyAlignment="1">
      <alignment horizontal="center" vertical="center"/>
    </xf>
    <xf numFmtId="0" fontId="4" fillId="4" borderId="7" xfId="0" applyFont="1" applyFill="1" applyBorder="1" applyAlignment="1">
      <alignment horizontal="center" vertical="center" wrapText="1"/>
    </xf>
    <xf numFmtId="9" fontId="4" fillId="4" borderId="7" xfId="0" applyNumberFormat="1" applyFont="1" applyFill="1" applyBorder="1" applyAlignment="1">
      <alignment horizontal="center" vertical="center" wrapText="1"/>
    </xf>
    <xf numFmtId="0" fontId="4" fillId="5" borderId="7" xfId="0" applyFont="1" applyFill="1" applyBorder="1" applyAlignment="1">
      <alignment horizontal="center" vertical="center" wrapText="1"/>
    </xf>
    <xf numFmtId="0" fontId="4" fillId="0" borderId="6" xfId="0" applyFont="1" applyBorder="1" applyAlignment="1">
      <alignment horizontal="center" vertical="center" wrapText="1"/>
    </xf>
    <xf numFmtId="49" fontId="3" fillId="6" borderId="6" xfId="0" applyNumberFormat="1" applyFont="1" applyFill="1" applyBorder="1" applyAlignment="1">
      <alignment horizontal="center" vertical="center"/>
    </xf>
    <xf numFmtId="0" fontId="3" fillId="7" borderId="6" xfId="0" applyFont="1" applyFill="1" applyBorder="1" applyAlignment="1">
      <alignment horizontal="center" vertical="center"/>
    </xf>
    <xf numFmtId="14" fontId="3" fillId="6" borderId="6" xfId="0" applyNumberFormat="1" applyFont="1" applyFill="1" applyBorder="1" applyAlignment="1">
      <alignment horizontal="center" vertical="center"/>
    </xf>
    <xf numFmtId="1" fontId="3" fillId="6" borderId="6" xfId="0" applyNumberFormat="1" applyFont="1" applyFill="1" applyBorder="1" applyAlignment="1">
      <alignment horizontal="center" vertical="center"/>
    </xf>
    <xf numFmtId="9" fontId="3" fillId="6" borderId="6" xfId="0" applyNumberFormat="1" applyFont="1" applyFill="1" applyBorder="1" applyAlignment="1">
      <alignment horizontal="center" vertical="center"/>
    </xf>
    <xf numFmtId="1" fontId="3" fillId="5" borderId="6" xfId="0" applyNumberFormat="1" applyFont="1" applyFill="1" applyBorder="1" applyAlignment="1">
      <alignment horizontal="center" vertical="center"/>
    </xf>
    <xf numFmtId="164" fontId="2" fillId="0" borderId="6" xfId="0" applyNumberFormat="1" applyFont="1" applyBorder="1" applyAlignment="1">
      <alignment horizontal="center" vertical="center"/>
    </xf>
    <xf numFmtId="0" fontId="3" fillId="3" borderId="6" xfId="0" applyFont="1" applyFill="1" applyBorder="1" applyAlignment="1">
      <alignment horizontal="center" vertical="center"/>
    </xf>
    <xf numFmtId="14" fontId="3" fillId="2" borderId="6" xfId="0" applyNumberFormat="1" applyFont="1" applyFill="1" applyBorder="1" applyAlignment="1">
      <alignment horizontal="center" vertical="center"/>
    </xf>
    <xf numFmtId="0" fontId="3" fillId="4" borderId="6" xfId="0" applyFont="1" applyFill="1" applyBorder="1" applyAlignment="1">
      <alignment horizontal="center" vertical="center"/>
    </xf>
    <xf numFmtId="1" fontId="3" fillId="4" borderId="6" xfId="0" applyNumberFormat="1" applyFont="1" applyFill="1" applyBorder="1" applyAlignment="1">
      <alignment horizontal="center" vertical="center"/>
    </xf>
    <xf numFmtId="9" fontId="3" fillId="4" borderId="6" xfId="0" applyNumberFormat="1" applyFont="1" applyFill="1" applyBorder="1" applyAlignment="1">
      <alignment horizontal="center" vertical="center"/>
    </xf>
    <xf numFmtId="1" fontId="3" fillId="10" borderId="6" xfId="0" applyNumberFormat="1" applyFont="1" applyFill="1" applyBorder="1" applyAlignment="1">
      <alignment horizontal="center" vertical="center"/>
    </xf>
    <xf numFmtId="9" fontId="3" fillId="4" borderId="6" xfId="1" applyFont="1" applyFill="1" applyBorder="1" applyAlignment="1">
      <alignment horizontal="center" vertical="center" wrapText="1"/>
    </xf>
    <xf numFmtId="0" fontId="3" fillId="0" borderId="6" xfId="0" applyFont="1" applyBorder="1" applyAlignment="1">
      <alignment horizontal="left" vertical="center"/>
    </xf>
    <xf numFmtId="9" fontId="3" fillId="6" borderId="6" xfId="0" applyNumberFormat="1" applyFont="1" applyFill="1" applyBorder="1" applyAlignment="1">
      <alignment horizontal="center" vertical="center" wrapText="1"/>
    </xf>
    <xf numFmtId="0" fontId="3" fillId="4" borderId="6" xfId="0" applyFont="1" applyFill="1" applyBorder="1" applyAlignment="1">
      <alignment horizontal="center" vertical="center" wrapText="1"/>
    </xf>
    <xf numFmtId="9" fontId="3" fillId="6" borderId="6" xfId="1" applyFont="1" applyFill="1" applyBorder="1" applyAlignment="1">
      <alignment horizontal="center" vertical="center" wrapText="1"/>
    </xf>
    <xf numFmtId="0" fontId="7" fillId="3" borderId="6" xfId="0" applyFont="1" applyFill="1" applyBorder="1" applyAlignment="1">
      <alignment horizontal="center" vertical="center"/>
    </xf>
    <xf numFmtId="9" fontId="3" fillId="4" borderId="6" xfId="0" applyNumberFormat="1" applyFont="1" applyFill="1" applyBorder="1" applyAlignment="1">
      <alignment horizontal="center" vertical="center" wrapText="1"/>
    </xf>
    <xf numFmtId="164" fontId="2" fillId="6" borderId="6" xfId="0" applyNumberFormat="1" applyFont="1" applyFill="1" applyBorder="1" applyAlignment="1">
      <alignment horizontal="center" vertical="center"/>
    </xf>
    <xf numFmtId="14" fontId="3" fillId="0" borderId="6" xfId="0" applyNumberFormat="1" applyFont="1" applyBorder="1" applyAlignment="1">
      <alignment horizontal="center" vertical="center"/>
    </xf>
    <xf numFmtId="9" fontId="3" fillId="0" borderId="6" xfId="0" applyNumberFormat="1" applyFont="1" applyBorder="1" applyAlignment="1">
      <alignment horizontal="center" vertical="center"/>
    </xf>
    <xf numFmtId="0" fontId="3" fillId="0" borderId="6" xfId="0" applyFont="1" applyBorder="1" applyAlignment="1">
      <alignment horizontal="center" vertical="center" wrapText="1"/>
    </xf>
    <xf numFmtId="14" fontId="3" fillId="8" borderId="6" xfId="0" applyNumberFormat="1" applyFont="1" applyFill="1" applyBorder="1" applyAlignment="1">
      <alignment horizontal="center" vertical="center"/>
    </xf>
    <xf numFmtId="9" fontId="3" fillId="8" borderId="6" xfId="0" applyNumberFormat="1" applyFont="1" applyFill="1" applyBorder="1" applyAlignment="1">
      <alignment horizontal="center" vertical="center"/>
    </xf>
    <xf numFmtId="0" fontId="3" fillId="6" borderId="6" xfId="0" applyFont="1" applyFill="1" applyBorder="1" applyAlignment="1">
      <alignment horizontal="center" vertical="center" wrapText="1"/>
    </xf>
    <xf numFmtId="0" fontId="3" fillId="9" borderId="6" xfId="0" applyFont="1" applyFill="1" applyBorder="1" applyAlignment="1">
      <alignment horizontal="center" vertical="center"/>
    </xf>
    <xf numFmtId="9" fontId="3" fillId="0" borderId="6" xfId="1" applyFont="1" applyFill="1" applyBorder="1" applyAlignment="1">
      <alignment horizontal="center" vertical="center" wrapText="1"/>
    </xf>
    <xf numFmtId="9" fontId="3" fillId="4" borderId="6" xfId="1" applyFont="1" applyFill="1" applyBorder="1" applyAlignment="1">
      <alignment horizontal="center" vertical="center"/>
    </xf>
    <xf numFmtId="165" fontId="3" fillId="4" borderId="6" xfId="1" applyNumberFormat="1" applyFont="1" applyFill="1" applyBorder="1" applyAlignment="1">
      <alignment horizontal="center" vertical="center" wrapText="1"/>
    </xf>
    <xf numFmtId="0" fontId="9" fillId="3" borderId="6" xfId="0" applyFont="1" applyFill="1" applyBorder="1" applyAlignment="1">
      <alignment horizontal="center" vertical="center"/>
    </xf>
    <xf numFmtId="0" fontId="9" fillId="2" borderId="6" xfId="0" applyFont="1" applyFill="1" applyBorder="1" applyAlignment="1">
      <alignment horizontal="center" vertical="center"/>
    </xf>
    <xf numFmtId="0" fontId="9" fillId="0" borderId="6" xfId="0" applyFont="1" applyBorder="1" applyAlignment="1">
      <alignment horizontal="center" vertical="center"/>
    </xf>
    <xf numFmtId="0" fontId="9" fillId="4" borderId="6" xfId="0" applyFont="1" applyFill="1" applyBorder="1" applyAlignment="1">
      <alignment horizontal="center" vertical="center"/>
    </xf>
    <xf numFmtId="0" fontId="12" fillId="0" borderId="10" xfId="0" applyFont="1" applyBorder="1" applyAlignment="1">
      <alignment vertical="center"/>
    </xf>
    <xf numFmtId="0" fontId="12" fillId="0" borderId="6" xfId="0" applyFont="1" applyBorder="1" applyAlignment="1">
      <alignment vertical="center"/>
    </xf>
    <xf numFmtId="0" fontId="12" fillId="0" borderId="9" xfId="0" applyFont="1" applyBorder="1" applyAlignment="1">
      <alignment horizontal="center" vertical="center"/>
    </xf>
    <xf numFmtId="0" fontId="10" fillId="12" borderId="16" xfId="0" applyFont="1" applyFill="1" applyBorder="1" applyAlignment="1">
      <alignment horizontal="center" vertical="center"/>
    </xf>
    <xf numFmtId="0" fontId="12" fillId="0" borderId="11" xfId="0" applyFont="1" applyBorder="1" applyAlignment="1">
      <alignment vertical="center"/>
    </xf>
    <xf numFmtId="0" fontId="12" fillId="0" borderId="6" xfId="0" applyFont="1" applyBorder="1" applyAlignment="1">
      <alignment horizontal="center" vertical="center"/>
    </xf>
    <xf numFmtId="0" fontId="12" fillId="0" borderId="27" xfId="0" applyFont="1" applyBorder="1" applyAlignment="1">
      <alignment horizontal="center" vertical="center"/>
    </xf>
    <xf numFmtId="1" fontId="12" fillId="0" borderId="4" xfId="0" applyNumberFormat="1" applyFont="1" applyBorder="1" applyAlignment="1">
      <alignment horizontal="center" vertical="center" wrapText="1"/>
    </xf>
    <xf numFmtId="0" fontId="12" fillId="0" borderId="30" xfId="0" applyFont="1" applyBorder="1" applyAlignment="1">
      <alignment horizontal="center" vertical="center"/>
    </xf>
    <xf numFmtId="0" fontId="0" fillId="0" borderId="0" xfId="0" applyAlignment="1">
      <alignment horizontal="center"/>
    </xf>
    <xf numFmtId="0" fontId="12" fillId="6" borderId="0" xfId="0" applyFont="1" applyFill="1" applyAlignment="1">
      <alignment horizontal="center" vertical="center"/>
    </xf>
    <xf numFmtId="0" fontId="12" fillId="0" borderId="0" xfId="0" applyFont="1" applyAlignment="1">
      <alignment horizontal="center" vertical="center"/>
    </xf>
    <xf numFmtId="0" fontId="12" fillId="0" borderId="28" xfId="0" applyFont="1" applyBorder="1" applyAlignment="1">
      <alignment horizontal="center" vertical="center"/>
    </xf>
    <xf numFmtId="0" fontId="10" fillId="12" borderId="2" xfId="0" applyFont="1" applyFill="1" applyBorder="1" applyAlignment="1">
      <alignment horizontal="center" vertical="center" wrapText="1"/>
    </xf>
    <xf numFmtId="0" fontId="10" fillId="12" borderId="31" xfId="0" applyFont="1" applyFill="1" applyBorder="1" applyAlignment="1">
      <alignment horizontal="center" vertical="center"/>
    </xf>
    <xf numFmtId="0" fontId="12" fillId="0" borderId="35" xfId="0" applyFont="1" applyBorder="1" applyAlignment="1">
      <alignment horizontal="center" vertical="center"/>
    </xf>
    <xf numFmtId="0" fontId="12" fillId="0" borderId="35" xfId="0" applyFont="1" applyBorder="1" applyAlignment="1">
      <alignment vertical="center"/>
    </xf>
    <xf numFmtId="0" fontId="12" fillId="0" borderId="36" xfId="0" applyFont="1" applyBorder="1" applyAlignment="1">
      <alignment horizontal="center" vertical="center"/>
    </xf>
    <xf numFmtId="0" fontId="12" fillId="6" borderId="7" xfId="0" applyFont="1" applyFill="1" applyBorder="1"/>
    <xf numFmtId="0" fontId="12" fillId="6" borderId="5" xfId="0" applyFont="1" applyFill="1" applyBorder="1"/>
    <xf numFmtId="0" fontId="12" fillId="6" borderId="8" xfId="0" applyFont="1" applyFill="1" applyBorder="1"/>
    <xf numFmtId="0" fontId="12" fillId="0" borderId="33" xfId="0" applyFont="1" applyBorder="1" applyAlignment="1">
      <alignment vertical="center"/>
    </xf>
    <xf numFmtId="0" fontId="12" fillId="6" borderId="29" xfId="0" applyFont="1" applyFill="1" applyBorder="1"/>
    <xf numFmtId="0" fontId="12" fillId="6" borderId="31" xfId="0" applyFont="1" applyFill="1" applyBorder="1"/>
    <xf numFmtId="0" fontId="12" fillId="6" borderId="26" xfId="0" applyFont="1" applyFill="1" applyBorder="1"/>
    <xf numFmtId="0" fontId="12" fillId="6" borderId="0" xfId="0" applyFont="1" applyFill="1"/>
    <xf numFmtId="0" fontId="12" fillId="0" borderId="37" xfId="0" applyFont="1" applyBorder="1" applyAlignment="1">
      <alignment horizontal="center" vertical="center"/>
    </xf>
    <xf numFmtId="0" fontId="10" fillId="12" borderId="1" xfId="0" applyFont="1" applyFill="1" applyBorder="1" applyAlignment="1">
      <alignment horizontal="center" vertical="center"/>
    </xf>
    <xf numFmtId="0" fontId="10" fillId="11" borderId="1" xfId="0" applyFont="1" applyFill="1" applyBorder="1" applyAlignment="1">
      <alignment horizontal="center" vertical="center"/>
    </xf>
    <xf numFmtId="0" fontId="10" fillId="11" borderId="14"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11" borderId="38" xfId="0" applyFont="1" applyFill="1" applyBorder="1" applyAlignment="1">
      <alignment horizontal="center" vertical="center" wrapText="1"/>
    </xf>
    <xf numFmtId="1" fontId="12" fillId="0" borderId="7" xfId="0" applyNumberFormat="1" applyFont="1" applyBorder="1" applyAlignment="1">
      <alignment horizontal="center" vertical="center" wrapText="1"/>
    </xf>
    <xf numFmtId="1" fontId="12" fillId="0" borderId="29" xfId="0" applyNumberFormat="1" applyFont="1" applyBorder="1" applyAlignment="1">
      <alignment horizontal="center" vertical="center" wrapText="1"/>
    </xf>
    <xf numFmtId="0" fontId="12" fillId="0" borderId="7" xfId="0" applyFont="1" applyBorder="1" applyAlignment="1">
      <alignment vertical="center" wrapText="1"/>
    </xf>
    <xf numFmtId="1" fontId="12" fillId="6" borderId="0" xfId="0" applyNumberFormat="1" applyFont="1" applyFill="1"/>
    <xf numFmtId="0" fontId="10" fillId="12" borderId="30" xfId="0" applyFont="1" applyFill="1" applyBorder="1" applyAlignment="1">
      <alignment horizontal="center" vertical="center"/>
    </xf>
    <xf numFmtId="0" fontId="12" fillId="0" borderId="5" xfId="0" applyFont="1" applyBorder="1" applyAlignment="1">
      <alignment vertical="center" wrapText="1"/>
    </xf>
    <xf numFmtId="0" fontId="12" fillId="0" borderId="31" xfId="0" applyFont="1" applyBorder="1" applyAlignment="1">
      <alignment horizontal="center" vertical="center" wrapText="1"/>
    </xf>
    <xf numFmtId="1" fontId="12" fillId="0" borderId="5" xfId="0" applyNumberFormat="1" applyFont="1" applyBorder="1" applyAlignment="1">
      <alignment horizontal="center" vertical="center" wrapText="1"/>
    </xf>
    <xf numFmtId="0" fontId="12" fillId="0" borderId="1" xfId="0" applyFont="1" applyBorder="1" applyAlignment="1">
      <alignment vertical="center" wrapText="1"/>
    </xf>
    <xf numFmtId="0" fontId="12" fillId="0" borderId="2" xfId="0" applyFont="1" applyBorder="1" applyAlignment="1">
      <alignment horizontal="center" vertical="center" wrapText="1"/>
    </xf>
    <xf numFmtId="0" fontId="12" fillId="0" borderId="15" xfId="0" applyFont="1" applyBorder="1" applyAlignment="1">
      <alignment vertical="center" wrapText="1"/>
    </xf>
    <xf numFmtId="1" fontId="12" fillId="0" borderId="31" xfId="0" applyNumberFormat="1" applyFont="1" applyBorder="1" applyAlignment="1">
      <alignment horizontal="center" vertical="center" wrapText="1"/>
    </xf>
    <xf numFmtId="0" fontId="7" fillId="6" borderId="6" xfId="0" applyFont="1" applyFill="1" applyBorder="1" applyAlignment="1">
      <alignment horizontal="center" vertical="center"/>
    </xf>
    <xf numFmtId="0" fontId="3" fillId="4" borderId="39" xfId="0" applyFont="1" applyFill="1" applyBorder="1" applyAlignment="1">
      <alignment horizontal="center" vertical="center"/>
    </xf>
    <xf numFmtId="0" fontId="3" fillId="3" borderId="6" xfId="0" applyFont="1" applyFill="1" applyBorder="1" applyAlignment="1">
      <alignment horizontal="center"/>
    </xf>
    <xf numFmtId="0" fontId="3" fillId="2" borderId="6" xfId="0" applyFont="1" applyFill="1" applyBorder="1" applyAlignment="1">
      <alignment horizontal="center"/>
    </xf>
    <xf numFmtId="14" fontId="3" fillId="2" borderId="6" xfId="0" applyNumberFormat="1" applyFont="1" applyFill="1" applyBorder="1" applyAlignment="1">
      <alignment horizontal="center"/>
    </xf>
    <xf numFmtId="0" fontId="3" fillId="4" borderId="6" xfId="0" applyFont="1" applyFill="1" applyBorder="1" applyAlignment="1">
      <alignment horizontal="center"/>
    </xf>
    <xf numFmtId="9" fontId="3" fillId="4" borderId="6" xfId="0" applyNumberFormat="1" applyFont="1" applyFill="1" applyBorder="1" applyAlignment="1">
      <alignment horizontal="center"/>
    </xf>
    <xf numFmtId="0" fontId="3" fillId="3" borderId="6" xfId="0" applyFont="1" applyFill="1" applyBorder="1"/>
    <xf numFmtId="0" fontId="3" fillId="2" borderId="6" xfId="0" applyFont="1" applyFill="1" applyBorder="1"/>
    <xf numFmtId="0" fontId="3" fillId="4" borderId="6" xfId="0" applyFont="1" applyFill="1" applyBorder="1"/>
    <xf numFmtId="9" fontId="3" fillId="4" borderId="6" xfId="0" applyNumberFormat="1" applyFont="1" applyFill="1" applyBorder="1"/>
    <xf numFmtId="0" fontId="0" fillId="3" borderId="6" xfId="0" applyFill="1" applyBorder="1"/>
    <xf numFmtId="0" fontId="0" fillId="2" borderId="6" xfId="0" applyFill="1" applyBorder="1"/>
    <xf numFmtId="0" fontId="0" fillId="4" borderId="6" xfId="0" applyFill="1" applyBorder="1"/>
    <xf numFmtId="9" fontId="0" fillId="4" borderId="6" xfId="0" applyNumberFormat="1" applyFill="1" applyBorder="1"/>
    <xf numFmtId="0" fontId="2" fillId="2" borderId="6" xfId="0" applyFont="1" applyFill="1" applyBorder="1"/>
    <xf numFmtId="0" fontId="3" fillId="9" borderId="6" xfId="0" applyFont="1" applyFill="1" applyBorder="1" applyAlignment="1">
      <alignment horizontal="center"/>
    </xf>
    <xf numFmtId="14" fontId="3" fillId="9" borderId="6" xfId="0" applyNumberFormat="1" applyFont="1" applyFill="1" applyBorder="1" applyAlignment="1">
      <alignment horizontal="center"/>
    </xf>
    <xf numFmtId="9" fontId="3" fillId="9" borderId="6" xfId="0" applyNumberFormat="1" applyFont="1" applyFill="1" applyBorder="1" applyAlignment="1">
      <alignment horizontal="center"/>
    </xf>
    <xf numFmtId="0" fontId="3" fillId="9" borderId="0" xfId="0" applyFont="1" applyFill="1" applyAlignment="1">
      <alignment horizontal="center"/>
    </xf>
    <xf numFmtId="14" fontId="3" fillId="9" borderId="6" xfId="0" applyNumberFormat="1" applyFont="1" applyFill="1" applyBorder="1" applyAlignment="1">
      <alignment horizontal="center" vertical="center"/>
    </xf>
    <xf numFmtId="9" fontId="3" fillId="9" borderId="6" xfId="0" applyNumberFormat="1" applyFont="1" applyFill="1" applyBorder="1" applyAlignment="1">
      <alignment horizontal="center" vertical="center"/>
    </xf>
    <xf numFmtId="0" fontId="3" fillId="9" borderId="0" xfId="0" applyFont="1" applyFill="1" applyAlignment="1">
      <alignment horizontal="center" vertical="center"/>
    </xf>
    <xf numFmtId="0" fontId="13" fillId="0" borderId="0" xfId="0" applyFont="1"/>
    <xf numFmtId="0" fontId="3" fillId="13" borderId="6" xfId="0" applyFont="1" applyFill="1" applyBorder="1" applyAlignment="1">
      <alignment horizontal="center" vertical="center"/>
    </xf>
    <xf numFmtId="14" fontId="6" fillId="6" borderId="6" xfId="0" applyNumberFormat="1" applyFont="1" applyFill="1" applyBorder="1" applyAlignment="1">
      <alignment horizontal="center" vertical="center"/>
    </xf>
    <xf numFmtId="9" fontId="3" fillId="0" borderId="6" xfId="1" applyFont="1" applyBorder="1" applyAlignment="1">
      <alignment horizontal="center" vertical="center" wrapText="1"/>
    </xf>
    <xf numFmtId="3" fontId="3" fillId="5" borderId="6" xfId="0" applyNumberFormat="1" applyFont="1" applyFill="1" applyBorder="1" applyAlignment="1">
      <alignment horizontal="center" vertical="center"/>
    </xf>
    <xf numFmtId="3" fontId="8" fillId="5" borderId="6" xfId="0" applyNumberFormat="1" applyFont="1" applyFill="1" applyBorder="1" applyAlignment="1">
      <alignment horizontal="center" vertical="center"/>
    </xf>
    <xf numFmtId="3" fontId="3" fillId="6" borderId="6" xfId="0" applyNumberFormat="1" applyFont="1" applyFill="1" applyBorder="1" applyAlignment="1">
      <alignment horizontal="center" vertical="center"/>
    </xf>
    <xf numFmtId="3" fontId="8" fillId="6" borderId="6" xfId="0" applyNumberFormat="1" applyFont="1" applyFill="1" applyBorder="1" applyAlignment="1">
      <alignment horizontal="center" vertical="center"/>
    </xf>
    <xf numFmtId="3" fontId="3" fillId="0" borderId="6" xfId="0" applyNumberFormat="1" applyFont="1" applyBorder="1" applyAlignment="1">
      <alignment horizontal="center" vertical="center"/>
    </xf>
    <xf numFmtId="3" fontId="6" fillId="6" borderId="6" xfId="0" applyNumberFormat="1" applyFont="1" applyFill="1" applyBorder="1" applyAlignment="1">
      <alignment horizontal="center" vertical="center"/>
    </xf>
    <xf numFmtId="3" fontId="3" fillId="9" borderId="3" xfId="0" applyNumberFormat="1" applyFont="1" applyFill="1" applyBorder="1" applyAlignment="1">
      <alignment horizontal="center" vertical="center"/>
    </xf>
    <xf numFmtId="3" fontId="3" fillId="5" borderId="3" xfId="0" applyNumberFormat="1" applyFont="1" applyFill="1" applyBorder="1" applyAlignment="1">
      <alignment horizontal="center"/>
    </xf>
    <xf numFmtId="3" fontId="3" fillId="9" borderId="3" xfId="0" applyNumberFormat="1" applyFont="1" applyFill="1" applyBorder="1" applyAlignment="1">
      <alignment horizontal="center"/>
    </xf>
    <xf numFmtId="0" fontId="3" fillId="0" borderId="6" xfId="0" applyFont="1" applyBorder="1" applyAlignment="1">
      <alignment horizontal="center"/>
    </xf>
    <xf numFmtId="0" fontId="14" fillId="0" borderId="6" xfId="0" applyFont="1" applyBorder="1" applyAlignment="1">
      <alignment horizontal="left" vertical="center"/>
    </xf>
    <xf numFmtId="0" fontId="15" fillId="0" borderId="6" xfId="0" applyFont="1" applyBorder="1" applyAlignment="1">
      <alignment horizontal="left" vertical="center"/>
    </xf>
    <xf numFmtId="0" fontId="3" fillId="6" borderId="6" xfId="0" applyFont="1" applyFill="1" applyBorder="1" applyAlignment="1">
      <alignment horizontal="left" vertical="center"/>
    </xf>
    <xf numFmtId="0" fontId="15" fillId="0" borderId="6" xfId="0" applyFont="1" applyBorder="1" applyAlignment="1">
      <alignment horizontal="center" vertical="center"/>
    </xf>
    <xf numFmtId="0" fontId="3" fillId="0" borderId="40" xfId="0" applyFont="1" applyBorder="1" applyAlignment="1">
      <alignment horizontal="center"/>
    </xf>
    <xf numFmtId="0" fontId="16" fillId="9" borderId="41" xfId="0" applyFont="1" applyFill="1" applyBorder="1" applyAlignment="1">
      <alignment horizontal="center"/>
    </xf>
    <xf numFmtId="0" fontId="4" fillId="11" borderId="7" xfId="0" applyFont="1" applyFill="1" applyBorder="1" applyAlignment="1">
      <alignment horizontal="center" vertical="center"/>
    </xf>
    <xf numFmtId="0" fontId="4" fillId="11" borderId="7" xfId="0" applyFont="1" applyFill="1" applyBorder="1" applyAlignment="1">
      <alignment horizontal="center" vertical="center" wrapText="1"/>
    </xf>
    <xf numFmtId="0" fontId="4" fillId="11" borderId="5" xfId="0" applyFont="1" applyFill="1" applyBorder="1" applyAlignment="1">
      <alignment horizontal="center" vertical="center" wrapText="1"/>
    </xf>
    <xf numFmtId="0" fontId="4" fillId="11" borderId="8" xfId="0" applyFont="1" applyFill="1" applyBorder="1" applyAlignment="1">
      <alignment horizontal="center" vertical="center" wrapText="1"/>
    </xf>
    <xf numFmtId="0" fontId="4" fillId="11" borderId="7" xfId="0" applyFont="1" applyFill="1" applyBorder="1" applyAlignment="1">
      <alignment horizontal="left" vertical="center" wrapText="1"/>
    </xf>
    <xf numFmtId="1" fontId="12" fillId="0" borderId="4" xfId="0" applyNumberFormat="1" applyFont="1" applyBorder="1" applyAlignment="1">
      <alignment horizontal="center" vertical="center" wrapText="1"/>
    </xf>
    <xf numFmtId="0" fontId="10" fillId="12" borderId="2" xfId="0" applyFont="1" applyFill="1" applyBorder="1" applyAlignment="1">
      <alignment horizontal="center" vertical="center" wrapText="1"/>
    </xf>
    <xf numFmtId="0" fontId="12" fillId="0" borderId="6" xfId="0" applyFont="1" applyBorder="1" applyAlignment="1">
      <alignment horizontal="center" vertical="center"/>
    </xf>
    <xf numFmtId="0" fontId="12" fillId="0" borderId="35" xfId="0" applyFont="1" applyBorder="1" applyAlignment="1">
      <alignment horizontal="center" vertical="center"/>
    </xf>
    <xf numFmtId="0" fontId="3" fillId="6" borderId="6" xfId="0" applyFont="1" applyFill="1" applyBorder="1" applyAlignment="1">
      <alignment horizontal="center"/>
    </xf>
    <xf numFmtId="0" fontId="3" fillId="14" borderId="6" xfId="0" applyFont="1" applyFill="1" applyBorder="1" applyAlignment="1">
      <alignment horizontal="center"/>
    </xf>
    <xf numFmtId="0" fontId="3" fillId="14" borderId="6" xfId="0" applyFont="1" applyFill="1" applyBorder="1" applyAlignment="1">
      <alignment horizontal="center" vertical="center"/>
    </xf>
    <xf numFmtId="14" fontId="3" fillId="14" borderId="6" xfId="0" applyNumberFormat="1" applyFont="1" applyFill="1" applyBorder="1" applyAlignment="1">
      <alignment horizontal="center"/>
    </xf>
    <xf numFmtId="9" fontId="3" fillId="14" borderId="6" xfId="0" applyNumberFormat="1" applyFont="1" applyFill="1" applyBorder="1" applyAlignment="1">
      <alignment horizontal="center"/>
    </xf>
    <xf numFmtId="0" fontId="3" fillId="14" borderId="3" xfId="0" applyFont="1" applyFill="1" applyBorder="1" applyAlignment="1">
      <alignment horizontal="center"/>
    </xf>
    <xf numFmtId="0" fontId="3" fillId="14" borderId="0" xfId="0" applyFont="1" applyFill="1" applyAlignment="1">
      <alignment horizontal="center"/>
    </xf>
    <xf numFmtId="0" fontId="3" fillId="11" borderId="6" xfId="0" applyFont="1" applyFill="1" applyBorder="1" applyAlignment="1">
      <alignment horizontal="center"/>
    </xf>
    <xf numFmtId="0" fontId="3" fillId="11" borderId="6" xfId="0" applyFont="1" applyFill="1" applyBorder="1" applyAlignment="1">
      <alignment horizontal="center" vertical="center"/>
    </xf>
    <xf numFmtId="14" fontId="3" fillId="6" borderId="6" xfId="0" applyNumberFormat="1" applyFont="1" applyFill="1" applyBorder="1" applyAlignment="1">
      <alignment horizontal="center"/>
    </xf>
    <xf numFmtId="14" fontId="3" fillId="11" borderId="6" xfId="0" applyNumberFormat="1" applyFont="1" applyFill="1" applyBorder="1" applyAlignment="1">
      <alignment horizontal="center"/>
    </xf>
    <xf numFmtId="9" fontId="3" fillId="11" borderId="6" xfId="0" applyNumberFormat="1" applyFont="1" applyFill="1" applyBorder="1" applyAlignment="1">
      <alignment horizontal="center"/>
    </xf>
    <xf numFmtId="0" fontId="3" fillId="11" borderId="3" xfId="0" applyFont="1" applyFill="1" applyBorder="1" applyAlignment="1">
      <alignment horizontal="center"/>
    </xf>
    <xf numFmtId="0" fontId="3" fillId="11" borderId="0" xfId="0" applyFont="1" applyFill="1" applyAlignment="1">
      <alignment horizontal="center"/>
    </xf>
    <xf numFmtId="0" fontId="4" fillId="3" borderId="5"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4" fillId="2" borderId="5" xfId="0" applyFont="1" applyFill="1" applyBorder="1" applyAlignment="1">
      <alignment horizontal="center" vertical="center"/>
    </xf>
    <xf numFmtId="0" fontId="4" fillId="2" borderId="8" xfId="0" applyFont="1" applyFill="1" applyBorder="1" applyAlignment="1">
      <alignment horizontal="center" vertical="center"/>
    </xf>
    <xf numFmtId="0" fontId="10" fillId="12" borderId="12" xfId="0" applyFont="1" applyFill="1" applyBorder="1" applyAlignment="1">
      <alignment horizontal="center" vertical="center"/>
    </xf>
    <xf numFmtId="0" fontId="10" fillId="12" borderId="25" xfId="0" applyFont="1" applyFill="1" applyBorder="1" applyAlignment="1">
      <alignment horizontal="center" vertical="center"/>
    </xf>
    <xf numFmtId="0" fontId="10" fillId="12" borderId="26" xfId="0" applyFont="1" applyFill="1" applyBorder="1" applyAlignment="1">
      <alignment horizontal="center" vertical="center"/>
    </xf>
    <xf numFmtId="0" fontId="12" fillId="0" borderId="19" xfId="0" applyFont="1" applyBorder="1" applyAlignment="1">
      <alignment horizontal="center" vertical="center"/>
    </xf>
    <xf numFmtId="0" fontId="12" fillId="0" borderId="20" xfId="0" applyFont="1" applyBorder="1" applyAlignment="1">
      <alignment horizontal="center" vertical="center"/>
    </xf>
    <xf numFmtId="0" fontId="12" fillId="0" borderId="21" xfId="0" applyFont="1" applyBorder="1" applyAlignment="1">
      <alignment horizontal="center" vertical="center"/>
    </xf>
    <xf numFmtId="0" fontId="12" fillId="0" borderId="22" xfId="0" applyFont="1" applyBorder="1" applyAlignment="1">
      <alignment horizontal="center" vertical="center"/>
    </xf>
    <xf numFmtId="0" fontId="12" fillId="0" borderId="23" xfId="0" applyFont="1" applyBorder="1" applyAlignment="1">
      <alignment horizontal="center" vertical="center"/>
    </xf>
    <xf numFmtId="0" fontId="12" fillId="0" borderId="24" xfId="0" applyFont="1" applyBorder="1" applyAlignment="1">
      <alignment horizontal="center" vertical="center"/>
    </xf>
    <xf numFmtId="0" fontId="10" fillId="12" borderId="2" xfId="0" applyFont="1" applyFill="1" applyBorder="1" applyAlignment="1">
      <alignment horizontal="center" vertical="center" wrapText="1"/>
    </xf>
    <xf numFmtId="0" fontId="10" fillId="12" borderId="5" xfId="0" applyFont="1" applyFill="1" applyBorder="1" applyAlignment="1">
      <alignment horizontal="center" vertical="center"/>
    </xf>
    <xf numFmtId="0" fontId="10" fillId="12" borderId="2" xfId="0" applyFont="1" applyFill="1" applyBorder="1" applyAlignment="1">
      <alignment horizontal="center" vertical="center"/>
    </xf>
    <xf numFmtId="0" fontId="12" fillId="0" borderId="34" xfId="0" applyFont="1" applyBorder="1" applyAlignment="1">
      <alignment horizontal="center" vertical="center"/>
    </xf>
    <xf numFmtId="0" fontId="12" fillId="0" borderId="10" xfId="0" applyFont="1" applyBorder="1" applyAlignment="1">
      <alignment horizontal="center" vertical="center"/>
    </xf>
    <xf numFmtId="0" fontId="12" fillId="0" borderId="6" xfId="0" applyFont="1" applyBorder="1" applyAlignment="1">
      <alignment horizontal="center" vertical="center"/>
    </xf>
    <xf numFmtId="0" fontId="12" fillId="0" borderId="35" xfId="0" applyFont="1" applyBorder="1" applyAlignment="1">
      <alignment horizontal="center" vertical="center"/>
    </xf>
    <xf numFmtId="0" fontId="11" fillId="11" borderId="15" xfId="0" applyFont="1" applyFill="1" applyBorder="1" applyAlignment="1">
      <alignment horizontal="center" vertical="center"/>
    </xf>
    <xf numFmtId="0" fontId="11" fillId="11" borderId="13" xfId="0" applyFont="1" applyFill="1" applyBorder="1" applyAlignment="1">
      <alignment horizont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0" fontId="12" fillId="0" borderId="32" xfId="0" applyFont="1" applyBorder="1" applyAlignment="1">
      <alignment horizontal="center" vertical="center"/>
    </xf>
    <xf numFmtId="0" fontId="10" fillId="12" borderId="31" xfId="0" applyFont="1" applyFill="1" applyBorder="1" applyAlignment="1">
      <alignment horizontal="center" vertical="center" wrapText="1"/>
    </xf>
    <xf numFmtId="0" fontId="10" fillId="12" borderId="25" xfId="0" applyFont="1" applyFill="1" applyBorder="1" applyAlignment="1">
      <alignment vertical="center" wrapText="1"/>
    </xf>
    <xf numFmtId="0" fontId="10" fillId="12" borderId="26" xfId="0" applyFont="1" applyFill="1" applyBorder="1" applyAlignment="1">
      <alignment vertical="center" wrapText="1"/>
    </xf>
    <xf numFmtId="1" fontId="12" fillId="0" borderId="4" xfId="0" applyNumberFormat="1" applyFont="1" applyBorder="1" applyAlignment="1">
      <alignment horizontal="center" vertical="center" wrapText="1"/>
    </xf>
    <xf numFmtId="0" fontId="12" fillId="0" borderId="4" xfId="0" applyFont="1" applyBorder="1" applyAlignment="1">
      <alignment vertical="center" wrapText="1"/>
    </xf>
    <xf numFmtId="0" fontId="12" fillId="0" borderId="2" xfId="0" applyFont="1" applyBorder="1" applyAlignment="1">
      <alignment vertical="center" wrapText="1"/>
    </xf>
    <xf numFmtId="0" fontId="12" fillId="0" borderId="29" xfId="0" applyFont="1" applyBorder="1" applyAlignment="1">
      <alignment vertical="center" wrapText="1"/>
    </xf>
    <xf numFmtId="0" fontId="12" fillId="6" borderId="7" xfId="0" applyFont="1" applyFill="1" applyBorder="1" applyAlignment="1">
      <alignment horizontal="center"/>
    </xf>
    <xf numFmtId="0" fontId="12" fillId="6" borderId="8" xfId="0" applyFont="1" applyFill="1" applyBorder="1" applyAlignment="1">
      <alignment horizontal="center"/>
    </xf>
    <xf numFmtId="0" fontId="12" fillId="6" borderId="29" xfId="0" applyFont="1" applyFill="1" applyBorder="1" applyAlignment="1">
      <alignment horizontal="center"/>
    </xf>
    <xf numFmtId="0" fontId="12" fillId="6" borderId="26" xfId="0" applyFont="1" applyFill="1" applyBorder="1" applyAlignment="1">
      <alignment horizontal="center"/>
    </xf>
    <xf numFmtId="1" fontId="10" fillId="0" borderId="7" xfId="0" applyNumberFormat="1" applyFont="1" applyBorder="1" applyAlignment="1">
      <alignment horizontal="center" vertical="center" wrapText="1"/>
    </xf>
    <xf numFmtId="1" fontId="12" fillId="0" borderId="42" xfId="0" applyNumberFormat="1" applyFont="1" applyBorder="1" applyAlignment="1">
      <alignment horizontal="center" vertical="center" wrapText="1"/>
    </xf>
    <xf numFmtId="0" fontId="0" fillId="0" borderId="4" xfId="0" applyBorder="1" applyAlignment="1">
      <alignment vertical="center" wrapText="1"/>
    </xf>
    <xf numFmtId="0" fontId="12" fillId="0" borderId="25" xfId="0" applyFont="1" applyBorder="1" applyAlignment="1">
      <alignment horizontal="center" vertical="center" wrapText="1"/>
    </xf>
    <xf numFmtId="0" fontId="12" fillId="0" borderId="13" xfId="0" applyFont="1" applyBorder="1" applyAlignment="1">
      <alignment vertical="center" wrapText="1"/>
    </xf>
    <xf numFmtId="1" fontId="12" fillId="0" borderId="5" xfId="0" applyNumberFormat="1" applyFont="1" applyBorder="1" applyAlignment="1">
      <alignment horizontal="center" vertical="center" wrapText="1"/>
    </xf>
    <xf numFmtId="1" fontId="12" fillId="0" borderId="7" xfId="0" applyNumberFormat="1" applyFont="1" applyBorder="1" applyAlignment="1">
      <alignment horizontal="center" vertical="center" wrapText="1"/>
    </xf>
    <xf numFmtId="0" fontId="0" fillId="0" borderId="29" xfId="0" applyBorder="1" applyAlignment="1">
      <alignment vertical="center" wrapText="1"/>
    </xf>
    <xf numFmtId="0" fontId="0" fillId="0" borderId="31" xfId="0" applyBorder="1"/>
    <xf numFmtId="0" fontId="0" fillId="0" borderId="29" xfId="0" applyBorder="1"/>
    <xf numFmtId="0" fontId="10" fillId="0" borderId="0" xfId="0" applyFont="1" applyAlignment="1">
      <alignment vertical="center" wrapText="1"/>
    </xf>
    <xf numFmtId="0" fontId="0" fillId="6" borderId="0" xfId="0" applyFill="1"/>
    <xf numFmtId="1" fontId="10" fillId="12" borderId="1" xfId="0" applyNumberFormat="1" applyFont="1" applyFill="1" applyBorder="1" applyAlignment="1">
      <alignment horizontal="center" vertical="center"/>
    </xf>
    <xf numFmtId="0" fontId="9" fillId="6" borderId="0" xfId="0" applyFont="1" applyFill="1" applyAlignment="1">
      <alignment horizontal="center" vertical="center"/>
    </xf>
    <xf numFmtId="0" fontId="17" fillId="6" borderId="0" xfId="0" applyFont="1" applyFill="1" applyAlignment="1">
      <alignment horizontal="center" vertical="center"/>
    </xf>
    <xf numFmtId="0" fontId="10" fillId="6" borderId="0" xfId="0" applyFont="1" applyFill="1" applyAlignment="1">
      <alignment vertical="center"/>
    </xf>
    <xf numFmtId="0" fontId="12" fillId="6" borderId="0" xfId="0" applyFont="1" applyFill="1" applyAlignment="1">
      <alignment vertical="center"/>
    </xf>
    <xf numFmtId="0" fontId="10" fillId="0" borderId="0" xfId="0" applyFont="1" applyAlignment="1">
      <alignment horizontal="center" vertical="center"/>
    </xf>
    <xf numFmtId="0" fontId="12" fillId="0" borderId="16" xfId="0" applyFont="1" applyBorder="1" applyAlignment="1">
      <alignment horizontal="center" vertical="center"/>
    </xf>
    <xf numFmtId="0" fontId="0" fillId="0" borderId="6" xfId="0" applyBorder="1" applyAlignment="1">
      <alignment vertical="center"/>
    </xf>
    <xf numFmtId="9" fontId="12" fillId="0" borderId="43" xfId="1" applyFont="1" applyBorder="1" applyAlignment="1">
      <alignment horizontal="center" vertical="center"/>
    </xf>
    <xf numFmtId="0" fontId="12" fillId="0" borderId="44" xfId="0" applyFont="1" applyBorder="1" applyAlignment="1">
      <alignment horizontal="center" vertical="center"/>
    </xf>
    <xf numFmtId="0" fontId="12" fillId="0" borderId="45" xfId="0" applyFont="1" applyBorder="1" applyAlignment="1">
      <alignment horizontal="center" vertical="center"/>
    </xf>
    <xf numFmtId="9" fontId="12" fillId="0" borderId="39" xfId="1" applyFont="1" applyBorder="1" applyAlignment="1">
      <alignment horizontal="center" vertical="center"/>
    </xf>
    <xf numFmtId="0" fontId="12" fillId="0" borderId="46" xfId="0" applyFont="1" applyBorder="1" applyAlignment="1">
      <alignment horizontal="center" vertical="center"/>
    </xf>
    <xf numFmtId="9" fontId="12" fillId="0" borderId="47" xfId="1" applyFont="1" applyBorder="1" applyAlignment="1">
      <alignment horizontal="center" vertical="center"/>
    </xf>
    <xf numFmtId="0" fontId="12" fillId="0" borderId="11" xfId="0" applyFont="1" applyBorder="1" applyAlignment="1">
      <alignment horizontal="center" vertical="center"/>
    </xf>
    <xf numFmtId="0" fontId="12" fillId="0" borderId="19" xfId="0" applyFont="1" applyBorder="1" applyAlignment="1">
      <alignment horizontal="center" vertical="center" wrapText="1"/>
    </xf>
    <xf numFmtId="0" fontId="0" fillId="0" borderId="43" xfId="0" applyBorder="1" applyAlignment="1">
      <alignment horizontal="center" vertical="center" wrapText="1"/>
    </xf>
    <xf numFmtId="0" fontId="0" fillId="0" borderId="47" xfId="0" applyBorder="1" applyAlignment="1">
      <alignment vertical="center"/>
    </xf>
  </cellXfs>
  <cellStyles count="2">
    <cellStyle name="Normal" xfId="0" builtinId="0"/>
    <cellStyle name="Porcentaje" xfId="1" builtinId="5"/>
  </cellStyles>
  <dxfs count="4">
    <dxf>
      <fill>
        <patternFill>
          <bgColor rgb="FFFF0000"/>
        </patternFill>
      </fill>
    </dxf>
    <dxf>
      <fill>
        <patternFill>
          <bgColor rgb="FF00B050"/>
        </patternFill>
      </fill>
    </dxf>
    <dxf>
      <fill>
        <patternFill>
          <bgColor rgb="FFFF0000"/>
        </patternFill>
      </fill>
    </dxf>
    <dxf>
      <fill>
        <patternFill>
          <bgColor rgb="FF00B050"/>
        </patternFill>
      </fill>
    </dxf>
  </dxfs>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1048576"/>
  <sheetViews>
    <sheetView zoomScale="90" zoomScaleNormal="90" workbookViewId="0">
      <pane xSplit="2" ySplit="1" topLeftCell="AA2" activePane="bottomRight" state="frozen"/>
      <selection pane="topRight" activeCell="C1" sqref="C1"/>
      <selection pane="bottomLeft" activeCell="A2" sqref="A2"/>
      <selection pane="bottomRight" activeCell="AF14" sqref="AF14"/>
    </sheetView>
  </sheetViews>
  <sheetFormatPr baseColWidth="10" defaultColWidth="11.3046875" defaultRowHeight="15.9" x14ac:dyDescent="0.45"/>
  <cols>
    <col min="1" max="1" width="11.53515625" style="5" customWidth="1"/>
    <col min="2" max="2" width="13.23046875" style="6" customWidth="1"/>
    <col min="3" max="3" width="18.15234375" style="6" customWidth="1"/>
    <col min="4" max="4" width="16" style="13" customWidth="1"/>
    <col min="5" max="5" width="19.3046875" style="7" customWidth="1"/>
    <col min="6" max="6" width="25.3046875" style="6" customWidth="1"/>
    <col min="7" max="7" width="24.3046875" style="6" customWidth="1"/>
    <col min="8" max="8" width="29.84375" style="6" customWidth="1"/>
    <col min="9" max="9" width="15.69140625" style="6" bestFit="1" customWidth="1"/>
    <col min="10" max="10" width="18.3046875" style="19" customWidth="1"/>
    <col min="11" max="11" width="37.3046875" style="15" customWidth="1"/>
    <col min="12" max="12" width="21.69140625" style="19" customWidth="1"/>
    <col min="13" max="13" width="16" style="15" customWidth="1"/>
    <col min="14" max="14" width="8" style="18" customWidth="1"/>
    <col min="15" max="16" width="8" style="15" customWidth="1"/>
    <col min="17" max="17" width="18.15234375" style="18" customWidth="1"/>
    <col min="18" max="18" width="3.69140625" style="20" customWidth="1"/>
    <col min="19" max="20" width="9.53515625" style="9" customWidth="1"/>
    <col min="21" max="21" width="13" style="9" customWidth="1"/>
    <col min="22" max="22" width="11.15234375" style="9" customWidth="1"/>
    <col min="23" max="23" width="8.3046875" style="21" customWidth="1"/>
    <col min="24" max="24" width="9" style="9" customWidth="1"/>
    <col min="25" max="25" width="10.3046875" style="9" customWidth="1"/>
    <col min="26" max="26" width="11.53515625" style="15" customWidth="1"/>
    <col min="27" max="27" width="8.84375" style="8" customWidth="1"/>
    <col min="28" max="28" width="10" style="9" customWidth="1"/>
    <col min="29" max="29" width="9.84375" style="9" customWidth="1"/>
    <col min="30" max="30" width="8.3046875" style="10" customWidth="1"/>
    <col min="31" max="31" width="12.53515625" style="17" customWidth="1"/>
    <col min="32" max="32" width="13.69140625" customWidth="1"/>
    <col min="33" max="33" width="69.3046875" customWidth="1"/>
    <col min="34" max="34" width="40.15234375" customWidth="1"/>
  </cols>
  <sheetData>
    <row r="1" spans="1:34" s="14" customFormat="1" ht="78.900000000000006" customHeight="1" thickBot="1" x14ac:dyDescent="0.45">
      <c r="A1" s="162" t="s">
        <v>0</v>
      </c>
      <c r="B1" s="162" t="s">
        <v>1</v>
      </c>
      <c r="C1" s="33" t="s">
        <v>2</v>
      </c>
      <c r="D1" s="185" t="s">
        <v>3</v>
      </c>
      <c r="E1" s="186"/>
      <c r="F1" s="162" t="s">
        <v>4</v>
      </c>
      <c r="G1" s="163" t="s">
        <v>5</v>
      </c>
      <c r="H1" s="164" t="s">
        <v>6</v>
      </c>
      <c r="I1" s="164" t="s">
        <v>7</v>
      </c>
      <c r="J1" s="163" t="s">
        <v>8</v>
      </c>
      <c r="K1" s="165" t="s">
        <v>9</v>
      </c>
      <c r="L1" s="162" t="s">
        <v>10</v>
      </c>
      <c r="M1" s="166" t="s">
        <v>11</v>
      </c>
      <c r="N1" s="34" t="s">
        <v>12</v>
      </c>
      <c r="O1" s="34" t="s">
        <v>13</v>
      </c>
      <c r="P1" s="35" t="s">
        <v>14</v>
      </c>
      <c r="Q1" s="187" t="s">
        <v>15</v>
      </c>
      <c r="R1" s="188"/>
      <c r="S1" s="36" t="s">
        <v>16</v>
      </c>
      <c r="T1" s="36" t="s">
        <v>17</v>
      </c>
      <c r="U1" s="36" t="s">
        <v>18</v>
      </c>
      <c r="V1" s="36" t="s">
        <v>19</v>
      </c>
      <c r="W1" s="37" t="s">
        <v>20</v>
      </c>
      <c r="X1" s="36" t="s">
        <v>21</v>
      </c>
      <c r="Y1" s="163" t="s">
        <v>22</v>
      </c>
      <c r="Z1" s="163" t="s">
        <v>23</v>
      </c>
      <c r="AA1" s="163" t="s">
        <v>24</v>
      </c>
      <c r="AB1" s="163" t="s">
        <v>25</v>
      </c>
      <c r="AC1" s="163" t="s">
        <v>26</v>
      </c>
      <c r="AD1" s="36" t="s">
        <v>21</v>
      </c>
      <c r="AE1" s="38" t="s">
        <v>27</v>
      </c>
      <c r="AF1" s="36" t="s">
        <v>28</v>
      </c>
      <c r="AG1" s="36" t="s">
        <v>29</v>
      </c>
    </row>
    <row r="2" spans="1:34" s="23" customFormat="1" ht="18.649999999999999" customHeight="1" x14ac:dyDescent="0.4">
      <c r="A2" s="29">
        <v>1</v>
      </c>
      <c r="B2" s="67" t="s">
        <v>30</v>
      </c>
      <c r="C2" s="29" t="s">
        <v>31</v>
      </c>
      <c r="D2" s="39"/>
      <c r="E2" s="39"/>
      <c r="F2" s="29" t="s">
        <v>32</v>
      </c>
      <c r="G2" s="39"/>
      <c r="H2" s="29" t="s">
        <v>33</v>
      </c>
      <c r="I2" s="40" t="s">
        <v>34</v>
      </c>
      <c r="J2" s="29" t="s">
        <v>35</v>
      </c>
      <c r="K2" s="41" t="s">
        <v>36</v>
      </c>
      <c r="L2" s="29" t="s">
        <v>37</v>
      </c>
      <c r="M2" s="42" t="s">
        <v>38</v>
      </c>
      <c r="N2" s="29"/>
      <c r="O2" s="29"/>
      <c r="P2" s="29" t="s">
        <v>39</v>
      </c>
      <c r="Q2" s="29" t="s">
        <v>40</v>
      </c>
      <c r="R2" s="29">
        <f t="shared" ref="R2:R36" si="0">IF(Q2="Enviado",10,IF(Q2="Ejecutado",80,IF(Q2="En progreso",10,IF(Q2="Cerrado",80,IF(Q2="Pendiente",0,"")))))</f>
        <v>80</v>
      </c>
      <c r="S2" s="39"/>
      <c r="T2" s="39"/>
      <c r="U2" s="29">
        <v>1571</v>
      </c>
      <c r="V2" s="43">
        <f>U2*(1-W2)</f>
        <v>94.26000000000009</v>
      </c>
      <c r="W2" s="44">
        <v>0.94</v>
      </c>
      <c r="X2" s="45">
        <v>1094</v>
      </c>
      <c r="Y2" s="39"/>
      <c r="Z2" s="39"/>
      <c r="AA2" s="43">
        <v>2121</v>
      </c>
      <c r="AB2" s="43">
        <f>AA2*(1-AC2)</f>
        <v>224.82599999999996</v>
      </c>
      <c r="AC2" s="44">
        <v>0.89400000000000002</v>
      </c>
      <c r="AD2" s="45">
        <v>1094</v>
      </c>
      <c r="AE2" s="146">
        <f t="shared" ref="AE2:AE35" si="1">AB2-V2</f>
        <v>130.56599999999986</v>
      </c>
      <c r="AF2" s="46">
        <v>44363</v>
      </c>
      <c r="AG2" s="156" t="s">
        <v>1132</v>
      </c>
      <c r="AH2" s="156" t="s">
        <v>1132</v>
      </c>
    </row>
    <row r="3" spans="1:34" s="22" customFormat="1" ht="18.649999999999999" customHeight="1" x14ac:dyDescent="0.4">
      <c r="A3" s="47">
        <f t="shared" ref="A3:A34" si="2">A2+1</f>
        <v>2</v>
      </c>
      <c r="B3" s="47" t="s">
        <v>1164</v>
      </c>
      <c r="C3" s="47" t="s">
        <v>31</v>
      </c>
      <c r="D3" s="47"/>
      <c r="E3" s="47"/>
      <c r="F3" s="47" t="s">
        <v>41</v>
      </c>
      <c r="G3" s="47"/>
      <c r="H3" s="47" t="s">
        <v>42</v>
      </c>
      <c r="I3" s="47" t="s">
        <v>34</v>
      </c>
      <c r="J3" s="30" t="s">
        <v>43</v>
      </c>
      <c r="K3" s="30" t="s">
        <v>44</v>
      </c>
      <c r="L3" s="30" t="s">
        <v>37</v>
      </c>
      <c r="M3" s="48" t="s">
        <v>38</v>
      </c>
      <c r="N3" s="30"/>
      <c r="O3" s="30"/>
      <c r="P3" s="30" t="s">
        <v>39</v>
      </c>
      <c r="Q3" s="30" t="s">
        <v>40</v>
      </c>
      <c r="R3" s="30">
        <f t="shared" si="0"/>
        <v>80</v>
      </c>
      <c r="S3" s="49"/>
      <c r="T3" s="49"/>
      <c r="U3" s="49">
        <v>588</v>
      </c>
      <c r="V3" s="50">
        <f>U3*(1-W3)</f>
        <v>34.104000000000028</v>
      </c>
      <c r="W3" s="51">
        <v>0.94199999999999995</v>
      </c>
      <c r="X3" s="49">
        <v>1275</v>
      </c>
      <c r="Y3" s="30">
        <v>100</v>
      </c>
      <c r="Z3" s="30">
        <v>85</v>
      </c>
      <c r="AA3" s="49">
        <v>864</v>
      </c>
      <c r="AB3" s="52">
        <f t="shared" ref="AB3:AB48" si="3">AA3*(1-AC3)</f>
        <v>27.648000000000025</v>
      </c>
      <c r="AC3" s="53">
        <v>0.96799999999999997</v>
      </c>
      <c r="AD3" s="49">
        <v>1275</v>
      </c>
      <c r="AE3" s="147">
        <f t="shared" si="1"/>
        <v>-6.4560000000000031</v>
      </c>
      <c r="AF3" s="46">
        <v>44341</v>
      </c>
      <c r="AG3" s="157" t="s">
        <v>1133</v>
      </c>
      <c r="AH3" s="157" t="s">
        <v>1133</v>
      </c>
    </row>
    <row r="4" spans="1:34" s="22" customFormat="1" ht="20.149999999999999" customHeight="1" x14ac:dyDescent="0.4">
      <c r="A4" s="29">
        <f t="shared" si="2"/>
        <v>3</v>
      </c>
      <c r="B4" s="29" t="s">
        <v>1165</v>
      </c>
      <c r="C4" s="29" t="s">
        <v>31</v>
      </c>
      <c r="D4" s="29"/>
      <c r="E4" s="29"/>
      <c r="F4" s="29" t="s">
        <v>41</v>
      </c>
      <c r="G4" s="29"/>
      <c r="H4" s="29" t="s">
        <v>42</v>
      </c>
      <c r="I4" s="40" t="s">
        <v>34</v>
      </c>
      <c r="J4" s="29" t="s">
        <v>43</v>
      </c>
      <c r="K4" s="29" t="s">
        <v>44</v>
      </c>
      <c r="L4" s="29" t="s">
        <v>37</v>
      </c>
      <c r="M4" s="42" t="s">
        <v>38</v>
      </c>
      <c r="N4" s="29"/>
      <c r="O4" s="29"/>
      <c r="P4" s="29" t="s">
        <v>39</v>
      </c>
      <c r="Q4" s="29" t="s">
        <v>40</v>
      </c>
      <c r="R4" s="29">
        <f t="shared" si="0"/>
        <v>80</v>
      </c>
      <c r="S4" s="49"/>
      <c r="T4" s="49"/>
      <c r="U4" s="29">
        <v>414</v>
      </c>
      <c r="V4" s="43">
        <f t="shared" ref="V4:V45" si="4">U4*(1-W4)</f>
        <v>12.420000000000011</v>
      </c>
      <c r="W4" s="44">
        <v>0.97</v>
      </c>
      <c r="X4" s="45">
        <v>786</v>
      </c>
      <c r="Y4" s="30">
        <v>100</v>
      </c>
      <c r="Z4" s="30">
        <v>117</v>
      </c>
      <c r="AA4" s="43">
        <v>761</v>
      </c>
      <c r="AB4" s="43">
        <f>AA4*(1-AC4)</f>
        <v>152.96099999999996</v>
      </c>
      <c r="AC4" s="55">
        <v>0.79900000000000004</v>
      </c>
      <c r="AD4" s="45">
        <v>786</v>
      </c>
      <c r="AE4" s="148">
        <f>AB4-V4</f>
        <v>140.54099999999994</v>
      </c>
      <c r="AF4" s="46">
        <v>44342</v>
      </c>
      <c r="AG4" s="157" t="s">
        <v>1134</v>
      </c>
      <c r="AH4" s="157" t="s">
        <v>1134</v>
      </c>
    </row>
    <row r="5" spans="1:34" s="22" customFormat="1" ht="20.149999999999999" customHeight="1" x14ac:dyDescent="0.4">
      <c r="A5" s="47">
        <f t="shared" si="2"/>
        <v>4</v>
      </c>
      <c r="B5" s="47" t="s">
        <v>45</v>
      </c>
      <c r="C5" s="47" t="s">
        <v>31</v>
      </c>
      <c r="D5" s="47"/>
      <c r="E5" s="47"/>
      <c r="F5" s="47" t="s">
        <v>41</v>
      </c>
      <c r="G5" s="47"/>
      <c r="H5" s="47"/>
      <c r="I5" s="47"/>
      <c r="J5" s="30"/>
      <c r="K5" s="30"/>
      <c r="L5" s="30" t="s">
        <v>37</v>
      </c>
      <c r="M5" s="48"/>
      <c r="N5" s="30"/>
      <c r="O5" s="30"/>
      <c r="P5" s="30"/>
      <c r="Q5" s="30" t="s">
        <v>46</v>
      </c>
      <c r="R5" s="30" t="str">
        <f t="shared" si="0"/>
        <v/>
      </c>
      <c r="S5" s="49"/>
      <c r="T5" s="49"/>
      <c r="U5" s="49"/>
      <c r="V5" s="50">
        <f t="shared" si="4"/>
        <v>0</v>
      </c>
      <c r="W5" s="51"/>
      <c r="X5" s="49"/>
      <c r="Y5" s="30"/>
      <c r="Z5" s="30"/>
      <c r="AA5" s="49"/>
      <c r="AB5" s="52">
        <f t="shared" si="3"/>
        <v>0</v>
      </c>
      <c r="AC5" s="56"/>
      <c r="AD5" s="49"/>
      <c r="AE5" s="146">
        <f t="shared" si="1"/>
        <v>0</v>
      </c>
      <c r="AF5" s="46"/>
      <c r="AG5" s="157"/>
      <c r="AH5" s="157"/>
    </row>
    <row r="6" spans="1:34" s="22" customFormat="1" ht="20.149999999999999" customHeight="1" x14ac:dyDescent="0.4">
      <c r="A6" s="29">
        <f t="shared" si="2"/>
        <v>5</v>
      </c>
      <c r="B6" s="29" t="s">
        <v>47</v>
      </c>
      <c r="C6" s="29" t="s">
        <v>31</v>
      </c>
      <c r="D6" s="29"/>
      <c r="E6" s="29"/>
      <c r="F6" s="29" t="s">
        <v>32</v>
      </c>
      <c r="G6" s="29"/>
      <c r="H6" s="29" t="s">
        <v>48</v>
      </c>
      <c r="I6" s="40" t="s">
        <v>34</v>
      </c>
      <c r="J6" s="29" t="s">
        <v>35</v>
      </c>
      <c r="K6" s="29"/>
      <c r="L6" s="29" t="s">
        <v>37</v>
      </c>
      <c r="M6" s="42" t="s">
        <v>38</v>
      </c>
      <c r="N6" s="29"/>
      <c r="O6" s="29"/>
      <c r="P6" s="29" t="s">
        <v>39</v>
      </c>
      <c r="Q6" s="29" t="s">
        <v>40</v>
      </c>
      <c r="R6" s="29">
        <f t="shared" si="0"/>
        <v>80</v>
      </c>
      <c r="S6" s="49"/>
      <c r="T6" s="49"/>
      <c r="U6" s="29">
        <v>998</v>
      </c>
      <c r="V6" s="43">
        <f t="shared" si="4"/>
        <v>24.950000000000021</v>
      </c>
      <c r="W6" s="44">
        <v>0.97499999999999998</v>
      </c>
      <c r="X6" s="45">
        <v>858</v>
      </c>
      <c r="Y6" s="30">
        <v>100</v>
      </c>
      <c r="Z6" s="30">
        <v>117</v>
      </c>
      <c r="AA6" s="29">
        <v>1154</v>
      </c>
      <c r="AB6" s="43">
        <f t="shared" si="3"/>
        <v>233.10799999999995</v>
      </c>
      <c r="AC6" s="57">
        <v>0.79800000000000004</v>
      </c>
      <c r="AD6" s="45">
        <v>858</v>
      </c>
      <c r="AE6" s="148">
        <f t="shared" si="1"/>
        <v>208.15799999999993</v>
      </c>
      <c r="AF6" s="46">
        <v>44326</v>
      </c>
      <c r="AG6" s="156" t="s">
        <v>1135</v>
      </c>
      <c r="AH6" s="156" t="s">
        <v>1135</v>
      </c>
    </row>
    <row r="7" spans="1:34" s="22" customFormat="1" ht="20.149999999999999" customHeight="1" x14ac:dyDescent="0.4">
      <c r="A7" s="47">
        <f t="shared" si="2"/>
        <v>6</v>
      </c>
      <c r="B7" s="47" t="s">
        <v>49</v>
      </c>
      <c r="C7" s="47" t="s">
        <v>31</v>
      </c>
      <c r="D7" s="47"/>
      <c r="E7" s="47"/>
      <c r="F7" s="47" t="s">
        <v>41</v>
      </c>
      <c r="G7" s="47"/>
      <c r="H7" s="47" t="s">
        <v>50</v>
      </c>
      <c r="I7" s="47" t="s">
        <v>34</v>
      </c>
      <c r="J7" s="30" t="s">
        <v>43</v>
      </c>
      <c r="K7" s="30"/>
      <c r="L7" s="30" t="s">
        <v>37</v>
      </c>
      <c r="M7" s="48" t="s">
        <v>38</v>
      </c>
      <c r="N7" s="30"/>
      <c r="O7" s="30"/>
      <c r="P7" s="30" t="s">
        <v>39</v>
      </c>
      <c r="Q7" s="30" t="s">
        <v>40</v>
      </c>
      <c r="R7" s="30">
        <f t="shared" si="0"/>
        <v>80</v>
      </c>
      <c r="S7" s="49"/>
      <c r="T7" s="49"/>
      <c r="U7" s="49">
        <v>1531</v>
      </c>
      <c r="V7" s="52">
        <f t="shared" si="4"/>
        <v>30.620000000000026</v>
      </c>
      <c r="W7" s="51">
        <v>0.98</v>
      </c>
      <c r="X7" s="49">
        <v>1498</v>
      </c>
      <c r="Y7" s="30">
        <v>100</v>
      </c>
      <c r="Z7" s="30">
        <v>107</v>
      </c>
      <c r="AA7" s="49">
        <v>1376</v>
      </c>
      <c r="AB7" s="52">
        <f t="shared" si="3"/>
        <v>33.024000000000029</v>
      </c>
      <c r="AC7" s="53">
        <v>0.97599999999999998</v>
      </c>
      <c r="AD7" s="49">
        <v>1498</v>
      </c>
      <c r="AE7" s="146">
        <f t="shared" si="1"/>
        <v>2.4040000000000035</v>
      </c>
      <c r="AF7" s="46">
        <v>44326</v>
      </c>
      <c r="AG7" s="156" t="s">
        <v>1136</v>
      </c>
      <c r="AH7" s="156" t="s">
        <v>1136</v>
      </c>
    </row>
    <row r="8" spans="1:34" s="22" customFormat="1" ht="20.149999999999999" customHeight="1" x14ac:dyDescent="0.4">
      <c r="A8" s="29">
        <f t="shared" si="2"/>
        <v>7</v>
      </c>
      <c r="B8" s="29" t="s">
        <v>51</v>
      </c>
      <c r="C8" s="29" t="s">
        <v>31</v>
      </c>
      <c r="D8" s="29"/>
      <c r="E8" s="29"/>
      <c r="F8" s="29" t="s">
        <v>52</v>
      </c>
      <c r="G8" s="29"/>
      <c r="H8" s="29" t="s">
        <v>53</v>
      </c>
      <c r="I8" s="29" t="s">
        <v>34</v>
      </c>
      <c r="J8" s="29" t="s">
        <v>35</v>
      </c>
      <c r="K8" s="29"/>
      <c r="L8" s="29" t="s">
        <v>37</v>
      </c>
      <c r="M8" s="42" t="s">
        <v>38</v>
      </c>
      <c r="N8" s="29"/>
      <c r="O8" s="29"/>
      <c r="P8" s="29" t="s">
        <v>39</v>
      </c>
      <c r="Q8" s="29" t="s">
        <v>40</v>
      </c>
      <c r="R8" s="29">
        <f t="shared" si="0"/>
        <v>80</v>
      </c>
      <c r="S8" s="49"/>
      <c r="T8" s="49"/>
      <c r="U8" s="29">
        <v>6554</v>
      </c>
      <c r="V8" s="43">
        <f t="shared" si="4"/>
        <v>275.26800000000026</v>
      </c>
      <c r="W8" s="44">
        <v>0.95799999999999996</v>
      </c>
      <c r="X8" s="45"/>
      <c r="Y8" s="30">
        <v>0</v>
      </c>
      <c r="Z8" s="30">
        <v>0</v>
      </c>
      <c r="AA8" s="31"/>
      <c r="AB8" s="43">
        <v>278.81</v>
      </c>
      <c r="AC8" s="57"/>
      <c r="AD8" s="45"/>
      <c r="AE8" s="148"/>
      <c r="AF8" s="46">
        <v>44218</v>
      </c>
      <c r="AG8" s="157" t="s">
        <v>54</v>
      </c>
      <c r="AH8" s="157" t="s">
        <v>54</v>
      </c>
    </row>
    <row r="9" spans="1:34" s="22" customFormat="1" ht="20.149999999999999" customHeight="1" x14ac:dyDescent="0.4">
      <c r="A9" s="47">
        <f t="shared" si="2"/>
        <v>8</v>
      </c>
      <c r="B9" s="47" t="s">
        <v>55</v>
      </c>
      <c r="C9" s="47" t="s">
        <v>31</v>
      </c>
      <c r="D9" s="47"/>
      <c r="E9" s="47"/>
      <c r="F9" s="47" t="s">
        <v>41</v>
      </c>
      <c r="G9" s="47"/>
      <c r="H9" s="47" t="s">
        <v>50</v>
      </c>
      <c r="I9" s="47" t="s">
        <v>34</v>
      </c>
      <c r="J9" s="30"/>
      <c r="K9" s="30"/>
      <c r="L9" s="30" t="s">
        <v>37</v>
      </c>
      <c r="M9" s="48" t="s">
        <v>38</v>
      </c>
      <c r="N9" s="30"/>
      <c r="O9" s="30"/>
      <c r="P9" s="30" t="s">
        <v>39</v>
      </c>
      <c r="Q9" s="30" t="s">
        <v>40</v>
      </c>
      <c r="R9" s="30">
        <f t="shared" si="0"/>
        <v>80</v>
      </c>
      <c r="S9" s="49"/>
      <c r="T9" s="49"/>
      <c r="U9" s="49">
        <v>128</v>
      </c>
      <c r="V9" s="52">
        <f t="shared" si="4"/>
        <v>75.00800000000001</v>
      </c>
      <c r="W9" s="51">
        <v>0.41399999999999998</v>
      </c>
      <c r="X9" s="49">
        <v>327</v>
      </c>
      <c r="Y9" s="30">
        <v>100</v>
      </c>
      <c r="Z9" s="30">
        <v>109</v>
      </c>
      <c r="AA9" s="50">
        <v>231</v>
      </c>
      <c r="AB9" s="52">
        <f t="shared" si="3"/>
        <v>115.038</v>
      </c>
      <c r="AC9" s="53">
        <v>0.502</v>
      </c>
      <c r="AD9" s="49">
        <v>327</v>
      </c>
      <c r="AE9" s="146">
        <f t="shared" si="1"/>
        <v>40.029999999999987</v>
      </c>
      <c r="AF9" s="46">
        <v>44348</v>
      </c>
      <c r="AG9" s="157" t="s">
        <v>1137</v>
      </c>
      <c r="AH9" s="157" t="s">
        <v>1137</v>
      </c>
    </row>
    <row r="10" spans="1:34" s="22" customFormat="1" ht="20.149999999999999" customHeight="1" x14ac:dyDescent="0.4">
      <c r="A10" s="29">
        <f t="shared" si="2"/>
        <v>9</v>
      </c>
      <c r="B10" s="67" t="s">
        <v>56</v>
      </c>
      <c r="C10" s="29" t="s">
        <v>31</v>
      </c>
      <c r="D10" s="29"/>
      <c r="E10" s="29"/>
      <c r="F10" s="67" t="s">
        <v>41</v>
      </c>
      <c r="G10" s="29"/>
      <c r="H10" s="67" t="s">
        <v>57</v>
      </c>
      <c r="I10" s="67" t="s">
        <v>93</v>
      </c>
      <c r="J10" s="67" t="s">
        <v>35</v>
      </c>
      <c r="K10" s="67" t="s">
        <v>1123</v>
      </c>
      <c r="L10" s="29" t="s">
        <v>37</v>
      </c>
      <c r="M10" s="42" t="s">
        <v>38</v>
      </c>
      <c r="N10" s="29"/>
      <c r="O10" s="29"/>
      <c r="P10" s="29" t="s">
        <v>39</v>
      </c>
      <c r="Q10" s="29" t="s">
        <v>40</v>
      </c>
      <c r="R10" s="29">
        <f t="shared" si="0"/>
        <v>80</v>
      </c>
      <c r="S10" s="49"/>
      <c r="T10" s="49"/>
      <c r="U10" s="29">
        <v>2471</v>
      </c>
      <c r="V10" s="43">
        <f t="shared" si="4"/>
        <v>42.007000000000041</v>
      </c>
      <c r="W10" s="44">
        <v>0.98299999999999998</v>
      </c>
      <c r="X10" s="45">
        <v>119</v>
      </c>
      <c r="Y10" s="30">
        <v>100</v>
      </c>
      <c r="Z10" s="30"/>
      <c r="AA10" s="43">
        <v>169.26</v>
      </c>
      <c r="AB10" s="43">
        <f t="shared" si="3"/>
        <v>30.805320000000005</v>
      </c>
      <c r="AC10" s="55">
        <v>0.81799999999999995</v>
      </c>
      <c r="AD10" s="45">
        <v>119</v>
      </c>
      <c r="AE10" s="148">
        <f t="shared" si="1"/>
        <v>-11.201680000000035</v>
      </c>
      <c r="AF10" s="46">
        <v>44347</v>
      </c>
      <c r="AG10" s="157" t="s">
        <v>1138</v>
      </c>
      <c r="AH10" s="157" t="s">
        <v>1138</v>
      </c>
    </row>
    <row r="11" spans="1:34" s="22" customFormat="1" ht="20.149999999999999" customHeight="1" x14ac:dyDescent="0.4">
      <c r="A11" s="47">
        <f t="shared" si="2"/>
        <v>10</v>
      </c>
      <c r="B11" s="58" t="s">
        <v>59</v>
      </c>
      <c r="C11" s="47" t="s">
        <v>31</v>
      </c>
      <c r="D11" s="47"/>
      <c r="E11" s="47"/>
      <c r="F11" s="47" t="s">
        <v>41</v>
      </c>
      <c r="G11" s="47"/>
      <c r="H11" s="47" t="s">
        <v>57</v>
      </c>
      <c r="I11" s="47" t="s">
        <v>60</v>
      </c>
      <c r="J11" s="30" t="s">
        <v>35</v>
      </c>
      <c r="K11" s="30"/>
      <c r="L11" s="30" t="s">
        <v>37</v>
      </c>
      <c r="M11" s="48" t="s">
        <v>61</v>
      </c>
      <c r="N11" s="30"/>
      <c r="O11" s="30"/>
      <c r="P11" s="30" t="s">
        <v>39</v>
      </c>
      <c r="Q11" s="30" t="s">
        <v>40</v>
      </c>
      <c r="R11" s="30">
        <f t="shared" si="0"/>
        <v>80</v>
      </c>
      <c r="S11" s="49"/>
      <c r="T11" s="49"/>
      <c r="U11" s="49">
        <v>5616</v>
      </c>
      <c r="V11" s="52">
        <f t="shared" si="4"/>
        <v>112.32000000000011</v>
      </c>
      <c r="W11" s="51">
        <v>0.98</v>
      </c>
      <c r="X11" s="49">
        <v>661</v>
      </c>
      <c r="Y11" s="30">
        <v>100</v>
      </c>
      <c r="Z11" s="30"/>
      <c r="AA11" s="49">
        <v>4106</v>
      </c>
      <c r="AB11" s="52">
        <f t="shared" si="3"/>
        <v>201.19400000000019</v>
      </c>
      <c r="AC11" s="53">
        <v>0.95099999999999996</v>
      </c>
      <c r="AD11" s="49">
        <v>661</v>
      </c>
      <c r="AE11" s="147">
        <f t="shared" si="1"/>
        <v>88.87400000000008</v>
      </c>
      <c r="AF11" s="46">
        <v>44354</v>
      </c>
      <c r="AG11" s="157" t="s">
        <v>1139</v>
      </c>
      <c r="AH11" s="157" t="s">
        <v>1139</v>
      </c>
    </row>
    <row r="12" spans="1:34" s="22" customFormat="1" ht="20.149999999999999" customHeight="1" x14ac:dyDescent="0.4">
      <c r="A12" s="29">
        <f t="shared" si="2"/>
        <v>11</v>
      </c>
      <c r="B12" s="29" t="s">
        <v>62</v>
      </c>
      <c r="C12" s="29" t="s">
        <v>31</v>
      </c>
      <c r="D12" s="29"/>
      <c r="E12" s="29"/>
      <c r="F12" s="29" t="s">
        <v>41</v>
      </c>
      <c r="G12" s="29"/>
      <c r="H12" s="29" t="s">
        <v>53</v>
      </c>
      <c r="I12" s="29" t="s">
        <v>60</v>
      </c>
      <c r="J12" s="29" t="s">
        <v>63</v>
      </c>
      <c r="K12" s="29"/>
      <c r="L12" s="29" t="s">
        <v>37</v>
      </c>
      <c r="M12" s="42" t="s">
        <v>61</v>
      </c>
      <c r="N12" s="29"/>
      <c r="O12" s="29"/>
      <c r="P12" s="29" t="s">
        <v>39</v>
      </c>
      <c r="Q12" s="29" t="s">
        <v>40</v>
      </c>
      <c r="R12" s="29">
        <f t="shared" si="0"/>
        <v>80</v>
      </c>
      <c r="S12" s="49"/>
      <c r="T12" s="49"/>
      <c r="U12" s="29">
        <v>5701</v>
      </c>
      <c r="V12" s="43">
        <f t="shared" si="4"/>
        <v>108.3190000000001</v>
      </c>
      <c r="W12" s="44">
        <v>0.98099999999999998</v>
      </c>
      <c r="X12" s="45">
        <v>1308</v>
      </c>
      <c r="Y12" s="30">
        <v>100</v>
      </c>
      <c r="Z12" s="30"/>
      <c r="AA12" s="29">
        <v>10659</v>
      </c>
      <c r="AB12" s="43">
        <f t="shared" si="3"/>
        <v>191.86200000000017</v>
      </c>
      <c r="AC12" s="57">
        <v>0.98199999999999998</v>
      </c>
      <c r="AD12" s="45">
        <v>1308</v>
      </c>
      <c r="AE12" s="148">
        <f t="shared" si="1"/>
        <v>83.543000000000063</v>
      </c>
      <c r="AF12" s="46">
        <v>44351</v>
      </c>
      <c r="AG12" s="157" t="s">
        <v>1140</v>
      </c>
      <c r="AH12" s="157" t="s">
        <v>1140</v>
      </c>
    </row>
    <row r="13" spans="1:34" s="22" customFormat="1" ht="20.149999999999999" customHeight="1" x14ac:dyDescent="0.4">
      <c r="A13" s="47">
        <f t="shared" si="2"/>
        <v>12</v>
      </c>
      <c r="B13" s="47" t="s">
        <v>64</v>
      </c>
      <c r="C13" s="47" t="s">
        <v>31</v>
      </c>
      <c r="D13" s="47"/>
      <c r="E13" s="47"/>
      <c r="F13" s="47" t="s">
        <v>41</v>
      </c>
      <c r="G13" s="47"/>
      <c r="H13" s="47" t="s">
        <v>53</v>
      </c>
      <c r="I13" s="47" t="s">
        <v>34</v>
      </c>
      <c r="J13" s="30" t="s">
        <v>63</v>
      </c>
      <c r="K13" s="30"/>
      <c r="L13" s="30" t="s">
        <v>65</v>
      </c>
      <c r="M13" s="48" t="s">
        <v>38</v>
      </c>
      <c r="N13" s="30"/>
      <c r="O13" s="30"/>
      <c r="P13" s="30" t="s">
        <v>39</v>
      </c>
      <c r="Q13" s="30" t="s">
        <v>40</v>
      </c>
      <c r="R13" s="30">
        <f t="shared" si="0"/>
        <v>80</v>
      </c>
      <c r="S13" s="49"/>
      <c r="T13" s="49"/>
      <c r="U13" s="49">
        <v>767</v>
      </c>
      <c r="V13" s="52">
        <f t="shared" si="4"/>
        <v>115.05000000000001</v>
      </c>
      <c r="W13" s="51">
        <v>0.85</v>
      </c>
      <c r="X13" s="49">
        <v>692</v>
      </c>
      <c r="Y13" s="30">
        <v>100</v>
      </c>
      <c r="Z13" s="30"/>
      <c r="AA13" s="50">
        <v>1514</v>
      </c>
      <c r="AB13" s="52">
        <f t="shared" si="3"/>
        <v>154.42799999999997</v>
      </c>
      <c r="AC13" s="59">
        <v>0.89800000000000002</v>
      </c>
      <c r="AD13" s="49">
        <v>692</v>
      </c>
      <c r="AE13" s="146">
        <f t="shared" si="1"/>
        <v>39.377999999999957</v>
      </c>
      <c r="AF13" s="46">
        <v>44341</v>
      </c>
      <c r="AG13" s="157" t="s">
        <v>1141</v>
      </c>
      <c r="AH13" s="157" t="s">
        <v>1141</v>
      </c>
    </row>
    <row r="14" spans="1:34" s="22" customFormat="1" ht="20.149999999999999" customHeight="1" x14ac:dyDescent="0.4">
      <c r="A14" s="29">
        <f t="shared" si="2"/>
        <v>13</v>
      </c>
      <c r="B14" s="67" t="s">
        <v>66</v>
      </c>
      <c r="C14" s="29" t="s">
        <v>31</v>
      </c>
      <c r="D14" s="29"/>
      <c r="E14" s="29"/>
      <c r="F14" s="67" t="s">
        <v>32</v>
      </c>
      <c r="G14" s="29"/>
      <c r="H14" s="67" t="s">
        <v>33</v>
      </c>
      <c r="I14" s="67" t="s">
        <v>34</v>
      </c>
      <c r="J14" s="67" t="s">
        <v>35</v>
      </c>
      <c r="K14" s="41" t="s">
        <v>36</v>
      </c>
      <c r="L14" s="29" t="s">
        <v>37</v>
      </c>
      <c r="M14" s="42" t="s">
        <v>38</v>
      </c>
      <c r="N14" s="29"/>
      <c r="O14" s="29"/>
      <c r="P14" s="29" t="s">
        <v>39</v>
      </c>
      <c r="Q14" s="29" t="s">
        <v>40</v>
      </c>
      <c r="R14" s="29">
        <f t="shared" si="0"/>
        <v>80</v>
      </c>
      <c r="S14" s="49"/>
      <c r="T14" s="49"/>
      <c r="U14" s="29">
        <v>1051</v>
      </c>
      <c r="V14" s="43">
        <f t="shared" si="4"/>
        <v>21.020000000000017</v>
      </c>
      <c r="W14" s="44">
        <v>0.98</v>
      </c>
      <c r="X14" s="45">
        <v>570</v>
      </c>
      <c r="Y14" s="30"/>
      <c r="Z14" s="30"/>
      <c r="AA14" s="29">
        <v>1731</v>
      </c>
      <c r="AB14" s="43">
        <f t="shared" si="3"/>
        <v>88.281000000000077</v>
      </c>
      <c r="AC14" s="55">
        <v>0.94899999999999995</v>
      </c>
      <c r="AD14" s="45">
        <v>570</v>
      </c>
      <c r="AE14" s="148">
        <f t="shared" si="1"/>
        <v>67.261000000000053</v>
      </c>
      <c r="AF14" s="46">
        <v>44364</v>
      </c>
      <c r="AG14" s="157" t="s">
        <v>1142</v>
      </c>
      <c r="AH14" s="157" t="s">
        <v>1142</v>
      </c>
    </row>
    <row r="15" spans="1:34" s="22" customFormat="1" ht="20.149999999999999" customHeight="1" x14ac:dyDescent="0.4">
      <c r="A15" s="47">
        <f t="shared" si="2"/>
        <v>14</v>
      </c>
      <c r="B15" s="47" t="s">
        <v>67</v>
      </c>
      <c r="C15" s="47" t="s">
        <v>31</v>
      </c>
      <c r="D15" s="47"/>
      <c r="E15" s="47"/>
      <c r="F15" s="47" t="s">
        <v>32</v>
      </c>
      <c r="G15" s="47"/>
      <c r="H15" s="47" t="s">
        <v>48</v>
      </c>
      <c r="I15" s="47" t="s">
        <v>34</v>
      </c>
      <c r="J15" s="30" t="s">
        <v>43</v>
      </c>
      <c r="K15" s="30"/>
      <c r="L15" s="30" t="s">
        <v>37</v>
      </c>
      <c r="M15" s="48" t="s">
        <v>38</v>
      </c>
      <c r="N15" s="30"/>
      <c r="O15" s="30"/>
      <c r="P15" s="30" t="s">
        <v>39</v>
      </c>
      <c r="Q15" s="30" t="s">
        <v>40</v>
      </c>
      <c r="R15" s="30">
        <f t="shared" si="0"/>
        <v>80</v>
      </c>
      <c r="S15" s="49"/>
      <c r="T15" s="49"/>
      <c r="U15" s="49">
        <v>458</v>
      </c>
      <c r="V15" s="52">
        <f t="shared" si="4"/>
        <v>145.64399999999998</v>
      </c>
      <c r="W15" s="51">
        <v>0.68200000000000005</v>
      </c>
      <c r="X15" s="49">
        <v>1078</v>
      </c>
      <c r="Y15" s="30"/>
      <c r="Z15" s="30"/>
      <c r="AA15" s="49">
        <v>690</v>
      </c>
      <c r="AB15" s="52">
        <f t="shared" si="3"/>
        <v>307.04999999999995</v>
      </c>
      <c r="AC15" s="59">
        <v>0.55500000000000005</v>
      </c>
      <c r="AD15" s="49">
        <v>1078</v>
      </c>
      <c r="AE15" s="146">
        <f t="shared" si="1"/>
        <v>161.40599999999998</v>
      </c>
      <c r="AF15" s="46">
        <v>44349</v>
      </c>
      <c r="AG15" s="157" t="s">
        <v>1143</v>
      </c>
      <c r="AH15" s="157" t="s">
        <v>1143</v>
      </c>
    </row>
    <row r="16" spans="1:34" s="22" customFormat="1" ht="20.149999999999999" customHeight="1" x14ac:dyDescent="0.4">
      <c r="A16" s="29">
        <f t="shared" si="2"/>
        <v>15</v>
      </c>
      <c r="B16" s="29" t="s">
        <v>1166</v>
      </c>
      <c r="C16" s="29" t="s">
        <v>31</v>
      </c>
      <c r="D16" s="29"/>
      <c r="E16" s="29"/>
      <c r="F16" s="29" t="s">
        <v>32</v>
      </c>
      <c r="G16" s="29"/>
      <c r="H16" s="29" t="s">
        <v>48</v>
      </c>
      <c r="I16" s="29" t="s">
        <v>34</v>
      </c>
      <c r="J16" s="29" t="s">
        <v>35</v>
      </c>
      <c r="K16" s="29"/>
      <c r="L16" s="29" t="s">
        <v>37</v>
      </c>
      <c r="M16" s="42" t="s">
        <v>38</v>
      </c>
      <c r="N16" s="29"/>
      <c r="O16" s="29"/>
      <c r="P16" s="29" t="s">
        <v>39</v>
      </c>
      <c r="Q16" s="29" t="s">
        <v>40</v>
      </c>
      <c r="R16" s="29">
        <f t="shared" si="0"/>
        <v>80</v>
      </c>
      <c r="S16" s="49"/>
      <c r="T16" s="49"/>
      <c r="U16" s="29">
        <v>4014</v>
      </c>
      <c r="V16" s="43">
        <f t="shared" si="4"/>
        <v>60.210000000000051</v>
      </c>
      <c r="W16" s="44">
        <v>0.98499999999999999</v>
      </c>
      <c r="X16" s="45">
        <v>1417</v>
      </c>
      <c r="Y16" s="30"/>
      <c r="Z16" s="30"/>
      <c r="AA16" s="29">
        <v>703</v>
      </c>
      <c r="AB16" s="43">
        <f t="shared" si="3"/>
        <v>144.11499999999998</v>
      </c>
      <c r="AC16" s="55">
        <v>0.79500000000000004</v>
      </c>
      <c r="AD16" s="45">
        <v>1417</v>
      </c>
      <c r="AE16" s="148">
        <f t="shared" si="1"/>
        <v>83.90499999999993</v>
      </c>
      <c r="AF16" s="46">
        <v>44321</v>
      </c>
      <c r="AG16" s="157" t="s">
        <v>1144</v>
      </c>
      <c r="AH16" s="157" t="s">
        <v>1144</v>
      </c>
    </row>
    <row r="17" spans="1:34" s="22" customFormat="1" ht="20.149999999999999" customHeight="1" x14ac:dyDescent="0.4">
      <c r="A17" s="47">
        <f t="shared" si="2"/>
        <v>16</v>
      </c>
      <c r="B17" s="143" t="s">
        <v>68</v>
      </c>
      <c r="C17" s="47" t="s">
        <v>31</v>
      </c>
      <c r="D17" s="47"/>
      <c r="E17" s="47"/>
      <c r="F17" s="47" t="s">
        <v>32</v>
      </c>
      <c r="G17" s="47"/>
      <c r="H17" s="47" t="s">
        <v>33</v>
      </c>
      <c r="I17" s="47" t="s">
        <v>34</v>
      </c>
      <c r="J17" s="30" t="s">
        <v>35</v>
      </c>
      <c r="K17" s="41" t="s">
        <v>36</v>
      </c>
      <c r="L17" s="30" t="s">
        <v>37</v>
      </c>
      <c r="M17" s="48" t="s">
        <v>38</v>
      </c>
      <c r="N17" s="30"/>
      <c r="O17" s="30"/>
      <c r="P17" s="30" t="s">
        <v>39</v>
      </c>
      <c r="Q17" s="30" t="s">
        <v>40</v>
      </c>
      <c r="R17" s="30">
        <f t="shared" si="0"/>
        <v>80</v>
      </c>
      <c r="S17" s="49"/>
      <c r="T17" s="49"/>
      <c r="U17" s="49">
        <v>1942</v>
      </c>
      <c r="V17" s="52">
        <f t="shared" si="4"/>
        <v>34.956000000000031</v>
      </c>
      <c r="W17" s="51">
        <v>0.98199999999999998</v>
      </c>
      <c r="X17" s="49">
        <v>382</v>
      </c>
      <c r="Y17" s="30"/>
      <c r="Z17" s="30"/>
      <c r="AA17" s="49">
        <v>824</v>
      </c>
      <c r="AB17" s="52">
        <f t="shared" si="3"/>
        <v>242.25600000000003</v>
      </c>
      <c r="AC17" s="59">
        <v>0.70599999999999996</v>
      </c>
      <c r="AD17" s="49">
        <v>382</v>
      </c>
      <c r="AE17" s="146">
        <f t="shared" si="1"/>
        <v>207.3</v>
      </c>
      <c r="AF17" s="46">
        <v>44351</v>
      </c>
      <c r="AG17" s="157" t="s">
        <v>1145</v>
      </c>
      <c r="AH17" s="157" t="s">
        <v>1145</v>
      </c>
    </row>
    <row r="18" spans="1:34" s="22" customFormat="1" ht="20.149999999999999" customHeight="1" x14ac:dyDescent="0.4">
      <c r="A18" s="29">
        <f t="shared" si="2"/>
        <v>17</v>
      </c>
      <c r="B18" s="29" t="s">
        <v>69</v>
      </c>
      <c r="C18" s="29" t="s">
        <v>31</v>
      </c>
      <c r="D18" s="29"/>
      <c r="E18" s="29"/>
      <c r="F18" s="29" t="s">
        <v>32</v>
      </c>
      <c r="G18" s="29"/>
      <c r="H18" s="29" t="s">
        <v>48</v>
      </c>
      <c r="I18" s="119" t="s">
        <v>34</v>
      </c>
      <c r="J18" s="29" t="s">
        <v>43</v>
      </c>
      <c r="K18" s="29"/>
      <c r="L18" s="29" t="s">
        <v>37</v>
      </c>
      <c r="M18" s="42" t="s">
        <v>38</v>
      </c>
      <c r="N18" s="29"/>
      <c r="O18" s="29"/>
      <c r="P18" s="29" t="s">
        <v>39</v>
      </c>
      <c r="Q18" s="29" t="s">
        <v>40</v>
      </c>
      <c r="R18" s="29">
        <f t="shared" si="0"/>
        <v>80</v>
      </c>
      <c r="S18" s="49"/>
      <c r="T18" s="49"/>
      <c r="U18" s="29">
        <v>2840</v>
      </c>
      <c r="V18" s="43">
        <f t="shared" si="4"/>
        <v>19.880000000000017</v>
      </c>
      <c r="W18" s="44">
        <v>0.99299999999999999</v>
      </c>
      <c r="X18" s="45">
        <v>1206</v>
      </c>
      <c r="Y18" s="30"/>
      <c r="Z18" s="30"/>
      <c r="AA18" s="29">
        <v>657</v>
      </c>
      <c r="AB18" s="43">
        <f t="shared" si="3"/>
        <v>84.753</v>
      </c>
      <c r="AC18" s="55">
        <v>0.871</v>
      </c>
      <c r="AD18" s="45">
        <v>1206</v>
      </c>
      <c r="AE18" s="148">
        <f t="shared" si="1"/>
        <v>64.87299999999999</v>
      </c>
      <c r="AF18" s="46">
        <v>44341</v>
      </c>
      <c r="AG18" s="157" t="s">
        <v>1146</v>
      </c>
      <c r="AH18" s="157" t="s">
        <v>1146</v>
      </c>
    </row>
    <row r="19" spans="1:34" s="22" customFormat="1" ht="20.149999999999999" customHeight="1" x14ac:dyDescent="0.4">
      <c r="A19" s="47">
        <f t="shared" si="2"/>
        <v>18</v>
      </c>
      <c r="B19" s="143" t="s">
        <v>1167</v>
      </c>
      <c r="C19" s="47" t="s">
        <v>31</v>
      </c>
      <c r="D19" s="47"/>
      <c r="E19" s="47"/>
      <c r="F19" s="143" t="s">
        <v>32</v>
      </c>
      <c r="G19" s="47"/>
      <c r="H19" s="143" t="s">
        <v>33</v>
      </c>
      <c r="I19" s="143" t="s">
        <v>34</v>
      </c>
      <c r="J19" s="143" t="s">
        <v>35</v>
      </c>
      <c r="K19" s="41" t="s">
        <v>36</v>
      </c>
      <c r="L19" s="30" t="s">
        <v>37</v>
      </c>
      <c r="M19" s="48" t="s">
        <v>38</v>
      </c>
      <c r="N19" s="30"/>
      <c r="O19" s="30"/>
      <c r="P19" s="30" t="s">
        <v>39</v>
      </c>
      <c r="Q19" s="30" t="s">
        <v>40</v>
      </c>
      <c r="R19" s="30">
        <f t="shared" si="0"/>
        <v>80</v>
      </c>
      <c r="S19" s="49"/>
      <c r="T19" s="49"/>
      <c r="U19" s="49">
        <v>1323</v>
      </c>
      <c r="V19" s="52">
        <f t="shared" si="4"/>
        <v>26.460000000000022</v>
      </c>
      <c r="W19" s="51">
        <v>0.98</v>
      </c>
      <c r="X19" s="49">
        <v>290</v>
      </c>
      <c r="Y19" s="30"/>
      <c r="Z19" s="30"/>
      <c r="AA19" s="49">
        <v>808</v>
      </c>
      <c r="AB19" s="52">
        <f t="shared" si="3"/>
        <v>45.24800000000004</v>
      </c>
      <c r="AC19" s="59">
        <v>0.94399999999999995</v>
      </c>
      <c r="AD19" s="49">
        <v>290</v>
      </c>
      <c r="AE19" s="146">
        <f t="shared" si="1"/>
        <v>18.788000000000018</v>
      </c>
      <c r="AF19" s="60">
        <v>44243</v>
      </c>
      <c r="AG19" s="157" t="s">
        <v>1147</v>
      </c>
      <c r="AH19" s="157" t="s">
        <v>1147</v>
      </c>
    </row>
    <row r="20" spans="1:34" s="22" customFormat="1" ht="20.149999999999999" customHeight="1" x14ac:dyDescent="0.4">
      <c r="A20" s="29">
        <f t="shared" si="2"/>
        <v>19</v>
      </c>
      <c r="B20" s="67" t="s">
        <v>70</v>
      </c>
      <c r="C20" s="29" t="s">
        <v>31</v>
      </c>
      <c r="D20" s="29"/>
      <c r="E20" s="29"/>
      <c r="F20" s="67" t="s">
        <v>41</v>
      </c>
      <c r="G20" s="29"/>
      <c r="H20" s="67" t="s">
        <v>57</v>
      </c>
      <c r="I20" s="67" t="s">
        <v>60</v>
      </c>
      <c r="J20" s="67" t="s">
        <v>35</v>
      </c>
      <c r="K20" s="67" t="s">
        <v>44</v>
      </c>
      <c r="L20" s="29" t="s">
        <v>37</v>
      </c>
      <c r="M20" s="42" t="s">
        <v>71</v>
      </c>
      <c r="N20" s="29"/>
      <c r="O20" s="29"/>
      <c r="P20" s="29" t="s">
        <v>39</v>
      </c>
      <c r="Q20" s="29" t="s">
        <v>40</v>
      </c>
      <c r="R20" s="29">
        <f t="shared" si="0"/>
        <v>80</v>
      </c>
      <c r="S20" s="49"/>
      <c r="T20" s="49"/>
      <c r="U20" s="29">
        <v>8098</v>
      </c>
      <c r="V20" s="43">
        <f t="shared" si="4"/>
        <v>80.980000000000075</v>
      </c>
      <c r="W20" s="44">
        <v>0.99</v>
      </c>
      <c r="X20" s="45">
        <v>1455</v>
      </c>
      <c r="Y20" s="30">
        <v>100</v>
      </c>
      <c r="Z20" s="30"/>
      <c r="AA20" s="29">
        <v>4723</v>
      </c>
      <c r="AB20" s="43">
        <f t="shared" si="3"/>
        <v>80.291000000000068</v>
      </c>
      <c r="AC20" s="55">
        <v>0.98299999999999998</v>
      </c>
      <c r="AD20" s="45">
        <v>1455</v>
      </c>
      <c r="AE20" s="149">
        <f>AB20-V20</f>
        <v>-0.68900000000000716</v>
      </c>
      <c r="AF20" s="46">
        <v>44354</v>
      </c>
      <c r="AG20" s="157" t="s">
        <v>1148</v>
      </c>
      <c r="AH20" s="157" t="s">
        <v>1148</v>
      </c>
    </row>
    <row r="21" spans="1:34" s="22" customFormat="1" ht="20.149999999999999" customHeight="1" x14ac:dyDescent="0.4">
      <c r="A21" s="47">
        <f t="shared" si="2"/>
        <v>20</v>
      </c>
      <c r="B21" s="143" t="s">
        <v>72</v>
      </c>
      <c r="C21" s="47" t="s">
        <v>31</v>
      </c>
      <c r="D21" s="47"/>
      <c r="E21" s="47"/>
      <c r="F21" s="143" t="s">
        <v>41</v>
      </c>
      <c r="G21" s="47"/>
      <c r="H21" s="143" t="s">
        <v>42</v>
      </c>
      <c r="I21" s="143" t="s">
        <v>34</v>
      </c>
      <c r="J21" s="143" t="s">
        <v>43</v>
      </c>
      <c r="K21" s="143" t="s">
        <v>44</v>
      </c>
      <c r="L21" s="30" t="s">
        <v>37</v>
      </c>
      <c r="M21" s="48" t="s">
        <v>71</v>
      </c>
      <c r="N21" s="30"/>
      <c r="O21" s="30"/>
      <c r="P21" s="30" t="s">
        <v>39</v>
      </c>
      <c r="Q21" s="30" t="s">
        <v>40</v>
      </c>
      <c r="R21" s="30">
        <f t="shared" si="0"/>
        <v>80</v>
      </c>
      <c r="S21" s="49"/>
      <c r="T21" s="49"/>
      <c r="U21" s="49">
        <v>1141</v>
      </c>
      <c r="V21" s="52">
        <f t="shared" si="4"/>
        <v>60.473000000000056</v>
      </c>
      <c r="W21" s="51">
        <v>0.94699999999999995</v>
      </c>
      <c r="X21" s="49">
        <v>1142</v>
      </c>
      <c r="Y21" s="30">
        <v>100</v>
      </c>
      <c r="Z21" s="30"/>
      <c r="AA21" s="49">
        <v>1563</v>
      </c>
      <c r="AB21" s="52">
        <f t="shared" si="3"/>
        <v>67.20900000000006</v>
      </c>
      <c r="AC21" s="59">
        <v>0.95699999999999996</v>
      </c>
      <c r="AD21" s="49">
        <v>1142</v>
      </c>
      <c r="AE21" s="146">
        <f t="shared" si="1"/>
        <v>6.7360000000000042</v>
      </c>
      <c r="AF21" s="46">
        <v>44343</v>
      </c>
      <c r="AG21" s="157" t="s">
        <v>1149</v>
      </c>
      <c r="AH21" s="157" t="s">
        <v>1149</v>
      </c>
    </row>
    <row r="22" spans="1:34" s="22" customFormat="1" ht="20.149999999999999" customHeight="1" x14ac:dyDescent="0.4">
      <c r="A22" s="29">
        <f t="shared" si="2"/>
        <v>21</v>
      </c>
      <c r="B22" s="67" t="s">
        <v>73</v>
      </c>
      <c r="C22" s="31" t="s">
        <v>31</v>
      </c>
      <c r="D22" s="31"/>
      <c r="E22" s="31"/>
      <c r="F22" s="67" t="s">
        <v>41</v>
      </c>
      <c r="G22" s="31"/>
      <c r="H22" s="67" t="s">
        <v>42</v>
      </c>
      <c r="I22" s="67" t="s">
        <v>74</v>
      </c>
      <c r="J22" s="67" t="s">
        <v>63</v>
      </c>
      <c r="K22" s="41" t="s">
        <v>1124</v>
      </c>
      <c r="L22" s="31" t="s">
        <v>37</v>
      </c>
      <c r="M22" s="61" t="s">
        <v>61</v>
      </c>
      <c r="N22" s="31"/>
      <c r="O22" s="31"/>
      <c r="P22" s="31" t="s">
        <v>39</v>
      </c>
      <c r="Q22" s="31" t="s">
        <v>40</v>
      </c>
      <c r="R22" s="31">
        <f t="shared" si="0"/>
        <v>80</v>
      </c>
      <c r="S22" s="31"/>
      <c r="T22" s="31"/>
      <c r="U22" s="31">
        <v>188</v>
      </c>
      <c r="V22" s="43">
        <f t="shared" si="4"/>
        <v>1.3160000000000012</v>
      </c>
      <c r="W22" s="62">
        <v>0.99299999999999999</v>
      </c>
      <c r="X22" s="45">
        <v>832</v>
      </c>
      <c r="Y22" s="30">
        <v>100</v>
      </c>
      <c r="Z22" s="30"/>
      <c r="AA22" s="31">
        <v>970</v>
      </c>
      <c r="AB22" s="43">
        <f t="shared" si="3"/>
        <v>101.07399999999996</v>
      </c>
      <c r="AC22" s="145">
        <v>0.89580000000000004</v>
      </c>
      <c r="AD22" s="45">
        <v>832</v>
      </c>
      <c r="AE22" s="150">
        <f>AB22-V22</f>
        <v>99.757999999999953</v>
      </c>
      <c r="AF22" s="46">
        <v>44363</v>
      </c>
      <c r="AG22" s="157" t="s">
        <v>1150</v>
      </c>
      <c r="AH22" s="157" t="s">
        <v>1150</v>
      </c>
    </row>
    <row r="23" spans="1:34" s="22" customFormat="1" ht="20.149999999999999" customHeight="1" x14ac:dyDescent="0.4">
      <c r="A23" s="47">
        <f t="shared" si="2"/>
        <v>22</v>
      </c>
      <c r="B23" s="32" t="s">
        <v>75</v>
      </c>
      <c r="C23" s="32" t="s">
        <v>31</v>
      </c>
      <c r="D23" s="32"/>
      <c r="E23" s="32"/>
      <c r="F23" s="32" t="s">
        <v>41</v>
      </c>
      <c r="G23" s="32"/>
      <c r="H23" s="32" t="s">
        <v>50</v>
      </c>
      <c r="I23" s="32" t="s">
        <v>34</v>
      </c>
      <c r="J23" s="32"/>
      <c r="K23" s="32"/>
      <c r="L23" s="32"/>
      <c r="M23" s="64" t="s">
        <v>61</v>
      </c>
      <c r="N23" s="32"/>
      <c r="O23" s="32"/>
      <c r="P23" s="32" t="s">
        <v>39</v>
      </c>
      <c r="Q23" s="32" t="s">
        <v>76</v>
      </c>
      <c r="R23" s="32">
        <f t="shared" si="0"/>
        <v>10</v>
      </c>
      <c r="S23" s="32"/>
      <c r="T23" s="32"/>
      <c r="U23" s="32"/>
      <c r="V23" s="52">
        <f t="shared" si="4"/>
        <v>0</v>
      </c>
      <c r="W23" s="65"/>
      <c r="X23" s="49"/>
      <c r="Y23" s="32"/>
      <c r="Z23" s="30"/>
      <c r="AA23" s="32"/>
      <c r="AB23" s="52">
        <f t="shared" si="3"/>
        <v>0</v>
      </c>
      <c r="AC23" s="59"/>
      <c r="AD23" s="49"/>
      <c r="AE23" s="148">
        <f>AB23-V23</f>
        <v>0</v>
      </c>
      <c r="AF23" s="46"/>
      <c r="AG23" s="54"/>
      <c r="AH23" s="54"/>
    </row>
    <row r="24" spans="1:34" s="22" customFormat="1" ht="20.149999999999999" customHeight="1" x14ac:dyDescent="0.4">
      <c r="A24" s="29">
        <f t="shared" si="2"/>
        <v>23</v>
      </c>
      <c r="B24" s="67" t="s">
        <v>77</v>
      </c>
      <c r="C24" s="31" t="s">
        <v>31</v>
      </c>
      <c r="D24" s="31"/>
      <c r="E24" s="31"/>
      <c r="F24" s="67" t="s">
        <v>41</v>
      </c>
      <c r="G24" s="31"/>
      <c r="H24" s="67" t="s">
        <v>50</v>
      </c>
      <c r="I24" s="67" t="s">
        <v>34</v>
      </c>
      <c r="J24" s="67"/>
      <c r="K24" s="67"/>
      <c r="L24" s="31" t="s">
        <v>37</v>
      </c>
      <c r="M24" s="61" t="s">
        <v>146</v>
      </c>
      <c r="N24" s="31"/>
      <c r="O24" s="31"/>
      <c r="P24" s="31" t="s">
        <v>39</v>
      </c>
      <c r="Q24" s="31" t="s">
        <v>76</v>
      </c>
      <c r="R24" s="31">
        <f t="shared" si="0"/>
        <v>10</v>
      </c>
      <c r="S24" s="31"/>
      <c r="T24" s="31"/>
      <c r="U24" s="31"/>
      <c r="V24" s="43">
        <f t="shared" si="4"/>
        <v>0</v>
      </c>
      <c r="W24" s="62"/>
      <c r="X24" s="45"/>
      <c r="Y24" s="31"/>
      <c r="Z24" s="30"/>
      <c r="AA24" s="31"/>
      <c r="AB24" s="43">
        <f t="shared" si="3"/>
        <v>0</v>
      </c>
      <c r="AC24" s="63"/>
      <c r="AD24" s="45"/>
      <c r="AE24" s="146">
        <f t="shared" si="1"/>
        <v>0</v>
      </c>
      <c r="AF24" s="46"/>
      <c r="AG24" s="54"/>
      <c r="AH24" s="54"/>
    </row>
    <row r="25" spans="1:34" s="22" customFormat="1" ht="20.149999999999999" customHeight="1" x14ac:dyDescent="0.4">
      <c r="A25" s="29">
        <f t="shared" si="2"/>
        <v>24</v>
      </c>
      <c r="B25" s="67" t="s">
        <v>78</v>
      </c>
      <c r="C25" s="29" t="s">
        <v>31</v>
      </c>
      <c r="D25" s="29"/>
      <c r="E25" s="29"/>
      <c r="F25" s="67" t="s">
        <v>41</v>
      </c>
      <c r="G25" s="29"/>
      <c r="H25" s="67" t="s">
        <v>42</v>
      </c>
      <c r="I25" s="67" t="s">
        <v>60</v>
      </c>
      <c r="J25" s="67"/>
      <c r="K25" s="67" t="s">
        <v>79</v>
      </c>
      <c r="L25" s="29" t="s">
        <v>65</v>
      </c>
      <c r="M25" s="42" t="s">
        <v>61</v>
      </c>
      <c r="N25" s="29"/>
      <c r="O25" s="29"/>
      <c r="P25" s="29" t="s">
        <v>39</v>
      </c>
      <c r="Q25" s="29" t="s">
        <v>76</v>
      </c>
      <c r="R25" s="29">
        <f t="shared" si="0"/>
        <v>10</v>
      </c>
      <c r="S25" s="49"/>
      <c r="T25" s="49"/>
      <c r="U25" s="29"/>
      <c r="V25" s="43">
        <f t="shared" si="4"/>
        <v>0</v>
      </c>
      <c r="W25" s="44"/>
      <c r="X25" s="49"/>
      <c r="Y25" s="29"/>
      <c r="Z25" s="30"/>
      <c r="AA25" s="29"/>
      <c r="AB25" s="43">
        <f t="shared" si="3"/>
        <v>0</v>
      </c>
      <c r="AC25" s="66"/>
      <c r="AD25" s="49"/>
      <c r="AE25" s="148">
        <f t="shared" si="1"/>
        <v>0</v>
      </c>
      <c r="AF25" s="46"/>
      <c r="AG25" s="54"/>
      <c r="AH25" s="54"/>
    </row>
    <row r="26" spans="1:34" s="22" customFormat="1" ht="20.149999999999999" customHeight="1" x14ac:dyDescent="0.4">
      <c r="A26" s="47">
        <f t="shared" si="2"/>
        <v>25</v>
      </c>
      <c r="B26" s="47" t="s">
        <v>80</v>
      </c>
      <c r="C26" s="47" t="s">
        <v>31</v>
      </c>
      <c r="D26" s="47"/>
      <c r="E26" s="47"/>
      <c r="F26" s="47" t="s">
        <v>41</v>
      </c>
      <c r="G26" s="47"/>
      <c r="H26" s="47" t="s">
        <v>50</v>
      </c>
      <c r="I26" s="47" t="s">
        <v>93</v>
      </c>
      <c r="J26" s="30"/>
      <c r="K26" s="30"/>
      <c r="L26" s="30" t="s">
        <v>65</v>
      </c>
      <c r="M26" s="48" t="s">
        <v>61</v>
      </c>
      <c r="N26" s="30"/>
      <c r="O26" s="30"/>
      <c r="P26" s="30" t="s">
        <v>39</v>
      </c>
      <c r="Q26" s="30" t="s">
        <v>76</v>
      </c>
      <c r="R26" s="30">
        <f t="shared" si="0"/>
        <v>10</v>
      </c>
      <c r="S26" s="49"/>
      <c r="T26" s="49"/>
      <c r="U26" s="49"/>
      <c r="V26" s="52">
        <f t="shared" si="4"/>
        <v>0</v>
      </c>
      <c r="W26" s="51"/>
      <c r="X26" s="49"/>
      <c r="Y26" s="30"/>
      <c r="Z26" s="30"/>
      <c r="AA26" s="49"/>
      <c r="AB26" s="52">
        <f t="shared" si="3"/>
        <v>0</v>
      </c>
      <c r="AC26" s="56"/>
      <c r="AD26" s="49"/>
      <c r="AE26" s="146">
        <f t="shared" si="1"/>
        <v>0</v>
      </c>
      <c r="AF26" s="46"/>
      <c r="AG26" s="158" t="s">
        <v>81</v>
      </c>
      <c r="AH26" s="158" t="s">
        <v>81</v>
      </c>
    </row>
    <row r="27" spans="1:34" s="22" customFormat="1" ht="20.149999999999999" customHeight="1" x14ac:dyDescent="0.4">
      <c r="A27" s="29">
        <f t="shared" si="2"/>
        <v>26</v>
      </c>
      <c r="B27" s="29" t="s">
        <v>82</v>
      </c>
      <c r="C27" s="29" t="s">
        <v>31</v>
      </c>
      <c r="D27" s="29"/>
      <c r="E27" s="29"/>
      <c r="F27" s="29" t="s">
        <v>41</v>
      </c>
      <c r="G27" s="29"/>
      <c r="H27" s="67" t="s">
        <v>83</v>
      </c>
      <c r="I27" s="67" t="s">
        <v>34</v>
      </c>
      <c r="J27" s="29"/>
      <c r="K27" s="67" t="s">
        <v>79</v>
      </c>
      <c r="L27" s="29" t="s">
        <v>65</v>
      </c>
      <c r="M27" s="42" t="s">
        <v>61</v>
      </c>
      <c r="N27" s="29"/>
      <c r="O27" s="29"/>
      <c r="P27" s="29" t="s">
        <v>39</v>
      </c>
      <c r="Q27" s="29" t="s">
        <v>76</v>
      </c>
      <c r="R27" s="29">
        <f t="shared" si="0"/>
        <v>10</v>
      </c>
      <c r="S27" s="49"/>
      <c r="T27" s="49"/>
      <c r="U27" s="29"/>
      <c r="V27" s="43">
        <f t="shared" si="4"/>
        <v>0</v>
      </c>
      <c r="W27" s="44"/>
      <c r="X27" s="49"/>
      <c r="Y27" s="29"/>
      <c r="Z27" s="30"/>
      <c r="AA27" s="29"/>
      <c r="AB27" s="43">
        <f t="shared" si="3"/>
        <v>0</v>
      </c>
      <c r="AC27" s="66"/>
      <c r="AD27" s="49"/>
      <c r="AE27" s="148">
        <f t="shared" si="1"/>
        <v>0</v>
      </c>
      <c r="AF27" s="46"/>
      <c r="AG27" s="157"/>
      <c r="AH27" s="157"/>
    </row>
    <row r="28" spans="1:34" s="22" customFormat="1" ht="20.149999999999999" customHeight="1" x14ac:dyDescent="0.4">
      <c r="A28" s="47">
        <f t="shared" si="2"/>
        <v>27</v>
      </c>
      <c r="B28" s="47" t="s">
        <v>84</v>
      </c>
      <c r="C28" s="47" t="s">
        <v>31</v>
      </c>
      <c r="D28" s="47"/>
      <c r="E28" s="47"/>
      <c r="F28" s="47" t="s">
        <v>41</v>
      </c>
      <c r="G28" s="47"/>
      <c r="H28" s="47" t="s">
        <v>85</v>
      </c>
      <c r="I28" s="47" t="s">
        <v>60</v>
      </c>
      <c r="J28" s="30"/>
      <c r="K28" s="143"/>
      <c r="L28" s="30"/>
      <c r="M28" s="48" t="s">
        <v>61</v>
      </c>
      <c r="N28" s="30"/>
      <c r="O28" s="30"/>
      <c r="P28" s="30" t="s">
        <v>39</v>
      </c>
      <c r="Q28" s="30" t="s">
        <v>76</v>
      </c>
      <c r="R28" s="30">
        <f t="shared" si="0"/>
        <v>10</v>
      </c>
      <c r="S28" s="49"/>
      <c r="T28" s="49"/>
      <c r="U28" s="49"/>
      <c r="V28" s="52">
        <f t="shared" si="4"/>
        <v>0</v>
      </c>
      <c r="W28" s="51"/>
      <c r="X28" s="49"/>
      <c r="Y28" s="30"/>
      <c r="Z28" s="30"/>
      <c r="AA28" s="49"/>
      <c r="AB28" s="43">
        <f t="shared" si="3"/>
        <v>0</v>
      </c>
      <c r="AC28" s="56"/>
      <c r="AD28" s="49"/>
      <c r="AE28" s="146">
        <f t="shared" si="1"/>
        <v>0</v>
      </c>
      <c r="AF28" s="46"/>
      <c r="AG28" s="157"/>
      <c r="AH28" s="157"/>
    </row>
    <row r="29" spans="1:34" s="22" customFormat="1" ht="20.149999999999999" customHeight="1" x14ac:dyDescent="0.4">
      <c r="A29" s="29">
        <f t="shared" si="2"/>
        <v>28</v>
      </c>
      <c r="B29" s="31" t="s">
        <v>86</v>
      </c>
      <c r="C29" s="29" t="s">
        <v>31</v>
      </c>
      <c r="D29" s="29"/>
      <c r="E29" s="29"/>
      <c r="F29" s="67" t="s">
        <v>41</v>
      </c>
      <c r="G29" s="29"/>
      <c r="H29" s="67" t="s">
        <v>42</v>
      </c>
      <c r="I29" s="67" t="s">
        <v>60</v>
      </c>
      <c r="J29" s="67" t="s">
        <v>43</v>
      </c>
      <c r="K29" s="41" t="s">
        <v>58</v>
      </c>
      <c r="L29" s="29" t="s">
        <v>37</v>
      </c>
      <c r="M29" s="42" t="s">
        <v>61</v>
      </c>
      <c r="N29" s="29"/>
      <c r="O29" s="29"/>
      <c r="P29" s="29" t="s">
        <v>39</v>
      </c>
      <c r="Q29" s="29" t="s">
        <v>40</v>
      </c>
      <c r="R29" s="29">
        <f t="shared" si="0"/>
        <v>80</v>
      </c>
      <c r="S29" s="49"/>
      <c r="T29" s="49"/>
      <c r="U29" s="29">
        <v>562</v>
      </c>
      <c r="V29" s="43">
        <f t="shared" si="4"/>
        <v>27.538000000000025</v>
      </c>
      <c r="W29" s="44">
        <v>0.95099999999999996</v>
      </c>
      <c r="X29" s="29">
        <v>1351</v>
      </c>
      <c r="Y29" s="30">
        <v>100</v>
      </c>
      <c r="Z29" s="30"/>
      <c r="AA29" s="29">
        <v>1386</v>
      </c>
      <c r="AB29" s="43">
        <f t="shared" si="3"/>
        <v>62.370000000000054</v>
      </c>
      <c r="AC29" s="55">
        <v>0.95499999999999996</v>
      </c>
      <c r="AD29" s="29">
        <v>1351</v>
      </c>
      <c r="AE29" s="149">
        <f t="shared" si="1"/>
        <v>34.832000000000029</v>
      </c>
      <c r="AF29" s="46">
        <v>44361</v>
      </c>
      <c r="AG29" s="157" t="s">
        <v>1151</v>
      </c>
      <c r="AH29" s="157" t="s">
        <v>1151</v>
      </c>
    </row>
    <row r="30" spans="1:34" s="22" customFormat="1" ht="20.149999999999999" customHeight="1" x14ac:dyDescent="0.4">
      <c r="A30" s="47">
        <f t="shared" si="2"/>
        <v>29</v>
      </c>
      <c r="B30" s="143" t="s">
        <v>87</v>
      </c>
      <c r="C30" s="47" t="s">
        <v>31</v>
      </c>
      <c r="D30" s="47"/>
      <c r="E30" s="47"/>
      <c r="F30" s="143" t="s">
        <v>32</v>
      </c>
      <c r="G30" s="47"/>
      <c r="H30" s="143" t="s">
        <v>33</v>
      </c>
      <c r="I30" s="143" t="s">
        <v>34</v>
      </c>
      <c r="J30" s="143" t="s">
        <v>35</v>
      </c>
      <c r="K30" s="41" t="s">
        <v>36</v>
      </c>
      <c r="L30" s="30" t="s">
        <v>37</v>
      </c>
      <c r="M30" s="48" t="s">
        <v>143</v>
      </c>
      <c r="N30" s="30"/>
      <c r="O30" s="30"/>
      <c r="P30" s="30" t="s">
        <v>39</v>
      </c>
      <c r="Q30" s="30" t="s">
        <v>40</v>
      </c>
      <c r="R30" s="30">
        <f t="shared" si="0"/>
        <v>80</v>
      </c>
      <c r="S30" s="49"/>
      <c r="T30" s="49"/>
      <c r="U30" s="49">
        <v>208</v>
      </c>
      <c r="V30" s="52">
        <f t="shared" si="4"/>
        <v>147.05600000000001</v>
      </c>
      <c r="W30" s="51">
        <v>0.29299999999999998</v>
      </c>
      <c r="X30" s="49"/>
      <c r="Y30" s="30"/>
      <c r="Z30" s="30"/>
      <c r="AA30" s="49">
        <v>330</v>
      </c>
      <c r="AB30" s="43">
        <f t="shared" si="3"/>
        <v>217.00799999999998</v>
      </c>
      <c r="AC30" s="53">
        <v>0.34239999999999998</v>
      </c>
      <c r="AD30" s="49"/>
      <c r="AE30" s="146">
        <f t="shared" si="1"/>
        <v>69.95199999999997</v>
      </c>
      <c r="AF30" s="46">
        <v>44363</v>
      </c>
      <c r="AG30" s="54"/>
      <c r="AH30" s="54"/>
    </row>
    <row r="31" spans="1:34" s="22" customFormat="1" ht="20.149999999999999" customHeight="1" x14ac:dyDescent="0.4">
      <c r="A31" s="29">
        <f t="shared" si="2"/>
        <v>30</v>
      </c>
      <c r="B31" s="29" t="s">
        <v>88</v>
      </c>
      <c r="C31" s="29" t="s">
        <v>31</v>
      </c>
      <c r="D31" s="29"/>
      <c r="E31" s="29"/>
      <c r="F31" s="29" t="s">
        <v>41</v>
      </c>
      <c r="G31" s="29"/>
      <c r="H31" s="67" t="s">
        <v>57</v>
      </c>
      <c r="I31" s="67" t="s">
        <v>60</v>
      </c>
      <c r="J31" s="29" t="s">
        <v>35</v>
      </c>
      <c r="K31" s="29" t="s">
        <v>89</v>
      </c>
      <c r="L31" s="29" t="s">
        <v>37</v>
      </c>
      <c r="M31" s="144" t="s">
        <v>90</v>
      </c>
      <c r="N31" s="29"/>
      <c r="O31" s="29"/>
      <c r="P31" s="29" t="s">
        <v>39</v>
      </c>
      <c r="Q31" s="29" t="s">
        <v>40</v>
      </c>
      <c r="R31" s="29">
        <f t="shared" si="0"/>
        <v>80</v>
      </c>
      <c r="S31" s="49"/>
      <c r="T31" s="49"/>
      <c r="U31" s="29">
        <v>12177</v>
      </c>
      <c r="V31" s="43">
        <f t="shared" si="4"/>
        <v>121.77000000000011</v>
      </c>
      <c r="W31" s="44">
        <v>0.99</v>
      </c>
      <c r="X31" s="29"/>
      <c r="Y31" s="30">
        <v>100</v>
      </c>
      <c r="Z31" s="30"/>
      <c r="AA31" s="29"/>
      <c r="AB31" s="43">
        <f t="shared" si="3"/>
        <v>0</v>
      </c>
      <c r="AC31" s="66"/>
      <c r="AD31" s="29"/>
      <c r="AE31" s="151"/>
      <c r="AF31" s="46"/>
      <c r="AG31" s="54" t="s">
        <v>91</v>
      </c>
      <c r="AH31" s="54" t="s">
        <v>91</v>
      </c>
    </row>
    <row r="32" spans="1:34" s="22" customFormat="1" ht="20.149999999999999" customHeight="1" x14ac:dyDescent="0.4">
      <c r="A32" s="47">
        <f t="shared" si="2"/>
        <v>31</v>
      </c>
      <c r="B32" s="143" t="s">
        <v>92</v>
      </c>
      <c r="C32" s="47" t="s">
        <v>31</v>
      </c>
      <c r="D32" s="47"/>
      <c r="E32" s="47"/>
      <c r="F32" s="143" t="s">
        <v>41</v>
      </c>
      <c r="G32" s="47"/>
      <c r="H32" s="143" t="s">
        <v>83</v>
      </c>
      <c r="I32" s="143" t="s">
        <v>93</v>
      </c>
      <c r="J32" s="143"/>
      <c r="K32" s="143" t="s">
        <v>1125</v>
      </c>
      <c r="L32" s="30" t="s">
        <v>37</v>
      </c>
      <c r="M32" s="48" t="s">
        <v>61</v>
      </c>
      <c r="N32" s="30"/>
      <c r="O32" s="30"/>
      <c r="P32" s="30" t="s">
        <v>39</v>
      </c>
      <c r="Q32" s="30" t="s">
        <v>94</v>
      </c>
      <c r="R32" s="30">
        <f t="shared" si="0"/>
        <v>0</v>
      </c>
      <c r="S32" s="49"/>
      <c r="T32" s="49"/>
      <c r="U32" s="49"/>
      <c r="V32" s="52">
        <f t="shared" si="4"/>
        <v>0</v>
      </c>
      <c r="W32" s="51"/>
      <c r="X32" s="49"/>
      <c r="Y32" s="30"/>
      <c r="Z32" s="30"/>
      <c r="AA32" s="49"/>
      <c r="AB32" s="43">
        <f t="shared" si="3"/>
        <v>0</v>
      </c>
      <c r="AC32" s="56"/>
      <c r="AD32" s="49"/>
      <c r="AE32" s="146">
        <f t="shared" si="1"/>
        <v>0</v>
      </c>
      <c r="AF32" s="46"/>
      <c r="AG32" s="54"/>
      <c r="AH32" s="54"/>
    </row>
    <row r="33" spans="1:2047 2052:3070 3073:4094 4098:6144 6147:7168 7172:8191 8194:9215 9218:10238 10241:12284 12289:13312 13315:15358 15363:16384" s="22" customFormat="1" ht="20.149999999999999" customHeight="1" x14ac:dyDescent="0.4">
      <c r="A33" s="29">
        <f t="shared" si="2"/>
        <v>32</v>
      </c>
      <c r="B33" s="29" t="s">
        <v>95</v>
      </c>
      <c r="C33" s="29" t="s">
        <v>31</v>
      </c>
      <c r="D33" s="29"/>
      <c r="E33" s="29"/>
      <c r="F33" s="29" t="s">
        <v>32</v>
      </c>
      <c r="G33" s="29"/>
      <c r="H33" s="29" t="s">
        <v>48</v>
      </c>
      <c r="I33" s="29" t="s">
        <v>34</v>
      </c>
      <c r="J33" s="29" t="s">
        <v>43</v>
      </c>
      <c r="K33" s="29"/>
      <c r="L33" s="29" t="s">
        <v>37</v>
      </c>
      <c r="M33" s="42" t="s">
        <v>61</v>
      </c>
      <c r="N33" s="29"/>
      <c r="O33" s="29"/>
      <c r="P33" s="29" t="s">
        <v>39</v>
      </c>
      <c r="Q33" s="29" t="s">
        <v>40</v>
      </c>
      <c r="R33" s="29">
        <f t="shared" si="0"/>
        <v>80</v>
      </c>
      <c r="S33" s="49"/>
      <c r="T33" s="49"/>
      <c r="U33" s="29">
        <v>2115</v>
      </c>
      <c r="V33" s="43">
        <f t="shared" si="4"/>
        <v>16.920000000000016</v>
      </c>
      <c r="W33" s="44">
        <v>0.99199999999999999</v>
      </c>
      <c r="X33" s="29">
        <v>462</v>
      </c>
      <c r="Y33" s="30"/>
      <c r="Z33" s="30"/>
      <c r="AA33" s="29">
        <v>450</v>
      </c>
      <c r="AB33" s="43">
        <f t="shared" si="3"/>
        <v>31.049999999999976</v>
      </c>
      <c r="AC33" s="55">
        <v>0.93100000000000005</v>
      </c>
      <c r="AD33" s="29">
        <v>462</v>
      </c>
      <c r="AE33" s="148">
        <f>AB33-V33</f>
        <v>14.12999999999996</v>
      </c>
      <c r="AF33" s="46">
        <v>44354</v>
      </c>
      <c r="AG33" s="157" t="s">
        <v>1152</v>
      </c>
      <c r="AH33" s="157" t="s">
        <v>1152</v>
      </c>
    </row>
    <row r="34" spans="1:2047 2052:3070 3073:4094 4098:6144 6147:7168 7172:8191 8194:9215 9218:10238 10241:12284 12289:13312 13315:15358 15363:16384" s="22" customFormat="1" ht="20.149999999999999" customHeight="1" x14ac:dyDescent="0.4">
      <c r="A34" s="29">
        <f t="shared" si="2"/>
        <v>33</v>
      </c>
      <c r="B34" s="67" t="s">
        <v>97</v>
      </c>
      <c r="C34" s="29" t="s">
        <v>31</v>
      </c>
      <c r="D34" s="47"/>
      <c r="E34" s="47"/>
      <c r="F34" s="67" t="s">
        <v>41</v>
      </c>
      <c r="G34" s="47"/>
      <c r="H34" s="67" t="s">
        <v>83</v>
      </c>
      <c r="I34" s="67" t="s">
        <v>93</v>
      </c>
      <c r="J34" s="67"/>
      <c r="K34" s="67" t="s">
        <v>1126</v>
      </c>
      <c r="L34" s="29" t="s">
        <v>37</v>
      </c>
      <c r="M34" s="42" t="s">
        <v>61</v>
      </c>
      <c r="N34" s="30"/>
      <c r="O34" s="30"/>
      <c r="P34" s="30" t="s">
        <v>39</v>
      </c>
      <c r="Q34" s="29" t="s">
        <v>94</v>
      </c>
      <c r="R34" s="30">
        <f t="shared" si="0"/>
        <v>0</v>
      </c>
      <c r="S34" s="49"/>
      <c r="T34" s="49"/>
      <c r="U34" s="29"/>
      <c r="V34" s="43">
        <f t="shared" si="4"/>
        <v>0</v>
      </c>
      <c r="W34" s="44"/>
      <c r="X34" s="29"/>
      <c r="Y34" s="30"/>
      <c r="Z34" s="30"/>
      <c r="AA34" s="29"/>
      <c r="AB34" s="52">
        <f t="shared" si="3"/>
        <v>0</v>
      </c>
      <c r="AC34" s="66"/>
      <c r="AD34" s="29"/>
      <c r="AE34" s="146">
        <f t="shared" si="1"/>
        <v>0</v>
      </c>
      <c r="AF34" s="46"/>
      <c r="AG34" s="157"/>
      <c r="AH34" s="157"/>
    </row>
    <row r="35" spans="1:2047 2052:3070 3073:4094 4098:6144 6147:7168 7172:8191 8194:9215 9218:10238 10241:12284 12289:13312 13315:15358 15363:16384" s="22" customFormat="1" ht="20.149999999999999" customHeight="1" x14ac:dyDescent="0.4">
      <c r="A35" s="47">
        <f t="shared" ref="A35:A61" si="5">A34+1</f>
        <v>34</v>
      </c>
      <c r="B35" s="47" t="s">
        <v>98</v>
      </c>
      <c r="C35" s="47" t="s">
        <v>31</v>
      </c>
      <c r="D35" s="29"/>
      <c r="E35" s="29"/>
      <c r="F35" s="47" t="s">
        <v>41</v>
      </c>
      <c r="G35" s="29"/>
      <c r="H35" s="47" t="s">
        <v>57</v>
      </c>
      <c r="I35" s="47" t="s">
        <v>60</v>
      </c>
      <c r="J35" s="30"/>
      <c r="K35" s="30"/>
      <c r="L35" s="30" t="s">
        <v>37</v>
      </c>
      <c r="M35" s="48" t="s">
        <v>61</v>
      </c>
      <c r="N35" s="29"/>
      <c r="O35" s="29"/>
      <c r="P35" s="29" t="s">
        <v>39</v>
      </c>
      <c r="Q35" s="30" t="s">
        <v>40</v>
      </c>
      <c r="R35" s="29">
        <f t="shared" si="0"/>
        <v>80</v>
      </c>
      <c r="S35" s="49"/>
      <c r="T35" s="49"/>
      <c r="U35" s="49">
        <v>837</v>
      </c>
      <c r="V35" s="52">
        <f t="shared" si="4"/>
        <v>47.709000000000046</v>
      </c>
      <c r="W35" s="51">
        <v>0.94299999999999995</v>
      </c>
      <c r="X35" s="49">
        <v>587</v>
      </c>
      <c r="Y35" s="30">
        <v>100</v>
      </c>
      <c r="Z35" s="30"/>
      <c r="AA35" s="49">
        <v>4031</v>
      </c>
      <c r="AB35" s="43">
        <f t="shared" si="3"/>
        <v>181.39500000000015</v>
      </c>
      <c r="AC35" s="53">
        <v>0.95499999999999996</v>
      </c>
      <c r="AD35" s="49">
        <v>587</v>
      </c>
      <c r="AE35" s="148">
        <f t="shared" si="1"/>
        <v>133.68600000000009</v>
      </c>
      <c r="AF35" s="46">
        <v>44348</v>
      </c>
      <c r="AG35" s="157" t="s">
        <v>1153</v>
      </c>
      <c r="AH35" s="157" t="s">
        <v>1153</v>
      </c>
    </row>
    <row r="36" spans="1:2047 2052:3070 3073:4094 4098:6144 6147:7168 7172:8191 8194:9215 9218:10238 10241:12284 12289:13312 13315:15358 15363:16384" s="22" customFormat="1" ht="20.149999999999999" customHeight="1" x14ac:dyDescent="0.4">
      <c r="A36" s="29">
        <f t="shared" si="5"/>
        <v>35</v>
      </c>
      <c r="B36" s="31" t="s">
        <v>99</v>
      </c>
      <c r="C36" s="29" t="s">
        <v>31</v>
      </c>
      <c r="D36" s="47"/>
      <c r="E36" s="47"/>
      <c r="F36" s="31" t="s">
        <v>41</v>
      </c>
      <c r="G36" s="47"/>
      <c r="H36" s="31" t="s">
        <v>100</v>
      </c>
      <c r="I36" s="31" t="s">
        <v>60</v>
      </c>
      <c r="J36" s="31" t="s">
        <v>35</v>
      </c>
      <c r="K36" s="31"/>
      <c r="L36" s="31" t="s">
        <v>37</v>
      </c>
      <c r="M36" s="61" t="s">
        <v>61</v>
      </c>
      <c r="N36" s="30"/>
      <c r="O36" s="30"/>
      <c r="P36" s="30" t="s">
        <v>39</v>
      </c>
      <c r="Q36" s="31" t="s">
        <v>40</v>
      </c>
      <c r="R36" s="30">
        <f t="shared" si="0"/>
        <v>80</v>
      </c>
      <c r="S36" s="49"/>
      <c r="T36" s="49"/>
      <c r="U36" s="31">
        <v>2830</v>
      </c>
      <c r="V36" s="43">
        <f t="shared" si="4"/>
        <v>31.130000000000027</v>
      </c>
      <c r="W36" s="62">
        <v>0.98899999999999999</v>
      </c>
      <c r="X36" s="31">
        <v>1138</v>
      </c>
      <c r="Y36" s="30">
        <v>100</v>
      </c>
      <c r="Z36" s="30"/>
      <c r="AA36" s="31">
        <v>6339</v>
      </c>
      <c r="AB36" s="52">
        <f t="shared" si="3"/>
        <v>297.93300000000028</v>
      </c>
      <c r="AC36" s="55">
        <v>0.95299999999999996</v>
      </c>
      <c r="AD36" s="31">
        <v>1138</v>
      </c>
      <c r="AE36" s="146">
        <f>AB36-V36</f>
        <v>266.80300000000022</v>
      </c>
      <c r="AF36" s="46">
        <v>44328</v>
      </c>
      <c r="AG36" s="157" t="s">
        <v>1154</v>
      </c>
      <c r="AH36" s="157" t="s">
        <v>1154</v>
      </c>
    </row>
    <row r="37" spans="1:2047 2052:3070 3073:4094 4098:6144 6147:7168 7172:8191 8194:9215 9218:10238 10241:12284 12289:13312 13315:15358 15363:16384" s="22" customFormat="1" ht="20.149999999999999" customHeight="1" x14ac:dyDescent="0.4">
      <c r="A37" s="47">
        <f t="shared" si="5"/>
        <v>36</v>
      </c>
      <c r="B37" s="47" t="s">
        <v>102</v>
      </c>
      <c r="C37" s="47" t="s">
        <v>31</v>
      </c>
      <c r="D37" s="31"/>
      <c r="E37" s="31"/>
      <c r="F37" s="47" t="s">
        <v>41</v>
      </c>
      <c r="G37" s="31"/>
      <c r="H37" s="47" t="s">
        <v>57</v>
      </c>
      <c r="I37" s="47" t="s">
        <v>60</v>
      </c>
      <c r="J37" s="30"/>
      <c r="K37" s="30"/>
      <c r="L37" s="30"/>
      <c r="M37" s="48" t="s">
        <v>61</v>
      </c>
      <c r="N37" s="31"/>
      <c r="O37" s="31"/>
      <c r="P37" s="31" t="s">
        <v>39</v>
      </c>
      <c r="Q37" s="30" t="s">
        <v>40</v>
      </c>
      <c r="R37" s="31">
        <f t="shared" ref="R37:R66" si="6">IF(Q37="Enviado",10,IF(Q37="Ejecutado",80,IF(Q37="En progreso",10,IF(Q37="Cerrado",80,IF(Q37="Pendiente",0,"")))))</f>
        <v>80</v>
      </c>
      <c r="S37" s="31"/>
      <c r="T37" s="31"/>
      <c r="U37" s="49">
        <v>8585</v>
      </c>
      <c r="V37" s="52">
        <f t="shared" si="4"/>
        <v>120.19000000000011</v>
      </c>
      <c r="W37" s="51">
        <v>0.98599999999999999</v>
      </c>
      <c r="X37" s="49">
        <v>1612</v>
      </c>
      <c r="Y37" s="30">
        <v>100</v>
      </c>
      <c r="Z37" s="30"/>
      <c r="AA37" s="49">
        <v>2168</v>
      </c>
      <c r="AB37" s="43">
        <f t="shared" si="3"/>
        <v>54.200000000000045</v>
      </c>
      <c r="AC37" s="53">
        <v>0.97499999999999998</v>
      </c>
      <c r="AD37" s="49">
        <v>1612</v>
      </c>
      <c r="AE37" s="150">
        <f>AB37-V37</f>
        <v>-65.990000000000066</v>
      </c>
      <c r="AF37" s="46">
        <v>44338</v>
      </c>
      <c r="AG37" s="157" t="s">
        <v>1155</v>
      </c>
      <c r="AH37" s="157" t="s">
        <v>1155</v>
      </c>
    </row>
    <row r="38" spans="1:2047 2052:3070 3073:4094 4098:6144 6147:7168 7172:8191 8194:9215 9218:10238 10241:12284 12289:13312 13315:15358 15363:16384" s="22" customFormat="1" ht="20.149999999999999" customHeight="1" x14ac:dyDescent="0.4">
      <c r="A38" s="29">
        <f t="shared" si="5"/>
        <v>37</v>
      </c>
      <c r="B38" s="31" t="s">
        <v>96</v>
      </c>
      <c r="C38" s="29" t="s">
        <v>31</v>
      </c>
      <c r="D38" s="71"/>
      <c r="E38" s="71"/>
      <c r="F38" s="31" t="s">
        <v>41</v>
      </c>
      <c r="G38" s="71"/>
      <c r="H38" s="31" t="s">
        <v>50</v>
      </c>
      <c r="I38" s="31" t="s">
        <v>60</v>
      </c>
      <c r="J38" s="31" t="s">
        <v>63</v>
      </c>
      <c r="K38" s="31" t="s">
        <v>103</v>
      </c>
      <c r="L38" s="31"/>
      <c r="M38" s="61" t="s">
        <v>143</v>
      </c>
      <c r="N38" s="72"/>
      <c r="O38" s="72"/>
      <c r="P38" s="72" t="s">
        <v>39</v>
      </c>
      <c r="Q38" s="31" t="s">
        <v>40</v>
      </c>
      <c r="R38" s="72">
        <f t="shared" si="6"/>
        <v>80</v>
      </c>
      <c r="S38" s="74"/>
      <c r="T38" s="74"/>
      <c r="U38" s="31"/>
      <c r="V38" s="43">
        <f t="shared" si="4"/>
        <v>0</v>
      </c>
      <c r="W38" s="62"/>
      <c r="X38" s="31"/>
      <c r="Y38" s="30"/>
      <c r="Z38" s="30"/>
      <c r="AA38" s="31"/>
      <c r="AB38" s="52">
        <f t="shared" si="3"/>
        <v>0</v>
      </c>
      <c r="AC38" s="63"/>
      <c r="AD38" s="31"/>
      <c r="AE38" s="146">
        <f t="shared" ref="AE38:AE66" si="7">AB38-V38</f>
        <v>0</v>
      </c>
      <c r="AF38" s="46">
        <v>44299</v>
      </c>
      <c r="AG38" s="157" t="s">
        <v>1156</v>
      </c>
      <c r="AH38" s="157" t="s">
        <v>1156</v>
      </c>
    </row>
    <row r="39" spans="1:2047 2052:3070 3073:4094 4098:6144 6147:7168 7172:8191 8194:9215 9218:10238 10241:12284 12289:13312 13315:15358 15363:16384" s="22" customFormat="1" ht="20.149999999999999" customHeight="1" x14ac:dyDescent="0.4">
      <c r="A39" s="47">
        <f t="shared" si="5"/>
        <v>38</v>
      </c>
      <c r="B39" s="47" t="s">
        <v>104</v>
      </c>
      <c r="C39" s="47" t="s">
        <v>31</v>
      </c>
      <c r="D39" s="73"/>
      <c r="E39" s="73"/>
      <c r="F39" s="47" t="s">
        <v>105</v>
      </c>
      <c r="G39" s="73"/>
      <c r="H39" s="47" t="s">
        <v>53</v>
      </c>
      <c r="I39" s="47"/>
      <c r="J39" s="30" t="s">
        <v>43</v>
      </c>
      <c r="K39" s="30"/>
      <c r="L39" s="30" t="s">
        <v>37</v>
      </c>
      <c r="M39" s="48" t="s">
        <v>90</v>
      </c>
      <c r="N39" s="73"/>
      <c r="O39" s="73"/>
      <c r="P39" s="73" t="s">
        <v>39</v>
      </c>
      <c r="Q39" s="30" t="s">
        <v>40</v>
      </c>
      <c r="R39" s="73">
        <f t="shared" si="6"/>
        <v>80</v>
      </c>
      <c r="S39" s="73"/>
      <c r="T39" s="73"/>
      <c r="U39" s="49">
        <v>875</v>
      </c>
      <c r="V39" s="52">
        <f t="shared" si="4"/>
        <v>293.99999999999994</v>
      </c>
      <c r="W39" s="51">
        <v>0.66400000000000003</v>
      </c>
      <c r="X39" s="49"/>
      <c r="Y39" s="30" t="s">
        <v>106</v>
      </c>
      <c r="Z39" s="30"/>
      <c r="AA39" s="49"/>
      <c r="AB39" s="43">
        <f t="shared" si="3"/>
        <v>0</v>
      </c>
      <c r="AC39" s="56"/>
      <c r="AD39" s="49"/>
      <c r="AE39" s="150">
        <f t="shared" si="7"/>
        <v>-293.99999999999994</v>
      </c>
      <c r="AF39" s="46">
        <v>44259</v>
      </c>
      <c r="AG39" s="157" t="s">
        <v>1157</v>
      </c>
      <c r="AH39" s="157" t="s">
        <v>1157</v>
      </c>
    </row>
    <row r="40" spans="1:2047 2052:3070 3073:4094 4098:6144 6147:7168 7172:8191 8194:9215 9218:10238 10241:12284 12289:13312 13315:15358 15363:16384" s="22" customFormat="1" ht="20.149999999999999" customHeight="1" x14ac:dyDescent="0.4">
      <c r="A40" s="29">
        <f t="shared" si="5"/>
        <v>39</v>
      </c>
      <c r="B40" s="31" t="s">
        <v>107</v>
      </c>
      <c r="C40" s="29" t="s">
        <v>31</v>
      </c>
      <c r="D40" s="47"/>
      <c r="E40" s="47"/>
      <c r="F40" s="31" t="s">
        <v>32</v>
      </c>
      <c r="G40" s="47"/>
      <c r="H40" s="31" t="s">
        <v>48</v>
      </c>
      <c r="I40" s="31" t="s">
        <v>34</v>
      </c>
      <c r="J40" s="31" t="s">
        <v>43</v>
      </c>
      <c r="K40" s="31"/>
      <c r="L40" s="31" t="s">
        <v>37</v>
      </c>
      <c r="M40" s="61" t="s">
        <v>61</v>
      </c>
      <c r="N40" s="30"/>
      <c r="O40" s="30"/>
      <c r="P40" s="30" t="s">
        <v>39</v>
      </c>
      <c r="Q40" s="31" t="s">
        <v>40</v>
      </c>
      <c r="R40" s="30">
        <f t="shared" si="6"/>
        <v>80</v>
      </c>
      <c r="S40" s="49"/>
      <c r="T40" s="49"/>
      <c r="U40" s="31">
        <v>2489</v>
      </c>
      <c r="V40" s="43">
        <f t="shared" si="4"/>
        <v>34.846000000000032</v>
      </c>
      <c r="W40" s="62">
        <v>0.98599999999999999</v>
      </c>
      <c r="X40" s="31">
        <v>261</v>
      </c>
      <c r="Y40" s="30"/>
      <c r="Z40" s="30"/>
      <c r="AA40" s="31">
        <v>412</v>
      </c>
      <c r="AB40" s="52">
        <f t="shared" si="3"/>
        <v>236.07599999999999</v>
      </c>
      <c r="AC40" s="68">
        <v>0.42699999999999999</v>
      </c>
      <c r="AD40" s="31">
        <v>261</v>
      </c>
      <c r="AE40" s="146">
        <f t="shared" si="7"/>
        <v>201.22999999999996</v>
      </c>
      <c r="AF40" s="46">
        <v>44354</v>
      </c>
      <c r="AG40" s="157" t="s">
        <v>1158</v>
      </c>
      <c r="AH40" s="157" t="s">
        <v>1158</v>
      </c>
    </row>
    <row r="41" spans="1:2047 2052:3070 3073:4094 4098:6144 6147:7168 7172:8191 8194:9215 9218:10238 10241:12284 12289:13312 13315:15358 15363:16384" s="22" customFormat="1" ht="20.149999999999999" customHeight="1" x14ac:dyDescent="0.4">
      <c r="A41" s="47">
        <f t="shared" si="5"/>
        <v>40</v>
      </c>
      <c r="B41" s="47" t="s">
        <v>108</v>
      </c>
      <c r="C41" s="47" t="s">
        <v>31</v>
      </c>
      <c r="D41" s="31"/>
      <c r="E41" s="31"/>
      <c r="F41" s="47" t="s">
        <v>41</v>
      </c>
      <c r="G41" s="31"/>
      <c r="H41" s="47" t="s">
        <v>57</v>
      </c>
      <c r="I41" s="47" t="s">
        <v>60</v>
      </c>
      <c r="J41" s="30" t="s">
        <v>35</v>
      </c>
      <c r="K41" s="30" t="s">
        <v>109</v>
      </c>
      <c r="L41" s="30"/>
      <c r="M41" s="48" t="s">
        <v>90</v>
      </c>
      <c r="N41" s="31"/>
      <c r="O41" s="31"/>
      <c r="P41" s="31" t="s">
        <v>39</v>
      </c>
      <c r="Q41" s="30" t="s">
        <v>40</v>
      </c>
      <c r="R41" s="31">
        <f t="shared" si="6"/>
        <v>80</v>
      </c>
      <c r="S41" s="31"/>
      <c r="T41" s="31"/>
      <c r="U41" s="49">
        <v>6764</v>
      </c>
      <c r="V41" s="52">
        <f t="shared" si="4"/>
        <v>20.292000000000019</v>
      </c>
      <c r="W41" s="69">
        <v>0.997</v>
      </c>
      <c r="X41" s="49">
        <v>560</v>
      </c>
      <c r="Y41" s="30"/>
      <c r="Z41" s="30"/>
      <c r="AA41" s="49">
        <v>4805</v>
      </c>
      <c r="AB41" s="43">
        <f t="shared" si="3"/>
        <v>52.855000000000047</v>
      </c>
      <c r="AC41" s="70">
        <v>0.98899999999999999</v>
      </c>
      <c r="AD41" s="49">
        <v>560</v>
      </c>
      <c r="AE41" s="150">
        <f t="shared" si="7"/>
        <v>32.563000000000031</v>
      </c>
      <c r="AF41" s="46">
        <v>44346</v>
      </c>
      <c r="AG41" s="157" t="s">
        <v>1159</v>
      </c>
      <c r="AH41" s="157" t="s">
        <v>1159</v>
      </c>
    </row>
    <row r="42" spans="1:2047 2052:3070 3073:4094 4098:6144 6147:7168 7172:8191 8194:9215 9218:10238 10241:12284 12289:13312 13315:15358 15363:16384" s="22" customFormat="1" ht="20.149999999999999" customHeight="1" x14ac:dyDescent="0.4">
      <c r="A42" s="29">
        <f t="shared" si="5"/>
        <v>41</v>
      </c>
      <c r="B42" s="31" t="s">
        <v>110</v>
      </c>
      <c r="C42" s="31" t="s">
        <v>31</v>
      </c>
      <c r="D42" s="47"/>
      <c r="E42" s="47"/>
      <c r="F42" s="31" t="s">
        <v>41</v>
      </c>
      <c r="G42" s="47"/>
      <c r="H42" s="31" t="s">
        <v>42</v>
      </c>
      <c r="I42" s="31" t="s">
        <v>60</v>
      </c>
      <c r="J42" s="31"/>
      <c r="K42" s="31" t="s">
        <v>111</v>
      </c>
      <c r="L42" s="31"/>
      <c r="M42" s="61"/>
      <c r="N42" s="30"/>
      <c r="O42" s="30"/>
      <c r="P42" s="30" t="s">
        <v>39</v>
      </c>
      <c r="Q42" s="31" t="s">
        <v>94</v>
      </c>
      <c r="R42" s="30">
        <f t="shared" si="6"/>
        <v>0</v>
      </c>
      <c r="S42" s="49"/>
      <c r="T42" s="49"/>
      <c r="U42" s="31"/>
      <c r="V42" s="43">
        <f t="shared" si="4"/>
        <v>0</v>
      </c>
      <c r="W42" s="62"/>
      <c r="X42" s="31"/>
      <c r="Y42" s="31"/>
      <c r="Z42" s="31"/>
      <c r="AA42" s="31"/>
      <c r="AB42" s="52">
        <f t="shared" si="3"/>
        <v>0</v>
      </c>
      <c r="AC42" s="63"/>
      <c r="AD42" s="31"/>
      <c r="AE42" s="146">
        <v>0</v>
      </c>
      <c r="AF42" s="46"/>
      <c r="AG42" s="159"/>
      <c r="AH42" s="159"/>
    </row>
    <row r="43" spans="1:2047 2052:3070 3073:4094 4098:6144 6147:7168 7172:8191 8194:9215 9218:10238 10241:12284 12289:13312 13315:15358 15363:16384" s="22" customFormat="1" ht="20.149999999999999" customHeight="1" x14ac:dyDescent="0.4">
      <c r="A43" s="47">
        <f t="shared" si="5"/>
        <v>42</v>
      </c>
      <c r="B43" s="47" t="s">
        <v>112</v>
      </c>
      <c r="C43" s="31" t="s">
        <v>31</v>
      </c>
      <c r="D43" s="31"/>
      <c r="E43" s="31"/>
      <c r="F43" s="47" t="s">
        <v>41</v>
      </c>
      <c r="G43" s="31"/>
      <c r="H43" s="47" t="s">
        <v>53</v>
      </c>
      <c r="I43" s="47"/>
      <c r="J43" s="30"/>
      <c r="K43" s="30" t="s">
        <v>113</v>
      </c>
      <c r="L43" s="30"/>
      <c r="M43" s="48"/>
      <c r="N43" s="31"/>
      <c r="O43" s="31"/>
      <c r="P43" s="31" t="s">
        <v>39</v>
      </c>
      <c r="Q43" s="30" t="s">
        <v>94</v>
      </c>
      <c r="R43" s="31">
        <f t="shared" si="6"/>
        <v>0</v>
      </c>
      <c r="S43" s="31"/>
      <c r="T43" s="31"/>
      <c r="U43" s="49"/>
      <c r="V43" s="52">
        <f t="shared" si="4"/>
        <v>0</v>
      </c>
      <c r="W43" s="51"/>
      <c r="X43" s="49"/>
      <c r="Y43" s="30"/>
      <c r="Z43" s="30"/>
      <c r="AA43" s="49"/>
      <c r="AB43" s="43">
        <f t="shared" si="3"/>
        <v>0</v>
      </c>
      <c r="AC43" s="56"/>
      <c r="AD43" s="49"/>
      <c r="AE43" s="150">
        <f t="shared" si="7"/>
        <v>0</v>
      </c>
      <c r="AF43" s="46"/>
      <c r="AG43" s="159"/>
      <c r="AH43" s="159"/>
    </row>
    <row r="44" spans="1:2047 2052:3070 3073:4094 4098:6144 6147:7168 7172:8191 8194:9215 9218:10238 10241:12284 12289:13312 13315:15358 15363:16384" s="22" customFormat="1" ht="20.149999999999999" customHeight="1" x14ac:dyDescent="0.4">
      <c r="A44" s="29">
        <f t="shared" si="5"/>
        <v>43</v>
      </c>
      <c r="B44" s="29" t="s">
        <v>114</v>
      </c>
      <c r="C44" s="31" t="s">
        <v>31</v>
      </c>
      <c r="D44" s="47"/>
      <c r="E44" s="47"/>
      <c r="F44" s="29" t="s">
        <v>105</v>
      </c>
      <c r="G44" s="47"/>
      <c r="H44" s="29" t="s">
        <v>53</v>
      </c>
      <c r="I44" s="29" t="s">
        <v>60</v>
      </c>
      <c r="J44" s="29"/>
      <c r="K44" s="29"/>
      <c r="L44" s="29" t="s">
        <v>37</v>
      </c>
      <c r="M44" s="42" t="s">
        <v>143</v>
      </c>
      <c r="N44" s="30"/>
      <c r="O44" s="30"/>
      <c r="P44" s="30" t="s">
        <v>39</v>
      </c>
      <c r="Q44" s="29" t="s">
        <v>40</v>
      </c>
      <c r="R44" s="30">
        <f t="shared" si="6"/>
        <v>80</v>
      </c>
      <c r="S44" s="49"/>
      <c r="T44" s="49"/>
      <c r="U44" s="29"/>
      <c r="V44" s="43">
        <f t="shared" si="4"/>
        <v>0</v>
      </c>
      <c r="W44" s="44"/>
      <c r="X44" s="29"/>
      <c r="Y44" s="29" t="s">
        <v>115</v>
      </c>
      <c r="Z44" s="29"/>
      <c r="AA44" s="29"/>
      <c r="AB44" s="52">
        <f t="shared" si="3"/>
        <v>0</v>
      </c>
      <c r="AC44" s="66"/>
      <c r="AD44" s="29"/>
      <c r="AE44" s="146">
        <f t="shared" si="7"/>
        <v>0</v>
      </c>
      <c r="AF44" s="46"/>
      <c r="AG44" s="159"/>
      <c r="AH44" s="159"/>
    </row>
    <row r="45" spans="1:2047 2052:3070 3073:4094 4098:6144 6147:7168 7172:8191 8194:9215 9218:10238 10241:12284 12289:13312 13315:15358 15363:16384" s="22" customFormat="1" ht="20.149999999999999" customHeight="1" x14ac:dyDescent="0.4">
      <c r="A45" s="47">
        <f t="shared" si="5"/>
        <v>44</v>
      </c>
      <c r="B45" s="47" t="s">
        <v>1168</v>
      </c>
      <c r="C45" s="31" t="s">
        <v>31</v>
      </c>
      <c r="D45" s="31"/>
      <c r="E45" s="31"/>
      <c r="F45" s="47" t="s">
        <v>41</v>
      </c>
      <c r="G45" s="31"/>
      <c r="H45" s="47" t="s">
        <v>57</v>
      </c>
      <c r="I45" s="47" t="s">
        <v>60</v>
      </c>
      <c r="J45" s="30" t="s">
        <v>63</v>
      </c>
      <c r="K45" s="30" t="s">
        <v>116</v>
      </c>
      <c r="L45" s="30"/>
      <c r="M45" s="48" t="s">
        <v>143</v>
      </c>
      <c r="N45" s="31"/>
      <c r="O45" s="31"/>
      <c r="P45" s="31"/>
      <c r="Q45" s="30" t="s">
        <v>40</v>
      </c>
      <c r="R45" s="30">
        <f t="shared" si="6"/>
        <v>80</v>
      </c>
      <c r="S45" s="31"/>
      <c r="T45" s="31"/>
      <c r="U45" s="49"/>
      <c r="V45" s="52">
        <f t="shared" si="4"/>
        <v>0</v>
      </c>
      <c r="W45" s="51"/>
      <c r="X45" s="49"/>
      <c r="Y45" s="30"/>
      <c r="Z45" s="30"/>
      <c r="AA45" s="49">
        <v>5953</v>
      </c>
      <c r="AB45" s="43">
        <f t="shared" si="3"/>
        <v>53.577000000000048</v>
      </c>
      <c r="AC45" s="70">
        <v>0.99099999999999999</v>
      </c>
      <c r="AD45" s="49"/>
      <c r="AE45" s="150">
        <f t="shared" si="7"/>
        <v>53.577000000000048</v>
      </c>
      <c r="AF45" s="46">
        <v>44350</v>
      </c>
      <c r="AG45" s="157" t="s">
        <v>1160</v>
      </c>
      <c r="AH45" s="157" t="s">
        <v>1160</v>
      </c>
      <c r="AL45" s="24"/>
      <c r="AM45" s="24"/>
      <c r="AN45" s="25"/>
      <c r="AO45" s="27"/>
      <c r="AP45" s="24"/>
      <c r="AS45" s="24"/>
      <c r="AT45" s="26"/>
      <c r="AY45" s="28"/>
      <c r="BB45" s="24"/>
      <c r="BE45" s="26"/>
      <c r="BF45" s="26"/>
      <c r="BG45" s="24"/>
      <c r="BJ45" s="25"/>
      <c r="BK45" s="26"/>
      <c r="BO45" s="24"/>
      <c r="BP45" s="24"/>
      <c r="BQ45" s="25"/>
      <c r="BR45" s="27"/>
      <c r="BS45" s="24"/>
      <c r="BV45" s="24"/>
      <c r="BW45" s="26"/>
      <c r="CB45" s="28"/>
      <c r="CE45" s="24"/>
      <c r="CH45" s="26"/>
      <c r="CI45" s="26"/>
      <c r="CJ45" s="24"/>
      <c r="CM45" s="25"/>
      <c r="CN45" s="26"/>
      <c r="CR45" s="24"/>
      <c r="CS45" s="24"/>
      <c r="CT45" s="25"/>
      <c r="CU45" s="27"/>
      <c r="CV45" s="24"/>
      <c r="CY45" s="24"/>
      <c r="CZ45" s="26"/>
      <c r="DE45" s="28"/>
      <c r="DH45" s="24"/>
      <c r="DK45" s="26"/>
      <c r="DL45" s="26"/>
      <c r="DM45" s="24"/>
      <c r="DP45" s="25"/>
      <c r="DQ45" s="26"/>
      <c r="DU45" s="24"/>
      <c r="DV45" s="24"/>
      <c r="DW45" s="25"/>
      <c r="DX45" s="27"/>
      <c r="DY45" s="24"/>
      <c r="EB45" s="24"/>
      <c r="EC45" s="26"/>
      <c r="EH45" s="28"/>
      <c r="EK45" s="24"/>
      <c r="EN45" s="26"/>
      <c r="EO45" s="26"/>
      <c r="EP45" s="24"/>
      <c r="ES45" s="25"/>
      <c r="ET45" s="26"/>
      <c r="EX45" s="24"/>
      <c r="EY45" s="24"/>
      <c r="EZ45" s="25"/>
      <c r="FA45" s="27"/>
      <c r="FB45" s="24"/>
      <c r="FE45" s="24"/>
      <c r="FF45" s="26"/>
      <c r="FK45" s="28"/>
      <c r="FN45" s="24"/>
      <c r="FQ45" s="26"/>
      <c r="FR45" s="26"/>
      <c r="FS45" s="24"/>
      <c r="FV45" s="25"/>
      <c r="FW45" s="26"/>
      <c r="GA45" s="24"/>
      <c r="GB45" s="24"/>
      <c r="GC45" s="25"/>
      <c r="GD45" s="27"/>
      <c r="GE45" s="24"/>
      <c r="GH45" s="24"/>
      <c r="GI45" s="26"/>
      <c r="GN45" s="28"/>
      <c r="GQ45" s="24"/>
      <c r="GT45" s="26"/>
      <c r="GU45" s="26"/>
      <c r="GV45" s="24"/>
      <c r="GY45" s="25"/>
      <c r="GZ45" s="26"/>
      <c r="HD45" s="24"/>
      <c r="HE45" s="24"/>
      <c r="HF45" s="25"/>
      <c r="HG45" s="27"/>
      <c r="HH45" s="24"/>
      <c r="HK45" s="24"/>
      <c r="HL45" s="26"/>
      <c r="HQ45" s="28"/>
      <c r="HT45" s="24"/>
      <c r="HW45" s="26"/>
      <c r="HX45" s="26"/>
      <c r="HY45" s="24"/>
      <c r="IB45" s="25"/>
      <c r="IC45" s="26"/>
      <c r="IG45" s="24"/>
      <c r="IH45" s="24"/>
      <c r="II45" s="25"/>
      <c r="IJ45" s="27"/>
      <c r="IK45" s="24"/>
      <c r="IN45" s="24"/>
      <c r="IO45" s="26"/>
      <c r="IT45" s="28"/>
      <c r="IW45" s="24"/>
      <c r="IZ45" s="26"/>
      <c r="JA45" s="26"/>
      <c r="JB45" s="24"/>
      <c r="JE45" s="25"/>
      <c r="JF45" s="26"/>
      <c r="JJ45" s="24"/>
      <c r="JK45" s="24"/>
      <c r="JL45" s="25"/>
      <c r="JM45" s="27"/>
      <c r="JN45" s="24"/>
      <c r="JQ45" s="24"/>
      <c r="JR45" s="26"/>
      <c r="JW45" s="28"/>
      <c r="JZ45" s="24"/>
      <c r="KC45" s="26"/>
      <c r="KD45" s="26"/>
      <c r="KE45" s="24"/>
      <c r="KH45" s="25"/>
      <c r="KI45" s="26"/>
      <c r="KM45" s="24"/>
      <c r="KN45" s="24"/>
      <c r="KO45" s="25"/>
      <c r="KP45" s="27"/>
      <c r="KQ45" s="24"/>
      <c r="KT45" s="24"/>
      <c r="KU45" s="26"/>
      <c r="KZ45" s="28"/>
      <c r="LC45" s="24"/>
      <c r="LF45" s="26"/>
      <c r="LG45" s="26"/>
      <c r="LH45" s="24"/>
      <c r="LK45" s="25"/>
      <c r="LL45" s="26"/>
      <c r="LP45" s="24"/>
      <c r="LQ45" s="24"/>
      <c r="LR45" s="25"/>
      <c r="LS45" s="27"/>
      <c r="LT45" s="24"/>
      <c r="LW45" s="24"/>
      <c r="LX45" s="26"/>
      <c r="MC45" s="28"/>
      <c r="MF45" s="24"/>
      <c r="MI45" s="26"/>
      <c r="MJ45" s="26"/>
      <c r="MK45" s="24"/>
      <c r="MN45" s="25"/>
      <c r="MO45" s="26"/>
      <c r="MS45" s="24"/>
      <c r="MT45" s="24"/>
      <c r="MU45" s="25"/>
      <c r="MV45" s="27"/>
      <c r="MW45" s="24"/>
      <c r="MZ45" s="24"/>
      <c r="NA45" s="26"/>
      <c r="NF45" s="28"/>
      <c r="NI45" s="24"/>
      <c r="NL45" s="26"/>
      <c r="NM45" s="26"/>
      <c r="NN45" s="24"/>
      <c r="NQ45" s="25"/>
      <c r="NR45" s="26"/>
      <c r="NV45" s="24"/>
      <c r="NW45" s="24"/>
      <c r="NX45" s="25"/>
      <c r="NY45" s="27"/>
      <c r="NZ45" s="24"/>
      <c r="OC45" s="24"/>
      <c r="OD45" s="26"/>
      <c r="OI45" s="28"/>
      <c r="OL45" s="24"/>
      <c r="OO45" s="26"/>
      <c r="OP45" s="26"/>
      <c r="OQ45" s="24"/>
      <c r="OT45" s="25"/>
      <c r="OU45" s="26"/>
      <c r="OY45" s="24"/>
      <c r="OZ45" s="24"/>
      <c r="PA45" s="25"/>
      <c r="PB45" s="27"/>
      <c r="PC45" s="24"/>
      <c r="PF45" s="24"/>
      <c r="PG45" s="26"/>
      <c r="PL45" s="28"/>
      <c r="PO45" s="24"/>
      <c r="PR45" s="26"/>
      <c r="PS45" s="26"/>
      <c r="PT45" s="24"/>
      <c r="PW45" s="25"/>
      <c r="PX45" s="26"/>
      <c r="QB45" s="24"/>
      <c r="QC45" s="24"/>
      <c r="QD45" s="25"/>
      <c r="QE45" s="27"/>
      <c r="QF45" s="24"/>
      <c r="QI45" s="24"/>
      <c r="QJ45" s="26"/>
      <c r="QO45" s="28"/>
      <c r="QR45" s="24"/>
      <c r="QU45" s="26"/>
      <c r="QV45" s="26"/>
      <c r="QW45" s="24"/>
      <c r="QZ45" s="25"/>
      <c r="RA45" s="26"/>
      <c r="RE45" s="24"/>
      <c r="RF45" s="24"/>
      <c r="RG45" s="25"/>
      <c r="RH45" s="27"/>
      <c r="RI45" s="24"/>
      <c r="RL45" s="24"/>
      <c r="RM45" s="26"/>
      <c r="RR45" s="28"/>
      <c r="RU45" s="24"/>
      <c r="RX45" s="26"/>
      <c r="RY45" s="26"/>
      <c r="RZ45" s="24"/>
      <c r="SC45" s="25"/>
      <c r="SD45" s="26"/>
      <c r="SH45" s="24"/>
      <c r="SI45" s="24"/>
      <c r="SJ45" s="25"/>
      <c r="SK45" s="27"/>
      <c r="SL45" s="24"/>
      <c r="SO45" s="24"/>
      <c r="SP45" s="26"/>
      <c r="SU45" s="28"/>
      <c r="SX45" s="24"/>
      <c r="TA45" s="26"/>
      <c r="TB45" s="26"/>
      <c r="TC45" s="24"/>
      <c r="TF45" s="25"/>
      <c r="TG45" s="26"/>
      <c r="TK45" s="24"/>
      <c r="TL45" s="24"/>
      <c r="TM45" s="25"/>
      <c r="TN45" s="27"/>
      <c r="TO45" s="24"/>
      <c r="TR45" s="24"/>
      <c r="TS45" s="26"/>
      <c r="TX45" s="28"/>
      <c r="UA45" s="24"/>
      <c r="UD45" s="26"/>
      <c r="UE45" s="26"/>
      <c r="UF45" s="24"/>
      <c r="UI45" s="25"/>
      <c r="UJ45" s="26"/>
      <c r="UN45" s="24"/>
      <c r="UO45" s="24"/>
      <c r="UP45" s="25"/>
      <c r="UQ45" s="27"/>
      <c r="UR45" s="24"/>
      <c r="UU45" s="24"/>
      <c r="UV45" s="26"/>
      <c r="VA45" s="28"/>
      <c r="VD45" s="24"/>
      <c r="VG45" s="26"/>
      <c r="VH45" s="26"/>
      <c r="VI45" s="24"/>
      <c r="VL45" s="25"/>
      <c r="VM45" s="26"/>
      <c r="VQ45" s="24"/>
      <c r="VR45" s="24"/>
      <c r="VS45" s="25"/>
      <c r="VT45" s="27"/>
      <c r="VU45" s="24"/>
      <c r="VX45" s="24"/>
      <c r="VY45" s="26"/>
      <c r="WD45" s="28"/>
      <c r="WG45" s="24"/>
      <c r="WJ45" s="26"/>
      <c r="WK45" s="26"/>
      <c r="WL45" s="24"/>
      <c r="WO45" s="25"/>
      <c r="WP45" s="26"/>
      <c r="WT45" s="24"/>
      <c r="WU45" s="24"/>
      <c r="WV45" s="25"/>
      <c r="WW45" s="27"/>
      <c r="WX45" s="24"/>
      <c r="XA45" s="24"/>
      <c r="XB45" s="26"/>
      <c r="XG45" s="28"/>
      <c r="XJ45" s="24"/>
      <c r="XM45" s="26"/>
      <c r="XN45" s="26"/>
      <c r="XO45" s="24"/>
      <c r="XR45" s="25"/>
      <c r="XS45" s="26"/>
      <c r="XW45" s="24"/>
      <c r="XX45" s="24"/>
      <c r="XY45" s="25"/>
      <c r="XZ45" s="27"/>
      <c r="YA45" s="24"/>
      <c r="YD45" s="24"/>
      <c r="YE45" s="26"/>
      <c r="YJ45" s="28"/>
      <c r="YM45" s="24"/>
      <c r="YP45" s="26"/>
      <c r="YQ45" s="26"/>
      <c r="YR45" s="24"/>
      <c r="YU45" s="25"/>
      <c r="YV45" s="26"/>
      <c r="YZ45" s="24"/>
      <c r="ZA45" s="24"/>
      <c r="ZB45" s="25"/>
      <c r="ZC45" s="27"/>
      <c r="ZD45" s="24"/>
      <c r="ZG45" s="24"/>
      <c r="ZH45" s="26"/>
      <c r="ZM45" s="28"/>
      <c r="ZP45" s="24"/>
      <c r="ZS45" s="26"/>
      <c r="ZT45" s="26"/>
      <c r="ZU45" s="24"/>
      <c r="ZX45" s="25"/>
      <c r="ZY45" s="26"/>
      <c r="AAC45" s="24"/>
      <c r="AAD45" s="24"/>
      <c r="AAE45" s="25"/>
      <c r="AAF45" s="27"/>
      <c r="AAG45" s="24"/>
      <c r="AAJ45" s="24"/>
      <c r="AAK45" s="26"/>
      <c r="AAP45" s="28"/>
      <c r="AAS45" s="24"/>
      <c r="AAV45" s="26"/>
      <c r="AAW45" s="26"/>
      <c r="AAX45" s="24"/>
      <c r="ABA45" s="25"/>
      <c r="ABB45" s="26"/>
      <c r="ABF45" s="24"/>
      <c r="ABG45" s="24"/>
      <c r="ABH45" s="25"/>
      <c r="ABI45" s="27"/>
      <c r="ABJ45" s="24"/>
      <c r="ABM45" s="24"/>
      <c r="ABN45" s="26"/>
      <c r="ABS45" s="28"/>
      <c r="ABV45" s="24"/>
      <c r="ABY45" s="26"/>
      <c r="ABZ45" s="26"/>
      <c r="ACA45" s="24"/>
      <c r="ACD45" s="25"/>
      <c r="ACE45" s="26"/>
      <c r="ACI45" s="24"/>
      <c r="ACJ45" s="24"/>
      <c r="ACK45" s="25"/>
      <c r="ACL45" s="27"/>
      <c r="ACM45" s="24"/>
      <c r="ACP45" s="24"/>
      <c r="ACQ45" s="26"/>
      <c r="ACV45" s="28"/>
      <c r="ACY45" s="24"/>
      <c r="ADB45" s="26"/>
      <c r="ADC45" s="26"/>
      <c r="ADD45" s="24"/>
      <c r="ADG45" s="25"/>
      <c r="ADH45" s="26"/>
      <c r="ADL45" s="24"/>
      <c r="ADM45" s="24"/>
      <c r="ADN45" s="25"/>
      <c r="ADO45" s="27"/>
      <c r="ADP45" s="24"/>
      <c r="ADS45" s="24"/>
      <c r="ADT45" s="26"/>
      <c r="ADY45" s="28"/>
      <c r="AEB45" s="24"/>
      <c r="AEE45" s="26"/>
      <c r="AEF45" s="26"/>
      <c r="AEG45" s="24"/>
      <c r="AEJ45" s="25"/>
      <c r="AEK45" s="26"/>
      <c r="AEO45" s="24"/>
      <c r="AEP45" s="24"/>
      <c r="AEQ45" s="25"/>
      <c r="AER45" s="27"/>
      <c r="AES45" s="24"/>
      <c r="AEV45" s="24"/>
      <c r="AEW45" s="26"/>
      <c r="AFB45" s="28"/>
      <c r="AFE45" s="24"/>
      <c r="AFH45" s="26"/>
      <c r="AFI45" s="26"/>
      <c r="AFJ45" s="24"/>
      <c r="AFM45" s="25"/>
      <c r="AFN45" s="26"/>
      <c r="AFR45" s="24"/>
      <c r="AFS45" s="24"/>
      <c r="AFT45" s="25"/>
      <c r="AFU45" s="27"/>
      <c r="AFV45" s="24"/>
      <c r="AFY45" s="24"/>
      <c r="AFZ45" s="26"/>
      <c r="AGE45" s="28"/>
      <c r="AGH45" s="24"/>
      <c r="AGK45" s="26"/>
      <c r="AGL45" s="26"/>
      <c r="AGM45" s="24"/>
      <c r="AGP45" s="25"/>
      <c r="AGQ45" s="26"/>
      <c r="AGU45" s="24"/>
      <c r="AGV45" s="24"/>
      <c r="AGW45" s="25"/>
      <c r="AGX45" s="27"/>
      <c r="AGY45" s="24"/>
      <c r="AHB45" s="24"/>
      <c r="AHC45" s="26"/>
      <c r="AHH45" s="28"/>
      <c r="AHK45" s="24"/>
      <c r="AHN45" s="26"/>
      <c r="AHO45" s="26"/>
      <c r="AHP45" s="24"/>
      <c r="AHS45" s="25"/>
      <c r="AHT45" s="26"/>
      <c r="AHX45" s="24"/>
      <c r="AHY45" s="24"/>
      <c r="AHZ45" s="25"/>
      <c r="AIA45" s="27"/>
      <c r="AIB45" s="24"/>
      <c r="AIE45" s="24"/>
      <c r="AIF45" s="26"/>
      <c r="AIK45" s="28"/>
      <c r="AIN45" s="24"/>
      <c r="AIQ45" s="26"/>
      <c r="AIR45" s="26"/>
      <c r="AIS45" s="24"/>
      <c r="AIV45" s="25"/>
      <c r="AIW45" s="26"/>
      <c r="AJA45" s="24"/>
      <c r="AJB45" s="24"/>
      <c r="AJC45" s="25"/>
      <c r="AJD45" s="27"/>
      <c r="AJE45" s="24"/>
      <c r="AJH45" s="24"/>
      <c r="AJI45" s="26"/>
      <c r="AJN45" s="28"/>
      <c r="AJQ45" s="24"/>
      <c r="AJT45" s="26"/>
      <c r="AJU45" s="26"/>
      <c r="AJV45" s="24"/>
      <c r="AJY45" s="25"/>
      <c r="AJZ45" s="26"/>
      <c r="AKD45" s="24"/>
      <c r="AKE45" s="24"/>
      <c r="AKF45" s="25"/>
      <c r="AKG45" s="27"/>
      <c r="AKH45" s="24"/>
      <c r="AKK45" s="24"/>
      <c r="AKL45" s="26"/>
      <c r="AKQ45" s="28"/>
      <c r="AKT45" s="24"/>
      <c r="AKW45" s="26"/>
      <c r="AKX45" s="26"/>
      <c r="AKY45" s="24"/>
      <c r="ALB45" s="25"/>
      <c r="ALC45" s="26"/>
      <c r="ALG45" s="24"/>
      <c r="ALH45" s="24"/>
      <c r="ALI45" s="25"/>
      <c r="ALJ45" s="27"/>
      <c r="ALK45" s="24"/>
      <c r="ALN45" s="24"/>
      <c r="ALO45" s="26"/>
      <c r="ALT45" s="28"/>
      <c r="ALW45" s="24"/>
      <c r="ALZ45" s="26"/>
      <c r="AMA45" s="26"/>
      <c r="AMB45" s="24"/>
      <c r="AME45" s="25"/>
      <c r="AMF45" s="26"/>
      <c r="AMJ45" s="24"/>
      <c r="AMK45" s="24"/>
      <c r="AML45" s="25"/>
      <c r="AMM45" s="27"/>
      <c r="AMN45" s="24"/>
      <c r="AMQ45" s="24"/>
      <c r="AMR45" s="26"/>
      <c r="AMW45" s="28"/>
      <c r="AMZ45" s="24"/>
      <c r="ANC45" s="26"/>
      <c r="AND45" s="26"/>
      <c r="ANE45" s="24"/>
      <c r="ANH45" s="25"/>
      <c r="ANI45" s="26"/>
      <c r="ANM45" s="24"/>
      <c r="ANN45" s="24"/>
      <c r="ANO45" s="25"/>
      <c r="ANP45" s="27"/>
      <c r="ANQ45" s="24"/>
      <c r="ANT45" s="24"/>
      <c r="ANU45" s="26"/>
      <c r="ANZ45" s="28"/>
      <c r="AOC45" s="24"/>
      <c r="AOF45" s="26"/>
      <c r="AOG45" s="26"/>
      <c r="AOH45" s="24"/>
      <c r="AOK45" s="25"/>
      <c r="AOL45" s="26"/>
      <c r="AOP45" s="24"/>
      <c r="AOQ45" s="24"/>
      <c r="AOR45" s="25"/>
      <c r="AOS45" s="27"/>
      <c r="AOT45" s="24"/>
      <c r="AOW45" s="24"/>
      <c r="AOX45" s="26"/>
      <c r="APC45" s="28"/>
      <c r="APF45" s="24"/>
      <c r="API45" s="26"/>
      <c r="APJ45" s="26"/>
      <c r="APK45" s="24"/>
      <c r="APN45" s="25"/>
      <c r="APO45" s="26"/>
      <c r="APS45" s="24"/>
      <c r="APT45" s="24"/>
      <c r="APU45" s="25"/>
      <c r="APV45" s="27"/>
      <c r="APW45" s="24"/>
      <c r="APZ45" s="24"/>
      <c r="AQA45" s="26"/>
      <c r="AQF45" s="28"/>
      <c r="AQI45" s="24"/>
      <c r="AQL45" s="26"/>
      <c r="AQM45" s="26"/>
      <c r="AQN45" s="24"/>
      <c r="AQQ45" s="25"/>
      <c r="AQR45" s="26"/>
      <c r="AQV45" s="24"/>
      <c r="AQW45" s="24"/>
      <c r="AQX45" s="25"/>
      <c r="AQY45" s="27"/>
      <c r="AQZ45" s="24"/>
      <c r="ARC45" s="24"/>
      <c r="ARD45" s="26"/>
      <c r="ARI45" s="28"/>
      <c r="ARL45" s="24"/>
      <c r="ARO45" s="26"/>
      <c r="ARP45" s="26"/>
      <c r="ARQ45" s="24"/>
      <c r="ART45" s="25"/>
      <c r="ARU45" s="26"/>
      <c r="ARY45" s="24"/>
      <c r="ARZ45" s="24"/>
      <c r="ASA45" s="25"/>
      <c r="ASB45" s="27"/>
      <c r="ASC45" s="24"/>
      <c r="ASF45" s="24"/>
      <c r="ASG45" s="26"/>
      <c r="ASL45" s="28"/>
      <c r="ASO45" s="24"/>
      <c r="ASR45" s="26"/>
      <c r="ASS45" s="26"/>
      <c r="AST45" s="24"/>
      <c r="ASW45" s="25"/>
      <c r="ASX45" s="26"/>
      <c r="ATB45" s="24"/>
      <c r="ATC45" s="24"/>
      <c r="ATD45" s="25"/>
      <c r="ATE45" s="27"/>
      <c r="ATF45" s="24"/>
      <c r="ATI45" s="24"/>
      <c r="ATJ45" s="26"/>
      <c r="ATO45" s="28"/>
      <c r="ATR45" s="24"/>
      <c r="ATU45" s="26"/>
      <c r="ATV45" s="26"/>
      <c r="ATW45" s="24"/>
      <c r="ATZ45" s="25"/>
      <c r="AUA45" s="26"/>
      <c r="AUE45" s="24"/>
      <c r="AUF45" s="24"/>
      <c r="AUG45" s="25"/>
      <c r="AUH45" s="27"/>
      <c r="AUI45" s="24"/>
      <c r="AUL45" s="24"/>
      <c r="AUM45" s="26"/>
      <c r="AUR45" s="28"/>
      <c r="AUU45" s="24"/>
      <c r="AUX45" s="26"/>
      <c r="AUY45" s="26"/>
      <c r="AUZ45" s="24"/>
      <c r="AVC45" s="25"/>
      <c r="AVD45" s="26"/>
      <c r="AVH45" s="24"/>
      <c r="AVI45" s="24"/>
      <c r="AVJ45" s="25"/>
      <c r="AVK45" s="27"/>
      <c r="AVL45" s="24"/>
      <c r="AVO45" s="24"/>
      <c r="AVP45" s="26"/>
      <c r="AVU45" s="28"/>
      <c r="AVX45" s="24"/>
      <c r="AWA45" s="26"/>
      <c r="AWB45" s="26"/>
      <c r="AWC45" s="24"/>
      <c r="AWF45" s="25"/>
      <c r="AWG45" s="26"/>
      <c r="AWK45" s="24"/>
      <c r="AWL45" s="24"/>
      <c r="AWM45" s="25"/>
      <c r="AWN45" s="27"/>
      <c r="AWO45" s="24"/>
      <c r="AWR45" s="24"/>
      <c r="AWS45" s="26"/>
      <c r="AWX45" s="28"/>
      <c r="AXA45" s="24"/>
      <c r="AXD45" s="26"/>
      <c r="AXE45" s="26"/>
      <c r="AXF45" s="24"/>
      <c r="AXI45" s="25"/>
      <c r="AXJ45" s="26"/>
      <c r="AXN45" s="24"/>
      <c r="AXO45" s="24"/>
      <c r="AXP45" s="25"/>
      <c r="AXQ45" s="27"/>
      <c r="AXR45" s="24"/>
      <c r="AXU45" s="24"/>
      <c r="AXV45" s="26"/>
      <c r="AYA45" s="28"/>
      <c r="AYD45" s="24"/>
      <c r="AYG45" s="26"/>
      <c r="AYH45" s="26"/>
      <c r="AYI45" s="24"/>
      <c r="AYL45" s="25"/>
      <c r="AYM45" s="26"/>
      <c r="AYQ45" s="24"/>
      <c r="AYR45" s="24"/>
      <c r="AYS45" s="25"/>
      <c r="AYT45" s="27"/>
      <c r="AYU45" s="24"/>
      <c r="AYX45" s="24"/>
      <c r="AYY45" s="26"/>
      <c r="AZD45" s="28"/>
      <c r="AZG45" s="24"/>
      <c r="AZJ45" s="26"/>
      <c r="AZK45" s="26"/>
      <c r="AZL45" s="24"/>
      <c r="AZO45" s="25"/>
      <c r="AZP45" s="26"/>
      <c r="AZT45" s="24"/>
      <c r="AZU45" s="24"/>
      <c r="AZV45" s="25"/>
      <c r="AZW45" s="27"/>
      <c r="AZX45" s="24"/>
      <c r="BAA45" s="24"/>
      <c r="BAB45" s="26"/>
      <c r="BAG45" s="28"/>
      <c r="BAJ45" s="24"/>
      <c r="BAM45" s="26"/>
      <c r="BAN45" s="26"/>
      <c r="BAO45" s="24"/>
      <c r="BAR45" s="25"/>
      <c r="BAS45" s="26"/>
      <c r="BAW45" s="24"/>
      <c r="BAX45" s="24"/>
      <c r="BAY45" s="25"/>
      <c r="BAZ45" s="27"/>
      <c r="BBA45" s="24"/>
      <c r="BBD45" s="24"/>
      <c r="BBE45" s="26"/>
      <c r="BBJ45" s="28"/>
      <c r="BBM45" s="24"/>
      <c r="BBP45" s="26"/>
      <c r="BBQ45" s="26"/>
      <c r="BBR45" s="24"/>
      <c r="BBU45" s="25"/>
      <c r="BBV45" s="26"/>
      <c r="BBZ45" s="24"/>
      <c r="BCA45" s="24"/>
      <c r="BCB45" s="25"/>
      <c r="BCC45" s="27"/>
      <c r="BCD45" s="24"/>
      <c r="BCG45" s="24"/>
      <c r="BCH45" s="26"/>
      <c r="BCM45" s="28"/>
      <c r="BCP45" s="24"/>
      <c r="BCS45" s="26"/>
      <c r="BCT45" s="26"/>
      <c r="BCU45" s="24"/>
      <c r="BCX45" s="25"/>
      <c r="BCY45" s="26"/>
      <c r="BDC45" s="24"/>
      <c r="BDD45" s="24"/>
      <c r="BDE45" s="25"/>
      <c r="BDF45" s="27"/>
      <c r="BDG45" s="24"/>
      <c r="BDJ45" s="24"/>
      <c r="BDK45" s="26"/>
      <c r="BDP45" s="28"/>
      <c r="BDS45" s="24"/>
      <c r="BDV45" s="26"/>
      <c r="BDW45" s="26"/>
      <c r="BDX45" s="24"/>
      <c r="BEA45" s="25"/>
      <c r="BEB45" s="26"/>
      <c r="BEF45" s="24"/>
      <c r="BEG45" s="24"/>
      <c r="BEH45" s="25"/>
      <c r="BEI45" s="27"/>
      <c r="BEJ45" s="24"/>
      <c r="BEM45" s="24"/>
      <c r="BEN45" s="26"/>
      <c r="BES45" s="28"/>
      <c r="BEV45" s="24"/>
      <c r="BEY45" s="26"/>
      <c r="BEZ45" s="26"/>
      <c r="BFA45" s="24"/>
      <c r="BFD45" s="25"/>
      <c r="BFE45" s="26"/>
      <c r="BFI45" s="24"/>
      <c r="BFJ45" s="24"/>
      <c r="BFK45" s="25"/>
      <c r="BFL45" s="27"/>
      <c r="BFM45" s="24"/>
      <c r="BFP45" s="24"/>
      <c r="BFQ45" s="26"/>
      <c r="BFV45" s="28"/>
      <c r="BFY45" s="24"/>
      <c r="BGB45" s="26"/>
      <c r="BGC45" s="26"/>
      <c r="BGD45" s="24"/>
      <c r="BGG45" s="25"/>
      <c r="BGH45" s="26"/>
      <c r="BGL45" s="24"/>
      <c r="BGM45" s="24"/>
      <c r="BGN45" s="25"/>
      <c r="BGO45" s="27"/>
      <c r="BGP45" s="24"/>
      <c r="BGS45" s="24"/>
      <c r="BGT45" s="26"/>
      <c r="BGY45" s="28"/>
      <c r="BHB45" s="24"/>
      <c r="BHE45" s="26"/>
      <c r="BHF45" s="26"/>
      <c r="BHG45" s="24"/>
      <c r="BHJ45" s="25"/>
      <c r="BHK45" s="26"/>
      <c r="BHO45" s="24"/>
      <c r="BHP45" s="24"/>
      <c r="BHQ45" s="25"/>
      <c r="BHR45" s="27"/>
      <c r="BHS45" s="24"/>
      <c r="BHV45" s="24"/>
      <c r="BHW45" s="26"/>
      <c r="BIB45" s="28"/>
      <c r="BIE45" s="24"/>
      <c r="BIH45" s="26"/>
      <c r="BII45" s="26"/>
      <c r="BIJ45" s="24"/>
      <c r="BIM45" s="25"/>
      <c r="BIN45" s="26"/>
      <c r="BIR45" s="24"/>
      <c r="BIS45" s="24"/>
      <c r="BIT45" s="25"/>
      <c r="BIU45" s="27"/>
      <c r="BIV45" s="24"/>
      <c r="BIY45" s="24"/>
      <c r="BIZ45" s="26"/>
      <c r="BJE45" s="28"/>
      <c r="BJH45" s="24"/>
      <c r="BJK45" s="26"/>
      <c r="BJL45" s="26"/>
      <c r="BJM45" s="24"/>
      <c r="BJP45" s="25"/>
      <c r="BJQ45" s="26"/>
      <c r="BJU45" s="24"/>
      <c r="BJV45" s="24"/>
      <c r="BJW45" s="25"/>
      <c r="BJX45" s="27"/>
      <c r="BJY45" s="24"/>
      <c r="BKB45" s="24"/>
      <c r="BKC45" s="26"/>
      <c r="BKH45" s="28"/>
      <c r="BKK45" s="24"/>
      <c r="BKN45" s="26"/>
      <c r="BKO45" s="26"/>
      <c r="BKP45" s="24"/>
      <c r="BKS45" s="25"/>
      <c r="BKT45" s="26"/>
      <c r="BKX45" s="24"/>
      <c r="BKY45" s="24"/>
      <c r="BKZ45" s="25"/>
      <c r="BLA45" s="27"/>
      <c r="BLB45" s="24"/>
      <c r="BLE45" s="24"/>
      <c r="BLF45" s="26"/>
      <c r="BLK45" s="28"/>
      <c r="BLN45" s="24"/>
      <c r="BLQ45" s="26"/>
      <c r="BLR45" s="26"/>
      <c r="BLS45" s="24"/>
      <c r="BLV45" s="25"/>
      <c r="BLW45" s="26"/>
      <c r="BMA45" s="24"/>
      <c r="BMB45" s="24"/>
      <c r="BMC45" s="25"/>
      <c r="BMD45" s="27"/>
      <c r="BME45" s="24"/>
      <c r="BMH45" s="24"/>
      <c r="BMI45" s="26"/>
      <c r="BMN45" s="28"/>
      <c r="BMQ45" s="24"/>
      <c r="BMT45" s="26"/>
      <c r="BMU45" s="26"/>
      <c r="BMV45" s="24"/>
      <c r="BMY45" s="25"/>
      <c r="BMZ45" s="26"/>
      <c r="BND45" s="24"/>
      <c r="BNE45" s="24"/>
      <c r="BNF45" s="25"/>
      <c r="BNG45" s="27"/>
      <c r="BNH45" s="24"/>
      <c r="BNK45" s="24"/>
      <c r="BNL45" s="26"/>
      <c r="BNQ45" s="28"/>
      <c r="BNT45" s="24"/>
      <c r="BNW45" s="26"/>
      <c r="BNX45" s="26"/>
      <c r="BNY45" s="24"/>
      <c r="BOB45" s="25"/>
      <c r="BOC45" s="26"/>
      <c r="BOG45" s="24"/>
      <c r="BOH45" s="24"/>
      <c r="BOI45" s="25"/>
      <c r="BOJ45" s="27"/>
      <c r="BOK45" s="24"/>
      <c r="BON45" s="24"/>
      <c r="BOO45" s="26"/>
      <c r="BOT45" s="28"/>
      <c r="BOW45" s="24"/>
      <c r="BOZ45" s="26"/>
      <c r="BPA45" s="26"/>
      <c r="BPB45" s="24"/>
      <c r="BPE45" s="25"/>
      <c r="BPF45" s="26"/>
      <c r="BPJ45" s="24"/>
      <c r="BPK45" s="24"/>
      <c r="BPL45" s="25"/>
      <c r="BPM45" s="27"/>
      <c r="BPN45" s="24"/>
      <c r="BPQ45" s="24"/>
      <c r="BPR45" s="26"/>
      <c r="BPW45" s="28"/>
      <c r="BPZ45" s="24"/>
      <c r="BQC45" s="26"/>
      <c r="BQD45" s="26"/>
      <c r="BQE45" s="24"/>
      <c r="BQH45" s="25"/>
      <c r="BQI45" s="26"/>
      <c r="BQM45" s="24"/>
      <c r="BQN45" s="24"/>
      <c r="BQO45" s="25"/>
      <c r="BQP45" s="27"/>
      <c r="BQQ45" s="24"/>
      <c r="BQT45" s="24"/>
      <c r="BQU45" s="26"/>
      <c r="BQZ45" s="28"/>
      <c r="BRC45" s="24"/>
      <c r="BRF45" s="26"/>
      <c r="BRG45" s="26"/>
      <c r="BRH45" s="24"/>
      <c r="BRK45" s="25"/>
      <c r="BRL45" s="26"/>
      <c r="BRP45" s="24"/>
      <c r="BRQ45" s="24"/>
      <c r="BRR45" s="25"/>
      <c r="BRS45" s="27"/>
      <c r="BRT45" s="24"/>
      <c r="BRW45" s="24"/>
      <c r="BRX45" s="26"/>
      <c r="BSC45" s="28"/>
      <c r="BSF45" s="24"/>
      <c r="BSI45" s="26"/>
      <c r="BSJ45" s="26"/>
      <c r="BSK45" s="24"/>
      <c r="BSN45" s="25"/>
      <c r="BSO45" s="26"/>
      <c r="BSS45" s="24"/>
      <c r="BST45" s="24"/>
      <c r="BSU45" s="25"/>
      <c r="BSV45" s="27"/>
      <c r="BSW45" s="24"/>
      <c r="BSZ45" s="24"/>
      <c r="BTA45" s="26"/>
      <c r="BTF45" s="28"/>
      <c r="BTI45" s="24"/>
      <c r="BTL45" s="26"/>
      <c r="BTM45" s="26"/>
      <c r="BTN45" s="24"/>
      <c r="BTQ45" s="25"/>
      <c r="BTR45" s="26"/>
      <c r="BTV45" s="24"/>
      <c r="BTW45" s="24"/>
      <c r="BTX45" s="25"/>
      <c r="BTY45" s="27"/>
      <c r="BTZ45" s="24"/>
      <c r="BUC45" s="24"/>
      <c r="BUD45" s="26"/>
      <c r="BUI45" s="28"/>
      <c r="BUL45" s="24"/>
      <c r="BUO45" s="26"/>
      <c r="BUP45" s="26"/>
      <c r="BUQ45" s="24"/>
      <c r="BUT45" s="25"/>
      <c r="BUU45" s="26"/>
      <c r="BUY45" s="24"/>
      <c r="BUZ45" s="24"/>
      <c r="BVA45" s="25"/>
      <c r="BVB45" s="27"/>
      <c r="BVC45" s="24"/>
      <c r="BVF45" s="24"/>
      <c r="BVG45" s="26"/>
      <c r="BVL45" s="28"/>
      <c r="BVO45" s="24"/>
      <c r="BVR45" s="26"/>
      <c r="BVS45" s="26"/>
      <c r="BVT45" s="24"/>
      <c r="BVW45" s="25"/>
      <c r="BVX45" s="26"/>
      <c r="BWB45" s="24"/>
      <c r="BWC45" s="24"/>
      <c r="BWD45" s="25"/>
      <c r="BWE45" s="27"/>
      <c r="BWF45" s="24"/>
      <c r="BWI45" s="24"/>
      <c r="BWJ45" s="26"/>
      <c r="BWO45" s="28"/>
      <c r="BWR45" s="24"/>
      <c r="BWU45" s="26"/>
      <c r="BWV45" s="26"/>
      <c r="BWW45" s="24"/>
      <c r="BWZ45" s="25"/>
      <c r="BXA45" s="26"/>
      <c r="BXE45" s="24"/>
      <c r="BXF45" s="24"/>
      <c r="BXG45" s="25"/>
      <c r="BXH45" s="27"/>
      <c r="BXI45" s="24"/>
      <c r="BXL45" s="24"/>
      <c r="BXM45" s="26"/>
      <c r="BXR45" s="28"/>
      <c r="BXU45" s="24"/>
      <c r="BXX45" s="26"/>
      <c r="BXY45" s="26"/>
      <c r="BXZ45" s="24"/>
      <c r="BYC45" s="25"/>
      <c r="BYD45" s="26"/>
      <c r="BYH45" s="24"/>
      <c r="BYI45" s="24"/>
      <c r="BYJ45" s="25"/>
      <c r="BYK45" s="27"/>
      <c r="BYL45" s="24"/>
      <c r="BYO45" s="24"/>
      <c r="BYP45" s="26"/>
      <c r="BYU45" s="28"/>
      <c r="BYX45" s="24"/>
      <c r="BZA45" s="26"/>
      <c r="BZB45" s="26"/>
      <c r="BZC45" s="24"/>
      <c r="BZF45" s="25"/>
      <c r="BZG45" s="26"/>
      <c r="BZK45" s="24"/>
      <c r="BZL45" s="24"/>
      <c r="BZM45" s="25"/>
      <c r="BZN45" s="27"/>
      <c r="BZO45" s="24"/>
      <c r="BZR45" s="24"/>
      <c r="BZS45" s="26"/>
      <c r="BZX45" s="28"/>
      <c r="CAA45" s="24"/>
      <c r="CAD45" s="26"/>
      <c r="CAE45" s="26"/>
      <c r="CAF45" s="24"/>
      <c r="CAI45" s="25"/>
      <c r="CAJ45" s="26"/>
      <c r="CAN45" s="24"/>
      <c r="CAO45" s="24"/>
      <c r="CAP45" s="25"/>
      <c r="CAQ45" s="27"/>
      <c r="CAR45" s="24"/>
      <c r="CAU45" s="24"/>
      <c r="CAV45" s="26"/>
      <c r="CBA45" s="28"/>
      <c r="CBD45" s="24"/>
      <c r="CBG45" s="26"/>
      <c r="CBH45" s="26"/>
      <c r="CBI45" s="24"/>
      <c r="CBL45" s="25"/>
      <c r="CBM45" s="26"/>
      <c r="CBQ45" s="24"/>
      <c r="CBR45" s="24"/>
      <c r="CBS45" s="25"/>
      <c r="CBT45" s="27"/>
      <c r="CBU45" s="24"/>
      <c r="CBX45" s="24"/>
      <c r="CBY45" s="26"/>
      <c r="CCD45" s="28"/>
      <c r="CCG45" s="24"/>
      <c r="CCJ45" s="26"/>
      <c r="CCK45" s="26"/>
      <c r="CCL45" s="24"/>
      <c r="CCO45" s="25"/>
      <c r="CCP45" s="26"/>
      <c r="CCT45" s="24"/>
      <c r="CCU45" s="24"/>
      <c r="CCV45" s="25"/>
      <c r="CCW45" s="27"/>
      <c r="CCX45" s="24"/>
      <c r="CDA45" s="24"/>
      <c r="CDB45" s="26"/>
      <c r="CDG45" s="28"/>
      <c r="CDJ45" s="24"/>
      <c r="CDM45" s="26"/>
      <c r="CDN45" s="26"/>
      <c r="CDO45" s="24"/>
      <c r="CDR45" s="25"/>
      <c r="CDS45" s="26"/>
      <c r="CDW45" s="24"/>
      <c r="CDX45" s="24"/>
      <c r="CDY45" s="25"/>
      <c r="CDZ45" s="27"/>
      <c r="CEA45" s="24"/>
      <c r="CED45" s="24"/>
      <c r="CEE45" s="26"/>
      <c r="CEJ45" s="28"/>
      <c r="CEM45" s="24"/>
      <c r="CEP45" s="26"/>
      <c r="CEQ45" s="26"/>
      <c r="CER45" s="24"/>
      <c r="CEU45" s="25"/>
      <c r="CEV45" s="26"/>
      <c r="CEZ45" s="24"/>
      <c r="CFA45" s="24"/>
      <c r="CFB45" s="25"/>
      <c r="CFC45" s="27"/>
      <c r="CFD45" s="24"/>
      <c r="CFG45" s="24"/>
      <c r="CFH45" s="26"/>
      <c r="CFM45" s="28"/>
      <c r="CFP45" s="24"/>
      <c r="CFS45" s="26"/>
      <c r="CFT45" s="26"/>
      <c r="CFU45" s="24"/>
      <c r="CFX45" s="25"/>
      <c r="CFY45" s="26"/>
      <c r="CGC45" s="24"/>
      <c r="CGD45" s="24"/>
      <c r="CGE45" s="25"/>
      <c r="CGF45" s="27"/>
      <c r="CGG45" s="24"/>
      <c r="CGJ45" s="24"/>
      <c r="CGK45" s="26"/>
      <c r="CGP45" s="28"/>
      <c r="CGS45" s="24"/>
      <c r="CGV45" s="26"/>
      <c r="CGW45" s="26"/>
      <c r="CGX45" s="24"/>
      <c r="CHA45" s="25"/>
      <c r="CHB45" s="26"/>
      <c r="CHF45" s="24"/>
      <c r="CHG45" s="24"/>
      <c r="CHH45" s="25"/>
      <c r="CHI45" s="27"/>
      <c r="CHJ45" s="24"/>
      <c r="CHM45" s="24"/>
      <c r="CHN45" s="26"/>
      <c r="CHS45" s="28"/>
      <c r="CHV45" s="24"/>
      <c r="CHY45" s="26"/>
      <c r="CHZ45" s="26"/>
      <c r="CIA45" s="24"/>
      <c r="CID45" s="25"/>
      <c r="CIE45" s="26"/>
      <c r="CII45" s="24"/>
      <c r="CIJ45" s="24"/>
      <c r="CIK45" s="25"/>
      <c r="CIL45" s="27"/>
      <c r="CIM45" s="24"/>
      <c r="CIP45" s="24"/>
      <c r="CIQ45" s="26"/>
      <c r="CIV45" s="28"/>
      <c r="CIY45" s="24"/>
      <c r="CJB45" s="26"/>
      <c r="CJC45" s="26"/>
      <c r="CJD45" s="24"/>
      <c r="CJG45" s="25"/>
      <c r="CJH45" s="26"/>
      <c r="CJL45" s="24"/>
      <c r="CJM45" s="24"/>
      <c r="CJN45" s="25"/>
      <c r="CJO45" s="27"/>
      <c r="CJP45" s="24"/>
      <c r="CJS45" s="24"/>
      <c r="CJT45" s="26"/>
      <c r="CJY45" s="28"/>
      <c r="CKB45" s="24"/>
      <c r="CKE45" s="26"/>
      <c r="CKF45" s="26"/>
      <c r="CKG45" s="24"/>
      <c r="CKJ45" s="25"/>
      <c r="CKK45" s="26"/>
      <c r="CKO45" s="24"/>
      <c r="CKP45" s="24"/>
      <c r="CKQ45" s="25"/>
      <c r="CKR45" s="27"/>
      <c r="CKS45" s="24"/>
      <c r="CKV45" s="24"/>
      <c r="CKW45" s="26"/>
      <c r="CLB45" s="28"/>
      <c r="CLE45" s="24"/>
      <c r="CLH45" s="26"/>
      <c r="CLI45" s="26"/>
      <c r="CLJ45" s="24"/>
      <c r="CLM45" s="25"/>
      <c r="CLN45" s="26"/>
      <c r="CLR45" s="24"/>
      <c r="CLS45" s="24"/>
      <c r="CLT45" s="25"/>
      <c r="CLU45" s="27"/>
      <c r="CLV45" s="24"/>
      <c r="CLY45" s="24"/>
      <c r="CLZ45" s="26"/>
      <c r="CME45" s="28"/>
      <c r="CMH45" s="24"/>
      <c r="CMK45" s="26"/>
      <c r="CML45" s="26"/>
      <c r="CMM45" s="24"/>
      <c r="CMP45" s="25"/>
      <c r="CMQ45" s="26"/>
      <c r="CMU45" s="24"/>
      <c r="CMV45" s="24"/>
      <c r="CMW45" s="25"/>
      <c r="CMX45" s="27"/>
      <c r="CMY45" s="24"/>
      <c r="CNB45" s="24"/>
      <c r="CNC45" s="26"/>
      <c r="CNH45" s="28"/>
      <c r="CNK45" s="24"/>
      <c r="CNN45" s="26"/>
      <c r="CNO45" s="26"/>
      <c r="CNP45" s="24"/>
      <c r="CNS45" s="25"/>
      <c r="CNT45" s="26"/>
      <c r="CNX45" s="24"/>
      <c r="CNY45" s="24"/>
      <c r="CNZ45" s="25"/>
      <c r="COA45" s="27"/>
      <c r="COB45" s="24"/>
      <c r="COE45" s="24"/>
      <c r="COF45" s="26"/>
      <c r="COK45" s="28"/>
      <c r="CON45" s="24"/>
      <c r="COQ45" s="26"/>
      <c r="COR45" s="26"/>
      <c r="COS45" s="24"/>
      <c r="COV45" s="25"/>
      <c r="COW45" s="26"/>
      <c r="CPA45" s="24"/>
      <c r="CPB45" s="24"/>
      <c r="CPC45" s="25"/>
      <c r="CPD45" s="27"/>
      <c r="CPE45" s="24"/>
      <c r="CPH45" s="24"/>
      <c r="CPI45" s="26"/>
      <c r="CPN45" s="28"/>
      <c r="CPQ45" s="24"/>
      <c r="CPT45" s="26"/>
      <c r="CPU45" s="26"/>
      <c r="CPV45" s="24"/>
      <c r="CPY45" s="25"/>
      <c r="CPZ45" s="26"/>
      <c r="CQD45" s="24"/>
      <c r="CQE45" s="24"/>
      <c r="CQF45" s="25"/>
      <c r="CQG45" s="27"/>
      <c r="CQH45" s="24"/>
      <c r="CQK45" s="24"/>
      <c r="CQL45" s="26"/>
      <c r="CQQ45" s="28"/>
      <c r="CQT45" s="24"/>
      <c r="CQW45" s="26"/>
      <c r="CQX45" s="26"/>
      <c r="CQY45" s="24"/>
      <c r="CRB45" s="25"/>
      <c r="CRC45" s="26"/>
      <c r="CRG45" s="24"/>
      <c r="CRH45" s="24"/>
      <c r="CRI45" s="25"/>
      <c r="CRJ45" s="27"/>
      <c r="CRK45" s="24"/>
      <c r="CRN45" s="24"/>
      <c r="CRO45" s="26"/>
      <c r="CRT45" s="28"/>
      <c r="CRW45" s="24"/>
      <c r="CRZ45" s="26"/>
      <c r="CSA45" s="26"/>
      <c r="CSB45" s="24"/>
      <c r="CSE45" s="25"/>
      <c r="CSF45" s="26"/>
      <c r="CSJ45" s="24"/>
      <c r="CSK45" s="24"/>
      <c r="CSL45" s="25"/>
      <c r="CSM45" s="27"/>
      <c r="CSN45" s="24"/>
      <c r="CSQ45" s="24"/>
      <c r="CSR45" s="26"/>
      <c r="CSW45" s="28"/>
      <c r="CSZ45" s="24"/>
      <c r="CTC45" s="26"/>
      <c r="CTD45" s="26"/>
      <c r="CTE45" s="24"/>
      <c r="CTH45" s="25"/>
      <c r="CTI45" s="26"/>
      <c r="CTM45" s="24"/>
      <c r="CTN45" s="24"/>
      <c r="CTO45" s="25"/>
      <c r="CTP45" s="27"/>
      <c r="CTQ45" s="24"/>
      <c r="CTT45" s="24"/>
      <c r="CTU45" s="26"/>
      <c r="CTZ45" s="28"/>
      <c r="CUC45" s="24"/>
      <c r="CUF45" s="26"/>
      <c r="CUG45" s="26"/>
      <c r="CUH45" s="24"/>
      <c r="CUK45" s="25"/>
      <c r="CUL45" s="26"/>
      <c r="CUP45" s="24"/>
      <c r="CUQ45" s="24"/>
      <c r="CUR45" s="25"/>
      <c r="CUS45" s="27"/>
      <c r="CUT45" s="24"/>
      <c r="CUW45" s="24"/>
      <c r="CUX45" s="26"/>
      <c r="CVC45" s="28"/>
      <c r="CVF45" s="24"/>
      <c r="CVI45" s="26"/>
      <c r="CVJ45" s="26"/>
      <c r="CVK45" s="24"/>
      <c r="CVN45" s="25"/>
      <c r="CVO45" s="26"/>
      <c r="CVS45" s="24"/>
      <c r="CVT45" s="24"/>
      <c r="CVU45" s="25"/>
      <c r="CVV45" s="27"/>
      <c r="CVW45" s="24"/>
      <c r="CVZ45" s="24"/>
      <c r="CWA45" s="26"/>
      <c r="CWF45" s="28"/>
      <c r="CWI45" s="24"/>
      <c r="CWL45" s="26"/>
      <c r="CWM45" s="26"/>
      <c r="CWN45" s="24"/>
      <c r="CWQ45" s="25"/>
      <c r="CWR45" s="26"/>
      <c r="CWV45" s="24"/>
      <c r="CWW45" s="24"/>
      <c r="CWX45" s="25"/>
      <c r="CWY45" s="27"/>
      <c r="CWZ45" s="24"/>
      <c r="CXC45" s="24"/>
      <c r="CXD45" s="26"/>
      <c r="CXI45" s="28"/>
      <c r="CXL45" s="24"/>
      <c r="CXO45" s="26"/>
      <c r="CXP45" s="26"/>
      <c r="CXQ45" s="24"/>
      <c r="CXT45" s="25"/>
      <c r="CXU45" s="26"/>
      <c r="CXY45" s="24"/>
      <c r="CXZ45" s="24"/>
      <c r="CYA45" s="25"/>
      <c r="CYB45" s="27"/>
      <c r="CYC45" s="24"/>
      <c r="CYF45" s="24"/>
      <c r="CYG45" s="26"/>
      <c r="CYL45" s="28"/>
      <c r="CYO45" s="24"/>
      <c r="CYR45" s="26"/>
      <c r="CYS45" s="26"/>
      <c r="CYT45" s="24"/>
      <c r="CYW45" s="25"/>
      <c r="CYX45" s="26"/>
      <c r="CZB45" s="24"/>
      <c r="CZC45" s="24"/>
      <c r="CZD45" s="25"/>
      <c r="CZE45" s="27"/>
      <c r="CZF45" s="24"/>
      <c r="CZI45" s="24"/>
      <c r="CZJ45" s="26"/>
      <c r="CZO45" s="28"/>
      <c r="CZR45" s="24"/>
      <c r="CZU45" s="26"/>
      <c r="CZV45" s="26"/>
      <c r="CZW45" s="24"/>
      <c r="CZZ45" s="25"/>
      <c r="DAA45" s="26"/>
      <c r="DAE45" s="24"/>
      <c r="DAF45" s="24"/>
      <c r="DAG45" s="25"/>
      <c r="DAH45" s="27"/>
      <c r="DAI45" s="24"/>
      <c r="DAL45" s="24"/>
      <c r="DAM45" s="26"/>
      <c r="DAR45" s="28"/>
      <c r="DAU45" s="24"/>
      <c r="DAX45" s="26"/>
      <c r="DAY45" s="26"/>
      <c r="DAZ45" s="24"/>
      <c r="DBC45" s="25"/>
      <c r="DBD45" s="26"/>
      <c r="DBH45" s="24"/>
      <c r="DBI45" s="24"/>
      <c r="DBJ45" s="25"/>
      <c r="DBK45" s="27"/>
      <c r="DBL45" s="24"/>
      <c r="DBO45" s="24"/>
      <c r="DBP45" s="26"/>
      <c r="DBU45" s="28"/>
      <c r="DBX45" s="24"/>
      <c r="DCA45" s="26"/>
      <c r="DCB45" s="26"/>
      <c r="DCC45" s="24"/>
      <c r="DCF45" s="25"/>
      <c r="DCG45" s="26"/>
      <c r="DCK45" s="24"/>
      <c r="DCL45" s="24"/>
      <c r="DCM45" s="25"/>
      <c r="DCN45" s="27"/>
      <c r="DCO45" s="24"/>
      <c r="DCR45" s="24"/>
      <c r="DCS45" s="26"/>
      <c r="DCX45" s="28"/>
      <c r="DDA45" s="24"/>
      <c r="DDD45" s="26"/>
      <c r="DDE45" s="26"/>
      <c r="DDF45" s="24"/>
      <c r="DDI45" s="25"/>
      <c r="DDJ45" s="26"/>
      <c r="DDN45" s="24"/>
      <c r="DDO45" s="24"/>
      <c r="DDP45" s="25"/>
      <c r="DDQ45" s="27"/>
      <c r="DDR45" s="24"/>
      <c r="DDU45" s="24"/>
      <c r="DDV45" s="26"/>
      <c r="DEA45" s="28"/>
      <c r="DED45" s="24"/>
      <c r="DEG45" s="26"/>
      <c r="DEH45" s="26"/>
      <c r="DEI45" s="24"/>
      <c r="DEL45" s="25"/>
      <c r="DEM45" s="26"/>
      <c r="DEQ45" s="24"/>
      <c r="DER45" s="24"/>
      <c r="DES45" s="25"/>
      <c r="DET45" s="27"/>
      <c r="DEU45" s="24"/>
      <c r="DEX45" s="24"/>
      <c r="DEY45" s="26"/>
      <c r="DFD45" s="28"/>
      <c r="DFG45" s="24"/>
      <c r="DFJ45" s="26"/>
      <c r="DFK45" s="26"/>
      <c r="DFL45" s="24"/>
      <c r="DFO45" s="25"/>
      <c r="DFP45" s="26"/>
      <c r="DFT45" s="24"/>
      <c r="DFU45" s="24"/>
      <c r="DFV45" s="25"/>
      <c r="DFW45" s="27"/>
      <c r="DFX45" s="24"/>
      <c r="DGA45" s="24"/>
      <c r="DGB45" s="26"/>
      <c r="DGG45" s="28"/>
      <c r="DGJ45" s="24"/>
      <c r="DGM45" s="26"/>
      <c r="DGN45" s="26"/>
      <c r="DGO45" s="24"/>
      <c r="DGR45" s="25"/>
      <c r="DGS45" s="26"/>
      <c r="DGW45" s="24"/>
      <c r="DGX45" s="24"/>
      <c r="DGY45" s="25"/>
      <c r="DGZ45" s="27"/>
      <c r="DHA45" s="24"/>
      <c r="DHD45" s="24"/>
      <c r="DHE45" s="26"/>
      <c r="DHJ45" s="28"/>
      <c r="DHM45" s="24"/>
      <c r="DHP45" s="26"/>
      <c r="DHQ45" s="26"/>
      <c r="DHR45" s="24"/>
      <c r="DHU45" s="25"/>
      <c r="DHV45" s="26"/>
      <c r="DHZ45" s="24"/>
      <c r="DIA45" s="24"/>
      <c r="DIB45" s="25"/>
      <c r="DIC45" s="27"/>
      <c r="DID45" s="24"/>
      <c r="DIG45" s="24"/>
      <c r="DIH45" s="26"/>
      <c r="DIM45" s="28"/>
      <c r="DIP45" s="24"/>
      <c r="DIS45" s="26"/>
      <c r="DIT45" s="26"/>
      <c r="DIU45" s="24"/>
      <c r="DIX45" s="25"/>
      <c r="DIY45" s="26"/>
      <c r="DJC45" s="24"/>
      <c r="DJD45" s="24"/>
      <c r="DJE45" s="25"/>
      <c r="DJF45" s="27"/>
      <c r="DJG45" s="24"/>
      <c r="DJJ45" s="24"/>
      <c r="DJK45" s="26"/>
      <c r="DJP45" s="28"/>
      <c r="DJS45" s="24"/>
      <c r="DJV45" s="26"/>
      <c r="DJW45" s="26"/>
      <c r="DJX45" s="24"/>
      <c r="DKA45" s="25"/>
      <c r="DKB45" s="26"/>
      <c r="DKF45" s="24"/>
      <c r="DKG45" s="24"/>
      <c r="DKH45" s="25"/>
      <c r="DKI45" s="27"/>
      <c r="DKJ45" s="24"/>
      <c r="DKM45" s="24"/>
      <c r="DKN45" s="26"/>
      <c r="DKS45" s="28"/>
      <c r="DKV45" s="24"/>
      <c r="DKY45" s="26"/>
      <c r="DKZ45" s="26"/>
      <c r="DLA45" s="24"/>
      <c r="DLD45" s="25"/>
      <c r="DLE45" s="26"/>
      <c r="DLI45" s="24"/>
      <c r="DLJ45" s="24"/>
      <c r="DLK45" s="25"/>
      <c r="DLL45" s="27"/>
      <c r="DLM45" s="24"/>
      <c r="DLP45" s="24"/>
      <c r="DLQ45" s="26"/>
      <c r="DLV45" s="28"/>
      <c r="DLY45" s="24"/>
      <c r="DMB45" s="26"/>
      <c r="DMC45" s="26"/>
      <c r="DMD45" s="24"/>
      <c r="DMG45" s="25"/>
      <c r="DMH45" s="26"/>
      <c r="DML45" s="24"/>
      <c r="DMM45" s="24"/>
      <c r="DMN45" s="25"/>
      <c r="DMO45" s="27"/>
      <c r="DMP45" s="24"/>
      <c r="DMS45" s="24"/>
      <c r="DMT45" s="26"/>
      <c r="DMY45" s="28"/>
      <c r="DNB45" s="24"/>
      <c r="DNE45" s="26"/>
      <c r="DNF45" s="26"/>
      <c r="DNG45" s="24"/>
      <c r="DNJ45" s="25"/>
      <c r="DNK45" s="26"/>
      <c r="DNO45" s="24"/>
      <c r="DNP45" s="24"/>
      <c r="DNQ45" s="25"/>
      <c r="DNR45" s="27"/>
      <c r="DNS45" s="24"/>
      <c r="DNV45" s="24"/>
      <c r="DNW45" s="26"/>
      <c r="DOB45" s="28"/>
      <c r="DOE45" s="24"/>
      <c r="DOH45" s="26"/>
      <c r="DOI45" s="26"/>
      <c r="DOJ45" s="24"/>
      <c r="DOM45" s="25"/>
      <c r="DON45" s="26"/>
      <c r="DOR45" s="24"/>
      <c r="DOS45" s="24"/>
      <c r="DOT45" s="25"/>
      <c r="DOU45" s="27"/>
      <c r="DOV45" s="24"/>
      <c r="DOY45" s="24"/>
      <c r="DOZ45" s="26"/>
      <c r="DPE45" s="28"/>
      <c r="DPH45" s="24"/>
      <c r="DPK45" s="26"/>
      <c r="DPL45" s="26"/>
      <c r="DPM45" s="24"/>
      <c r="DPP45" s="25"/>
      <c r="DPQ45" s="26"/>
      <c r="DPU45" s="24"/>
      <c r="DPV45" s="24"/>
      <c r="DPW45" s="25"/>
      <c r="DPX45" s="27"/>
      <c r="DPY45" s="24"/>
      <c r="DQB45" s="24"/>
      <c r="DQC45" s="26"/>
      <c r="DQH45" s="28"/>
      <c r="DQK45" s="24"/>
      <c r="DQN45" s="26"/>
      <c r="DQO45" s="26"/>
      <c r="DQP45" s="24"/>
      <c r="DQS45" s="25"/>
      <c r="DQT45" s="26"/>
      <c r="DQX45" s="24"/>
      <c r="DQY45" s="24"/>
      <c r="DQZ45" s="25"/>
      <c r="DRA45" s="27"/>
      <c r="DRB45" s="24"/>
      <c r="DRE45" s="24"/>
      <c r="DRF45" s="26"/>
      <c r="DRK45" s="28"/>
      <c r="DRN45" s="24"/>
      <c r="DRQ45" s="26"/>
      <c r="DRR45" s="26"/>
      <c r="DRS45" s="24"/>
      <c r="DRV45" s="25"/>
      <c r="DRW45" s="26"/>
      <c r="DSA45" s="24"/>
      <c r="DSB45" s="24"/>
      <c r="DSC45" s="25"/>
      <c r="DSD45" s="27"/>
      <c r="DSE45" s="24"/>
      <c r="DSH45" s="24"/>
      <c r="DSI45" s="26"/>
      <c r="DSN45" s="28"/>
      <c r="DSQ45" s="24"/>
      <c r="DST45" s="26"/>
      <c r="DSU45" s="26"/>
      <c r="DSV45" s="24"/>
      <c r="DSY45" s="25"/>
      <c r="DSZ45" s="26"/>
      <c r="DTD45" s="24"/>
      <c r="DTE45" s="24"/>
      <c r="DTF45" s="25"/>
      <c r="DTG45" s="27"/>
      <c r="DTH45" s="24"/>
      <c r="DTK45" s="24"/>
      <c r="DTL45" s="26"/>
      <c r="DTQ45" s="28"/>
      <c r="DTT45" s="24"/>
      <c r="DTW45" s="26"/>
      <c r="DTX45" s="26"/>
      <c r="DTY45" s="24"/>
      <c r="DUB45" s="25"/>
      <c r="DUC45" s="26"/>
      <c r="DUG45" s="24"/>
      <c r="DUH45" s="24"/>
      <c r="DUI45" s="25"/>
      <c r="DUJ45" s="27"/>
      <c r="DUK45" s="24"/>
      <c r="DUN45" s="24"/>
      <c r="DUO45" s="26"/>
      <c r="DUT45" s="28"/>
      <c r="DUW45" s="24"/>
      <c r="DUZ45" s="26"/>
      <c r="DVA45" s="26"/>
      <c r="DVB45" s="24"/>
      <c r="DVE45" s="25"/>
      <c r="DVF45" s="26"/>
      <c r="DVJ45" s="24"/>
      <c r="DVK45" s="24"/>
      <c r="DVL45" s="25"/>
      <c r="DVM45" s="27"/>
      <c r="DVN45" s="24"/>
      <c r="DVQ45" s="24"/>
      <c r="DVR45" s="26"/>
      <c r="DVW45" s="28"/>
      <c r="DVZ45" s="24"/>
      <c r="DWC45" s="26"/>
      <c r="DWD45" s="26"/>
      <c r="DWE45" s="24"/>
      <c r="DWH45" s="25"/>
      <c r="DWI45" s="26"/>
      <c r="DWM45" s="24"/>
      <c r="DWN45" s="24"/>
      <c r="DWO45" s="25"/>
      <c r="DWP45" s="27"/>
      <c r="DWQ45" s="24"/>
      <c r="DWT45" s="24"/>
      <c r="DWU45" s="26"/>
      <c r="DWZ45" s="28"/>
      <c r="DXC45" s="24"/>
      <c r="DXF45" s="26"/>
      <c r="DXG45" s="26"/>
      <c r="DXH45" s="24"/>
      <c r="DXK45" s="25"/>
      <c r="DXL45" s="26"/>
      <c r="DXP45" s="24"/>
      <c r="DXQ45" s="24"/>
      <c r="DXR45" s="25"/>
      <c r="DXS45" s="27"/>
      <c r="DXT45" s="24"/>
      <c r="DXW45" s="24"/>
      <c r="DXX45" s="26"/>
      <c r="DYC45" s="28"/>
      <c r="DYF45" s="24"/>
      <c r="DYI45" s="26"/>
      <c r="DYJ45" s="26"/>
      <c r="DYK45" s="24"/>
      <c r="DYN45" s="25"/>
      <c r="DYO45" s="26"/>
      <c r="DYS45" s="24"/>
      <c r="DYT45" s="24"/>
      <c r="DYU45" s="25"/>
      <c r="DYV45" s="27"/>
      <c r="DYW45" s="24"/>
      <c r="DYZ45" s="24"/>
      <c r="DZA45" s="26"/>
      <c r="DZF45" s="28"/>
      <c r="DZI45" s="24"/>
      <c r="DZL45" s="26"/>
      <c r="DZM45" s="26"/>
      <c r="DZN45" s="24"/>
      <c r="DZQ45" s="25"/>
      <c r="DZR45" s="26"/>
      <c r="DZV45" s="24"/>
      <c r="DZW45" s="24"/>
      <c r="DZX45" s="25"/>
      <c r="DZY45" s="27"/>
      <c r="DZZ45" s="24"/>
      <c r="EAC45" s="24"/>
      <c r="EAD45" s="26"/>
      <c r="EAI45" s="28"/>
      <c r="EAL45" s="24"/>
      <c r="EAO45" s="26"/>
      <c r="EAP45" s="26"/>
      <c r="EAQ45" s="24"/>
      <c r="EAT45" s="25"/>
      <c r="EAU45" s="26"/>
      <c r="EAY45" s="24"/>
      <c r="EAZ45" s="24"/>
      <c r="EBA45" s="25"/>
      <c r="EBB45" s="27"/>
      <c r="EBC45" s="24"/>
      <c r="EBF45" s="24"/>
      <c r="EBG45" s="26"/>
      <c r="EBL45" s="28"/>
      <c r="EBO45" s="24"/>
      <c r="EBR45" s="26"/>
      <c r="EBS45" s="26"/>
      <c r="EBT45" s="24"/>
      <c r="EBW45" s="25"/>
      <c r="EBX45" s="26"/>
      <c r="ECB45" s="24"/>
      <c r="ECC45" s="24"/>
      <c r="ECD45" s="25"/>
      <c r="ECE45" s="27"/>
      <c r="ECF45" s="24"/>
      <c r="ECI45" s="24"/>
      <c r="ECJ45" s="26"/>
      <c r="ECO45" s="28"/>
      <c r="ECR45" s="24"/>
      <c r="ECU45" s="26"/>
      <c r="ECV45" s="26"/>
      <c r="ECW45" s="24"/>
      <c r="ECZ45" s="25"/>
      <c r="EDA45" s="26"/>
      <c r="EDE45" s="24"/>
      <c r="EDF45" s="24"/>
      <c r="EDG45" s="25"/>
      <c r="EDH45" s="27"/>
      <c r="EDI45" s="24"/>
      <c r="EDL45" s="24"/>
      <c r="EDM45" s="26"/>
      <c r="EDR45" s="28"/>
      <c r="EDU45" s="24"/>
      <c r="EDX45" s="26"/>
      <c r="EDY45" s="26"/>
      <c r="EDZ45" s="24"/>
      <c r="EEC45" s="25"/>
      <c r="EED45" s="26"/>
      <c r="EEH45" s="24"/>
      <c r="EEI45" s="24"/>
      <c r="EEJ45" s="25"/>
      <c r="EEK45" s="27"/>
      <c r="EEL45" s="24"/>
      <c r="EEO45" s="24"/>
      <c r="EEP45" s="26"/>
      <c r="EEU45" s="28"/>
      <c r="EEX45" s="24"/>
      <c r="EFA45" s="26"/>
      <c r="EFB45" s="26"/>
      <c r="EFC45" s="24"/>
      <c r="EFF45" s="25"/>
      <c r="EFG45" s="26"/>
      <c r="EFK45" s="24"/>
      <c r="EFL45" s="24"/>
      <c r="EFM45" s="25"/>
      <c r="EFN45" s="27"/>
      <c r="EFO45" s="24"/>
      <c r="EFR45" s="24"/>
      <c r="EFS45" s="26"/>
      <c r="EFX45" s="28"/>
      <c r="EGA45" s="24"/>
      <c r="EGD45" s="26"/>
      <c r="EGE45" s="26"/>
      <c r="EGF45" s="24"/>
      <c r="EGI45" s="25"/>
      <c r="EGJ45" s="26"/>
      <c r="EGN45" s="24"/>
      <c r="EGO45" s="24"/>
      <c r="EGP45" s="25"/>
      <c r="EGQ45" s="27"/>
      <c r="EGR45" s="24"/>
      <c r="EGU45" s="24"/>
      <c r="EGV45" s="26"/>
      <c r="EHA45" s="28"/>
      <c r="EHD45" s="24"/>
      <c r="EHG45" s="26"/>
      <c r="EHH45" s="26"/>
      <c r="EHI45" s="24"/>
      <c r="EHL45" s="25"/>
      <c r="EHM45" s="26"/>
      <c r="EHQ45" s="24"/>
      <c r="EHR45" s="24"/>
      <c r="EHS45" s="25"/>
      <c r="EHT45" s="27"/>
      <c r="EHU45" s="24"/>
      <c r="EHX45" s="24"/>
      <c r="EHY45" s="26"/>
      <c r="EID45" s="28"/>
      <c r="EIG45" s="24"/>
      <c r="EIJ45" s="26"/>
      <c r="EIK45" s="26"/>
      <c r="EIL45" s="24"/>
      <c r="EIO45" s="25"/>
      <c r="EIP45" s="26"/>
      <c r="EIT45" s="24"/>
      <c r="EIU45" s="24"/>
      <c r="EIV45" s="25"/>
      <c r="EIW45" s="27"/>
      <c r="EIX45" s="24"/>
      <c r="EJA45" s="24"/>
      <c r="EJB45" s="26"/>
      <c r="EJG45" s="28"/>
      <c r="EJJ45" s="24"/>
      <c r="EJM45" s="26"/>
      <c r="EJN45" s="26"/>
      <c r="EJO45" s="24"/>
      <c r="EJR45" s="25"/>
      <c r="EJS45" s="26"/>
      <c r="EJW45" s="24"/>
      <c r="EJX45" s="24"/>
      <c r="EJY45" s="25"/>
      <c r="EJZ45" s="27"/>
      <c r="EKA45" s="24"/>
      <c r="EKD45" s="24"/>
      <c r="EKE45" s="26"/>
      <c r="EKJ45" s="28"/>
      <c r="EKM45" s="24"/>
      <c r="EKP45" s="26"/>
      <c r="EKQ45" s="26"/>
      <c r="EKR45" s="24"/>
      <c r="EKU45" s="25"/>
      <c r="EKV45" s="26"/>
      <c r="EKZ45" s="24"/>
      <c r="ELA45" s="24"/>
      <c r="ELB45" s="25"/>
      <c r="ELC45" s="27"/>
      <c r="ELD45" s="24"/>
      <c r="ELG45" s="24"/>
      <c r="ELH45" s="26"/>
      <c r="ELM45" s="28"/>
      <c r="ELP45" s="24"/>
      <c r="ELS45" s="26"/>
      <c r="ELT45" s="26"/>
      <c r="ELU45" s="24"/>
      <c r="ELX45" s="25"/>
      <c r="ELY45" s="26"/>
      <c r="EMC45" s="24"/>
      <c r="EMD45" s="24"/>
      <c r="EME45" s="25"/>
      <c r="EMF45" s="27"/>
      <c r="EMG45" s="24"/>
      <c r="EMJ45" s="24"/>
      <c r="EMK45" s="26"/>
      <c r="EMP45" s="28"/>
      <c r="EMS45" s="24"/>
      <c r="EMV45" s="26"/>
      <c r="EMW45" s="26"/>
      <c r="EMX45" s="24"/>
      <c r="ENA45" s="25"/>
      <c r="ENB45" s="26"/>
      <c r="ENF45" s="24"/>
      <c r="ENG45" s="24"/>
      <c r="ENH45" s="25"/>
      <c r="ENI45" s="27"/>
      <c r="ENJ45" s="24"/>
      <c r="ENM45" s="24"/>
      <c r="ENN45" s="26"/>
      <c r="ENS45" s="28"/>
      <c r="ENV45" s="24"/>
      <c r="ENY45" s="26"/>
      <c r="ENZ45" s="26"/>
      <c r="EOA45" s="24"/>
      <c r="EOD45" s="25"/>
      <c r="EOE45" s="26"/>
      <c r="EOI45" s="24"/>
      <c r="EOJ45" s="24"/>
      <c r="EOK45" s="25"/>
      <c r="EOL45" s="27"/>
      <c r="EOM45" s="24"/>
      <c r="EOP45" s="24"/>
      <c r="EOQ45" s="26"/>
      <c r="EOV45" s="28"/>
      <c r="EOY45" s="24"/>
      <c r="EPB45" s="26"/>
      <c r="EPC45" s="26"/>
      <c r="EPD45" s="24"/>
      <c r="EPG45" s="25"/>
      <c r="EPH45" s="26"/>
      <c r="EPL45" s="24"/>
      <c r="EPM45" s="24"/>
      <c r="EPN45" s="25"/>
      <c r="EPO45" s="27"/>
      <c r="EPP45" s="24"/>
      <c r="EPS45" s="24"/>
      <c r="EPT45" s="26"/>
      <c r="EPY45" s="28"/>
      <c r="EQB45" s="24"/>
      <c r="EQE45" s="26"/>
      <c r="EQF45" s="26"/>
      <c r="EQG45" s="24"/>
      <c r="EQJ45" s="25"/>
      <c r="EQK45" s="26"/>
      <c r="EQO45" s="24"/>
      <c r="EQP45" s="24"/>
      <c r="EQQ45" s="25"/>
      <c r="EQR45" s="27"/>
      <c r="EQS45" s="24"/>
      <c r="EQV45" s="24"/>
      <c r="EQW45" s="26"/>
      <c r="ERB45" s="28"/>
      <c r="ERE45" s="24"/>
      <c r="ERH45" s="26"/>
      <c r="ERI45" s="26"/>
      <c r="ERJ45" s="24"/>
      <c r="ERM45" s="25"/>
      <c r="ERN45" s="26"/>
      <c r="ERR45" s="24"/>
      <c r="ERS45" s="24"/>
      <c r="ERT45" s="25"/>
      <c r="ERU45" s="27"/>
      <c r="ERV45" s="24"/>
      <c r="ERY45" s="24"/>
      <c r="ERZ45" s="26"/>
      <c r="ESE45" s="28"/>
      <c r="ESH45" s="24"/>
      <c r="ESK45" s="26"/>
      <c r="ESL45" s="26"/>
      <c r="ESM45" s="24"/>
      <c r="ESP45" s="25"/>
      <c r="ESQ45" s="26"/>
      <c r="ESU45" s="24"/>
      <c r="ESV45" s="24"/>
      <c r="ESW45" s="25"/>
      <c r="ESX45" s="27"/>
      <c r="ESY45" s="24"/>
      <c r="ETB45" s="24"/>
      <c r="ETC45" s="26"/>
      <c r="ETH45" s="28"/>
      <c r="ETK45" s="24"/>
      <c r="ETN45" s="26"/>
      <c r="ETO45" s="26"/>
      <c r="ETP45" s="24"/>
      <c r="ETS45" s="25"/>
      <c r="ETT45" s="26"/>
      <c r="ETX45" s="24"/>
      <c r="ETY45" s="24"/>
      <c r="ETZ45" s="25"/>
      <c r="EUA45" s="27"/>
      <c r="EUB45" s="24"/>
      <c r="EUE45" s="24"/>
      <c r="EUF45" s="26"/>
      <c r="EUK45" s="28"/>
      <c r="EUN45" s="24"/>
      <c r="EUQ45" s="26"/>
      <c r="EUR45" s="26"/>
      <c r="EUS45" s="24"/>
      <c r="EUV45" s="25"/>
      <c r="EUW45" s="26"/>
      <c r="EVA45" s="24"/>
      <c r="EVB45" s="24"/>
      <c r="EVC45" s="25"/>
      <c r="EVD45" s="27"/>
      <c r="EVE45" s="24"/>
      <c r="EVH45" s="24"/>
      <c r="EVI45" s="26"/>
      <c r="EVN45" s="28"/>
      <c r="EVQ45" s="24"/>
      <c r="EVT45" s="26"/>
      <c r="EVU45" s="26"/>
      <c r="EVV45" s="24"/>
      <c r="EVY45" s="25"/>
      <c r="EVZ45" s="26"/>
      <c r="EWD45" s="24"/>
      <c r="EWE45" s="24"/>
      <c r="EWF45" s="25"/>
      <c r="EWG45" s="27"/>
      <c r="EWH45" s="24"/>
      <c r="EWK45" s="24"/>
      <c r="EWL45" s="26"/>
      <c r="EWQ45" s="28"/>
      <c r="EWT45" s="24"/>
      <c r="EWW45" s="26"/>
      <c r="EWX45" s="26"/>
      <c r="EWY45" s="24"/>
      <c r="EXB45" s="25"/>
      <c r="EXC45" s="26"/>
      <c r="EXG45" s="24"/>
      <c r="EXH45" s="24"/>
      <c r="EXI45" s="25"/>
      <c r="EXJ45" s="27"/>
      <c r="EXK45" s="24"/>
      <c r="EXN45" s="24"/>
      <c r="EXO45" s="26"/>
      <c r="EXT45" s="28"/>
      <c r="EXW45" s="24"/>
      <c r="EXZ45" s="26"/>
      <c r="EYA45" s="26"/>
      <c r="EYB45" s="24"/>
      <c r="EYE45" s="25"/>
      <c r="EYF45" s="26"/>
      <c r="EYJ45" s="24"/>
      <c r="EYK45" s="24"/>
      <c r="EYL45" s="25"/>
      <c r="EYM45" s="27"/>
      <c r="EYN45" s="24"/>
      <c r="EYQ45" s="24"/>
      <c r="EYR45" s="26"/>
      <c r="EYW45" s="28"/>
      <c r="EYZ45" s="24"/>
      <c r="EZC45" s="26"/>
      <c r="EZD45" s="26"/>
      <c r="EZE45" s="24"/>
      <c r="EZH45" s="25"/>
      <c r="EZI45" s="26"/>
      <c r="EZM45" s="24"/>
      <c r="EZN45" s="24"/>
      <c r="EZO45" s="25"/>
      <c r="EZP45" s="27"/>
      <c r="EZQ45" s="24"/>
      <c r="EZT45" s="24"/>
      <c r="EZU45" s="26"/>
      <c r="EZZ45" s="28"/>
      <c r="FAC45" s="24"/>
      <c r="FAF45" s="26"/>
      <c r="FAG45" s="26"/>
      <c r="FAH45" s="24"/>
      <c r="FAK45" s="25"/>
      <c r="FAL45" s="26"/>
      <c r="FAP45" s="24"/>
      <c r="FAQ45" s="24"/>
      <c r="FAR45" s="25"/>
      <c r="FAS45" s="27"/>
      <c r="FAT45" s="24"/>
      <c r="FAW45" s="24"/>
      <c r="FAX45" s="26"/>
      <c r="FBC45" s="28"/>
      <c r="FBF45" s="24"/>
      <c r="FBI45" s="26"/>
      <c r="FBJ45" s="26"/>
      <c r="FBK45" s="24"/>
      <c r="FBN45" s="25"/>
      <c r="FBO45" s="26"/>
      <c r="FBS45" s="24"/>
      <c r="FBT45" s="24"/>
      <c r="FBU45" s="25"/>
      <c r="FBV45" s="27"/>
      <c r="FBW45" s="24"/>
      <c r="FBZ45" s="24"/>
      <c r="FCA45" s="26"/>
      <c r="FCF45" s="28"/>
      <c r="FCI45" s="24"/>
      <c r="FCL45" s="26"/>
      <c r="FCM45" s="26"/>
      <c r="FCN45" s="24"/>
      <c r="FCQ45" s="25"/>
      <c r="FCR45" s="26"/>
      <c r="FCV45" s="24"/>
      <c r="FCW45" s="24"/>
      <c r="FCX45" s="25"/>
      <c r="FCY45" s="27"/>
      <c r="FCZ45" s="24"/>
      <c r="FDC45" s="24"/>
      <c r="FDD45" s="26"/>
      <c r="FDI45" s="28"/>
      <c r="FDL45" s="24"/>
      <c r="FDO45" s="26"/>
      <c r="FDP45" s="26"/>
      <c r="FDQ45" s="24"/>
      <c r="FDT45" s="25"/>
      <c r="FDU45" s="26"/>
      <c r="FDY45" s="24"/>
      <c r="FDZ45" s="24"/>
      <c r="FEA45" s="25"/>
      <c r="FEB45" s="27"/>
      <c r="FEC45" s="24"/>
      <c r="FEF45" s="24"/>
      <c r="FEG45" s="26"/>
      <c r="FEL45" s="28"/>
      <c r="FEO45" s="24"/>
      <c r="FER45" s="26"/>
      <c r="FES45" s="26"/>
      <c r="FET45" s="24"/>
      <c r="FEW45" s="25"/>
      <c r="FEX45" s="26"/>
      <c r="FFB45" s="24"/>
      <c r="FFC45" s="24"/>
      <c r="FFD45" s="25"/>
      <c r="FFE45" s="27"/>
      <c r="FFF45" s="24"/>
      <c r="FFI45" s="24"/>
      <c r="FFJ45" s="26"/>
      <c r="FFO45" s="28"/>
      <c r="FFR45" s="24"/>
      <c r="FFU45" s="26"/>
      <c r="FFV45" s="26"/>
      <c r="FFW45" s="24"/>
      <c r="FFZ45" s="25"/>
      <c r="FGA45" s="26"/>
      <c r="FGE45" s="24"/>
      <c r="FGF45" s="24"/>
      <c r="FGG45" s="25"/>
      <c r="FGH45" s="27"/>
      <c r="FGI45" s="24"/>
      <c r="FGL45" s="24"/>
      <c r="FGM45" s="26"/>
      <c r="FGR45" s="28"/>
      <c r="FGU45" s="24"/>
      <c r="FGX45" s="26"/>
      <c r="FGY45" s="26"/>
      <c r="FGZ45" s="24"/>
      <c r="FHC45" s="25"/>
      <c r="FHD45" s="26"/>
      <c r="FHH45" s="24"/>
      <c r="FHI45" s="24"/>
      <c r="FHJ45" s="25"/>
      <c r="FHK45" s="27"/>
      <c r="FHL45" s="24"/>
      <c r="FHO45" s="24"/>
      <c r="FHP45" s="26"/>
      <c r="FHU45" s="28"/>
      <c r="FHX45" s="24"/>
      <c r="FIA45" s="26"/>
      <c r="FIB45" s="26"/>
      <c r="FIC45" s="24"/>
      <c r="FIF45" s="25"/>
      <c r="FIG45" s="26"/>
      <c r="FIK45" s="24"/>
      <c r="FIL45" s="24"/>
      <c r="FIM45" s="25"/>
      <c r="FIN45" s="27"/>
      <c r="FIO45" s="24"/>
      <c r="FIR45" s="24"/>
      <c r="FIS45" s="26"/>
      <c r="FIX45" s="28"/>
      <c r="FJA45" s="24"/>
      <c r="FJD45" s="26"/>
      <c r="FJE45" s="26"/>
      <c r="FJF45" s="24"/>
      <c r="FJI45" s="25"/>
      <c r="FJJ45" s="26"/>
      <c r="FJN45" s="24"/>
      <c r="FJO45" s="24"/>
      <c r="FJP45" s="25"/>
      <c r="FJQ45" s="27"/>
      <c r="FJR45" s="24"/>
      <c r="FJU45" s="24"/>
      <c r="FJV45" s="26"/>
      <c r="FKA45" s="28"/>
      <c r="FKD45" s="24"/>
      <c r="FKG45" s="26"/>
      <c r="FKH45" s="26"/>
      <c r="FKI45" s="24"/>
      <c r="FKL45" s="25"/>
      <c r="FKM45" s="26"/>
      <c r="FKQ45" s="24"/>
      <c r="FKR45" s="24"/>
      <c r="FKS45" s="25"/>
      <c r="FKT45" s="27"/>
      <c r="FKU45" s="24"/>
      <c r="FKX45" s="24"/>
      <c r="FKY45" s="26"/>
      <c r="FLD45" s="28"/>
      <c r="FLG45" s="24"/>
      <c r="FLJ45" s="26"/>
      <c r="FLK45" s="26"/>
      <c r="FLL45" s="24"/>
      <c r="FLO45" s="25"/>
      <c r="FLP45" s="26"/>
      <c r="FLT45" s="24"/>
      <c r="FLU45" s="24"/>
      <c r="FLV45" s="25"/>
      <c r="FLW45" s="27"/>
      <c r="FLX45" s="24"/>
      <c r="FMA45" s="24"/>
      <c r="FMB45" s="26"/>
      <c r="FMG45" s="28"/>
      <c r="FMJ45" s="24"/>
      <c r="FMM45" s="26"/>
      <c r="FMN45" s="26"/>
      <c r="FMO45" s="24"/>
      <c r="FMR45" s="25"/>
      <c r="FMS45" s="26"/>
      <c r="FMW45" s="24"/>
      <c r="FMX45" s="24"/>
      <c r="FMY45" s="25"/>
      <c r="FMZ45" s="27"/>
      <c r="FNA45" s="24"/>
      <c r="FND45" s="24"/>
      <c r="FNE45" s="26"/>
      <c r="FNJ45" s="28"/>
      <c r="FNM45" s="24"/>
      <c r="FNP45" s="26"/>
      <c r="FNQ45" s="26"/>
      <c r="FNR45" s="24"/>
      <c r="FNU45" s="25"/>
      <c r="FNV45" s="26"/>
      <c r="FNZ45" s="24"/>
      <c r="FOA45" s="24"/>
      <c r="FOB45" s="25"/>
      <c r="FOC45" s="27"/>
      <c r="FOD45" s="24"/>
      <c r="FOG45" s="24"/>
      <c r="FOH45" s="26"/>
      <c r="FOM45" s="28"/>
      <c r="FOP45" s="24"/>
      <c r="FOS45" s="26"/>
      <c r="FOT45" s="26"/>
      <c r="FOU45" s="24"/>
      <c r="FOX45" s="25"/>
      <c r="FOY45" s="26"/>
      <c r="FPC45" s="24"/>
      <c r="FPD45" s="24"/>
      <c r="FPE45" s="25"/>
      <c r="FPF45" s="27"/>
      <c r="FPG45" s="24"/>
      <c r="FPJ45" s="24"/>
      <c r="FPK45" s="26"/>
      <c r="FPP45" s="28"/>
      <c r="FPS45" s="24"/>
      <c r="FPV45" s="26"/>
      <c r="FPW45" s="26"/>
      <c r="FPX45" s="24"/>
      <c r="FQA45" s="25"/>
      <c r="FQB45" s="26"/>
      <c r="FQF45" s="24"/>
      <c r="FQG45" s="24"/>
      <c r="FQH45" s="25"/>
      <c r="FQI45" s="27"/>
      <c r="FQJ45" s="24"/>
      <c r="FQM45" s="24"/>
      <c r="FQN45" s="26"/>
      <c r="FQS45" s="28"/>
      <c r="FQV45" s="24"/>
      <c r="FQY45" s="26"/>
      <c r="FQZ45" s="26"/>
      <c r="FRA45" s="24"/>
      <c r="FRD45" s="25"/>
      <c r="FRE45" s="26"/>
      <c r="FRI45" s="24"/>
      <c r="FRJ45" s="24"/>
      <c r="FRK45" s="25"/>
      <c r="FRL45" s="27"/>
      <c r="FRM45" s="24"/>
      <c r="FRP45" s="24"/>
      <c r="FRQ45" s="26"/>
      <c r="FRV45" s="28"/>
      <c r="FRY45" s="24"/>
      <c r="FSB45" s="26"/>
      <c r="FSC45" s="26"/>
      <c r="FSD45" s="24"/>
      <c r="FSG45" s="25"/>
      <c r="FSH45" s="26"/>
      <c r="FSL45" s="24"/>
      <c r="FSM45" s="24"/>
      <c r="FSN45" s="25"/>
      <c r="FSO45" s="27"/>
      <c r="FSP45" s="24"/>
      <c r="FSS45" s="24"/>
      <c r="FST45" s="26"/>
      <c r="FSY45" s="28"/>
      <c r="FTB45" s="24"/>
      <c r="FTE45" s="26"/>
      <c r="FTF45" s="26"/>
      <c r="FTG45" s="24"/>
      <c r="FTJ45" s="25"/>
      <c r="FTK45" s="26"/>
      <c r="FTO45" s="24"/>
      <c r="FTP45" s="24"/>
      <c r="FTQ45" s="25"/>
      <c r="FTR45" s="27"/>
      <c r="FTS45" s="24"/>
      <c r="FTV45" s="24"/>
      <c r="FTW45" s="26"/>
      <c r="FUB45" s="28"/>
      <c r="FUE45" s="24"/>
      <c r="FUH45" s="26"/>
      <c r="FUI45" s="26"/>
      <c r="FUJ45" s="24"/>
      <c r="FUM45" s="25"/>
      <c r="FUN45" s="26"/>
      <c r="FUR45" s="24"/>
      <c r="FUS45" s="24"/>
      <c r="FUT45" s="25"/>
      <c r="FUU45" s="27"/>
      <c r="FUV45" s="24"/>
      <c r="FUY45" s="24"/>
      <c r="FUZ45" s="26"/>
      <c r="FVE45" s="28"/>
      <c r="FVH45" s="24"/>
      <c r="FVK45" s="26"/>
      <c r="FVL45" s="26"/>
      <c r="FVM45" s="24"/>
      <c r="FVP45" s="25"/>
      <c r="FVQ45" s="26"/>
      <c r="FVU45" s="24"/>
      <c r="FVV45" s="24"/>
      <c r="FVW45" s="25"/>
      <c r="FVX45" s="27"/>
      <c r="FVY45" s="24"/>
      <c r="FWB45" s="24"/>
      <c r="FWC45" s="26"/>
      <c r="FWH45" s="28"/>
      <c r="FWK45" s="24"/>
      <c r="FWN45" s="26"/>
      <c r="FWO45" s="26"/>
      <c r="FWP45" s="24"/>
      <c r="FWS45" s="25"/>
      <c r="FWT45" s="26"/>
      <c r="FWX45" s="24"/>
      <c r="FWY45" s="24"/>
      <c r="FWZ45" s="25"/>
      <c r="FXA45" s="27"/>
      <c r="FXB45" s="24"/>
      <c r="FXE45" s="24"/>
      <c r="FXF45" s="26"/>
      <c r="FXK45" s="28"/>
      <c r="FXN45" s="24"/>
      <c r="FXQ45" s="26"/>
      <c r="FXR45" s="26"/>
      <c r="FXS45" s="24"/>
      <c r="FXV45" s="25"/>
      <c r="FXW45" s="26"/>
      <c r="FYA45" s="24"/>
      <c r="FYB45" s="24"/>
      <c r="FYC45" s="25"/>
      <c r="FYD45" s="27"/>
      <c r="FYE45" s="24"/>
      <c r="FYH45" s="24"/>
      <c r="FYI45" s="26"/>
      <c r="FYN45" s="28"/>
      <c r="FYQ45" s="24"/>
      <c r="FYT45" s="26"/>
      <c r="FYU45" s="26"/>
      <c r="FYV45" s="24"/>
      <c r="FYY45" s="25"/>
      <c r="FYZ45" s="26"/>
      <c r="FZD45" s="24"/>
      <c r="FZE45" s="24"/>
      <c r="FZF45" s="25"/>
      <c r="FZG45" s="27"/>
      <c r="FZH45" s="24"/>
      <c r="FZK45" s="24"/>
      <c r="FZL45" s="26"/>
      <c r="FZQ45" s="28"/>
      <c r="FZT45" s="24"/>
      <c r="FZW45" s="26"/>
      <c r="FZX45" s="26"/>
      <c r="FZY45" s="24"/>
      <c r="GAB45" s="25"/>
      <c r="GAC45" s="26"/>
      <c r="GAG45" s="24"/>
      <c r="GAH45" s="24"/>
      <c r="GAI45" s="25"/>
      <c r="GAJ45" s="27"/>
      <c r="GAK45" s="24"/>
      <c r="GAN45" s="24"/>
      <c r="GAO45" s="26"/>
      <c r="GAT45" s="28"/>
      <c r="GAW45" s="24"/>
      <c r="GAZ45" s="26"/>
      <c r="GBA45" s="26"/>
      <c r="GBB45" s="24"/>
      <c r="GBE45" s="25"/>
      <c r="GBF45" s="26"/>
      <c r="GBJ45" s="24"/>
      <c r="GBK45" s="24"/>
      <c r="GBL45" s="25"/>
      <c r="GBM45" s="27"/>
      <c r="GBN45" s="24"/>
      <c r="GBQ45" s="24"/>
      <c r="GBR45" s="26"/>
      <c r="GBW45" s="28"/>
      <c r="GBZ45" s="24"/>
      <c r="GCC45" s="26"/>
      <c r="GCD45" s="26"/>
      <c r="GCE45" s="24"/>
      <c r="GCH45" s="25"/>
      <c r="GCI45" s="26"/>
      <c r="GCM45" s="24"/>
      <c r="GCN45" s="24"/>
      <c r="GCO45" s="25"/>
      <c r="GCP45" s="27"/>
      <c r="GCQ45" s="24"/>
      <c r="GCT45" s="24"/>
      <c r="GCU45" s="26"/>
      <c r="GCZ45" s="28"/>
      <c r="GDC45" s="24"/>
      <c r="GDF45" s="26"/>
      <c r="GDG45" s="26"/>
      <c r="GDH45" s="24"/>
      <c r="GDK45" s="25"/>
      <c r="GDL45" s="26"/>
      <c r="GDP45" s="24"/>
      <c r="GDQ45" s="24"/>
      <c r="GDR45" s="25"/>
      <c r="GDS45" s="27"/>
      <c r="GDT45" s="24"/>
      <c r="GDW45" s="24"/>
      <c r="GDX45" s="26"/>
      <c r="GEC45" s="28"/>
      <c r="GEF45" s="24"/>
      <c r="GEI45" s="26"/>
      <c r="GEJ45" s="26"/>
      <c r="GEK45" s="24"/>
      <c r="GEN45" s="25"/>
      <c r="GEO45" s="26"/>
      <c r="GES45" s="24"/>
      <c r="GET45" s="24"/>
      <c r="GEU45" s="25"/>
      <c r="GEV45" s="27"/>
      <c r="GEW45" s="24"/>
      <c r="GEZ45" s="24"/>
      <c r="GFA45" s="26"/>
      <c r="GFF45" s="28"/>
      <c r="GFI45" s="24"/>
      <c r="GFL45" s="26"/>
      <c r="GFM45" s="26"/>
      <c r="GFN45" s="24"/>
      <c r="GFQ45" s="25"/>
      <c r="GFR45" s="26"/>
      <c r="GFV45" s="24"/>
      <c r="GFW45" s="24"/>
      <c r="GFX45" s="25"/>
      <c r="GFY45" s="27"/>
      <c r="GFZ45" s="24"/>
      <c r="GGC45" s="24"/>
      <c r="GGD45" s="26"/>
      <c r="GGI45" s="28"/>
      <c r="GGL45" s="24"/>
      <c r="GGO45" s="26"/>
      <c r="GGP45" s="26"/>
      <c r="GGQ45" s="24"/>
      <c r="GGT45" s="25"/>
      <c r="GGU45" s="26"/>
      <c r="GGY45" s="24"/>
      <c r="GGZ45" s="24"/>
      <c r="GHA45" s="25"/>
      <c r="GHB45" s="27"/>
      <c r="GHC45" s="24"/>
      <c r="GHF45" s="24"/>
      <c r="GHG45" s="26"/>
      <c r="GHL45" s="28"/>
      <c r="GHO45" s="24"/>
      <c r="GHR45" s="26"/>
      <c r="GHS45" s="26"/>
      <c r="GHT45" s="24"/>
      <c r="GHW45" s="25"/>
      <c r="GHX45" s="26"/>
      <c r="GIB45" s="24"/>
      <c r="GIC45" s="24"/>
      <c r="GID45" s="25"/>
      <c r="GIE45" s="27"/>
      <c r="GIF45" s="24"/>
      <c r="GII45" s="24"/>
      <c r="GIJ45" s="26"/>
      <c r="GIO45" s="28"/>
      <c r="GIR45" s="24"/>
      <c r="GIU45" s="26"/>
      <c r="GIV45" s="26"/>
      <c r="GIW45" s="24"/>
      <c r="GIZ45" s="25"/>
      <c r="GJA45" s="26"/>
      <c r="GJE45" s="24"/>
      <c r="GJF45" s="24"/>
      <c r="GJG45" s="25"/>
      <c r="GJH45" s="27"/>
      <c r="GJI45" s="24"/>
      <c r="GJL45" s="24"/>
      <c r="GJM45" s="26"/>
      <c r="GJR45" s="28"/>
      <c r="GJU45" s="24"/>
      <c r="GJX45" s="26"/>
      <c r="GJY45" s="26"/>
      <c r="GJZ45" s="24"/>
      <c r="GKC45" s="25"/>
      <c r="GKD45" s="26"/>
      <c r="GKH45" s="24"/>
      <c r="GKI45" s="24"/>
      <c r="GKJ45" s="25"/>
      <c r="GKK45" s="27"/>
      <c r="GKL45" s="24"/>
      <c r="GKO45" s="24"/>
      <c r="GKP45" s="26"/>
      <c r="GKU45" s="28"/>
      <c r="GKX45" s="24"/>
      <c r="GLA45" s="26"/>
      <c r="GLB45" s="26"/>
      <c r="GLC45" s="24"/>
      <c r="GLF45" s="25"/>
      <c r="GLG45" s="26"/>
      <c r="GLK45" s="24"/>
      <c r="GLL45" s="24"/>
      <c r="GLM45" s="25"/>
      <c r="GLN45" s="27"/>
      <c r="GLO45" s="24"/>
      <c r="GLR45" s="24"/>
      <c r="GLS45" s="26"/>
      <c r="GLX45" s="28"/>
      <c r="GMA45" s="24"/>
      <c r="GMD45" s="26"/>
      <c r="GME45" s="26"/>
      <c r="GMF45" s="24"/>
      <c r="GMI45" s="25"/>
      <c r="GMJ45" s="26"/>
      <c r="GMN45" s="24"/>
      <c r="GMO45" s="24"/>
      <c r="GMP45" s="25"/>
      <c r="GMQ45" s="27"/>
      <c r="GMR45" s="24"/>
      <c r="GMU45" s="24"/>
      <c r="GMV45" s="26"/>
      <c r="GNA45" s="28"/>
      <c r="GND45" s="24"/>
      <c r="GNG45" s="26"/>
      <c r="GNH45" s="26"/>
      <c r="GNI45" s="24"/>
      <c r="GNL45" s="25"/>
      <c r="GNM45" s="26"/>
      <c r="GNQ45" s="24"/>
      <c r="GNR45" s="24"/>
      <c r="GNS45" s="25"/>
      <c r="GNT45" s="27"/>
      <c r="GNU45" s="24"/>
      <c r="GNX45" s="24"/>
      <c r="GNY45" s="26"/>
      <c r="GOD45" s="28"/>
      <c r="GOG45" s="24"/>
      <c r="GOJ45" s="26"/>
      <c r="GOK45" s="26"/>
      <c r="GOL45" s="24"/>
      <c r="GOO45" s="25"/>
      <c r="GOP45" s="26"/>
      <c r="GOT45" s="24"/>
      <c r="GOU45" s="24"/>
      <c r="GOV45" s="25"/>
      <c r="GOW45" s="27"/>
      <c r="GOX45" s="24"/>
      <c r="GPA45" s="24"/>
      <c r="GPB45" s="26"/>
      <c r="GPG45" s="28"/>
      <c r="GPJ45" s="24"/>
      <c r="GPM45" s="26"/>
      <c r="GPN45" s="26"/>
      <c r="GPO45" s="24"/>
      <c r="GPR45" s="25"/>
      <c r="GPS45" s="26"/>
      <c r="GPW45" s="24"/>
      <c r="GPX45" s="24"/>
      <c r="GPY45" s="25"/>
      <c r="GPZ45" s="27"/>
      <c r="GQA45" s="24"/>
      <c r="GQD45" s="24"/>
      <c r="GQE45" s="26"/>
      <c r="GQJ45" s="28"/>
      <c r="GQM45" s="24"/>
      <c r="GQP45" s="26"/>
      <c r="GQQ45" s="26"/>
      <c r="GQR45" s="24"/>
      <c r="GQU45" s="25"/>
      <c r="GQV45" s="26"/>
      <c r="GQZ45" s="24"/>
      <c r="GRA45" s="24"/>
      <c r="GRB45" s="25"/>
      <c r="GRC45" s="27"/>
      <c r="GRD45" s="24"/>
      <c r="GRG45" s="24"/>
      <c r="GRH45" s="26"/>
      <c r="GRM45" s="28"/>
      <c r="GRP45" s="24"/>
      <c r="GRS45" s="26"/>
      <c r="GRT45" s="26"/>
      <c r="GRU45" s="24"/>
      <c r="GRX45" s="25"/>
      <c r="GRY45" s="26"/>
      <c r="GSC45" s="24"/>
      <c r="GSD45" s="24"/>
      <c r="GSE45" s="25"/>
      <c r="GSF45" s="27"/>
      <c r="GSG45" s="24"/>
      <c r="GSJ45" s="24"/>
      <c r="GSK45" s="26"/>
      <c r="GSP45" s="28"/>
      <c r="GSS45" s="24"/>
      <c r="GSV45" s="26"/>
      <c r="GSW45" s="26"/>
      <c r="GSX45" s="24"/>
      <c r="GTA45" s="25"/>
      <c r="GTB45" s="26"/>
      <c r="GTF45" s="24"/>
      <c r="GTG45" s="24"/>
      <c r="GTH45" s="25"/>
      <c r="GTI45" s="27"/>
      <c r="GTJ45" s="24"/>
      <c r="GTM45" s="24"/>
      <c r="GTN45" s="26"/>
      <c r="GTS45" s="28"/>
      <c r="GTV45" s="24"/>
      <c r="GTY45" s="26"/>
      <c r="GTZ45" s="26"/>
      <c r="GUA45" s="24"/>
      <c r="GUD45" s="25"/>
      <c r="GUE45" s="26"/>
      <c r="GUI45" s="24"/>
      <c r="GUJ45" s="24"/>
      <c r="GUK45" s="25"/>
      <c r="GUL45" s="27"/>
      <c r="GUM45" s="24"/>
      <c r="GUP45" s="24"/>
      <c r="GUQ45" s="26"/>
      <c r="GUV45" s="28"/>
      <c r="GUY45" s="24"/>
      <c r="GVB45" s="26"/>
      <c r="GVC45" s="26"/>
      <c r="GVD45" s="24"/>
      <c r="GVG45" s="25"/>
      <c r="GVH45" s="26"/>
      <c r="GVL45" s="24"/>
      <c r="GVM45" s="24"/>
      <c r="GVN45" s="25"/>
      <c r="GVO45" s="27"/>
      <c r="GVP45" s="24"/>
      <c r="GVS45" s="24"/>
      <c r="GVT45" s="26"/>
      <c r="GVY45" s="28"/>
      <c r="GWB45" s="24"/>
      <c r="GWE45" s="26"/>
      <c r="GWF45" s="26"/>
      <c r="GWG45" s="24"/>
      <c r="GWJ45" s="25"/>
      <c r="GWK45" s="26"/>
      <c r="GWO45" s="24"/>
      <c r="GWP45" s="24"/>
      <c r="GWQ45" s="25"/>
      <c r="GWR45" s="27"/>
      <c r="GWS45" s="24"/>
      <c r="GWV45" s="24"/>
      <c r="GWW45" s="26"/>
      <c r="GXB45" s="28"/>
      <c r="GXE45" s="24"/>
      <c r="GXH45" s="26"/>
      <c r="GXI45" s="26"/>
      <c r="GXJ45" s="24"/>
      <c r="GXM45" s="25"/>
      <c r="GXN45" s="26"/>
      <c r="GXR45" s="24"/>
      <c r="GXS45" s="24"/>
      <c r="GXT45" s="25"/>
      <c r="GXU45" s="27"/>
      <c r="GXV45" s="24"/>
      <c r="GXY45" s="24"/>
      <c r="GXZ45" s="26"/>
      <c r="GYE45" s="28"/>
      <c r="GYH45" s="24"/>
      <c r="GYK45" s="26"/>
      <c r="GYL45" s="26"/>
      <c r="GYM45" s="24"/>
      <c r="GYP45" s="25"/>
      <c r="GYQ45" s="26"/>
      <c r="GYU45" s="24"/>
      <c r="GYV45" s="24"/>
      <c r="GYW45" s="25"/>
      <c r="GYX45" s="27"/>
      <c r="GYY45" s="24"/>
      <c r="GZB45" s="24"/>
      <c r="GZC45" s="26"/>
      <c r="GZH45" s="28"/>
      <c r="GZK45" s="24"/>
      <c r="GZN45" s="26"/>
      <c r="GZO45" s="26"/>
      <c r="GZP45" s="24"/>
      <c r="GZS45" s="25"/>
      <c r="GZT45" s="26"/>
      <c r="GZX45" s="24"/>
      <c r="GZY45" s="24"/>
      <c r="GZZ45" s="25"/>
      <c r="HAA45" s="27"/>
      <c r="HAB45" s="24"/>
      <c r="HAE45" s="24"/>
      <c r="HAF45" s="26"/>
      <c r="HAK45" s="28"/>
      <c r="HAN45" s="24"/>
      <c r="HAQ45" s="26"/>
      <c r="HAR45" s="26"/>
      <c r="HAS45" s="24"/>
      <c r="HAV45" s="25"/>
      <c r="HAW45" s="26"/>
      <c r="HBA45" s="24"/>
      <c r="HBB45" s="24"/>
      <c r="HBC45" s="25"/>
      <c r="HBD45" s="27"/>
      <c r="HBE45" s="24"/>
      <c r="HBH45" s="24"/>
      <c r="HBI45" s="26"/>
      <c r="HBN45" s="28"/>
      <c r="HBQ45" s="24"/>
      <c r="HBT45" s="26"/>
      <c r="HBU45" s="26"/>
      <c r="HBV45" s="24"/>
      <c r="HBY45" s="25"/>
      <c r="HBZ45" s="26"/>
      <c r="HCD45" s="24"/>
      <c r="HCE45" s="24"/>
      <c r="HCF45" s="25"/>
      <c r="HCG45" s="27"/>
      <c r="HCH45" s="24"/>
      <c r="HCK45" s="24"/>
      <c r="HCL45" s="26"/>
      <c r="HCQ45" s="28"/>
      <c r="HCT45" s="24"/>
      <c r="HCW45" s="26"/>
      <c r="HCX45" s="26"/>
      <c r="HCY45" s="24"/>
      <c r="HDB45" s="25"/>
      <c r="HDC45" s="26"/>
      <c r="HDG45" s="24"/>
      <c r="HDH45" s="24"/>
      <c r="HDI45" s="25"/>
      <c r="HDJ45" s="27"/>
      <c r="HDK45" s="24"/>
      <c r="HDN45" s="24"/>
      <c r="HDO45" s="26"/>
      <c r="HDT45" s="28"/>
      <c r="HDW45" s="24"/>
      <c r="HDZ45" s="26"/>
      <c r="HEA45" s="26"/>
      <c r="HEB45" s="24"/>
      <c r="HEE45" s="25"/>
      <c r="HEF45" s="26"/>
      <c r="HEJ45" s="24"/>
      <c r="HEK45" s="24"/>
      <c r="HEL45" s="25"/>
      <c r="HEM45" s="27"/>
      <c r="HEN45" s="24"/>
      <c r="HEQ45" s="24"/>
      <c r="HER45" s="26"/>
      <c r="HEW45" s="28"/>
      <c r="HEZ45" s="24"/>
      <c r="HFC45" s="26"/>
      <c r="HFD45" s="26"/>
      <c r="HFE45" s="24"/>
      <c r="HFH45" s="25"/>
      <c r="HFI45" s="26"/>
      <c r="HFM45" s="24"/>
      <c r="HFN45" s="24"/>
      <c r="HFO45" s="25"/>
      <c r="HFP45" s="27"/>
      <c r="HFQ45" s="24"/>
      <c r="HFT45" s="24"/>
      <c r="HFU45" s="26"/>
      <c r="HFZ45" s="28"/>
      <c r="HGC45" s="24"/>
      <c r="HGF45" s="26"/>
      <c r="HGG45" s="26"/>
      <c r="HGH45" s="24"/>
      <c r="HGK45" s="25"/>
      <c r="HGL45" s="26"/>
      <c r="HGP45" s="24"/>
      <c r="HGQ45" s="24"/>
      <c r="HGR45" s="25"/>
      <c r="HGS45" s="27"/>
      <c r="HGT45" s="24"/>
      <c r="HGW45" s="24"/>
      <c r="HGX45" s="26"/>
      <c r="HHC45" s="28"/>
      <c r="HHF45" s="24"/>
      <c r="HHI45" s="26"/>
      <c r="HHJ45" s="26"/>
      <c r="HHK45" s="24"/>
      <c r="HHN45" s="25"/>
      <c r="HHO45" s="26"/>
      <c r="HHS45" s="24"/>
      <c r="HHT45" s="24"/>
      <c r="HHU45" s="25"/>
      <c r="HHV45" s="27"/>
      <c r="HHW45" s="24"/>
      <c r="HHZ45" s="24"/>
      <c r="HIA45" s="26"/>
      <c r="HIF45" s="28"/>
      <c r="HII45" s="24"/>
      <c r="HIL45" s="26"/>
      <c r="HIM45" s="26"/>
      <c r="HIN45" s="24"/>
      <c r="HIQ45" s="25"/>
      <c r="HIR45" s="26"/>
      <c r="HIV45" s="24"/>
      <c r="HIW45" s="24"/>
      <c r="HIX45" s="25"/>
      <c r="HIY45" s="27"/>
      <c r="HIZ45" s="24"/>
      <c r="HJC45" s="24"/>
      <c r="HJD45" s="26"/>
      <c r="HJI45" s="28"/>
      <c r="HJL45" s="24"/>
      <c r="HJO45" s="26"/>
      <c r="HJP45" s="26"/>
      <c r="HJQ45" s="24"/>
      <c r="HJT45" s="25"/>
      <c r="HJU45" s="26"/>
      <c r="HJY45" s="24"/>
      <c r="HJZ45" s="24"/>
      <c r="HKA45" s="25"/>
      <c r="HKB45" s="27"/>
      <c r="HKC45" s="24"/>
      <c r="HKF45" s="24"/>
      <c r="HKG45" s="26"/>
      <c r="HKL45" s="28"/>
      <c r="HKO45" s="24"/>
      <c r="HKR45" s="26"/>
      <c r="HKS45" s="26"/>
      <c r="HKT45" s="24"/>
      <c r="HKW45" s="25"/>
      <c r="HKX45" s="26"/>
      <c r="HLB45" s="24"/>
      <c r="HLC45" s="24"/>
      <c r="HLD45" s="25"/>
      <c r="HLE45" s="27"/>
      <c r="HLF45" s="24"/>
      <c r="HLI45" s="24"/>
      <c r="HLJ45" s="26"/>
      <c r="HLO45" s="28"/>
      <c r="HLR45" s="24"/>
      <c r="HLU45" s="26"/>
      <c r="HLV45" s="26"/>
      <c r="HLW45" s="24"/>
      <c r="HLZ45" s="25"/>
      <c r="HMA45" s="26"/>
      <c r="HME45" s="24"/>
      <c r="HMF45" s="24"/>
      <c r="HMG45" s="25"/>
      <c r="HMH45" s="27"/>
      <c r="HMI45" s="24"/>
      <c r="HML45" s="24"/>
      <c r="HMM45" s="26"/>
      <c r="HMR45" s="28"/>
      <c r="HMU45" s="24"/>
      <c r="HMX45" s="26"/>
      <c r="HMY45" s="26"/>
      <c r="HMZ45" s="24"/>
      <c r="HNC45" s="25"/>
      <c r="HND45" s="26"/>
      <c r="HNH45" s="24"/>
      <c r="HNI45" s="24"/>
      <c r="HNJ45" s="25"/>
      <c r="HNK45" s="27"/>
      <c r="HNL45" s="24"/>
      <c r="HNO45" s="24"/>
      <c r="HNP45" s="26"/>
      <c r="HNU45" s="28"/>
      <c r="HNX45" s="24"/>
      <c r="HOA45" s="26"/>
      <c r="HOB45" s="26"/>
      <c r="HOC45" s="24"/>
      <c r="HOF45" s="25"/>
      <c r="HOG45" s="26"/>
      <c r="HOK45" s="24"/>
      <c r="HOL45" s="24"/>
      <c r="HOM45" s="25"/>
      <c r="HON45" s="27"/>
      <c r="HOO45" s="24"/>
      <c r="HOR45" s="24"/>
      <c r="HOS45" s="26"/>
      <c r="HOX45" s="28"/>
      <c r="HPA45" s="24"/>
      <c r="HPD45" s="26"/>
      <c r="HPE45" s="26"/>
      <c r="HPF45" s="24"/>
      <c r="HPI45" s="25"/>
      <c r="HPJ45" s="26"/>
      <c r="HPN45" s="24"/>
      <c r="HPO45" s="24"/>
      <c r="HPP45" s="25"/>
      <c r="HPQ45" s="27"/>
      <c r="HPR45" s="24"/>
      <c r="HPU45" s="24"/>
      <c r="HPV45" s="26"/>
      <c r="HQA45" s="28"/>
      <c r="HQD45" s="24"/>
      <c r="HQG45" s="26"/>
      <c r="HQH45" s="26"/>
      <c r="HQI45" s="24"/>
      <c r="HQL45" s="25"/>
      <c r="HQM45" s="26"/>
      <c r="HQQ45" s="24"/>
      <c r="HQR45" s="24"/>
      <c r="HQS45" s="25"/>
      <c r="HQT45" s="27"/>
      <c r="HQU45" s="24"/>
      <c r="HQX45" s="24"/>
      <c r="HQY45" s="26"/>
      <c r="HRD45" s="28"/>
      <c r="HRG45" s="24"/>
      <c r="HRJ45" s="26"/>
      <c r="HRK45" s="26"/>
      <c r="HRL45" s="24"/>
      <c r="HRO45" s="25"/>
      <c r="HRP45" s="26"/>
      <c r="HRT45" s="24"/>
      <c r="HRU45" s="24"/>
      <c r="HRV45" s="25"/>
      <c r="HRW45" s="27"/>
      <c r="HRX45" s="24"/>
      <c r="HSA45" s="24"/>
      <c r="HSB45" s="26"/>
      <c r="HSG45" s="28"/>
      <c r="HSJ45" s="24"/>
      <c r="HSM45" s="26"/>
      <c r="HSN45" s="26"/>
      <c r="HSO45" s="24"/>
      <c r="HSR45" s="25"/>
      <c r="HSS45" s="26"/>
      <c r="HSW45" s="24"/>
      <c r="HSX45" s="24"/>
      <c r="HSY45" s="25"/>
      <c r="HSZ45" s="27"/>
      <c r="HTA45" s="24"/>
      <c r="HTD45" s="24"/>
      <c r="HTE45" s="26"/>
      <c r="HTJ45" s="28"/>
      <c r="HTM45" s="24"/>
      <c r="HTP45" s="26"/>
      <c r="HTQ45" s="26"/>
      <c r="HTR45" s="24"/>
      <c r="HTU45" s="25"/>
      <c r="HTV45" s="26"/>
      <c r="HTZ45" s="24"/>
      <c r="HUA45" s="24"/>
      <c r="HUB45" s="25"/>
      <c r="HUC45" s="27"/>
      <c r="HUD45" s="24"/>
      <c r="HUG45" s="24"/>
      <c r="HUH45" s="26"/>
      <c r="HUM45" s="28"/>
      <c r="HUP45" s="24"/>
      <c r="HUS45" s="26"/>
      <c r="HUT45" s="26"/>
      <c r="HUU45" s="24"/>
      <c r="HUX45" s="25"/>
      <c r="HUY45" s="26"/>
      <c r="HVC45" s="24"/>
      <c r="HVD45" s="24"/>
      <c r="HVE45" s="25"/>
      <c r="HVF45" s="27"/>
      <c r="HVG45" s="24"/>
      <c r="HVJ45" s="24"/>
      <c r="HVK45" s="26"/>
      <c r="HVP45" s="28"/>
      <c r="HVS45" s="24"/>
      <c r="HVV45" s="26"/>
      <c r="HVW45" s="26"/>
      <c r="HVX45" s="24"/>
      <c r="HWA45" s="25"/>
      <c r="HWB45" s="26"/>
      <c r="HWF45" s="24"/>
      <c r="HWG45" s="24"/>
      <c r="HWH45" s="25"/>
      <c r="HWI45" s="27"/>
      <c r="HWJ45" s="24"/>
      <c r="HWM45" s="24"/>
      <c r="HWN45" s="26"/>
      <c r="HWS45" s="28"/>
      <c r="HWV45" s="24"/>
      <c r="HWY45" s="26"/>
      <c r="HWZ45" s="26"/>
      <c r="HXA45" s="24"/>
      <c r="HXD45" s="25"/>
      <c r="HXE45" s="26"/>
      <c r="HXI45" s="24"/>
      <c r="HXJ45" s="24"/>
      <c r="HXK45" s="25"/>
      <c r="HXL45" s="27"/>
      <c r="HXM45" s="24"/>
      <c r="HXP45" s="24"/>
      <c r="HXQ45" s="26"/>
      <c r="HXV45" s="28"/>
      <c r="HXY45" s="24"/>
      <c r="HYB45" s="26"/>
      <c r="HYC45" s="26"/>
      <c r="HYD45" s="24"/>
      <c r="HYG45" s="25"/>
      <c r="HYH45" s="26"/>
      <c r="HYL45" s="24"/>
      <c r="HYM45" s="24"/>
      <c r="HYN45" s="25"/>
      <c r="HYO45" s="27"/>
      <c r="HYP45" s="24"/>
      <c r="HYS45" s="24"/>
      <c r="HYT45" s="26"/>
      <c r="HYY45" s="28"/>
      <c r="HZB45" s="24"/>
      <c r="HZE45" s="26"/>
      <c r="HZF45" s="26"/>
      <c r="HZG45" s="24"/>
      <c r="HZJ45" s="25"/>
      <c r="HZK45" s="26"/>
      <c r="HZO45" s="24"/>
      <c r="HZP45" s="24"/>
      <c r="HZQ45" s="25"/>
      <c r="HZR45" s="27"/>
      <c r="HZS45" s="24"/>
      <c r="HZV45" s="24"/>
      <c r="HZW45" s="26"/>
      <c r="IAB45" s="28"/>
      <c r="IAE45" s="24"/>
      <c r="IAH45" s="26"/>
      <c r="IAI45" s="26"/>
      <c r="IAJ45" s="24"/>
      <c r="IAM45" s="25"/>
      <c r="IAN45" s="26"/>
      <c r="IAR45" s="24"/>
      <c r="IAS45" s="24"/>
      <c r="IAT45" s="25"/>
      <c r="IAU45" s="27"/>
      <c r="IAV45" s="24"/>
      <c r="IAY45" s="24"/>
      <c r="IAZ45" s="26"/>
      <c r="IBE45" s="28"/>
      <c r="IBH45" s="24"/>
      <c r="IBK45" s="26"/>
      <c r="IBL45" s="26"/>
      <c r="IBM45" s="24"/>
      <c r="IBP45" s="25"/>
      <c r="IBQ45" s="26"/>
      <c r="IBU45" s="24"/>
      <c r="IBV45" s="24"/>
      <c r="IBW45" s="25"/>
      <c r="IBX45" s="27"/>
      <c r="IBY45" s="24"/>
      <c r="ICB45" s="24"/>
      <c r="ICC45" s="26"/>
      <c r="ICH45" s="28"/>
      <c r="ICK45" s="24"/>
      <c r="ICN45" s="26"/>
      <c r="ICO45" s="26"/>
      <c r="ICP45" s="24"/>
      <c r="ICS45" s="25"/>
      <c r="ICT45" s="26"/>
      <c r="ICX45" s="24"/>
      <c r="ICY45" s="24"/>
      <c r="ICZ45" s="25"/>
      <c r="IDA45" s="27"/>
      <c r="IDB45" s="24"/>
      <c r="IDE45" s="24"/>
      <c r="IDF45" s="26"/>
      <c r="IDK45" s="28"/>
      <c r="IDN45" s="24"/>
      <c r="IDQ45" s="26"/>
      <c r="IDR45" s="26"/>
      <c r="IDS45" s="24"/>
      <c r="IDV45" s="25"/>
      <c r="IDW45" s="26"/>
      <c r="IEA45" s="24"/>
      <c r="IEB45" s="24"/>
      <c r="IEC45" s="25"/>
      <c r="IED45" s="27"/>
      <c r="IEE45" s="24"/>
      <c r="IEH45" s="24"/>
      <c r="IEI45" s="26"/>
      <c r="IEN45" s="28"/>
      <c r="IEQ45" s="24"/>
      <c r="IET45" s="26"/>
      <c r="IEU45" s="26"/>
      <c r="IEV45" s="24"/>
      <c r="IEY45" s="25"/>
      <c r="IEZ45" s="26"/>
      <c r="IFD45" s="24"/>
      <c r="IFE45" s="24"/>
      <c r="IFF45" s="25"/>
      <c r="IFG45" s="27"/>
      <c r="IFH45" s="24"/>
      <c r="IFK45" s="24"/>
      <c r="IFL45" s="26"/>
      <c r="IFQ45" s="28"/>
      <c r="IFT45" s="24"/>
      <c r="IFW45" s="26"/>
      <c r="IFX45" s="26"/>
      <c r="IFY45" s="24"/>
      <c r="IGB45" s="25"/>
      <c r="IGC45" s="26"/>
      <c r="IGG45" s="24"/>
      <c r="IGH45" s="24"/>
      <c r="IGI45" s="25"/>
      <c r="IGJ45" s="27"/>
      <c r="IGK45" s="24"/>
      <c r="IGN45" s="24"/>
      <c r="IGO45" s="26"/>
      <c r="IGT45" s="28"/>
      <c r="IGW45" s="24"/>
      <c r="IGZ45" s="26"/>
      <c r="IHA45" s="26"/>
      <c r="IHB45" s="24"/>
      <c r="IHE45" s="25"/>
      <c r="IHF45" s="26"/>
      <c r="IHJ45" s="24"/>
      <c r="IHK45" s="24"/>
      <c r="IHL45" s="25"/>
      <c r="IHM45" s="27"/>
      <c r="IHN45" s="24"/>
      <c r="IHQ45" s="24"/>
      <c r="IHR45" s="26"/>
      <c r="IHW45" s="28"/>
      <c r="IHZ45" s="24"/>
      <c r="IIC45" s="26"/>
      <c r="IID45" s="26"/>
      <c r="IIE45" s="24"/>
      <c r="IIH45" s="25"/>
      <c r="III45" s="26"/>
      <c r="IIM45" s="24"/>
      <c r="IIN45" s="24"/>
      <c r="IIO45" s="25"/>
      <c r="IIP45" s="27"/>
      <c r="IIQ45" s="24"/>
      <c r="IIT45" s="24"/>
      <c r="IIU45" s="26"/>
      <c r="IIZ45" s="28"/>
      <c r="IJC45" s="24"/>
      <c r="IJF45" s="26"/>
      <c r="IJG45" s="26"/>
      <c r="IJH45" s="24"/>
      <c r="IJK45" s="25"/>
      <c r="IJL45" s="26"/>
      <c r="IJP45" s="24"/>
      <c r="IJQ45" s="24"/>
      <c r="IJR45" s="25"/>
      <c r="IJS45" s="27"/>
      <c r="IJT45" s="24"/>
      <c r="IJW45" s="24"/>
      <c r="IJX45" s="26"/>
      <c r="IKC45" s="28"/>
      <c r="IKF45" s="24"/>
      <c r="IKI45" s="26"/>
      <c r="IKJ45" s="26"/>
      <c r="IKK45" s="24"/>
      <c r="IKN45" s="25"/>
      <c r="IKO45" s="26"/>
      <c r="IKS45" s="24"/>
      <c r="IKT45" s="24"/>
      <c r="IKU45" s="25"/>
      <c r="IKV45" s="27"/>
      <c r="IKW45" s="24"/>
      <c r="IKZ45" s="24"/>
      <c r="ILA45" s="26"/>
      <c r="ILF45" s="28"/>
      <c r="ILI45" s="24"/>
      <c r="ILL45" s="26"/>
      <c r="ILM45" s="26"/>
      <c r="ILN45" s="24"/>
      <c r="ILQ45" s="25"/>
      <c r="ILR45" s="26"/>
      <c r="ILV45" s="24"/>
      <c r="ILW45" s="24"/>
      <c r="ILX45" s="25"/>
      <c r="ILY45" s="27"/>
      <c r="ILZ45" s="24"/>
      <c r="IMC45" s="24"/>
      <c r="IMD45" s="26"/>
      <c r="IMI45" s="28"/>
      <c r="IML45" s="24"/>
      <c r="IMO45" s="26"/>
      <c r="IMP45" s="26"/>
      <c r="IMQ45" s="24"/>
      <c r="IMT45" s="25"/>
      <c r="IMU45" s="26"/>
      <c r="IMY45" s="24"/>
      <c r="IMZ45" s="24"/>
      <c r="INA45" s="25"/>
      <c r="INB45" s="27"/>
      <c r="INC45" s="24"/>
      <c r="INF45" s="24"/>
      <c r="ING45" s="26"/>
      <c r="INL45" s="28"/>
      <c r="INO45" s="24"/>
      <c r="INR45" s="26"/>
      <c r="INS45" s="26"/>
      <c r="INT45" s="24"/>
      <c r="INW45" s="25"/>
      <c r="INX45" s="26"/>
      <c r="IOB45" s="24"/>
      <c r="IOC45" s="24"/>
      <c r="IOD45" s="25"/>
      <c r="IOE45" s="27"/>
      <c r="IOF45" s="24"/>
      <c r="IOI45" s="24"/>
      <c r="IOJ45" s="26"/>
      <c r="IOO45" s="28"/>
      <c r="IOR45" s="24"/>
      <c r="IOU45" s="26"/>
      <c r="IOV45" s="26"/>
      <c r="IOW45" s="24"/>
      <c r="IOZ45" s="25"/>
      <c r="IPA45" s="26"/>
      <c r="IPE45" s="24"/>
      <c r="IPF45" s="24"/>
      <c r="IPG45" s="25"/>
      <c r="IPH45" s="27"/>
      <c r="IPI45" s="24"/>
      <c r="IPL45" s="24"/>
      <c r="IPM45" s="26"/>
      <c r="IPR45" s="28"/>
      <c r="IPU45" s="24"/>
      <c r="IPX45" s="26"/>
      <c r="IPY45" s="26"/>
      <c r="IPZ45" s="24"/>
      <c r="IQC45" s="25"/>
      <c r="IQD45" s="26"/>
      <c r="IQH45" s="24"/>
      <c r="IQI45" s="24"/>
      <c r="IQJ45" s="25"/>
      <c r="IQK45" s="27"/>
      <c r="IQL45" s="24"/>
      <c r="IQO45" s="24"/>
      <c r="IQP45" s="26"/>
      <c r="IQU45" s="28"/>
      <c r="IQX45" s="24"/>
      <c r="IRA45" s="26"/>
      <c r="IRB45" s="26"/>
      <c r="IRC45" s="24"/>
      <c r="IRF45" s="25"/>
      <c r="IRG45" s="26"/>
      <c r="IRK45" s="24"/>
      <c r="IRL45" s="24"/>
      <c r="IRM45" s="25"/>
      <c r="IRN45" s="27"/>
      <c r="IRO45" s="24"/>
      <c r="IRR45" s="24"/>
      <c r="IRS45" s="26"/>
      <c r="IRX45" s="28"/>
      <c r="ISA45" s="24"/>
      <c r="ISD45" s="26"/>
      <c r="ISE45" s="26"/>
      <c r="ISF45" s="24"/>
      <c r="ISI45" s="25"/>
      <c r="ISJ45" s="26"/>
      <c r="ISN45" s="24"/>
      <c r="ISO45" s="24"/>
      <c r="ISP45" s="25"/>
      <c r="ISQ45" s="27"/>
      <c r="ISR45" s="24"/>
      <c r="ISU45" s="24"/>
      <c r="ISV45" s="26"/>
      <c r="ITA45" s="28"/>
      <c r="ITD45" s="24"/>
      <c r="ITG45" s="26"/>
      <c r="ITH45" s="26"/>
      <c r="ITI45" s="24"/>
      <c r="ITL45" s="25"/>
      <c r="ITM45" s="26"/>
      <c r="ITQ45" s="24"/>
      <c r="ITR45" s="24"/>
      <c r="ITS45" s="25"/>
      <c r="ITT45" s="27"/>
      <c r="ITU45" s="24"/>
      <c r="ITX45" s="24"/>
      <c r="ITY45" s="26"/>
      <c r="IUD45" s="28"/>
      <c r="IUG45" s="24"/>
      <c r="IUJ45" s="26"/>
      <c r="IUK45" s="26"/>
      <c r="IUL45" s="24"/>
      <c r="IUO45" s="25"/>
      <c r="IUP45" s="26"/>
      <c r="IUT45" s="24"/>
      <c r="IUU45" s="24"/>
      <c r="IUV45" s="25"/>
      <c r="IUW45" s="27"/>
      <c r="IUX45" s="24"/>
      <c r="IVA45" s="24"/>
      <c r="IVB45" s="26"/>
      <c r="IVG45" s="28"/>
      <c r="IVJ45" s="24"/>
      <c r="IVM45" s="26"/>
      <c r="IVN45" s="26"/>
      <c r="IVO45" s="24"/>
      <c r="IVR45" s="25"/>
      <c r="IVS45" s="26"/>
      <c r="IVW45" s="24"/>
      <c r="IVX45" s="24"/>
      <c r="IVY45" s="25"/>
      <c r="IVZ45" s="27"/>
      <c r="IWA45" s="24"/>
      <c r="IWD45" s="24"/>
      <c r="IWE45" s="26"/>
      <c r="IWJ45" s="28"/>
      <c r="IWM45" s="24"/>
      <c r="IWP45" s="26"/>
      <c r="IWQ45" s="26"/>
      <c r="IWR45" s="24"/>
      <c r="IWU45" s="25"/>
      <c r="IWV45" s="26"/>
      <c r="IWZ45" s="24"/>
      <c r="IXA45" s="24"/>
      <c r="IXB45" s="25"/>
      <c r="IXC45" s="27"/>
      <c r="IXD45" s="24"/>
      <c r="IXG45" s="24"/>
      <c r="IXH45" s="26"/>
      <c r="IXM45" s="28"/>
      <c r="IXP45" s="24"/>
      <c r="IXS45" s="26"/>
      <c r="IXT45" s="26"/>
      <c r="IXU45" s="24"/>
      <c r="IXX45" s="25"/>
      <c r="IXY45" s="26"/>
      <c r="IYC45" s="24"/>
      <c r="IYD45" s="24"/>
      <c r="IYE45" s="25"/>
      <c r="IYF45" s="27"/>
      <c r="IYG45" s="24"/>
      <c r="IYJ45" s="24"/>
      <c r="IYK45" s="26"/>
      <c r="IYP45" s="28"/>
      <c r="IYS45" s="24"/>
      <c r="IYV45" s="26"/>
      <c r="IYW45" s="26"/>
      <c r="IYX45" s="24"/>
      <c r="IZA45" s="25"/>
      <c r="IZB45" s="26"/>
      <c r="IZF45" s="24"/>
      <c r="IZG45" s="24"/>
      <c r="IZH45" s="25"/>
      <c r="IZI45" s="27"/>
      <c r="IZJ45" s="24"/>
      <c r="IZM45" s="24"/>
      <c r="IZN45" s="26"/>
      <c r="IZS45" s="28"/>
      <c r="IZV45" s="24"/>
      <c r="IZY45" s="26"/>
      <c r="IZZ45" s="26"/>
      <c r="JAA45" s="24"/>
      <c r="JAD45" s="25"/>
      <c r="JAE45" s="26"/>
      <c r="JAI45" s="24"/>
      <c r="JAJ45" s="24"/>
      <c r="JAK45" s="25"/>
      <c r="JAL45" s="27"/>
      <c r="JAM45" s="24"/>
      <c r="JAP45" s="24"/>
      <c r="JAQ45" s="26"/>
      <c r="JAV45" s="28"/>
      <c r="JAY45" s="24"/>
      <c r="JBB45" s="26"/>
      <c r="JBC45" s="26"/>
      <c r="JBD45" s="24"/>
      <c r="JBG45" s="25"/>
      <c r="JBH45" s="26"/>
      <c r="JBL45" s="24"/>
      <c r="JBM45" s="24"/>
      <c r="JBN45" s="25"/>
      <c r="JBO45" s="27"/>
      <c r="JBP45" s="24"/>
      <c r="JBS45" s="24"/>
      <c r="JBT45" s="26"/>
      <c r="JBY45" s="28"/>
      <c r="JCB45" s="24"/>
      <c r="JCE45" s="26"/>
      <c r="JCF45" s="26"/>
      <c r="JCG45" s="24"/>
      <c r="JCJ45" s="25"/>
      <c r="JCK45" s="26"/>
      <c r="JCO45" s="24"/>
      <c r="JCP45" s="24"/>
      <c r="JCQ45" s="25"/>
      <c r="JCR45" s="27"/>
      <c r="JCS45" s="24"/>
      <c r="JCV45" s="24"/>
      <c r="JCW45" s="26"/>
      <c r="JDB45" s="28"/>
      <c r="JDE45" s="24"/>
      <c r="JDH45" s="26"/>
      <c r="JDI45" s="26"/>
      <c r="JDJ45" s="24"/>
      <c r="JDM45" s="25"/>
      <c r="JDN45" s="26"/>
      <c r="JDR45" s="24"/>
      <c r="JDS45" s="24"/>
      <c r="JDT45" s="25"/>
      <c r="JDU45" s="27"/>
      <c r="JDV45" s="24"/>
      <c r="JDY45" s="24"/>
      <c r="JDZ45" s="26"/>
      <c r="JEE45" s="28"/>
      <c r="JEH45" s="24"/>
      <c r="JEK45" s="26"/>
      <c r="JEL45" s="26"/>
      <c r="JEM45" s="24"/>
      <c r="JEP45" s="25"/>
      <c r="JEQ45" s="26"/>
      <c r="JEU45" s="24"/>
      <c r="JEV45" s="24"/>
      <c r="JEW45" s="25"/>
      <c r="JEX45" s="27"/>
      <c r="JEY45" s="24"/>
      <c r="JFB45" s="24"/>
      <c r="JFC45" s="26"/>
      <c r="JFH45" s="28"/>
      <c r="JFK45" s="24"/>
      <c r="JFN45" s="26"/>
      <c r="JFO45" s="26"/>
      <c r="JFP45" s="24"/>
      <c r="JFS45" s="25"/>
      <c r="JFT45" s="26"/>
      <c r="JFX45" s="24"/>
      <c r="JFY45" s="24"/>
      <c r="JFZ45" s="25"/>
      <c r="JGA45" s="27"/>
      <c r="JGB45" s="24"/>
      <c r="JGE45" s="24"/>
      <c r="JGF45" s="26"/>
      <c r="JGK45" s="28"/>
      <c r="JGN45" s="24"/>
      <c r="JGQ45" s="26"/>
      <c r="JGR45" s="26"/>
      <c r="JGS45" s="24"/>
      <c r="JGV45" s="25"/>
      <c r="JGW45" s="26"/>
      <c r="JHA45" s="24"/>
      <c r="JHB45" s="24"/>
      <c r="JHC45" s="25"/>
      <c r="JHD45" s="27"/>
      <c r="JHE45" s="24"/>
      <c r="JHH45" s="24"/>
      <c r="JHI45" s="26"/>
      <c r="JHN45" s="28"/>
      <c r="JHQ45" s="24"/>
      <c r="JHT45" s="26"/>
      <c r="JHU45" s="26"/>
      <c r="JHV45" s="24"/>
      <c r="JHY45" s="25"/>
      <c r="JHZ45" s="26"/>
      <c r="JID45" s="24"/>
      <c r="JIE45" s="24"/>
      <c r="JIF45" s="25"/>
      <c r="JIG45" s="27"/>
      <c r="JIH45" s="24"/>
      <c r="JIK45" s="24"/>
      <c r="JIL45" s="26"/>
      <c r="JIQ45" s="28"/>
      <c r="JIT45" s="24"/>
      <c r="JIW45" s="26"/>
      <c r="JIX45" s="26"/>
      <c r="JIY45" s="24"/>
      <c r="JJB45" s="25"/>
      <c r="JJC45" s="26"/>
      <c r="JJG45" s="24"/>
      <c r="JJH45" s="24"/>
      <c r="JJI45" s="25"/>
      <c r="JJJ45" s="27"/>
      <c r="JJK45" s="24"/>
      <c r="JJN45" s="24"/>
      <c r="JJO45" s="26"/>
      <c r="JJT45" s="28"/>
      <c r="JJW45" s="24"/>
      <c r="JJZ45" s="26"/>
      <c r="JKA45" s="26"/>
      <c r="JKB45" s="24"/>
      <c r="JKE45" s="25"/>
      <c r="JKF45" s="26"/>
      <c r="JKJ45" s="24"/>
      <c r="JKK45" s="24"/>
      <c r="JKL45" s="25"/>
      <c r="JKM45" s="27"/>
      <c r="JKN45" s="24"/>
      <c r="JKQ45" s="24"/>
      <c r="JKR45" s="26"/>
      <c r="JKW45" s="28"/>
      <c r="JKZ45" s="24"/>
      <c r="JLC45" s="26"/>
      <c r="JLD45" s="26"/>
      <c r="JLE45" s="24"/>
      <c r="JLH45" s="25"/>
      <c r="JLI45" s="26"/>
      <c r="JLM45" s="24"/>
      <c r="JLN45" s="24"/>
      <c r="JLO45" s="25"/>
      <c r="JLP45" s="27"/>
      <c r="JLQ45" s="24"/>
      <c r="JLT45" s="24"/>
      <c r="JLU45" s="26"/>
      <c r="JLZ45" s="28"/>
      <c r="JMC45" s="24"/>
      <c r="JMF45" s="26"/>
      <c r="JMG45" s="26"/>
      <c r="JMH45" s="24"/>
      <c r="JMK45" s="25"/>
      <c r="JML45" s="26"/>
      <c r="JMP45" s="24"/>
      <c r="JMQ45" s="24"/>
      <c r="JMR45" s="25"/>
      <c r="JMS45" s="27"/>
      <c r="JMT45" s="24"/>
      <c r="JMW45" s="24"/>
      <c r="JMX45" s="26"/>
      <c r="JNC45" s="28"/>
      <c r="JNF45" s="24"/>
      <c r="JNI45" s="26"/>
      <c r="JNJ45" s="26"/>
      <c r="JNK45" s="24"/>
      <c r="JNN45" s="25"/>
      <c r="JNO45" s="26"/>
      <c r="JNS45" s="24"/>
      <c r="JNT45" s="24"/>
      <c r="JNU45" s="25"/>
      <c r="JNV45" s="27"/>
      <c r="JNW45" s="24"/>
      <c r="JNZ45" s="24"/>
      <c r="JOA45" s="26"/>
      <c r="JOF45" s="28"/>
      <c r="JOI45" s="24"/>
      <c r="JOL45" s="26"/>
      <c r="JOM45" s="26"/>
      <c r="JON45" s="24"/>
      <c r="JOQ45" s="25"/>
      <c r="JOR45" s="26"/>
      <c r="JOV45" s="24"/>
      <c r="JOW45" s="24"/>
      <c r="JOX45" s="25"/>
      <c r="JOY45" s="27"/>
      <c r="JOZ45" s="24"/>
      <c r="JPC45" s="24"/>
      <c r="JPD45" s="26"/>
      <c r="JPI45" s="28"/>
      <c r="JPL45" s="24"/>
      <c r="JPO45" s="26"/>
      <c r="JPP45" s="26"/>
      <c r="JPQ45" s="24"/>
      <c r="JPT45" s="25"/>
      <c r="JPU45" s="26"/>
      <c r="JPY45" s="24"/>
      <c r="JPZ45" s="24"/>
      <c r="JQA45" s="25"/>
      <c r="JQB45" s="27"/>
      <c r="JQC45" s="24"/>
      <c r="JQF45" s="24"/>
      <c r="JQG45" s="26"/>
      <c r="JQL45" s="28"/>
      <c r="JQO45" s="24"/>
      <c r="JQR45" s="26"/>
      <c r="JQS45" s="26"/>
      <c r="JQT45" s="24"/>
      <c r="JQW45" s="25"/>
      <c r="JQX45" s="26"/>
      <c r="JRB45" s="24"/>
      <c r="JRC45" s="24"/>
      <c r="JRD45" s="25"/>
      <c r="JRE45" s="27"/>
      <c r="JRF45" s="24"/>
      <c r="JRI45" s="24"/>
      <c r="JRJ45" s="26"/>
      <c r="JRO45" s="28"/>
      <c r="JRR45" s="24"/>
      <c r="JRU45" s="26"/>
      <c r="JRV45" s="26"/>
      <c r="JRW45" s="24"/>
      <c r="JRZ45" s="25"/>
      <c r="JSA45" s="26"/>
      <c r="JSE45" s="24"/>
      <c r="JSF45" s="24"/>
      <c r="JSG45" s="25"/>
      <c r="JSH45" s="27"/>
      <c r="JSI45" s="24"/>
      <c r="JSL45" s="24"/>
      <c r="JSM45" s="26"/>
      <c r="JSR45" s="28"/>
      <c r="JSU45" s="24"/>
      <c r="JSX45" s="26"/>
      <c r="JSY45" s="26"/>
      <c r="JSZ45" s="24"/>
      <c r="JTC45" s="25"/>
      <c r="JTD45" s="26"/>
      <c r="JTH45" s="24"/>
      <c r="JTI45" s="24"/>
      <c r="JTJ45" s="25"/>
      <c r="JTK45" s="27"/>
      <c r="JTL45" s="24"/>
      <c r="JTO45" s="24"/>
      <c r="JTP45" s="26"/>
      <c r="JTU45" s="28"/>
      <c r="JTX45" s="24"/>
      <c r="JUA45" s="26"/>
      <c r="JUB45" s="26"/>
      <c r="JUC45" s="24"/>
      <c r="JUF45" s="25"/>
      <c r="JUG45" s="26"/>
      <c r="JUK45" s="24"/>
      <c r="JUL45" s="24"/>
      <c r="JUM45" s="25"/>
      <c r="JUN45" s="27"/>
      <c r="JUO45" s="24"/>
      <c r="JUR45" s="24"/>
      <c r="JUS45" s="26"/>
      <c r="JUX45" s="28"/>
      <c r="JVA45" s="24"/>
      <c r="JVD45" s="26"/>
      <c r="JVE45" s="26"/>
      <c r="JVF45" s="24"/>
      <c r="JVI45" s="25"/>
      <c r="JVJ45" s="26"/>
      <c r="JVN45" s="24"/>
      <c r="JVO45" s="24"/>
      <c r="JVP45" s="25"/>
      <c r="JVQ45" s="27"/>
      <c r="JVR45" s="24"/>
      <c r="JVU45" s="24"/>
      <c r="JVV45" s="26"/>
      <c r="JWA45" s="28"/>
      <c r="JWD45" s="24"/>
      <c r="JWG45" s="26"/>
      <c r="JWH45" s="26"/>
      <c r="JWI45" s="24"/>
      <c r="JWL45" s="25"/>
      <c r="JWM45" s="26"/>
      <c r="JWQ45" s="24"/>
      <c r="JWR45" s="24"/>
      <c r="JWS45" s="25"/>
      <c r="JWT45" s="27"/>
      <c r="JWU45" s="24"/>
      <c r="JWX45" s="24"/>
      <c r="JWY45" s="26"/>
      <c r="JXD45" s="28"/>
      <c r="JXG45" s="24"/>
      <c r="JXJ45" s="26"/>
      <c r="JXK45" s="26"/>
      <c r="JXL45" s="24"/>
      <c r="JXO45" s="25"/>
      <c r="JXP45" s="26"/>
      <c r="JXT45" s="24"/>
      <c r="JXU45" s="24"/>
      <c r="JXV45" s="25"/>
      <c r="JXW45" s="27"/>
      <c r="JXX45" s="24"/>
      <c r="JYA45" s="24"/>
      <c r="JYB45" s="26"/>
      <c r="JYG45" s="28"/>
      <c r="JYJ45" s="24"/>
      <c r="JYM45" s="26"/>
      <c r="JYN45" s="26"/>
      <c r="JYO45" s="24"/>
      <c r="JYR45" s="25"/>
      <c r="JYS45" s="26"/>
      <c r="JYW45" s="24"/>
      <c r="JYX45" s="24"/>
      <c r="JYY45" s="25"/>
      <c r="JYZ45" s="27"/>
      <c r="JZA45" s="24"/>
      <c r="JZD45" s="24"/>
      <c r="JZE45" s="26"/>
      <c r="JZJ45" s="28"/>
      <c r="JZM45" s="24"/>
      <c r="JZP45" s="26"/>
      <c r="JZQ45" s="26"/>
      <c r="JZR45" s="24"/>
      <c r="JZU45" s="25"/>
      <c r="JZV45" s="26"/>
      <c r="JZZ45" s="24"/>
      <c r="KAA45" s="24"/>
      <c r="KAB45" s="25"/>
      <c r="KAC45" s="27"/>
      <c r="KAD45" s="24"/>
      <c r="KAG45" s="24"/>
      <c r="KAH45" s="26"/>
      <c r="KAM45" s="28"/>
      <c r="KAP45" s="24"/>
      <c r="KAS45" s="26"/>
      <c r="KAT45" s="26"/>
      <c r="KAU45" s="24"/>
      <c r="KAX45" s="25"/>
      <c r="KAY45" s="26"/>
      <c r="KBC45" s="24"/>
      <c r="KBD45" s="24"/>
      <c r="KBE45" s="25"/>
      <c r="KBF45" s="27"/>
      <c r="KBG45" s="24"/>
      <c r="KBJ45" s="24"/>
      <c r="KBK45" s="26"/>
      <c r="KBP45" s="28"/>
      <c r="KBS45" s="24"/>
      <c r="KBV45" s="26"/>
      <c r="KBW45" s="26"/>
      <c r="KBX45" s="24"/>
      <c r="KCA45" s="25"/>
      <c r="KCB45" s="26"/>
      <c r="KCF45" s="24"/>
      <c r="KCG45" s="24"/>
      <c r="KCH45" s="25"/>
      <c r="KCI45" s="27"/>
      <c r="KCJ45" s="24"/>
      <c r="KCM45" s="24"/>
      <c r="KCN45" s="26"/>
      <c r="KCS45" s="28"/>
      <c r="KCV45" s="24"/>
      <c r="KCY45" s="26"/>
      <c r="KCZ45" s="26"/>
      <c r="KDA45" s="24"/>
      <c r="KDD45" s="25"/>
      <c r="KDE45" s="26"/>
      <c r="KDI45" s="24"/>
      <c r="KDJ45" s="24"/>
      <c r="KDK45" s="25"/>
      <c r="KDL45" s="27"/>
      <c r="KDM45" s="24"/>
      <c r="KDP45" s="24"/>
      <c r="KDQ45" s="26"/>
      <c r="KDV45" s="28"/>
      <c r="KDY45" s="24"/>
      <c r="KEB45" s="26"/>
      <c r="KEC45" s="26"/>
      <c r="KED45" s="24"/>
      <c r="KEG45" s="25"/>
      <c r="KEH45" s="26"/>
      <c r="KEL45" s="24"/>
      <c r="KEM45" s="24"/>
      <c r="KEN45" s="25"/>
      <c r="KEO45" s="27"/>
      <c r="KEP45" s="24"/>
      <c r="KES45" s="24"/>
      <c r="KET45" s="26"/>
      <c r="KEY45" s="28"/>
      <c r="KFB45" s="24"/>
      <c r="KFE45" s="26"/>
      <c r="KFF45" s="26"/>
      <c r="KFG45" s="24"/>
      <c r="KFJ45" s="25"/>
      <c r="KFK45" s="26"/>
      <c r="KFO45" s="24"/>
      <c r="KFP45" s="24"/>
      <c r="KFQ45" s="25"/>
      <c r="KFR45" s="27"/>
      <c r="KFS45" s="24"/>
      <c r="KFV45" s="24"/>
      <c r="KFW45" s="26"/>
      <c r="KGB45" s="28"/>
      <c r="KGE45" s="24"/>
      <c r="KGH45" s="26"/>
      <c r="KGI45" s="26"/>
      <c r="KGJ45" s="24"/>
      <c r="KGM45" s="25"/>
      <c r="KGN45" s="26"/>
      <c r="KGR45" s="24"/>
      <c r="KGS45" s="24"/>
      <c r="KGT45" s="25"/>
      <c r="KGU45" s="27"/>
      <c r="KGV45" s="24"/>
      <c r="KGY45" s="24"/>
      <c r="KGZ45" s="26"/>
      <c r="KHE45" s="28"/>
      <c r="KHH45" s="24"/>
      <c r="KHK45" s="26"/>
      <c r="KHL45" s="26"/>
      <c r="KHM45" s="24"/>
      <c r="KHP45" s="25"/>
      <c r="KHQ45" s="26"/>
      <c r="KHU45" s="24"/>
      <c r="KHV45" s="24"/>
      <c r="KHW45" s="25"/>
      <c r="KHX45" s="27"/>
      <c r="KHY45" s="24"/>
      <c r="KIB45" s="24"/>
      <c r="KIC45" s="26"/>
      <c r="KIH45" s="28"/>
      <c r="KIK45" s="24"/>
      <c r="KIN45" s="26"/>
      <c r="KIO45" s="26"/>
      <c r="KIP45" s="24"/>
      <c r="KIS45" s="25"/>
      <c r="KIT45" s="26"/>
      <c r="KIX45" s="24"/>
      <c r="KIY45" s="24"/>
      <c r="KIZ45" s="25"/>
      <c r="KJA45" s="27"/>
      <c r="KJB45" s="24"/>
      <c r="KJE45" s="24"/>
      <c r="KJF45" s="26"/>
      <c r="KJK45" s="28"/>
      <c r="KJN45" s="24"/>
      <c r="KJQ45" s="26"/>
      <c r="KJR45" s="26"/>
      <c r="KJS45" s="24"/>
      <c r="KJV45" s="25"/>
      <c r="KJW45" s="26"/>
      <c r="KKA45" s="24"/>
      <c r="KKB45" s="24"/>
      <c r="KKC45" s="25"/>
      <c r="KKD45" s="27"/>
      <c r="KKE45" s="24"/>
      <c r="KKH45" s="24"/>
      <c r="KKI45" s="26"/>
      <c r="KKN45" s="28"/>
      <c r="KKQ45" s="24"/>
      <c r="KKT45" s="26"/>
      <c r="KKU45" s="26"/>
      <c r="KKV45" s="24"/>
      <c r="KKY45" s="25"/>
      <c r="KKZ45" s="26"/>
      <c r="KLD45" s="24"/>
      <c r="KLE45" s="24"/>
      <c r="KLF45" s="25"/>
      <c r="KLG45" s="27"/>
      <c r="KLH45" s="24"/>
      <c r="KLK45" s="24"/>
      <c r="KLL45" s="26"/>
      <c r="KLQ45" s="28"/>
      <c r="KLT45" s="24"/>
      <c r="KLW45" s="26"/>
      <c r="KLX45" s="26"/>
      <c r="KLY45" s="24"/>
      <c r="KMB45" s="25"/>
      <c r="KMC45" s="26"/>
      <c r="KMG45" s="24"/>
      <c r="KMH45" s="24"/>
      <c r="KMI45" s="25"/>
      <c r="KMJ45" s="27"/>
      <c r="KMK45" s="24"/>
      <c r="KMN45" s="24"/>
      <c r="KMO45" s="26"/>
      <c r="KMT45" s="28"/>
      <c r="KMW45" s="24"/>
      <c r="KMZ45" s="26"/>
      <c r="KNA45" s="26"/>
      <c r="KNB45" s="24"/>
      <c r="KNE45" s="25"/>
      <c r="KNF45" s="26"/>
      <c r="KNJ45" s="24"/>
      <c r="KNK45" s="24"/>
      <c r="KNL45" s="25"/>
      <c r="KNM45" s="27"/>
      <c r="KNN45" s="24"/>
      <c r="KNQ45" s="24"/>
      <c r="KNR45" s="26"/>
      <c r="KNW45" s="28"/>
      <c r="KNZ45" s="24"/>
      <c r="KOC45" s="26"/>
      <c r="KOD45" s="26"/>
      <c r="KOE45" s="24"/>
      <c r="KOH45" s="25"/>
      <c r="KOI45" s="26"/>
      <c r="KOM45" s="24"/>
      <c r="KON45" s="24"/>
      <c r="KOO45" s="25"/>
      <c r="KOP45" s="27"/>
      <c r="KOQ45" s="24"/>
      <c r="KOT45" s="24"/>
      <c r="KOU45" s="26"/>
      <c r="KOZ45" s="28"/>
      <c r="KPC45" s="24"/>
      <c r="KPF45" s="26"/>
      <c r="KPG45" s="26"/>
      <c r="KPH45" s="24"/>
      <c r="KPK45" s="25"/>
      <c r="KPL45" s="26"/>
      <c r="KPP45" s="24"/>
      <c r="KPQ45" s="24"/>
      <c r="KPR45" s="25"/>
      <c r="KPS45" s="27"/>
      <c r="KPT45" s="24"/>
      <c r="KPW45" s="24"/>
      <c r="KPX45" s="26"/>
      <c r="KQC45" s="28"/>
      <c r="KQF45" s="24"/>
      <c r="KQI45" s="26"/>
      <c r="KQJ45" s="26"/>
      <c r="KQK45" s="24"/>
      <c r="KQN45" s="25"/>
      <c r="KQO45" s="26"/>
      <c r="KQS45" s="24"/>
      <c r="KQT45" s="24"/>
      <c r="KQU45" s="25"/>
      <c r="KQV45" s="27"/>
      <c r="KQW45" s="24"/>
      <c r="KQZ45" s="24"/>
      <c r="KRA45" s="26"/>
      <c r="KRF45" s="28"/>
      <c r="KRI45" s="24"/>
      <c r="KRL45" s="26"/>
      <c r="KRM45" s="26"/>
      <c r="KRN45" s="24"/>
      <c r="KRQ45" s="25"/>
      <c r="KRR45" s="26"/>
      <c r="KRV45" s="24"/>
      <c r="KRW45" s="24"/>
      <c r="KRX45" s="25"/>
      <c r="KRY45" s="27"/>
      <c r="KRZ45" s="24"/>
      <c r="KSC45" s="24"/>
      <c r="KSD45" s="26"/>
      <c r="KSI45" s="28"/>
      <c r="KSL45" s="24"/>
      <c r="KSO45" s="26"/>
      <c r="KSP45" s="26"/>
      <c r="KSQ45" s="24"/>
      <c r="KST45" s="25"/>
      <c r="KSU45" s="26"/>
      <c r="KSY45" s="24"/>
      <c r="KSZ45" s="24"/>
      <c r="KTA45" s="25"/>
      <c r="KTB45" s="27"/>
      <c r="KTC45" s="24"/>
      <c r="KTF45" s="24"/>
      <c r="KTG45" s="26"/>
      <c r="KTL45" s="28"/>
      <c r="KTO45" s="24"/>
      <c r="KTR45" s="26"/>
      <c r="KTS45" s="26"/>
      <c r="KTT45" s="24"/>
      <c r="KTW45" s="25"/>
      <c r="KTX45" s="26"/>
      <c r="KUB45" s="24"/>
      <c r="KUC45" s="24"/>
      <c r="KUD45" s="25"/>
      <c r="KUE45" s="27"/>
      <c r="KUF45" s="24"/>
      <c r="KUI45" s="24"/>
      <c r="KUJ45" s="26"/>
      <c r="KUO45" s="28"/>
      <c r="KUR45" s="24"/>
      <c r="KUU45" s="26"/>
      <c r="KUV45" s="26"/>
      <c r="KUW45" s="24"/>
      <c r="KUZ45" s="25"/>
      <c r="KVA45" s="26"/>
      <c r="KVE45" s="24"/>
      <c r="KVF45" s="24"/>
      <c r="KVG45" s="25"/>
      <c r="KVH45" s="27"/>
      <c r="KVI45" s="24"/>
      <c r="KVL45" s="24"/>
      <c r="KVM45" s="26"/>
      <c r="KVR45" s="28"/>
      <c r="KVU45" s="24"/>
      <c r="KVX45" s="26"/>
      <c r="KVY45" s="26"/>
      <c r="KVZ45" s="24"/>
      <c r="KWC45" s="25"/>
      <c r="KWD45" s="26"/>
      <c r="KWH45" s="24"/>
      <c r="KWI45" s="24"/>
      <c r="KWJ45" s="25"/>
      <c r="KWK45" s="27"/>
      <c r="KWL45" s="24"/>
      <c r="KWO45" s="24"/>
      <c r="KWP45" s="26"/>
      <c r="KWU45" s="28"/>
      <c r="KWX45" s="24"/>
      <c r="KXA45" s="26"/>
      <c r="KXB45" s="26"/>
      <c r="KXC45" s="24"/>
      <c r="KXF45" s="25"/>
      <c r="KXG45" s="26"/>
      <c r="KXK45" s="24"/>
      <c r="KXL45" s="24"/>
      <c r="KXM45" s="25"/>
      <c r="KXN45" s="27"/>
      <c r="KXO45" s="24"/>
      <c r="KXR45" s="24"/>
      <c r="KXS45" s="26"/>
      <c r="KXX45" s="28"/>
      <c r="KYA45" s="24"/>
      <c r="KYD45" s="26"/>
      <c r="KYE45" s="26"/>
      <c r="KYF45" s="24"/>
      <c r="KYI45" s="25"/>
      <c r="KYJ45" s="26"/>
      <c r="KYN45" s="24"/>
      <c r="KYO45" s="24"/>
      <c r="KYP45" s="25"/>
      <c r="KYQ45" s="27"/>
      <c r="KYR45" s="24"/>
      <c r="KYU45" s="24"/>
      <c r="KYV45" s="26"/>
      <c r="KZA45" s="28"/>
      <c r="KZD45" s="24"/>
      <c r="KZG45" s="26"/>
      <c r="KZH45" s="26"/>
      <c r="KZI45" s="24"/>
      <c r="KZL45" s="25"/>
      <c r="KZM45" s="26"/>
      <c r="KZQ45" s="24"/>
      <c r="KZR45" s="24"/>
      <c r="KZS45" s="25"/>
      <c r="KZT45" s="27"/>
      <c r="KZU45" s="24"/>
      <c r="KZX45" s="24"/>
      <c r="KZY45" s="26"/>
      <c r="LAD45" s="28"/>
      <c r="LAG45" s="24"/>
      <c r="LAJ45" s="26"/>
      <c r="LAK45" s="26"/>
      <c r="LAL45" s="24"/>
      <c r="LAO45" s="25"/>
      <c r="LAP45" s="26"/>
      <c r="LAT45" s="24"/>
      <c r="LAU45" s="24"/>
      <c r="LAV45" s="25"/>
      <c r="LAW45" s="27"/>
      <c r="LAX45" s="24"/>
      <c r="LBA45" s="24"/>
      <c r="LBB45" s="26"/>
      <c r="LBG45" s="28"/>
      <c r="LBJ45" s="24"/>
      <c r="LBM45" s="26"/>
      <c r="LBN45" s="26"/>
      <c r="LBO45" s="24"/>
      <c r="LBR45" s="25"/>
      <c r="LBS45" s="26"/>
      <c r="LBW45" s="24"/>
      <c r="LBX45" s="24"/>
      <c r="LBY45" s="25"/>
      <c r="LBZ45" s="27"/>
      <c r="LCA45" s="24"/>
      <c r="LCD45" s="24"/>
      <c r="LCE45" s="26"/>
      <c r="LCJ45" s="28"/>
      <c r="LCM45" s="24"/>
      <c r="LCP45" s="26"/>
      <c r="LCQ45" s="26"/>
      <c r="LCR45" s="24"/>
      <c r="LCU45" s="25"/>
      <c r="LCV45" s="26"/>
      <c r="LCZ45" s="24"/>
      <c r="LDA45" s="24"/>
      <c r="LDB45" s="25"/>
      <c r="LDC45" s="27"/>
      <c r="LDD45" s="24"/>
      <c r="LDG45" s="24"/>
      <c r="LDH45" s="26"/>
      <c r="LDM45" s="28"/>
      <c r="LDP45" s="24"/>
      <c r="LDS45" s="26"/>
      <c r="LDT45" s="26"/>
      <c r="LDU45" s="24"/>
      <c r="LDX45" s="25"/>
      <c r="LDY45" s="26"/>
      <c r="LEC45" s="24"/>
      <c r="LED45" s="24"/>
      <c r="LEE45" s="25"/>
      <c r="LEF45" s="27"/>
      <c r="LEG45" s="24"/>
      <c r="LEJ45" s="24"/>
      <c r="LEK45" s="26"/>
      <c r="LEP45" s="28"/>
      <c r="LES45" s="24"/>
      <c r="LEV45" s="26"/>
      <c r="LEW45" s="26"/>
      <c r="LEX45" s="24"/>
      <c r="LFA45" s="25"/>
      <c r="LFB45" s="26"/>
      <c r="LFF45" s="24"/>
      <c r="LFG45" s="24"/>
      <c r="LFH45" s="25"/>
      <c r="LFI45" s="27"/>
      <c r="LFJ45" s="24"/>
      <c r="LFM45" s="24"/>
      <c r="LFN45" s="26"/>
      <c r="LFS45" s="28"/>
      <c r="LFV45" s="24"/>
      <c r="LFY45" s="26"/>
      <c r="LFZ45" s="26"/>
      <c r="LGA45" s="24"/>
      <c r="LGD45" s="25"/>
      <c r="LGE45" s="26"/>
      <c r="LGI45" s="24"/>
      <c r="LGJ45" s="24"/>
      <c r="LGK45" s="25"/>
      <c r="LGL45" s="27"/>
      <c r="LGM45" s="24"/>
      <c r="LGP45" s="24"/>
      <c r="LGQ45" s="26"/>
      <c r="LGV45" s="28"/>
      <c r="LGY45" s="24"/>
      <c r="LHB45" s="26"/>
      <c r="LHC45" s="26"/>
      <c r="LHD45" s="24"/>
      <c r="LHG45" s="25"/>
      <c r="LHH45" s="26"/>
      <c r="LHL45" s="24"/>
      <c r="LHM45" s="24"/>
      <c r="LHN45" s="25"/>
      <c r="LHO45" s="27"/>
      <c r="LHP45" s="24"/>
      <c r="LHS45" s="24"/>
      <c r="LHT45" s="26"/>
      <c r="LHY45" s="28"/>
      <c r="LIB45" s="24"/>
      <c r="LIE45" s="26"/>
      <c r="LIF45" s="26"/>
      <c r="LIG45" s="24"/>
      <c r="LIJ45" s="25"/>
      <c r="LIK45" s="26"/>
      <c r="LIO45" s="24"/>
      <c r="LIP45" s="24"/>
      <c r="LIQ45" s="25"/>
      <c r="LIR45" s="27"/>
      <c r="LIS45" s="24"/>
      <c r="LIV45" s="24"/>
      <c r="LIW45" s="26"/>
      <c r="LJB45" s="28"/>
      <c r="LJE45" s="24"/>
      <c r="LJH45" s="26"/>
      <c r="LJI45" s="26"/>
      <c r="LJJ45" s="24"/>
      <c r="LJM45" s="25"/>
      <c r="LJN45" s="26"/>
      <c r="LJR45" s="24"/>
      <c r="LJS45" s="24"/>
      <c r="LJT45" s="25"/>
      <c r="LJU45" s="27"/>
      <c r="LJV45" s="24"/>
      <c r="LJY45" s="24"/>
      <c r="LJZ45" s="26"/>
      <c r="LKE45" s="28"/>
      <c r="LKH45" s="24"/>
      <c r="LKK45" s="26"/>
      <c r="LKL45" s="26"/>
      <c r="LKM45" s="24"/>
      <c r="LKP45" s="25"/>
      <c r="LKQ45" s="26"/>
      <c r="LKU45" s="24"/>
      <c r="LKV45" s="24"/>
      <c r="LKW45" s="25"/>
      <c r="LKX45" s="27"/>
      <c r="LKY45" s="24"/>
      <c r="LLB45" s="24"/>
      <c r="LLC45" s="26"/>
      <c r="LLH45" s="28"/>
      <c r="LLK45" s="24"/>
      <c r="LLN45" s="26"/>
      <c r="LLO45" s="26"/>
      <c r="LLP45" s="24"/>
      <c r="LLS45" s="25"/>
      <c r="LLT45" s="26"/>
      <c r="LLX45" s="24"/>
      <c r="LLY45" s="24"/>
      <c r="LLZ45" s="25"/>
      <c r="LMA45" s="27"/>
      <c r="LMB45" s="24"/>
      <c r="LME45" s="24"/>
      <c r="LMF45" s="26"/>
      <c r="LMK45" s="28"/>
      <c r="LMN45" s="24"/>
      <c r="LMQ45" s="26"/>
      <c r="LMR45" s="26"/>
      <c r="LMS45" s="24"/>
      <c r="LMV45" s="25"/>
      <c r="LMW45" s="26"/>
      <c r="LNA45" s="24"/>
      <c r="LNB45" s="24"/>
      <c r="LNC45" s="25"/>
      <c r="LND45" s="27"/>
      <c r="LNE45" s="24"/>
      <c r="LNH45" s="24"/>
      <c r="LNI45" s="26"/>
      <c r="LNN45" s="28"/>
      <c r="LNQ45" s="24"/>
      <c r="LNT45" s="26"/>
      <c r="LNU45" s="26"/>
      <c r="LNV45" s="24"/>
      <c r="LNY45" s="25"/>
      <c r="LNZ45" s="26"/>
      <c r="LOD45" s="24"/>
      <c r="LOE45" s="24"/>
      <c r="LOF45" s="25"/>
      <c r="LOG45" s="27"/>
      <c r="LOH45" s="24"/>
      <c r="LOK45" s="24"/>
      <c r="LOL45" s="26"/>
      <c r="LOQ45" s="28"/>
      <c r="LOT45" s="24"/>
      <c r="LOW45" s="26"/>
      <c r="LOX45" s="26"/>
      <c r="LOY45" s="24"/>
      <c r="LPB45" s="25"/>
      <c r="LPC45" s="26"/>
      <c r="LPG45" s="24"/>
      <c r="LPH45" s="24"/>
      <c r="LPI45" s="25"/>
      <c r="LPJ45" s="27"/>
      <c r="LPK45" s="24"/>
      <c r="LPN45" s="24"/>
      <c r="LPO45" s="26"/>
      <c r="LPT45" s="28"/>
      <c r="LPW45" s="24"/>
      <c r="LPZ45" s="26"/>
      <c r="LQA45" s="26"/>
      <c r="LQB45" s="24"/>
      <c r="LQE45" s="25"/>
      <c r="LQF45" s="26"/>
      <c r="LQJ45" s="24"/>
      <c r="LQK45" s="24"/>
      <c r="LQL45" s="25"/>
      <c r="LQM45" s="27"/>
      <c r="LQN45" s="24"/>
      <c r="LQQ45" s="24"/>
      <c r="LQR45" s="26"/>
      <c r="LQW45" s="28"/>
      <c r="LQZ45" s="24"/>
      <c r="LRC45" s="26"/>
      <c r="LRD45" s="26"/>
      <c r="LRE45" s="24"/>
      <c r="LRH45" s="25"/>
      <c r="LRI45" s="26"/>
      <c r="LRM45" s="24"/>
      <c r="LRN45" s="24"/>
      <c r="LRO45" s="25"/>
      <c r="LRP45" s="27"/>
      <c r="LRQ45" s="24"/>
      <c r="LRT45" s="24"/>
      <c r="LRU45" s="26"/>
      <c r="LRZ45" s="28"/>
      <c r="LSC45" s="24"/>
      <c r="LSF45" s="26"/>
      <c r="LSG45" s="26"/>
      <c r="LSH45" s="24"/>
      <c r="LSK45" s="25"/>
      <c r="LSL45" s="26"/>
      <c r="LSP45" s="24"/>
      <c r="LSQ45" s="24"/>
      <c r="LSR45" s="25"/>
      <c r="LSS45" s="27"/>
      <c r="LST45" s="24"/>
      <c r="LSW45" s="24"/>
      <c r="LSX45" s="26"/>
      <c r="LTC45" s="28"/>
      <c r="LTF45" s="24"/>
      <c r="LTI45" s="26"/>
      <c r="LTJ45" s="26"/>
      <c r="LTK45" s="24"/>
      <c r="LTN45" s="25"/>
      <c r="LTO45" s="26"/>
      <c r="LTS45" s="24"/>
      <c r="LTT45" s="24"/>
      <c r="LTU45" s="25"/>
      <c r="LTV45" s="27"/>
      <c r="LTW45" s="24"/>
      <c r="LTZ45" s="24"/>
      <c r="LUA45" s="26"/>
      <c r="LUF45" s="28"/>
      <c r="LUI45" s="24"/>
      <c r="LUL45" s="26"/>
      <c r="LUM45" s="26"/>
      <c r="LUN45" s="24"/>
      <c r="LUQ45" s="25"/>
      <c r="LUR45" s="26"/>
      <c r="LUV45" s="24"/>
      <c r="LUW45" s="24"/>
      <c r="LUX45" s="25"/>
      <c r="LUY45" s="27"/>
      <c r="LUZ45" s="24"/>
      <c r="LVC45" s="24"/>
      <c r="LVD45" s="26"/>
      <c r="LVI45" s="28"/>
      <c r="LVL45" s="24"/>
      <c r="LVO45" s="26"/>
      <c r="LVP45" s="26"/>
      <c r="LVQ45" s="24"/>
      <c r="LVT45" s="25"/>
      <c r="LVU45" s="26"/>
      <c r="LVY45" s="24"/>
      <c r="LVZ45" s="24"/>
      <c r="LWA45" s="25"/>
      <c r="LWB45" s="27"/>
      <c r="LWC45" s="24"/>
      <c r="LWF45" s="24"/>
      <c r="LWG45" s="26"/>
      <c r="LWL45" s="28"/>
      <c r="LWO45" s="24"/>
      <c r="LWR45" s="26"/>
      <c r="LWS45" s="26"/>
      <c r="LWT45" s="24"/>
      <c r="LWW45" s="25"/>
      <c r="LWX45" s="26"/>
      <c r="LXB45" s="24"/>
      <c r="LXC45" s="24"/>
      <c r="LXD45" s="25"/>
      <c r="LXE45" s="27"/>
      <c r="LXF45" s="24"/>
      <c r="LXI45" s="24"/>
      <c r="LXJ45" s="26"/>
      <c r="LXO45" s="28"/>
      <c r="LXR45" s="24"/>
      <c r="LXU45" s="26"/>
      <c r="LXV45" s="26"/>
      <c r="LXW45" s="24"/>
      <c r="LXZ45" s="25"/>
      <c r="LYA45" s="26"/>
      <c r="LYE45" s="24"/>
      <c r="LYF45" s="24"/>
      <c r="LYG45" s="25"/>
      <c r="LYH45" s="27"/>
      <c r="LYI45" s="24"/>
      <c r="LYL45" s="24"/>
      <c r="LYM45" s="26"/>
      <c r="LYR45" s="28"/>
      <c r="LYU45" s="24"/>
      <c r="LYX45" s="26"/>
      <c r="LYY45" s="26"/>
      <c r="LYZ45" s="24"/>
      <c r="LZC45" s="25"/>
      <c r="LZD45" s="26"/>
      <c r="LZH45" s="24"/>
      <c r="LZI45" s="24"/>
      <c r="LZJ45" s="25"/>
      <c r="LZK45" s="27"/>
      <c r="LZL45" s="24"/>
      <c r="LZO45" s="24"/>
      <c r="LZP45" s="26"/>
      <c r="LZU45" s="28"/>
      <c r="LZX45" s="24"/>
      <c r="MAA45" s="26"/>
      <c r="MAB45" s="26"/>
      <c r="MAC45" s="24"/>
      <c r="MAF45" s="25"/>
      <c r="MAG45" s="26"/>
      <c r="MAK45" s="24"/>
      <c r="MAL45" s="24"/>
      <c r="MAM45" s="25"/>
      <c r="MAN45" s="27"/>
      <c r="MAO45" s="24"/>
      <c r="MAR45" s="24"/>
      <c r="MAS45" s="26"/>
      <c r="MAX45" s="28"/>
      <c r="MBA45" s="24"/>
      <c r="MBD45" s="26"/>
      <c r="MBE45" s="26"/>
      <c r="MBF45" s="24"/>
      <c r="MBI45" s="25"/>
      <c r="MBJ45" s="26"/>
      <c r="MBN45" s="24"/>
      <c r="MBO45" s="24"/>
      <c r="MBP45" s="25"/>
      <c r="MBQ45" s="27"/>
      <c r="MBR45" s="24"/>
      <c r="MBU45" s="24"/>
      <c r="MBV45" s="26"/>
      <c r="MCA45" s="28"/>
      <c r="MCD45" s="24"/>
      <c r="MCG45" s="26"/>
      <c r="MCH45" s="26"/>
      <c r="MCI45" s="24"/>
      <c r="MCL45" s="25"/>
      <c r="MCM45" s="26"/>
      <c r="MCQ45" s="24"/>
      <c r="MCR45" s="24"/>
      <c r="MCS45" s="25"/>
      <c r="MCT45" s="27"/>
      <c r="MCU45" s="24"/>
      <c r="MCX45" s="24"/>
      <c r="MCY45" s="26"/>
      <c r="MDD45" s="28"/>
      <c r="MDG45" s="24"/>
      <c r="MDJ45" s="26"/>
      <c r="MDK45" s="26"/>
      <c r="MDL45" s="24"/>
      <c r="MDO45" s="25"/>
      <c r="MDP45" s="26"/>
      <c r="MDT45" s="24"/>
      <c r="MDU45" s="24"/>
      <c r="MDV45" s="25"/>
      <c r="MDW45" s="27"/>
      <c r="MDX45" s="24"/>
      <c r="MEA45" s="24"/>
      <c r="MEB45" s="26"/>
      <c r="MEG45" s="28"/>
      <c r="MEJ45" s="24"/>
      <c r="MEM45" s="26"/>
      <c r="MEN45" s="26"/>
      <c r="MEO45" s="24"/>
      <c r="MER45" s="25"/>
      <c r="MES45" s="26"/>
      <c r="MEW45" s="24"/>
      <c r="MEX45" s="24"/>
      <c r="MEY45" s="25"/>
      <c r="MEZ45" s="27"/>
      <c r="MFA45" s="24"/>
      <c r="MFD45" s="24"/>
      <c r="MFE45" s="26"/>
      <c r="MFJ45" s="28"/>
      <c r="MFM45" s="24"/>
      <c r="MFP45" s="26"/>
      <c r="MFQ45" s="26"/>
      <c r="MFR45" s="24"/>
      <c r="MFU45" s="25"/>
      <c r="MFV45" s="26"/>
      <c r="MFZ45" s="24"/>
      <c r="MGA45" s="24"/>
      <c r="MGB45" s="25"/>
      <c r="MGC45" s="27"/>
      <c r="MGD45" s="24"/>
      <c r="MGG45" s="24"/>
      <c r="MGH45" s="26"/>
      <c r="MGM45" s="28"/>
      <c r="MGP45" s="24"/>
      <c r="MGS45" s="26"/>
      <c r="MGT45" s="26"/>
      <c r="MGU45" s="24"/>
      <c r="MGX45" s="25"/>
      <c r="MGY45" s="26"/>
      <c r="MHC45" s="24"/>
      <c r="MHD45" s="24"/>
      <c r="MHE45" s="25"/>
      <c r="MHF45" s="27"/>
      <c r="MHG45" s="24"/>
      <c r="MHJ45" s="24"/>
      <c r="MHK45" s="26"/>
      <c r="MHP45" s="28"/>
      <c r="MHS45" s="24"/>
      <c r="MHV45" s="26"/>
      <c r="MHW45" s="26"/>
      <c r="MHX45" s="24"/>
      <c r="MIA45" s="25"/>
      <c r="MIB45" s="26"/>
      <c r="MIF45" s="24"/>
      <c r="MIG45" s="24"/>
      <c r="MIH45" s="25"/>
      <c r="MII45" s="27"/>
      <c r="MIJ45" s="24"/>
      <c r="MIM45" s="24"/>
      <c r="MIN45" s="26"/>
      <c r="MIS45" s="28"/>
      <c r="MIV45" s="24"/>
      <c r="MIY45" s="26"/>
      <c r="MIZ45" s="26"/>
      <c r="MJA45" s="24"/>
      <c r="MJD45" s="25"/>
      <c r="MJE45" s="26"/>
      <c r="MJI45" s="24"/>
      <c r="MJJ45" s="24"/>
      <c r="MJK45" s="25"/>
      <c r="MJL45" s="27"/>
      <c r="MJM45" s="24"/>
      <c r="MJP45" s="24"/>
      <c r="MJQ45" s="26"/>
      <c r="MJV45" s="28"/>
      <c r="MJY45" s="24"/>
      <c r="MKB45" s="26"/>
      <c r="MKC45" s="26"/>
      <c r="MKD45" s="24"/>
      <c r="MKG45" s="25"/>
      <c r="MKH45" s="26"/>
      <c r="MKL45" s="24"/>
      <c r="MKM45" s="24"/>
      <c r="MKN45" s="25"/>
      <c r="MKO45" s="27"/>
      <c r="MKP45" s="24"/>
      <c r="MKS45" s="24"/>
      <c r="MKT45" s="26"/>
      <c r="MKY45" s="28"/>
      <c r="MLB45" s="24"/>
      <c r="MLE45" s="26"/>
      <c r="MLF45" s="26"/>
      <c r="MLG45" s="24"/>
      <c r="MLJ45" s="25"/>
      <c r="MLK45" s="26"/>
      <c r="MLO45" s="24"/>
      <c r="MLP45" s="24"/>
      <c r="MLQ45" s="25"/>
      <c r="MLR45" s="27"/>
      <c r="MLS45" s="24"/>
      <c r="MLV45" s="24"/>
      <c r="MLW45" s="26"/>
      <c r="MMB45" s="28"/>
      <c r="MME45" s="24"/>
      <c r="MMH45" s="26"/>
      <c r="MMI45" s="26"/>
      <c r="MMJ45" s="24"/>
      <c r="MMM45" s="25"/>
      <c r="MMN45" s="26"/>
      <c r="MMR45" s="24"/>
      <c r="MMS45" s="24"/>
      <c r="MMT45" s="25"/>
      <c r="MMU45" s="27"/>
      <c r="MMV45" s="24"/>
      <c r="MMY45" s="24"/>
      <c r="MMZ45" s="26"/>
      <c r="MNE45" s="28"/>
      <c r="MNH45" s="24"/>
      <c r="MNK45" s="26"/>
      <c r="MNL45" s="26"/>
      <c r="MNM45" s="24"/>
      <c r="MNP45" s="25"/>
      <c r="MNQ45" s="26"/>
      <c r="MNU45" s="24"/>
      <c r="MNV45" s="24"/>
      <c r="MNW45" s="25"/>
      <c r="MNX45" s="27"/>
      <c r="MNY45" s="24"/>
      <c r="MOB45" s="24"/>
      <c r="MOC45" s="26"/>
      <c r="MOH45" s="28"/>
      <c r="MOK45" s="24"/>
      <c r="MON45" s="26"/>
      <c r="MOO45" s="26"/>
      <c r="MOP45" s="24"/>
      <c r="MOS45" s="25"/>
      <c r="MOT45" s="26"/>
      <c r="MOX45" s="24"/>
      <c r="MOY45" s="24"/>
      <c r="MOZ45" s="25"/>
      <c r="MPA45" s="27"/>
      <c r="MPB45" s="24"/>
      <c r="MPE45" s="24"/>
      <c r="MPF45" s="26"/>
      <c r="MPK45" s="28"/>
      <c r="MPN45" s="24"/>
      <c r="MPQ45" s="26"/>
      <c r="MPR45" s="26"/>
      <c r="MPS45" s="24"/>
      <c r="MPV45" s="25"/>
      <c r="MPW45" s="26"/>
      <c r="MQA45" s="24"/>
      <c r="MQB45" s="24"/>
      <c r="MQC45" s="25"/>
      <c r="MQD45" s="27"/>
      <c r="MQE45" s="24"/>
      <c r="MQH45" s="24"/>
      <c r="MQI45" s="26"/>
      <c r="MQN45" s="28"/>
      <c r="MQQ45" s="24"/>
      <c r="MQT45" s="26"/>
      <c r="MQU45" s="26"/>
      <c r="MQV45" s="24"/>
      <c r="MQY45" s="25"/>
      <c r="MQZ45" s="26"/>
      <c r="MRD45" s="24"/>
      <c r="MRE45" s="24"/>
      <c r="MRF45" s="25"/>
      <c r="MRG45" s="27"/>
      <c r="MRH45" s="24"/>
      <c r="MRK45" s="24"/>
      <c r="MRL45" s="26"/>
      <c r="MRQ45" s="28"/>
      <c r="MRT45" s="24"/>
      <c r="MRW45" s="26"/>
      <c r="MRX45" s="26"/>
      <c r="MRY45" s="24"/>
      <c r="MSB45" s="25"/>
      <c r="MSC45" s="26"/>
      <c r="MSG45" s="24"/>
      <c r="MSH45" s="24"/>
      <c r="MSI45" s="25"/>
      <c r="MSJ45" s="27"/>
      <c r="MSK45" s="24"/>
      <c r="MSN45" s="24"/>
      <c r="MSO45" s="26"/>
      <c r="MST45" s="28"/>
      <c r="MSW45" s="24"/>
      <c r="MSZ45" s="26"/>
      <c r="MTA45" s="26"/>
      <c r="MTB45" s="24"/>
      <c r="MTE45" s="25"/>
      <c r="MTF45" s="26"/>
      <c r="MTJ45" s="24"/>
      <c r="MTK45" s="24"/>
      <c r="MTL45" s="25"/>
      <c r="MTM45" s="27"/>
      <c r="MTN45" s="24"/>
      <c r="MTQ45" s="24"/>
      <c r="MTR45" s="26"/>
      <c r="MTW45" s="28"/>
      <c r="MTZ45" s="24"/>
      <c r="MUC45" s="26"/>
      <c r="MUD45" s="26"/>
      <c r="MUE45" s="24"/>
      <c r="MUH45" s="25"/>
      <c r="MUI45" s="26"/>
      <c r="MUM45" s="24"/>
      <c r="MUN45" s="24"/>
      <c r="MUO45" s="25"/>
      <c r="MUP45" s="27"/>
      <c r="MUQ45" s="24"/>
      <c r="MUT45" s="24"/>
      <c r="MUU45" s="26"/>
      <c r="MUZ45" s="28"/>
      <c r="MVC45" s="24"/>
      <c r="MVF45" s="26"/>
      <c r="MVG45" s="26"/>
      <c r="MVH45" s="24"/>
      <c r="MVK45" s="25"/>
      <c r="MVL45" s="26"/>
      <c r="MVP45" s="24"/>
      <c r="MVQ45" s="24"/>
      <c r="MVR45" s="25"/>
      <c r="MVS45" s="27"/>
      <c r="MVT45" s="24"/>
      <c r="MVW45" s="24"/>
      <c r="MVX45" s="26"/>
      <c r="MWC45" s="28"/>
      <c r="MWF45" s="24"/>
      <c r="MWI45" s="26"/>
      <c r="MWJ45" s="26"/>
      <c r="MWK45" s="24"/>
      <c r="MWN45" s="25"/>
      <c r="MWO45" s="26"/>
      <c r="MWS45" s="24"/>
      <c r="MWT45" s="24"/>
      <c r="MWU45" s="25"/>
      <c r="MWV45" s="27"/>
      <c r="MWW45" s="24"/>
      <c r="MWZ45" s="24"/>
      <c r="MXA45" s="26"/>
      <c r="MXF45" s="28"/>
      <c r="MXI45" s="24"/>
      <c r="MXL45" s="26"/>
      <c r="MXM45" s="26"/>
      <c r="MXN45" s="24"/>
      <c r="MXQ45" s="25"/>
      <c r="MXR45" s="26"/>
      <c r="MXV45" s="24"/>
      <c r="MXW45" s="24"/>
      <c r="MXX45" s="25"/>
      <c r="MXY45" s="27"/>
      <c r="MXZ45" s="24"/>
      <c r="MYC45" s="24"/>
      <c r="MYD45" s="26"/>
      <c r="MYI45" s="28"/>
      <c r="MYL45" s="24"/>
      <c r="MYO45" s="26"/>
      <c r="MYP45" s="26"/>
      <c r="MYQ45" s="24"/>
      <c r="MYT45" s="25"/>
      <c r="MYU45" s="26"/>
      <c r="MYY45" s="24"/>
      <c r="MYZ45" s="24"/>
      <c r="MZA45" s="25"/>
      <c r="MZB45" s="27"/>
      <c r="MZC45" s="24"/>
      <c r="MZF45" s="24"/>
      <c r="MZG45" s="26"/>
      <c r="MZL45" s="28"/>
      <c r="MZO45" s="24"/>
      <c r="MZR45" s="26"/>
      <c r="MZS45" s="26"/>
      <c r="MZT45" s="24"/>
      <c r="MZW45" s="25"/>
      <c r="MZX45" s="26"/>
      <c r="NAB45" s="24"/>
      <c r="NAC45" s="24"/>
      <c r="NAD45" s="25"/>
      <c r="NAE45" s="27"/>
      <c r="NAF45" s="24"/>
      <c r="NAI45" s="24"/>
      <c r="NAJ45" s="26"/>
      <c r="NAO45" s="28"/>
      <c r="NAR45" s="24"/>
      <c r="NAU45" s="26"/>
      <c r="NAV45" s="26"/>
      <c r="NAW45" s="24"/>
      <c r="NAZ45" s="25"/>
      <c r="NBA45" s="26"/>
      <c r="NBE45" s="24"/>
      <c r="NBF45" s="24"/>
      <c r="NBG45" s="25"/>
      <c r="NBH45" s="27"/>
      <c r="NBI45" s="24"/>
      <c r="NBL45" s="24"/>
      <c r="NBM45" s="26"/>
      <c r="NBR45" s="28"/>
      <c r="NBU45" s="24"/>
      <c r="NBX45" s="26"/>
      <c r="NBY45" s="26"/>
      <c r="NBZ45" s="24"/>
      <c r="NCC45" s="25"/>
      <c r="NCD45" s="26"/>
      <c r="NCH45" s="24"/>
      <c r="NCI45" s="24"/>
      <c r="NCJ45" s="25"/>
      <c r="NCK45" s="27"/>
      <c r="NCL45" s="24"/>
      <c r="NCO45" s="24"/>
      <c r="NCP45" s="26"/>
      <c r="NCU45" s="28"/>
      <c r="NCX45" s="24"/>
      <c r="NDA45" s="26"/>
      <c r="NDB45" s="26"/>
      <c r="NDC45" s="24"/>
      <c r="NDF45" s="25"/>
      <c r="NDG45" s="26"/>
      <c r="NDK45" s="24"/>
      <c r="NDL45" s="24"/>
      <c r="NDM45" s="25"/>
      <c r="NDN45" s="27"/>
      <c r="NDO45" s="24"/>
      <c r="NDR45" s="24"/>
      <c r="NDS45" s="26"/>
      <c r="NDX45" s="28"/>
      <c r="NEA45" s="24"/>
      <c r="NED45" s="26"/>
      <c r="NEE45" s="26"/>
      <c r="NEF45" s="24"/>
      <c r="NEI45" s="25"/>
      <c r="NEJ45" s="26"/>
      <c r="NEN45" s="24"/>
      <c r="NEO45" s="24"/>
      <c r="NEP45" s="25"/>
      <c r="NEQ45" s="27"/>
      <c r="NER45" s="24"/>
      <c r="NEU45" s="24"/>
      <c r="NEV45" s="26"/>
      <c r="NFA45" s="28"/>
      <c r="NFD45" s="24"/>
      <c r="NFG45" s="26"/>
      <c r="NFH45" s="26"/>
      <c r="NFI45" s="24"/>
      <c r="NFL45" s="25"/>
      <c r="NFM45" s="26"/>
      <c r="NFQ45" s="24"/>
      <c r="NFR45" s="24"/>
      <c r="NFS45" s="25"/>
      <c r="NFT45" s="27"/>
      <c r="NFU45" s="24"/>
      <c r="NFX45" s="24"/>
      <c r="NFY45" s="26"/>
      <c r="NGD45" s="28"/>
      <c r="NGG45" s="24"/>
      <c r="NGJ45" s="26"/>
      <c r="NGK45" s="26"/>
      <c r="NGL45" s="24"/>
      <c r="NGO45" s="25"/>
      <c r="NGP45" s="26"/>
      <c r="NGT45" s="24"/>
      <c r="NGU45" s="24"/>
      <c r="NGV45" s="25"/>
      <c r="NGW45" s="27"/>
      <c r="NGX45" s="24"/>
      <c r="NHA45" s="24"/>
      <c r="NHB45" s="26"/>
      <c r="NHG45" s="28"/>
      <c r="NHJ45" s="24"/>
      <c r="NHM45" s="26"/>
      <c r="NHN45" s="26"/>
      <c r="NHO45" s="24"/>
      <c r="NHR45" s="25"/>
      <c r="NHS45" s="26"/>
      <c r="NHW45" s="24"/>
      <c r="NHX45" s="24"/>
      <c r="NHY45" s="25"/>
      <c r="NHZ45" s="27"/>
      <c r="NIA45" s="24"/>
      <c r="NID45" s="24"/>
      <c r="NIE45" s="26"/>
      <c r="NIJ45" s="28"/>
      <c r="NIM45" s="24"/>
      <c r="NIP45" s="26"/>
      <c r="NIQ45" s="26"/>
      <c r="NIR45" s="24"/>
      <c r="NIU45" s="25"/>
      <c r="NIV45" s="26"/>
      <c r="NIZ45" s="24"/>
      <c r="NJA45" s="24"/>
      <c r="NJB45" s="25"/>
      <c r="NJC45" s="27"/>
      <c r="NJD45" s="24"/>
      <c r="NJG45" s="24"/>
      <c r="NJH45" s="26"/>
      <c r="NJM45" s="28"/>
      <c r="NJP45" s="24"/>
      <c r="NJS45" s="26"/>
      <c r="NJT45" s="26"/>
      <c r="NJU45" s="24"/>
      <c r="NJX45" s="25"/>
      <c r="NJY45" s="26"/>
      <c r="NKC45" s="24"/>
      <c r="NKD45" s="24"/>
      <c r="NKE45" s="25"/>
      <c r="NKF45" s="27"/>
      <c r="NKG45" s="24"/>
      <c r="NKJ45" s="24"/>
      <c r="NKK45" s="26"/>
      <c r="NKP45" s="28"/>
      <c r="NKS45" s="24"/>
      <c r="NKV45" s="26"/>
      <c r="NKW45" s="26"/>
      <c r="NKX45" s="24"/>
      <c r="NLA45" s="25"/>
      <c r="NLB45" s="26"/>
      <c r="NLF45" s="24"/>
      <c r="NLG45" s="24"/>
      <c r="NLH45" s="25"/>
      <c r="NLI45" s="27"/>
      <c r="NLJ45" s="24"/>
      <c r="NLM45" s="24"/>
      <c r="NLN45" s="26"/>
      <c r="NLS45" s="28"/>
      <c r="NLV45" s="24"/>
      <c r="NLY45" s="26"/>
      <c r="NLZ45" s="26"/>
      <c r="NMA45" s="24"/>
      <c r="NMD45" s="25"/>
      <c r="NME45" s="26"/>
      <c r="NMI45" s="24"/>
      <c r="NMJ45" s="24"/>
      <c r="NMK45" s="25"/>
      <c r="NML45" s="27"/>
      <c r="NMM45" s="24"/>
      <c r="NMP45" s="24"/>
      <c r="NMQ45" s="26"/>
      <c r="NMV45" s="28"/>
      <c r="NMY45" s="24"/>
      <c r="NNB45" s="26"/>
      <c r="NNC45" s="26"/>
      <c r="NND45" s="24"/>
      <c r="NNG45" s="25"/>
      <c r="NNH45" s="26"/>
      <c r="NNL45" s="24"/>
      <c r="NNM45" s="24"/>
      <c r="NNN45" s="25"/>
      <c r="NNO45" s="27"/>
      <c r="NNP45" s="24"/>
      <c r="NNS45" s="24"/>
      <c r="NNT45" s="26"/>
      <c r="NNY45" s="28"/>
      <c r="NOB45" s="24"/>
      <c r="NOE45" s="26"/>
      <c r="NOF45" s="26"/>
      <c r="NOG45" s="24"/>
      <c r="NOJ45" s="25"/>
      <c r="NOK45" s="26"/>
      <c r="NOO45" s="24"/>
      <c r="NOP45" s="24"/>
      <c r="NOQ45" s="25"/>
      <c r="NOR45" s="27"/>
      <c r="NOS45" s="24"/>
      <c r="NOV45" s="24"/>
      <c r="NOW45" s="26"/>
      <c r="NPB45" s="28"/>
      <c r="NPE45" s="24"/>
      <c r="NPH45" s="26"/>
      <c r="NPI45" s="26"/>
      <c r="NPJ45" s="24"/>
      <c r="NPM45" s="25"/>
      <c r="NPN45" s="26"/>
      <c r="NPR45" s="24"/>
      <c r="NPS45" s="24"/>
      <c r="NPT45" s="25"/>
      <c r="NPU45" s="27"/>
      <c r="NPV45" s="24"/>
      <c r="NPY45" s="24"/>
      <c r="NPZ45" s="26"/>
      <c r="NQE45" s="28"/>
      <c r="NQH45" s="24"/>
      <c r="NQK45" s="26"/>
      <c r="NQL45" s="26"/>
      <c r="NQM45" s="24"/>
      <c r="NQP45" s="25"/>
      <c r="NQQ45" s="26"/>
      <c r="NQU45" s="24"/>
      <c r="NQV45" s="24"/>
      <c r="NQW45" s="25"/>
      <c r="NQX45" s="27"/>
      <c r="NQY45" s="24"/>
      <c r="NRB45" s="24"/>
      <c r="NRC45" s="26"/>
      <c r="NRH45" s="28"/>
      <c r="NRK45" s="24"/>
      <c r="NRN45" s="26"/>
      <c r="NRO45" s="26"/>
      <c r="NRP45" s="24"/>
      <c r="NRS45" s="25"/>
      <c r="NRT45" s="26"/>
      <c r="NRX45" s="24"/>
      <c r="NRY45" s="24"/>
      <c r="NRZ45" s="25"/>
      <c r="NSA45" s="27"/>
      <c r="NSB45" s="24"/>
      <c r="NSE45" s="24"/>
      <c r="NSF45" s="26"/>
      <c r="NSK45" s="28"/>
      <c r="NSN45" s="24"/>
      <c r="NSQ45" s="26"/>
      <c r="NSR45" s="26"/>
      <c r="NSS45" s="24"/>
      <c r="NSV45" s="25"/>
      <c r="NSW45" s="26"/>
      <c r="NTA45" s="24"/>
      <c r="NTB45" s="24"/>
      <c r="NTC45" s="25"/>
      <c r="NTD45" s="27"/>
      <c r="NTE45" s="24"/>
      <c r="NTH45" s="24"/>
      <c r="NTI45" s="26"/>
      <c r="NTN45" s="28"/>
      <c r="NTQ45" s="24"/>
      <c r="NTT45" s="26"/>
      <c r="NTU45" s="26"/>
      <c r="NTV45" s="24"/>
      <c r="NTY45" s="25"/>
      <c r="NTZ45" s="26"/>
      <c r="NUD45" s="24"/>
      <c r="NUE45" s="24"/>
      <c r="NUF45" s="25"/>
      <c r="NUG45" s="27"/>
      <c r="NUH45" s="24"/>
      <c r="NUK45" s="24"/>
      <c r="NUL45" s="26"/>
      <c r="NUQ45" s="28"/>
      <c r="NUT45" s="24"/>
      <c r="NUW45" s="26"/>
      <c r="NUX45" s="26"/>
      <c r="NUY45" s="24"/>
      <c r="NVB45" s="25"/>
      <c r="NVC45" s="26"/>
      <c r="NVG45" s="24"/>
      <c r="NVH45" s="24"/>
      <c r="NVI45" s="25"/>
      <c r="NVJ45" s="27"/>
      <c r="NVK45" s="24"/>
      <c r="NVN45" s="24"/>
      <c r="NVO45" s="26"/>
      <c r="NVT45" s="28"/>
      <c r="NVW45" s="24"/>
      <c r="NVZ45" s="26"/>
      <c r="NWA45" s="26"/>
      <c r="NWB45" s="24"/>
      <c r="NWE45" s="25"/>
      <c r="NWF45" s="26"/>
      <c r="NWJ45" s="24"/>
      <c r="NWK45" s="24"/>
      <c r="NWL45" s="25"/>
      <c r="NWM45" s="27"/>
      <c r="NWN45" s="24"/>
      <c r="NWQ45" s="24"/>
      <c r="NWR45" s="26"/>
      <c r="NWW45" s="28"/>
      <c r="NWZ45" s="24"/>
      <c r="NXC45" s="26"/>
      <c r="NXD45" s="26"/>
      <c r="NXE45" s="24"/>
      <c r="NXH45" s="25"/>
      <c r="NXI45" s="26"/>
      <c r="NXM45" s="24"/>
      <c r="NXN45" s="24"/>
      <c r="NXO45" s="25"/>
      <c r="NXP45" s="27"/>
      <c r="NXQ45" s="24"/>
      <c r="NXT45" s="24"/>
      <c r="NXU45" s="26"/>
      <c r="NXZ45" s="28"/>
      <c r="NYC45" s="24"/>
      <c r="NYF45" s="26"/>
      <c r="NYG45" s="26"/>
      <c r="NYH45" s="24"/>
      <c r="NYK45" s="25"/>
      <c r="NYL45" s="26"/>
      <c r="NYP45" s="24"/>
      <c r="NYQ45" s="24"/>
      <c r="NYR45" s="25"/>
      <c r="NYS45" s="27"/>
      <c r="NYT45" s="24"/>
      <c r="NYW45" s="24"/>
      <c r="NYX45" s="26"/>
      <c r="NZC45" s="28"/>
      <c r="NZF45" s="24"/>
      <c r="NZI45" s="26"/>
      <c r="NZJ45" s="26"/>
      <c r="NZK45" s="24"/>
      <c r="NZN45" s="25"/>
      <c r="NZO45" s="26"/>
      <c r="NZS45" s="24"/>
      <c r="NZT45" s="24"/>
      <c r="NZU45" s="25"/>
      <c r="NZV45" s="27"/>
      <c r="NZW45" s="24"/>
      <c r="NZZ45" s="24"/>
      <c r="OAA45" s="26"/>
      <c r="OAF45" s="28"/>
      <c r="OAI45" s="24"/>
      <c r="OAL45" s="26"/>
      <c r="OAM45" s="26"/>
      <c r="OAN45" s="24"/>
      <c r="OAQ45" s="25"/>
      <c r="OAR45" s="26"/>
      <c r="OAV45" s="24"/>
      <c r="OAW45" s="24"/>
      <c r="OAX45" s="25"/>
      <c r="OAY45" s="27"/>
      <c r="OAZ45" s="24"/>
      <c r="OBC45" s="24"/>
      <c r="OBD45" s="26"/>
      <c r="OBI45" s="28"/>
      <c r="OBL45" s="24"/>
      <c r="OBO45" s="26"/>
      <c r="OBP45" s="26"/>
      <c r="OBQ45" s="24"/>
      <c r="OBT45" s="25"/>
      <c r="OBU45" s="26"/>
      <c r="OBY45" s="24"/>
      <c r="OBZ45" s="24"/>
      <c r="OCA45" s="25"/>
      <c r="OCB45" s="27"/>
      <c r="OCC45" s="24"/>
      <c r="OCF45" s="24"/>
      <c r="OCG45" s="26"/>
      <c r="OCL45" s="28"/>
      <c r="OCO45" s="24"/>
      <c r="OCR45" s="26"/>
      <c r="OCS45" s="26"/>
      <c r="OCT45" s="24"/>
      <c r="OCW45" s="25"/>
      <c r="OCX45" s="26"/>
      <c r="ODB45" s="24"/>
      <c r="ODC45" s="24"/>
      <c r="ODD45" s="25"/>
      <c r="ODE45" s="27"/>
      <c r="ODF45" s="24"/>
      <c r="ODI45" s="24"/>
      <c r="ODJ45" s="26"/>
      <c r="ODO45" s="28"/>
      <c r="ODR45" s="24"/>
      <c r="ODU45" s="26"/>
      <c r="ODV45" s="26"/>
      <c r="ODW45" s="24"/>
      <c r="ODZ45" s="25"/>
      <c r="OEA45" s="26"/>
      <c r="OEE45" s="24"/>
      <c r="OEF45" s="24"/>
      <c r="OEG45" s="25"/>
      <c r="OEH45" s="27"/>
      <c r="OEI45" s="24"/>
      <c r="OEL45" s="24"/>
      <c r="OEM45" s="26"/>
      <c r="OER45" s="28"/>
      <c r="OEU45" s="24"/>
      <c r="OEX45" s="26"/>
      <c r="OEY45" s="26"/>
      <c r="OEZ45" s="24"/>
      <c r="OFC45" s="25"/>
      <c r="OFD45" s="26"/>
      <c r="OFH45" s="24"/>
      <c r="OFI45" s="24"/>
      <c r="OFJ45" s="25"/>
      <c r="OFK45" s="27"/>
      <c r="OFL45" s="24"/>
      <c r="OFO45" s="24"/>
      <c r="OFP45" s="26"/>
      <c r="OFU45" s="28"/>
      <c r="OFX45" s="24"/>
      <c r="OGA45" s="26"/>
      <c r="OGB45" s="26"/>
      <c r="OGC45" s="24"/>
      <c r="OGF45" s="25"/>
      <c r="OGG45" s="26"/>
      <c r="OGK45" s="24"/>
      <c r="OGL45" s="24"/>
      <c r="OGM45" s="25"/>
      <c r="OGN45" s="27"/>
      <c r="OGO45" s="24"/>
      <c r="OGR45" s="24"/>
      <c r="OGS45" s="26"/>
      <c r="OGX45" s="28"/>
      <c r="OHA45" s="24"/>
      <c r="OHD45" s="26"/>
      <c r="OHE45" s="26"/>
      <c r="OHF45" s="24"/>
      <c r="OHI45" s="25"/>
      <c r="OHJ45" s="26"/>
      <c r="OHN45" s="24"/>
      <c r="OHO45" s="24"/>
      <c r="OHP45" s="25"/>
      <c r="OHQ45" s="27"/>
      <c r="OHR45" s="24"/>
      <c r="OHU45" s="24"/>
      <c r="OHV45" s="26"/>
      <c r="OIA45" s="28"/>
      <c r="OID45" s="24"/>
      <c r="OIG45" s="26"/>
      <c r="OIH45" s="26"/>
      <c r="OII45" s="24"/>
      <c r="OIL45" s="25"/>
      <c r="OIM45" s="26"/>
      <c r="OIQ45" s="24"/>
      <c r="OIR45" s="24"/>
      <c r="OIS45" s="25"/>
      <c r="OIT45" s="27"/>
      <c r="OIU45" s="24"/>
      <c r="OIX45" s="24"/>
      <c r="OIY45" s="26"/>
      <c r="OJD45" s="28"/>
      <c r="OJG45" s="24"/>
      <c r="OJJ45" s="26"/>
      <c r="OJK45" s="26"/>
      <c r="OJL45" s="24"/>
      <c r="OJO45" s="25"/>
      <c r="OJP45" s="26"/>
      <c r="OJT45" s="24"/>
      <c r="OJU45" s="24"/>
      <c r="OJV45" s="25"/>
      <c r="OJW45" s="27"/>
      <c r="OJX45" s="24"/>
      <c r="OKA45" s="24"/>
      <c r="OKB45" s="26"/>
      <c r="OKG45" s="28"/>
      <c r="OKJ45" s="24"/>
      <c r="OKM45" s="26"/>
      <c r="OKN45" s="26"/>
      <c r="OKO45" s="24"/>
      <c r="OKR45" s="25"/>
      <c r="OKS45" s="26"/>
      <c r="OKW45" s="24"/>
      <c r="OKX45" s="24"/>
      <c r="OKY45" s="25"/>
      <c r="OKZ45" s="27"/>
      <c r="OLA45" s="24"/>
      <c r="OLD45" s="24"/>
      <c r="OLE45" s="26"/>
      <c r="OLJ45" s="28"/>
      <c r="OLM45" s="24"/>
      <c r="OLP45" s="26"/>
      <c r="OLQ45" s="26"/>
      <c r="OLR45" s="24"/>
      <c r="OLU45" s="25"/>
      <c r="OLV45" s="26"/>
      <c r="OLZ45" s="24"/>
      <c r="OMA45" s="24"/>
      <c r="OMB45" s="25"/>
      <c r="OMC45" s="27"/>
      <c r="OMD45" s="24"/>
      <c r="OMG45" s="24"/>
      <c r="OMH45" s="26"/>
      <c r="OMM45" s="28"/>
      <c r="OMP45" s="24"/>
      <c r="OMS45" s="26"/>
      <c r="OMT45" s="26"/>
      <c r="OMU45" s="24"/>
      <c r="OMX45" s="25"/>
      <c r="OMY45" s="26"/>
      <c r="ONC45" s="24"/>
      <c r="OND45" s="24"/>
      <c r="ONE45" s="25"/>
      <c r="ONF45" s="27"/>
      <c r="ONG45" s="24"/>
      <c r="ONJ45" s="24"/>
      <c r="ONK45" s="26"/>
      <c r="ONP45" s="28"/>
      <c r="ONS45" s="24"/>
      <c r="ONV45" s="26"/>
      <c r="ONW45" s="26"/>
      <c r="ONX45" s="24"/>
      <c r="OOA45" s="25"/>
      <c r="OOB45" s="26"/>
      <c r="OOF45" s="24"/>
      <c r="OOG45" s="24"/>
      <c r="OOH45" s="25"/>
      <c r="OOI45" s="27"/>
      <c r="OOJ45" s="24"/>
      <c r="OOM45" s="24"/>
      <c r="OON45" s="26"/>
      <c r="OOS45" s="28"/>
      <c r="OOV45" s="24"/>
      <c r="OOY45" s="26"/>
      <c r="OOZ45" s="26"/>
      <c r="OPA45" s="24"/>
      <c r="OPD45" s="25"/>
      <c r="OPE45" s="26"/>
      <c r="OPI45" s="24"/>
      <c r="OPJ45" s="24"/>
      <c r="OPK45" s="25"/>
      <c r="OPL45" s="27"/>
      <c r="OPM45" s="24"/>
      <c r="OPP45" s="24"/>
      <c r="OPQ45" s="26"/>
      <c r="OPV45" s="28"/>
      <c r="OPY45" s="24"/>
      <c r="OQB45" s="26"/>
      <c r="OQC45" s="26"/>
      <c r="OQD45" s="24"/>
      <c r="OQG45" s="25"/>
      <c r="OQH45" s="26"/>
      <c r="OQL45" s="24"/>
      <c r="OQM45" s="24"/>
      <c r="OQN45" s="25"/>
      <c r="OQO45" s="27"/>
      <c r="OQP45" s="24"/>
      <c r="OQS45" s="24"/>
      <c r="OQT45" s="26"/>
      <c r="OQY45" s="28"/>
      <c r="ORB45" s="24"/>
      <c r="ORE45" s="26"/>
      <c r="ORF45" s="26"/>
      <c r="ORG45" s="24"/>
      <c r="ORJ45" s="25"/>
      <c r="ORK45" s="26"/>
      <c r="ORO45" s="24"/>
      <c r="ORP45" s="24"/>
      <c r="ORQ45" s="25"/>
      <c r="ORR45" s="27"/>
      <c r="ORS45" s="24"/>
      <c r="ORV45" s="24"/>
      <c r="ORW45" s="26"/>
      <c r="OSB45" s="28"/>
      <c r="OSE45" s="24"/>
      <c r="OSH45" s="26"/>
      <c r="OSI45" s="26"/>
      <c r="OSJ45" s="24"/>
      <c r="OSM45" s="25"/>
      <c r="OSN45" s="26"/>
      <c r="OSR45" s="24"/>
      <c r="OSS45" s="24"/>
      <c r="OST45" s="25"/>
      <c r="OSU45" s="27"/>
      <c r="OSV45" s="24"/>
      <c r="OSY45" s="24"/>
      <c r="OSZ45" s="26"/>
      <c r="OTE45" s="28"/>
      <c r="OTH45" s="24"/>
      <c r="OTK45" s="26"/>
      <c r="OTL45" s="26"/>
      <c r="OTM45" s="24"/>
      <c r="OTP45" s="25"/>
      <c r="OTQ45" s="26"/>
      <c r="OTU45" s="24"/>
      <c r="OTV45" s="24"/>
      <c r="OTW45" s="25"/>
      <c r="OTX45" s="27"/>
      <c r="OTY45" s="24"/>
      <c r="OUB45" s="24"/>
      <c r="OUC45" s="26"/>
      <c r="OUH45" s="28"/>
      <c r="OUK45" s="24"/>
      <c r="OUN45" s="26"/>
      <c r="OUO45" s="26"/>
      <c r="OUP45" s="24"/>
      <c r="OUS45" s="25"/>
      <c r="OUT45" s="26"/>
      <c r="OUX45" s="24"/>
      <c r="OUY45" s="24"/>
      <c r="OUZ45" s="25"/>
      <c r="OVA45" s="27"/>
      <c r="OVB45" s="24"/>
      <c r="OVE45" s="24"/>
      <c r="OVF45" s="26"/>
      <c r="OVK45" s="28"/>
      <c r="OVN45" s="24"/>
      <c r="OVQ45" s="26"/>
      <c r="OVR45" s="26"/>
      <c r="OVS45" s="24"/>
      <c r="OVV45" s="25"/>
      <c r="OVW45" s="26"/>
      <c r="OWA45" s="24"/>
      <c r="OWB45" s="24"/>
      <c r="OWC45" s="25"/>
      <c r="OWD45" s="27"/>
      <c r="OWE45" s="24"/>
      <c r="OWH45" s="24"/>
      <c r="OWI45" s="26"/>
      <c r="OWN45" s="28"/>
      <c r="OWQ45" s="24"/>
      <c r="OWT45" s="26"/>
      <c r="OWU45" s="26"/>
      <c r="OWV45" s="24"/>
      <c r="OWY45" s="25"/>
      <c r="OWZ45" s="26"/>
      <c r="OXD45" s="24"/>
      <c r="OXE45" s="24"/>
      <c r="OXF45" s="25"/>
      <c r="OXG45" s="27"/>
      <c r="OXH45" s="24"/>
      <c r="OXK45" s="24"/>
      <c r="OXL45" s="26"/>
      <c r="OXQ45" s="28"/>
      <c r="OXT45" s="24"/>
      <c r="OXW45" s="26"/>
      <c r="OXX45" s="26"/>
      <c r="OXY45" s="24"/>
      <c r="OYB45" s="25"/>
      <c r="OYC45" s="26"/>
      <c r="OYG45" s="24"/>
      <c r="OYH45" s="24"/>
      <c r="OYI45" s="25"/>
      <c r="OYJ45" s="27"/>
      <c r="OYK45" s="24"/>
      <c r="OYN45" s="24"/>
      <c r="OYO45" s="26"/>
      <c r="OYT45" s="28"/>
      <c r="OYW45" s="24"/>
      <c r="OYZ45" s="26"/>
      <c r="OZA45" s="26"/>
      <c r="OZB45" s="24"/>
      <c r="OZE45" s="25"/>
      <c r="OZF45" s="26"/>
      <c r="OZJ45" s="24"/>
      <c r="OZK45" s="24"/>
      <c r="OZL45" s="25"/>
      <c r="OZM45" s="27"/>
      <c r="OZN45" s="24"/>
      <c r="OZQ45" s="24"/>
      <c r="OZR45" s="26"/>
      <c r="OZW45" s="28"/>
      <c r="OZZ45" s="24"/>
      <c r="PAC45" s="26"/>
      <c r="PAD45" s="26"/>
      <c r="PAE45" s="24"/>
      <c r="PAH45" s="25"/>
      <c r="PAI45" s="26"/>
      <c r="PAM45" s="24"/>
      <c r="PAN45" s="24"/>
      <c r="PAO45" s="25"/>
      <c r="PAP45" s="27"/>
      <c r="PAQ45" s="24"/>
      <c r="PAT45" s="24"/>
      <c r="PAU45" s="26"/>
      <c r="PAZ45" s="28"/>
      <c r="PBC45" s="24"/>
      <c r="PBF45" s="26"/>
      <c r="PBG45" s="26"/>
      <c r="PBH45" s="24"/>
      <c r="PBK45" s="25"/>
      <c r="PBL45" s="26"/>
      <c r="PBP45" s="24"/>
      <c r="PBQ45" s="24"/>
      <c r="PBR45" s="25"/>
      <c r="PBS45" s="27"/>
      <c r="PBT45" s="24"/>
      <c r="PBW45" s="24"/>
      <c r="PBX45" s="26"/>
      <c r="PCC45" s="28"/>
      <c r="PCF45" s="24"/>
      <c r="PCI45" s="26"/>
      <c r="PCJ45" s="26"/>
      <c r="PCK45" s="24"/>
      <c r="PCN45" s="25"/>
      <c r="PCO45" s="26"/>
      <c r="PCS45" s="24"/>
      <c r="PCT45" s="24"/>
      <c r="PCU45" s="25"/>
      <c r="PCV45" s="27"/>
      <c r="PCW45" s="24"/>
      <c r="PCZ45" s="24"/>
      <c r="PDA45" s="26"/>
      <c r="PDF45" s="28"/>
      <c r="PDI45" s="24"/>
      <c r="PDL45" s="26"/>
      <c r="PDM45" s="26"/>
      <c r="PDN45" s="24"/>
      <c r="PDQ45" s="25"/>
      <c r="PDR45" s="26"/>
      <c r="PDV45" s="24"/>
      <c r="PDW45" s="24"/>
      <c r="PDX45" s="25"/>
      <c r="PDY45" s="27"/>
      <c r="PDZ45" s="24"/>
      <c r="PEC45" s="24"/>
      <c r="PED45" s="26"/>
      <c r="PEI45" s="28"/>
      <c r="PEL45" s="24"/>
      <c r="PEO45" s="26"/>
      <c r="PEP45" s="26"/>
      <c r="PEQ45" s="24"/>
      <c r="PET45" s="25"/>
      <c r="PEU45" s="26"/>
      <c r="PEY45" s="24"/>
      <c r="PEZ45" s="24"/>
      <c r="PFA45" s="25"/>
      <c r="PFB45" s="27"/>
      <c r="PFC45" s="24"/>
      <c r="PFF45" s="24"/>
      <c r="PFG45" s="26"/>
      <c r="PFL45" s="28"/>
      <c r="PFO45" s="24"/>
      <c r="PFR45" s="26"/>
      <c r="PFS45" s="26"/>
      <c r="PFT45" s="24"/>
      <c r="PFW45" s="25"/>
      <c r="PFX45" s="26"/>
      <c r="PGB45" s="24"/>
      <c r="PGC45" s="24"/>
      <c r="PGD45" s="25"/>
      <c r="PGE45" s="27"/>
      <c r="PGF45" s="24"/>
      <c r="PGI45" s="24"/>
      <c r="PGJ45" s="26"/>
      <c r="PGO45" s="28"/>
      <c r="PGR45" s="24"/>
      <c r="PGU45" s="26"/>
      <c r="PGV45" s="26"/>
      <c r="PGW45" s="24"/>
      <c r="PGZ45" s="25"/>
      <c r="PHA45" s="26"/>
      <c r="PHE45" s="24"/>
      <c r="PHF45" s="24"/>
      <c r="PHG45" s="25"/>
      <c r="PHH45" s="27"/>
      <c r="PHI45" s="24"/>
      <c r="PHL45" s="24"/>
      <c r="PHM45" s="26"/>
      <c r="PHR45" s="28"/>
      <c r="PHU45" s="24"/>
      <c r="PHX45" s="26"/>
      <c r="PHY45" s="26"/>
      <c r="PHZ45" s="24"/>
      <c r="PIC45" s="25"/>
      <c r="PID45" s="26"/>
      <c r="PIH45" s="24"/>
      <c r="PII45" s="24"/>
      <c r="PIJ45" s="25"/>
      <c r="PIK45" s="27"/>
      <c r="PIL45" s="24"/>
      <c r="PIO45" s="24"/>
      <c r="PIP45" s="26"/>
      <c r="PIU45" s="28"/>
      <c r="PIX45" s="24"/>
      <c r="PJA45" s="26"/>
      <c r="PJB45" s="26"/>
      <c r="PJC45" s="24"/>
      <c r="PJF45" s="25"/>
      <c r="PJG45" s="26"/>
      <c r="PJK45" s="24"/>
      <c r="PJL45" s="24"/>
      <c r="PJM45" s="25"/>
      <c r="PJN45" s="27"/>
      <c r="PJO45" s="24"/>
      <c r="PJR45" s="24"/>
      <c r="PJS45" s="26"/>
      <c r="PJX45" s="28"/>
      <c r="PKA45" s="24"/>
      <c r="PKD45" s="26"/>
      <c r="PKE45" s="26"/>
      <c r="PKF45" s="24"/>
      <c r="PKI45" s="25"/>
      <c r="PKJ45" s="26"/>
      <c r="PKN45" s="24"/>
      <c r="PKO45" s="24"/>
      <c r="PKP45" s="25"/>
      <c r="PKQ45" s="27"/>
      <c r="PKR45" s="24"/>
      <c r="PKU45" s="24"/>
      <c r="PKV45" s="26"/>
      <c r="PLA45" s="28"/>
      <c r="PLD45" s="24"/>
      <c r="PLG45" s="26"/>
      <c r="PLH45" s="26"/>
      <c r="PLI45" s="24"/>
      <c r="PLL45" s="25"/>
      <c r="PLM45" s="26"/>
      <c r="PLQ45" s="24"/>
      <c r="PLR45" s="24"/>
      <c r="PLS45" s="25"/>
      <c r="PLT45" s="27"/>
      <c r="PLU45" s="24"/>
      <c r="PLX45" s="24"/>
      <c r="PLY45" s="26"/>
      <c r="PMD45" s="28"/>
      <c r="PMG45" s="24"/>
      <c r="PMJ45" s="26"/>
      <c r="PMK45" s="26"/>
      <c r="PML45" s="24"/>
      <c r="PMO45" s="25"/>
      <c r="PMP45" s="26"/>
      <c r="PMT45" s="24"/>
      <c r="PMU45" s="24"/>
      <c r="PMV45" s="25"/>
      <c r="PMW45" s="27"/>
      <c r="PMX45" s="24"/>
      <c r="PNA45" s="24"/>
      <c r="PNB45" s="26"/>
      <c r="PNG45" s="28"/>
      <c r="PNJ45" s="24"/>
      <c r="PNM45" s="26"/>
      <c r="PNN45" s="26"/>
      <c r="PNO45" s="24"/>
      <c r="PNR45" s="25"/>
      <c r="PNS45" s="26"/>
      <c r="PNW45" s="24"/>
      <c r="PNX45" s="24"/>
      <c r="PNY45" s="25"/>
      <c r="PNZ45" s="27"/>
      <c r="POA45" s="24"/>
      <c r="POD45" s="24"/>
      <c r="POE45" s="26"/>
      <c r="POJ45" s="28"/>
      <c r="POM45" s="24"/>
      <c r="POP45" s="26"/>
      <c r="POQ45" s="26"/>
      <c r="POR45" s="24"/>
      <c r="POU45" s="25"/>
      <c r="POV45" s="26"/>
      <c r="POZ45" s="24"/>
      <c r="PPA45" s="24"/>
      <c r="PPB45" s="25"/>
      <c r="PPC45" s="27"/>
      <c r="PPD45" s="24"/>
      <c r="PPG45" s="24"/>
      <c r="PPH45" s="26"/>
      <c r="PPM45" s="28"/>
      <c r="PPP45" s="24"/>
      <c r="PPS45" s="26"/>
      <c r="PPT45" s="26"/>
      <c r="PPU45" s="24"/>
      <c r="PPX45" s="25"/>
      <c r="PPY45" s="26"/>
      <c r="PQC45" s="24"/>
      <c r="PQD45" s="24"/>
      <c r="PQE45" s="25"/>
      <c r="PQF45" s="27"/>
      <c r="PQG45" s="24"/>
      <c r="PQJ45" s="24"/>
      <c r="PQK45" s="26"/>
      <c r="PQP45" s="28"/>
      <c r="PQS45" s="24"/>
      <c r="PQV45" s="26"/>
      <c r="PQW45" s="26"/>
      <c r="PQX45" s="24"/>
      <c r="PRA45" s="25"/>
      <c r="PRB45" s="26"/>
      <c r="PRF45" s="24"/>
      <c r="PRG45" s="24"/>
      <c r="PRH45" s="25"/>
      <c r="PRI45" s="27"/>
      <c r="PRJ45" s="24"/>
      <c r="PRM45" s="24"/>
      <c r="PRN45" s="26"/>
      <c r="PRS45" s="28"/>
      <c r="PRV45" s="24"/>
      <c r="PRY45" s="26"/>
      <c r="PRZ45" s="26"/>
      <c r="PSA45" s="24"/>
      <c r="PSD45" s="25"/>
      <c r="PSE45" s="26"/>
      <c r="PSI45" s="24"/>
      <c r="PSJ45" s="24"/>
      <c r="PSK45" s="25"/>
      <c r="PSL45" s="27"/>
      <c r="PSM45" s="24"/>
      <c r="PSP45" s="24"/>
      <c r="PSQ45" s="26"/>
      <c r="PSV45" s="28"/>
      <c r="PSY45" s="24"/>
      <c r="PTB45" s="26"/>
      <c r="PTC45" s="26"/>
      <c r="PTD45" s="24"/>
      <c r="PTG45" s="25"/>
      <c r="PTH45" s="26"/>
      <c r="PTL45" s="24"/>
      <c r="PTM45" s="24"/>
      <c r="PTN45" s="25"/>
      <c r="PTO45" s="27"/>
      <c r="PTP45" s="24"/>
      <c r="PTS45" s="24"/>
      <c r="PTT45" s="26"/>
      <c r="PTY45" s="28"/>
      <c r="PUB45" s="24"/>
      <c r="PUE45" s="26"/>
      <c r="PUF45" s="26"/>
      <c r="PUG45" s="24"/>
      <c r="PUJ45" s="25"/>
      <c r="PUK45" s="26"/>
      <c r="PUO45" s="24"/>
      <c r="PUP45" s="24"/>
      <c r="PUQ45" s="25"/>
      <c r="PUR45" s="27"/>
      <c r="PUS45" s="24"/>
      <c r="PUV45" s="24"/>
      <c r="PUW45" s="26"/>
      <c r="PVB45" s="28"/>
      <c r="PVE45" s="24"/>
      <c r="PVH45" s="26"/>
      <c r="PVI45" s="26"/>
      <c r="PVJ45" s="24"/>
      <c r="PVM45" s="25"/>
      <c r="PVN45" s="26"/>
      <c r="PVR45" s="24"/>
      <c r="PVS45" s="24"/>
      <c r="PVT45" s="25"/>
      <c r="PVU45" s="27"/>
      <c r="PVV45" s="24"/>
      <c r="PVY45" s="24"/>
      <c r="PVZ45" s="26"/>
      <c r="PWE45" s="28"/>
      <c r="PWH45" s="24"/>
      <c r="PWK45" s="26"/>
      <c r="PWL45" s="26"/>
      <c r="PWM45" s="24"/>
      <c r="PWP45" s="25"/>
      <c r="PWQ45" s="26"/>
      <c r="PWU45" s="24"/>
      <c r="PWV45" s="24"/>
      <c r="PWW45" s="25"/>
      <c r="PWX45" s="27"/>
      <c r="PWY45" s="24"/>
      <c r="PXB45" s="24"/>
      <c r="PXC45" s="26"/>
      <c r="PXH45" s="28"/>
      <c r="PXK45" s="24"/>
      <c r="PXN45" s="26"/>
      <c r="PXO45" s="26"/>
      <c r="PXP45" s="24"/>
      <c r="PXS45" s="25"/>
      <c r="PXT45" s="26"/>
      <c r="PXX45" s="24"/>
      <c r="PXY45" s="24"/>
      <c r="PXZ45" s="25"/>
      <c r="PYA45" s="27"/>
      <c r="PYB45" s="24"/>
      <c r="PYE45" s="24"/>
      <c r="PYF45" s="26"/>
      <c r="PYK45" s="28"/>
      <c r="PYN45" s="24"/>
      <c r="PYQ45" s="26"/>
      <c r="PYR45" s="26"/>
      <c r="PYS45" s="24"/>
      <c r="PYV45" s="25"/>
      <c r="PYW45" s="26"/>
      <c r="PZA45" s="24"/>
      <c r="PZB45" s="24"/>
      <c r="PZC45" s="25"/>
      <c r="PZD45" s="27"/>
      <c r="PZE45" s="24"/>
      <c r="PZH45" s="24"/>
      <c r="PZI45" s="26"/>
      <c r="PZN45" s="28"/>
      <c r="PZQ45" s="24"/>
      <c r="PZT45" s="26"/>
      <c r="PZU45" s="26"/>
      <c r="PZV45" s="24"/>
      <c r="PZY45" s="25"/>
      <c r="PZZ45" s="26"/>
      <c r="QAD45" s="24"/>
      <c r="QAE45" s="24"/>
      <c r="QAF45" s="25"/>
      <c r="QAG45" s="27"/>
      <c r="QAH45" s="24"/>
      <c r="QAK45" s="24"/>
      <c r="QAL45" s="26"/>
      <c r="QAQ45" s="28"/>
      <c r="QAT45" s="24"/>
      <c r="QAW45" s="26"/>
      <c r="QAX45" s="26"/>
      <c r="QAY45" s="24"/>
      <c r="QBB45" s="25"/>
      <c r="QBC45" s="26"/>
      <c r="QBG45" s="24"/>
      <c r="QBH45" s="24"/>
      <c r="QBI45" s="25"/>
      <c r="QBJ45" s="27"/>
      <c r="QBK45" s="24"/>
      <c r="QBN45" s="24"/>
      <c r="QBO45" s="26"/>
      <c r="QBT45" s="28"/>
      <c r="QBW45" s="24"/>
      <c r="QBZ45" s="26"/>
      <c r="QCA45" s="26"/>
      <c r="QCB45" s="24"/>
      <c r="QCE45" s="25"/>
      <c r="QCF45" s="26"/>
      <c r="QCJ45" s="24"/>
      <c r="QCK45" s="24"/>
      <c r="QCL45" s="25"/>
      <c r="QCM45" s="27"/>
      <c r="QCN45" s="24"/>
      <c r="QCQ45" s="24"/>
      <c r="QCR45" s="26"/>
      <c r="QCW45" s="28"/>
      <c r="QCZ45" s="24"/>
      <c r="QDC45" s="26"/>
      <c r="QDD45" s="26"/>
      <c r="QDE45" s="24"/>
      <c r="QDH45" s="25"/>
      <c r="QDI45" s="26"/>
      <c r="QDM45" s="24"/>
      <c r="QDN45" s="24"/>
      <c r="QDO45" s="25"/>
      <c r="QDP45" s="27"/>
      <c r="QDQ45" s="24"/>
      <c r="QDT45" s="24"/>
      <c r="QDU45" s="26"/>
      <c r="QDZ45" s="28"/>
      <c r="QEC45" s="24"/>
      <c r="QEF45" s="26"/>
      <c r="QEG45" s="26"/>
      <c r="QEH45" s="24"/>
      <c r="QEK45" s="25"/>
      <c r="QEL45" s="26"/>
      <c r="QEP45" s="24"/>
      <c r="QEQ45" s="24"/>
      <c r="QER45" s="25"/>
      <c r="QES45" s="27"/>
      <c r="QET45" s="24"/>
      <c r="QEW45" s="24"/>
      <c r="QEX45" s="26"/>
      <c r="QFC45" s="28"/>
      <c r="QFF45" s="24"/>
      <c r="QFI45" s="26"/>
      <c r="QFJ45" s="26"/>
      <c r="QFK45" s="24"/>
      <c r="QFN45" s="25"/>
      <c r="QFO45" s="26"/>
      <c r="QFS45" s="24"/>
      <c r="QFT45" s="24"/>
      <c r="QFU45" s="25"/>
      <c r="QFV45" s="27"/>
      <c r="QFW45" s="24"/>
      <c r="QFZ45" s="24"/>
      <c r="QGA45" s="26"/>
      <c r="QGF45" s="28"/>
      <c r="QGI45" s="24"/>
      <c r="QGL45" s="26"/>
      <c r="QGM45" s="26"/>
      <c r="QGN45" s="24"/>
      <c r="QGQ45" s="25"/>
      <c r="QGR45" s="26"/>
      <c r="QGV45" s="24"/>
      <c r="QGW45" s="24"/>
      <c r="QGX45" s="25"/>
      <c r="QGY45" s="27"/>
      <c r="QGZ45" s="24"/>
      <c r="QHC45" s="24"/>
      <c r="QHD45" s="26"/>
      <c r="QHI45" s="28"/>
      <c r="QHL45" s="24"/>
      <c r="QHO45" s="26"/>
      <c r="QHP45" s="26"/>
      <c r="QHQ45" s="24"/>
      <c r="QHT45" s="25"/>
      <c r="QHU45" s="26"/>
      <c r="QHY45" s="24"/>
      <c r="QHZ45" s="24"/>
      <c r="QIA45" s="25"/>
      <c r="QIB45" s="27"/>
      <c r="QIC45" s="24"/>
      <c r="QIF45" s="24"/>
      <c r="QIG45" s="26"/>
      <c r="QIL45" s="28"/>
      <c r="QIO45" s="24"/>
      <c r="QIR45" s="26"/>
      <c r="QIS45" s="26"/>
      <c r="QIT45" s="24"/>
      <c r="QIW45" s="25"/>
      <c r="QIX45" s="26"/>
      <c r="QJB45" s="24"/>
      <c r="QJC45" s="24"/>
      <c r="QJD45" s="25"/>
      <c r="QJE45" s="27"/>
      <c r="QJF45" s="24"/>
      <c r="QJI45" s="24"/>
      <c r="QJJ45" s="26"/>
      <c r="QJO45" s="28"/>
      <c r="QJR45" s="24"/>
      <c r="QJU45" s="26"/>
      <c r="QJV45" s="26"/>
      <c r="QJW45" s="24"/>
      <c r="QJZ45" s="25"/>
      <c r="QKA45" s="26"/>
      <c r="QKE45" s="24"/>
      <c r="QKF45" s="24"/>
      <c r="QKG45" s="25"/>
      <c r="QKH45" s="27"/>
      <c r="QKI45" s="24"/>
      <c r="QKL45" s="24"/>
      <c r="QKM45" s="26"/>
      <c r="QKR45" s="28"/>
      <c r="QKU45" s="24"/>
      <c r="QKX45" s="26"/>
      <c r="QKY45" s="26"/>
      <c r="QKZ45" s="24"/>
      <c r="QLC45" s="25"/>
      <c r="QLD45" s="26"/>
      <c r="QLH45" s="24"/>
      <c r="QLI45" s="24"/>
      <c r="QLJ45" s="25"/>
      <c r="QLK45" s="27"/>
      <c r="QLL45" s="24"/>
      <c r="QLO45" s="24"/>
      <c r="QLP45" s="26"/>
      <c r="QLU45" s="28"/>
      <c r="QLX45" s="24"/>
      <c r="QMA45" s="26"/>
      <c r="QMB45" s="26"/>
      <c r="QMC45" s="24"/>
      <c r="QMF45" s="25"/>
      <c r="QMG45" s="26"/>
      <c r="QMK45" s="24"/>
      <c r="QML45" s="24"/>
      <c r="QMM45" s="25"/>
      <c r="QMN45" s="27"/>
      <c r="QMO45" s="24"/>
      <c r="QMR45" s="24"/>
      <c r="QMS45" s="26"/>
      <c r="QMX45" s="28"/>
      <c r="QNA45" s="24"/>
      <c r="QND45" s="26"/>
      <c r="QNE45" s="26"/>
      <c r="QNF45" s="24"/>
      <c r="QNI45" s="25"/>
      <c r="QNJ45" s="26"/>
      <c r="QNN45" s="24"/>
      <c r="QNO45" s="24"/>
      <c r="QNP45" s="25"/>
      <c r="QNQ45" s="27"/>
      <c r="QNR45" s="24"/>
      <c r="QNU45" s="24"/>
      <c r="QNV45" s="26"/>
      <c r="QOA45" s="28"/>
      <c r="QOD45" s="24"/>
      <c r="QOG45" s="26"/>
      <c r="QOH45" s="26"/>
      <c r="QOI45" s="24"/>
      <c r="QOL45" s="25"/>
      <c r="QOM45" s="26"/>
      <c r="QOQ45" s="24"/>
      <c r="QOR45" s="24"/>
      <c r="QOS45" s="25"/>
      <c r="QOT45" s="27"/>
      <c r="QOU45" s="24"/>
      <c r="QOX45" s="24"/>
      <c r="QOY45" s="26"/>
      <c r="QPD45" s="28"/>
      <c r="QPG45" s="24"/>
      <c r="QPJ45" s="26"/>
      <c r="QPK45" s="26"/>
      <c r="QPL45" s="24"/>
      <c r="QPO45" s="25"/>
      <c r="QPP45" s="26"/>
      <c r="QPT45" s="24"/>
      <c r="QPU45" s="24"/>
      <c r="QPV45" s="25"/>
      <c r="QPW45" s="27"/>
      <c r="QPX45" s="24"/>
      <c r="QQA45" s="24"/>
      <c r="QQB45" s="26"/>
      <c r="QQG45" s="28"/>
      <c r="QQJ45" s="24"/>
      <c r="QQM45" s="26"/>
      <c r="QQN45" s="26"/>
      <c r="QQO45" s="24"/>
      <c r="QQR45" s="25"/>
      <c r="QQS45" s="26"/>
      <c r="QQW45" s="24"/>
      <c r="QQX45" s="24"/>
      <c r="QQY45" s="25"/>
      <c r="QQZ45" s="27"/>
      <c r="QRA45" s="24"/>
      <c r="QRD45" s="24"/>
      <c r="QRE45" s="26"/>
      <c r="QRJ45" s="28"/>
      <c r="QRM45" s="24"/>
      <c r="QRP45" s="26"/>
      <c r="QRQ45" s="26"/>
      <c r="QRR45" s="24"/>
      <c r="QRU45" s="25"/>
      <c r="QRV45" s="26"/>
      <c r="QRZ45" s="24"/>
      <c r="QSA45" s="24"/>
      <c r="QSB45" s="25"/>
      <c r="QSC45" s="27"/>
      <c r="QSD45" s="24"/>
      <c r="QSG45" s="24"/>
      <c r="QSH45" s="26"/>
      <c r="QSM45" s="28"/>
      <c r="QSP45" s="24"/>
      <c r="QSS45" s="26"/>
      <c r="QST45" s="26"/>
      <c r="QSU45" s="24"/>
      <c r="QSX45" s="25"/>
      <c r="QSY45" s="26"/>
      <c r="QTC45" s="24"/>
      <c r="QTD45" s="24"/>
      <c r="QTE45" s="25"/>
      <c r="QTF45" s="27"/>
      <c r="QTG45" s="24"/>
      <c r="QTJ45" s="24"/>
      <c r="QTK45" s="26"/>
      <c r="QTP45" s="28"/>
      <c r="QTS45" s="24"/>
      <c r="QTV45" s="26"/>
      <c r="QTW45" s="26"/>
      <c r="QTX45" s="24"/>
      <c r="QUA45" s="25"/>
      <c r="QUB45" s="26"/>
      <c r="QUF45" s="24"/>
      <c r="QUG45" s="24"/>
      <c r="QUH45" s="25"/>
      <c r="QUI45" s="27"/>
      <c r="QUJ45" s="24"/>
      <c r="QUM45" s="24"/>
      <c r="QUN45" s="26"/>
      <c r="QUS45" s="28"/>
      <c r="QUV45" s="24"/>
      <c r="QUY45" s="26"/>
      <c r="QUZ45" s="26"/>
      <c r="QVA45" s="24"/>
      <c r="QVD45" s="25"/>
      <c r="QVE45" s="26"/>
      <c r="QVI45" s="24"/>
      <c r="QVJ45" s="24"/>
      <c r="QVK45" s="25"/>
      <c r="QVL45" s="27"/>
      <c r="QVM45" s="24"/>
      <c r="QVP45" s="24"/>
      <c r="QVQ45" s="26"/>
      <c r="QVV45" s="28"/>
      <c r="QVY45" s="24"/>
      <c r="QWB45" s="26"/>
      <c r="QWC45" s="26"/>
      <c r="QWD45" s="24"/>
      <c r="QWG45" s="25"/>
      <c r="QWH45" s="26"/>
      <c r="QWL45" s="24"/>
      <c r="QWM45" s="24"/>
      <c r="QWN45" s="25"/>
      <c r="QWO45" s="27"/>
      <c r="QWP45" s="24"/>
      <c r="QWS45" s="24"/>
      <c r="QWT45" s="26"/>
      <c r="QWY45" s="28"/>
      <c r="QXB45" s="24"/>
      <c r="QXE45" s="26"/>
      <c r="QXF45" s="26"/>
      <c r="QXG45" s="24"/>
      <c r="QXJ45" s="25"/>
      <c r="QXK45" s="26"/>
      <c r="QXO45" s="24"/>
      <c r="QXP45" s="24"/>
      <c r="QXQ45" s="25"/>
      <c r="QXR45" s="27"/>
      <c r="QXS45" s="24"/>
      <c r="QXV45" s="24"/>
      <c r="QXW45" s="26"/>
      <c r="QYB45" s="28"/>
      <c r="QYE45" s="24"/>
      <c r="QYH45" s="26"/>
      <c r="QYI45" s="26"/>
      <c r="QYJ45" s="24"/>
      <c r="QYM45" s="25"/>
      <c r="QYN45" s="26"/>
      <c r="QYR45" s="24"/>
      <c r="QYS45" s="24"/>
      <c r="QYT45" s="25"/>
      <c r="QYU45" s="27"/>
      <c r="QYV45" s="24"/>
      <c r="QYY45" s="24"/>
      <c r="QYZ45" s="26"/>
      <c r="QZE45" s="28"/>
      <c r="QZH45" s="24"/>
      <c r="QZK45" s="26"/>
      <c r="QZL45" s="26"/>
      <c r="QZM45" s="24"/>
      <c r="QZP45" s="25"/>
      <c r="QZQ45" s="26"/>
      <c r="QZU45" s="24"/>
      <c r="QZV45" s="24"/>
      <c r="QZW45" s="25"/>
      <c r="QZX45" s="27"/>
      <c r="QZY45" s="24"/>
      <c r="RAB45" s="24"/>
      <c r="RAC45" s="26"/>
      <c r="RAH45" s="28"/>
      <c r="RAK45" s="24"/>
      <c r="RAN45" s="26"/>
      <c r="RAO45" s="26"/>
      <c r="RAP45" s="24"/>
      <c r="RAS45" s="25"/>
      <c r="RAT45" s="26"/>
      <c r="RAX45" s="24"/>
      <c r="RAY45" s="24"/>
      <c r="RAZ45" s="25"/>
      <c r="RBA45" s="27"/>
      <c r="RBB45" s="24"/>
      <c r="RBE45" s="24"/>
      <c r="RBF45" s="26"/>
      <c r="RBK45" s="28"/>
      <c r="RBN45" s="24"/>
      <c r="RBQ45" s="26"/>
      <c r="RBR45" s="26"/>
      <c r="RBS45" s="24"/>
      <c r="RBV45" s="25"/>
      <c r="RBW45" s="26"/>
      <c r="RCA45" s="24"/>
      <c r="RCB45" s="24"/>
      <c r="RCC45" s="25"/>
      <c r="RCD45" s="27"/>
      <c r="RCE45" s="24"/>
      <c r="RCH45" s="24"/>
      <c r="RCI45" s="26"/>
      <c r="RCN45" s="28"/>
      <c r="RCQ45" s="24"/>
      <c r="RCT45" s="26"/>
      <c r="RCU45" s="26"/>
      <c r="RCV45" s="24"/>
      <c r="RCY45" s="25"/>
      <c r="RCZ45" s="26"/>
      <c r="RDD45" s="24"/>
      <c r="RDE45" s="24"/>
      <c r="RDF45" s="25"/>
      <c r="RDG45" s="27"/>
      <c r="RDH45" s="24"/>
      <c r="RDK45" s="24"/>
      <c r="RDL45" s="26"/>
      <c r="RDQ45" s="28"/>
      <c r="RDT45" s="24"/>
      <c r="RDW45" s="26"/>
      <c r="RDX45" s="26"/>
      <c r="RDY45" s="24"/>
      <c r="REB45" s="25"/>
      <c r="REC45" s="26"/>
      <c r="REG45" s="24"/>
      <c r="REH45" s="24"/>
      <c r="REI45" s="25"/>
      <c r="REJ45" s="27"/>
      <c r="REK45" s="24"/>
      <c r="REN45" s="24"/>
      <c r="REO45" s="26"/>
      <c r="RET45" s="28"/>
      <c r="REW45" s="24"/>
      <c r="REZ45" s="26"/>
      <c r="RFA45" s="26"/>
      <c r="RFB45" s="24"/>
      <c r="RFE45" s="25"/>
      <c r="RFF45" s="26"/>
      <c r="RFJ45" s="24"/>
      <c r="RFK45" s="24"/>
      <c r="RFL45" s="25"/>
      <c r="RFM45" s="27"/>
      <c r="RFN45" s="24"/>
      <c r="RFQ45" s="24"/>
      <c r="RFR45" s="26"/>
      <c r="RFW45" s="28"/>
      <c r="RFZ45" s="24"/>
      <c r="RGC45" s="26"/>
      <c r="RGD45" s="26"/>
      <c r="RGE45" s="24"/>
      <c r="RGH45" s="25"/>
      <c r="RGI45" s="26"/>
      <c r="RGM45" s="24"/>
      <c r="RGN45" s="24"/>
      <c r="RGO45" s="25"/>
      <c r="RGP45" s="27"/>
      <c r="RGQ45" s="24"/>
      <c r="RGT45" s="24"/>
      <c r="RGU45" s="26"/>
      <c r="RGZ45" s="28"/>
      <c r="RHC45" s="24"/>
      <c r="RHF45" s="26"/>
      <c r="RHG45" s="26"/>
      <c r="RHH45" s="24"/>
      <c r="RHK45" s="25"/>
      <c r="RHL45" s="26"/>
      <c r="RHP45" s="24"/>
      <c r="RHQ45" s="24"/>
      <c r="RHR45" s="25"/>
      <c r="RHS45" s="27"/>
      <c r="RHT45" s="24"/>
      <c r="RHW45" s="24"/>
      <c r="RHX45" s="26"/>
      <c r="RIC45" s="28"/>
      <c r="RIF45" s="24"/>
      <c r="RII45" s="26"/>
      <c r="RIJ45" s="26"/>
      <c r="RIK45" s="24"/>
      <c r="RIN45" s="25"/>
      <c r="RIO45" s="26"/>
      <c r="RIS45" s="24"/>
      <c r="RIT45" s="24"/>
      <c r="RIU45" s="25"/>
      <c r="RIV45" s="27"/>
      <c r="RIW45" s="24"/>
      <c r="RIZ45" s="24"/>
      <c r="RJA45" s="26"/>
      <c r="RJF45" s="28"/>
      <c r="RJI45" s="24"/>
      <c r="RJL45" s="26"/>
      <c r="RJM45" s="26"/>
      <c r="RJN45" s="24"/>
      <c r="RJQ45" s="25"/>
      <c r="RJR45" s="26"/>
      <c r="RJV45" s="24"/>
      <c r="RJW45" s="24"/>
      <c r="RJX45" s="25"/>
      <c r="RJY45" s="27"/>
      <c r="RJZ45" s="24"/>
      <c r="RKC45" s="24"/>
      <c r="RKD45" s="26"/>
      <c r="RKI45" s="28"/>
      <c r="RKL45" s="24"/>
      <c r="RKO45" s="26"/>
      <c r="RKP45" s="26"/>
      <c r="RKQ45" s="24"/>
      <c r="RKT45" s="25"/>
      <c r="RKU45" s="26"/>
      <c r="RKY45" s="24"/>
      <c r="RKZ45" s="24"/>
      <c r="RLA45" s="25"/>
      <c r="RLB45" s="27"/>
      <c r="RLC45" s="24"/>
      <c r="RLF45" s="24"/>
      <c r="RLG45" s="26"/>
      <c r="RLL45" s="28"/>
      <c r="RLO45" s="24"/>
      <c r="RLR45" s="26"/>
      <c r="RLS45" s="26"/>
      <c r="RLT45" s="24"/>
      <c r="RLW45" s="25"/>
      <c r="RLX45" s="26"/>
      <c r="RMB45" s="24"/>
      <c r="RMC45" s="24"/>
      <c r="RMD45" s="25"/>
      <c r="RME45" s="27"/>
      <c r="RMF45" s="24"/>
      <c r="RMI45" s="24"/>
      <c r="RMJ45" s="26"/>
      <c r="RMO45" s="28"/>
      <c r="RMR45" s="24"/>
      <c r="RMU45" s="26"/>
      <c r="RMV45" s="26"/>
      <c r="RMW45" s="24"/>
      <c r="RMZ45" s="25"/>
      <c r="RNA45" s="26"/>
      <c r="RNE45" s="24"/>
      <c r="RNF45" s="24"/>
      <c r="RNG45" s="25"/>
      <c r="RNH45" s="27"/>
      <c r="RNI45" s="24"/>
      <c r="RNL45" s="24"/>
      <c r="RNM45" s="26"/>
      <c r="RNR45" s="28"/>
      <c r="RNU45" s="24"/>
      <c r="RNX45" s="26"/>
      <c r="RNY45" s="26"/>
      <c r="RNZ45" s="24"/>
      <c r="ROC45" s="25"/>
      <c r="ROD45" s="26"/>
      <c r="ROH45" s="24"/>
      <c r="ROI45" s="24"/>
      <c r="ROJ45" s="25"/>
      <c r="ROK45" s="27"/>
      <c r="ROL45" s="24"/>
      <c r="ROO45" s="24"/>
      <c r="ROP45" s="26"/>
      <c r="ROU45" s="28"/>
      <c r="ROX45" s="24"/>
      <c r="RPA45" s="26"/>
      <c r="RPB45" s="26"/>
      <c r="RPC45" s="24"/>
      <c r="RPF45" s="25"/>
      <c r="RPG45" s="26"/>
      <c r="RPK45" s="24"/>
      <c r="RPL45" s="24"/>
      <c r="RPM45" s="25"/>
      <c r="RPN45" s="27"/>
      <c r="RPO45" s="24"/>
      <c r="RPR45" s="24"/>
      <c r="RPS45" s="26"/>
      <c r="RPX45" s="28"/>
      <c r="RQA45" s="24"/>
      <c r="RQD45" s="26"/>
      <c r="RQE45" s="26"/>
      <c r="RQF45" s="24"/>
      <c r="RQI45" s="25"/>
      <c r="RQJ45" s="26"/>
      <c r="RQN45" s="24"/>
      <c r="RQO45" s="24"/>
      <c r="RQP45" s="25"/>
      <c r="RQQ45" s="27"/>
      <c r="RQR45" s="24"/>
      <c r="RQU45" s="24"/>
      <c r="RQV45" s="26"/>
      <c r="RRA45" s="28"/>
      <c r="RRD45" s="24"/>
      <c r="RRG45" s="26"/>
      <c r="RRH45" s="26"/>
      <c r="RRI45" s="24"/>
      <c r="RRL45" s="25"/>
      <c r="RRM45" s="26"/>
      <c r="RRQ45" s="24"/>
      <c r="RRR45" s="24"/>
      <c r="RRS45" s="25"/>
      <c r="RRT45" s="27"/>
      <c r="RRU45" s="24"/>
      <c r="RRX45" s="24"/>
      <c r="RRY45" s="26"/>
      <c r="RSD45" s="28"/>
      <c r="RSG45" s="24"/>
      <c r="RSJ45" s="26"/>
      <c r="RSK45" s="26"/>
      <c r="RSL45" s="24"/>
      <c r="RSO45" s="25"/>
      <c r="RSP45" s="26"/>
      <c r="RST45" s="24"/>
      <c r="RSU45" s="24"/>
      <c r="RSV45" s="25"/>
      <c r="RSW45" s="27"/>
      <c r="RSX45" s="24"/>
      <c r="RTA45" s="24"/>
      <c r="RTB45" s="26"/>
      <c r="RTG45" s="28"/>
      <c r="RTJ45" s="24"/>
      <c r="RTM45" s="26"/>
      <c r="RTN45" s="26"/>
      <c r="RTO45" s="24"/>
      <c r="RTR45" s="25"/>
      <c r="RTS45" s="26"/>
      <c r="RTW45" s="24"/>
      <c r="RTX45" s="24"/>
      <c r="RTY45" s="25"/>
      <c r="RTZ45" s="27"/>
      <c r="RUA45" s="24"/>
      <c r="RUD45" s="24"/>
      <c r="RUE45" s="26"/>
      <c r="RUJ45" s="28"/>
      <c r="RUM45" s="24"/>
      <c r="RUP45" s="26"/>
      <c r="RUQ45" s="26"/>
      <c r="RUR45" s="24"/>
      <c r="RUU45" s="25"/>
      <c r="RUV45" s="26"/>
      <c r="RUZ45" s="24"/>
      <c r="RVA45" s="24"/>
      <c r="RVB45" s="25"/>
      <c r="RVC45" s="27"/>
      <c r="RVD45" s="24"/>
      <c r="RVG45" s="24"/>
      <c r="RVH45" s="26"/>
      <c r="RVM45" s="28"/>
      <c r="RVP45" s="24"/>
      <c r="RVS45" s="26"/>
      <c r="RVT45" s="26"/>
      <c r="RVU45" s="24"/>
      <c r="RVX45" s="25"/>
      <c r="RVY45" s="26"/>
      <c r="RWC45" s="24"/>
      <c r="RWD45" s="24"/>
      <c r="RWE45" s="25"/>
      <c r="RWF45" s="27"/>
      <c r="RWG45" s="24"/>
      <c r="RWJ45" s="24"/>
      <c r="RWK45" s="26"/>
      <c r="RWP45" s="28"/>
      <c r="RWS45" s="24"/>
      <c r="RWV45" s="26"/>
      <c r="RWW45" s="26"/>
      <c r="RWX45" s="24"/>
      <c r="RXA45" s="25"/>
      <c r="RXB45" s="26"/>
      <c r="RXF45" s="24"/>
      <c r="RXG45" s="24"/>
      <c r="RXH45" s="25"/>
      <c r="RXI45" s="27"/>
      <c r="RXJ45" s="24"/>
      <c r="RXM45" s="24"/>
      <c r="RXN45" s="26"/>
      <c r="RXS45" s="28"/>
      <c r="RXV45" s="24"/>
      <c r="RXY45" s="26"/>
      <c r="RXZ45" s="26"/>
      <c r="RYA45" s="24"/>
      <c r="RYD45" s="25"/>
      <c r="RYE45" s="26"/>
      <c r="RYI45" s="24"/>
      <c r="RYJ45" s="24"/>
      <c r="RYK45" s="25"/>
      <c r="RYL45" s="27"/>
      <c r="RYM45" s="24"/>
      <c r="RYP45" s="24"/>
      <c r="RYQ45" s="26"/>
      <c r="RYV45" s="28"/>
      <c r="RYY45" s="24"/>
      <c r="RZB45" s="26"/>
      <c r="RZC45" s="26"/>
      <c r="RZD45" s="24"/>
      <c r="RZG45" s="25"/>
      <c r="RZH45" s="26"/>
      <c r="RZL45" s="24"/>
      <c r="RZM45" s="24"/>
      <c r="RZN45" s="25"/>
      <c r="RZO45" s="27"/>
      <c r="RZP45" s="24"/>
      <c r="RZS45" s="24"/>
      <c r="RZT45" s="26"/>
      <c r="RZY45" s="28"/>
      <c r="SAB45" s="24"/>
      <c r="SAE45" s="26"/>
      <c r="SAF45" s="26"/>
      <c r="SAG45" s="24"/>
      <c r="SAJ45" s="25"/>
      <c r="SAK45" s="26"/>
      <c r="SAO45" s="24"/>
      <c r="SAP45" s="24"/>
      <c r="SAQ45" s="25"/>
      <c r="SAR45" s="27"/>
      <c r="SAS45" s="24"/>
      <c r="SAV45" s="24"/>
      <c r="SAW45" s="26"/>
      <c r="SBB45" s="28"/>
      <c r="SBE45" s="24"/>
      <c r="SBH45" s="26"/>
      <c r="SBI45" s="26"/>
      <c r="SBJ45" s="24"/>
      <c r="SBM45" s="25"/>
      <c r="SBN45" s="26"/>
      <c r="SBR45" s="24"/>
      <c r="SBS45" s="24"/>
      <c r="SBT45" s="25"/>
      <c r="SBU45" s="27"/>
      <c r="SBV45" s="24"/>
      <c r="SBY45" s="24"/>
      <c r="SBZ45" s="26"/>
      <c r="SCE45" s="28"/>
      <c r="SCH45" s="24"/>
      <c r="SCK45" s="26"/>
      <c r="SCL45" s="26"/>
      <c r="SCM45" s="24"/>
      <c r="SCP45" s="25"/>
      <c r="SCQ45" s="26"/>
      <c r="SCU45" s="24"/>
      <c r="SCV45" s="24"/>
      <c r="SCW45" s="25"/>
      <c r="SCX45" s="27"/>
      <c r="SCY45" s="24"/>
      <c r="SDB45" s="24"/>
      <c r="SDC45" s="26"/>
      <c r="SDH45" s="28"/>
      <c r="SDK45" s="24"/>
      <c r="SDN45" s="26"/>
      <c r="SDO45" s="26"/>
      <c r="SDP45" s="24"/>
      <c r="SDS45" s="25"/>
      <c r="SDT45" s="26"/>
      <c r="SDX45" s="24"/>
      <c r="SDY45" s="24"/>
      <c r="SDZ45" s="25"/>
      <c r="SEA45" s="27"/>
      <c r="SEB45" s="24"/>
      <c r="SEE45" s="24"/>
      <c r="SEF45" s="26"/>
      <c r="SEK45" s="28"/>
      <c r="SEN45" s="24"/>
      <c r="SEQ45" s="26"/>
      <c r="SER45" s="26"/>
      <c r="SES45" s="24"/>
      <c r="SEV45" s="25"/>
      <c r="SEW45" s="26"/>
      <c r="SFA45" s="24"/>
      <c r="SFB45" s="24"/>
      <c r="SFC45" s="25"/>
      <c r="SFD45" s="27"/>
      <c r="SFE45" s="24"/>
      <c r="SFH45" s="24"/>
      <c r="SFI45" s="26"/>
      <c r="SFN45" s="28"/>
      <c r="SFQ45" s="24"/>
      <c r="SFT45" s="26"/>
      <c r="SFU45" s="26"/>
      <c r="SFV45" s="24"/>
      <c r="SFY45" s="25"/>
      <c r="SFZ45" s="26"/>
      <c r="SGD45" s="24"/>
      <c r="SGE45" s="24"/>
      <c r="SGF45" s="25"/>
      <c r="SGG45" s="27"/>
      <c r="SGH45" s="24"/>
      <c r="SGK45" s="24"/>
      <c r="SGL45" s="26"/>
      <c r="SGQ45" s="28"/>
      <c r="SGT45" s="24"/>
      <c r="SGW45" s="26"/>
      <c r="SGX45" s="26"/>
      <c r="SGY45" s="24"/>
      <c r="SHB45" s="25"/>
      <c r="SHC45" s="26"/>
      <c r="SHG45" s="24"/>
      <c r="SHH45" s="24"/>
      <c r="SHI45" s="25"/>
      <c r="SHJ45" s="27"/>
      <c r="SHK45" s="24"/>
      <c r="SHN45" s="24"/>
      <c r="SHO45" s="26"/>
      <c r="SHT45" s="28"/>
      <c r="SHW45" s="24"/>
      <c r="SHZ45" s="26"/>
      <c r="SIA45" s="26"/>
      <c r="SIB45" s="24"/>
      <c r="SIE45" s="25"/>
      <c r="SIF45" s="26"/>
      <c r="SIJ45" s="24"/>
      <c r="SIK45" s="24"/>
      <c r="SIL45" s="25"/>
      <c r="SIM45" s="27"/>
      <c r="SIN45" s="24"/>
      <c r="SIQ45" s="24"/>
      <c r="SIR45" s="26"/>
      <c r="SIW45" s="28"/>
      <c r="SIZ45" s="24"/>
      <c r="SJC45" s="26"/>
      <c r="SJD45" s="26"/>
      <c r="SJE45" s="24"/>
      <c r="SJH45" s="25"/>
      <c r="SJI45" s="26"/>
      <c r="SJM45" s="24"/>
      <c r="SJN45" s="24"/>
      <c r="SJO45" s="25"/>
      <c r="SJP45" s="27"/>
      <c r="SJQ45" s="24"/>
      <c r="SJT45" s="24"/>
      <c r="SJU45" s="26"/>
      <c r="SJZ45" s="28"/>
      <c r="SKC45" s="24"/>
      <c r="SKF45" s="26"/>
      <c r="SKG45" s="26"/>
      <c r="SKH45" s="24"/>
      <c r="SKK45" s="25"/>
      <c r="SKL45" s="26"/>
      <c r="SKP45" s="24"/>
      <c r="SKQ45" s="24"/>
      <c r="SKR45" s="25"/>
      <c r="SKS45" s="27"/>
      <c r="SKT45" s="24"/>
      <c r="SKW45" s="24"/>
      <c r="SKX45" s="26"/>
      <c r="SLC45" s="28"/>
      <c r="SLF45" s="24"/>
      <c r="SLI45" s="26"/>
      <c r="SLJ45" s="26"/>
      <c r="SLK45" s="24"/>
      <c r="SLN45" s="25"/>
      <c r="SLO45" s="26"/>
      <c r="SLS45" s="24"/>
      <c r="SLT45" s="24"/>
      <c r="SLU45" s="25"/>
      <c r="SLV45" s="27"/>
      <c r="SLW45" s="24"/>
      <c r="SLZ45" s="24"/>
      <c r="SMA45" s="26"/>
      <c r="SMF45" s="28"/>
      <c r="SMI45" s="24"/>
      <c r="SML45" s="26"/>
      <c r="SMM45" s="26"/>
      <c r="SMN45" s="24"/>
      <c r="SMQ45" s="25"/>
      <c r="SMR45" s="26"/>
      <c r="SMV45" s="24"/>
      <c r="SMW45" s="24"/>
      <c r="SMX45" s="25"/>
      <c r="SMY45" s="27"/>
      <c r="SMZ45" s="24"/>
      <c r="SNC45" s="24"/>
      <c r="SND45" s="26"/>
      <c r="SNI45" s="28"/>
      <c r="SNL45" s="24"/>
      <c r="SNO45" s="26"/>
      <c r="SNP45" s="26"/>
      <c r="SNQ45" s="24"/>
      <c r="SNT45" s="25"/>
      <c r="SNU45" s="26"/>
      <c r="SNY45" s="24"/>
      <c r="SNZ45" s="24"/>
      <c r="SOA45" s="25"/>
      <c r="SOB45" s="27"/>
      <c r="SOC45" s="24"/>
      <c r="SOF45" s="24"/>
      <c r="SOG45" s="26"/>
      <c r="SOL45" s="28"/>
      <c r="SOO45" s="24"/>
      <c r="SOR45" s="26"/>
      <c r="SOS45" s="26"/>
      <c r="SOT45" s="24"/>
      <c r="SOW45" s="25"/>
      <c r="SOX45" s="26"/>
      <c r="SPB45" s="24"/>
      <c r="SPC45" s="24"/>
      <c r="SPD45" s="25"/>
      <c r="SPE45" s="27"/>
      <c r="SPF45" s="24"/>
      <c r="SPI45" s="24"/>
      <c r="SPJ45" s="26"/>
      <c r="SPO45" s="28"/>
      <c r="SPR45" s="24"/>
      <c r="SPU45" s="26"/>
      <c r="SPV45" s="26"/>
      <c r="SPW45" s="24"/>
      <c r="SPZ45" s="25"/>
      <c r="SQA45" s="26"/>
      <c r="SQE45" s="24"/>
      <c r="SQF45" s="24"/>
      <c r="SQG45" s="25"/>
      <c r="SQH45" s="27"/>
      <c r="SQI45" s="24"/>
      <c r="SQL45" s="24"/>
      <c r="SQM45" s="26"/>
      <c r="SQR45" s="28"/>
      <c r="SQU45" s="24"/>
      <c r="SQX45" s="26"/>
      <c r="SQY45" s="26"/>
      <c r="SQZ45" s="24"/>
      <c r="SRC45" s="25"/>
      <c r="SRD45" s="26"/>
      <c r="SRH45" s="24"/>
      <c r="SRI45" s="24"/>
      <c r="SRJ45" s="25"/>
      <c r="SRK45" s="27"/>
      <c r="SRL45" s="24"/>
      <c r="SRO45" s="24"/>
      <c r="SRP45" s="26"/>
      <c r="SRU45" s="28"/>
      <c r="SRX45" s="24"/>
      <c r="SSA45" s="26"/>
      <c r="SSB45" s="26"/>
      <c r="SSC45" s="24"/>
      <c r="SSF45" s="25"/>
      <c r="SSG45" s="26"/>
      <c r="SSK45" s="24"/>
      <c r="SSL45" s="24"/>
      <c r="SSM45" s="25"/>
      <c r="SSN45" s="27"/>
      <c r="SSO45" s="24"/>
      <c r="SSR45" s="24"/>
      <c r="SSS45" s="26"/>
      <c r="SSX45" s="28"/>
      <c r="STA45" s="24"/>
      <c r="STD45" s="26"/>
      <c r="STE45" s="26"/>
      <c r="STF45" s="24"/>
      <c r="STI45" s="25"/>
      <c r="STJ45" s="26"/>
      <c r="STN45" s="24"/>
      <c r="STO45" s="24"/>
      <c r="STP45" s="25"/>
      <c r="STQ45" s="27"/>
      <c r="STR45" s="24"/>
      <c r="STU45" s="24"/>
      <c r="STV45" s="26"/>
      <c r="SUA45" s="28"/>
      <c r="SUD45" s="24"/>
      <c r="SUG45" s="26"/>
      <c r="SUH45" s="26"/>
      <c r="SUI45" s="24"/>
      <c r="SUL45" s="25"/>
      <c r="SUM45" s="26"/>
      <c r="SUQ45" s="24"/>
      <c r="SUR45" s="24"/>
      <c r="SUS45" s="25"/>
      <c r="SUT45" s="27"/>
      <c r="SUU45" s="24"/>
      <c r="SUX45" s="24"/>
      <c r="SUY45" s="26"/>
      <c r="SVD45" s="28"/>
      <c r="SVG45" s="24"/>
      <c r="SVJ45" s="26"/>
      <c r="SVK45" s="26"/>
      <c r="SVL45" s="24"/>
      <c r="SVO45" s="25"/>
      <c r="SVP45" s="26"/>
      <c r="SVT45" s="24"/>
      <c r="SVU45" s="24"/>
      <c r="SVV45" s="25"/>
      <c r="SVW45" s="27"/>
      <c r="SVX45" s="24"/>
      <c r="SWA45" s="24"/>
      <c r="SWB45" s="26"/>
      <c r="SWG45" s="28"/>
      <c r="SWJ45" s="24"/>
      <c r="SWM45" s="26"/>
      <c r="SWN45" s="26"/>
      <c r="SWO45" s="24"/>
      <c r="SWR45" s="25"/>
      <c r="SWS45" s="26"/>
      <c r="SWW45" s="24"/>
      <c r="SWX45" s="24"/>
      <c r="SWY45" s="25"/>
      <c r="SWZ45" s="27"/>
      <c r="SXA45" s="24"/>
      <c r="SXD45" s="24"/>
      <c r="SXE45" s="26"/>
      <c r="SXJ45" s="28"/>
      <c r="SXM45" s="24"/>
      <c r="SXP45" s="26"/>
      <c r="SXQ45" s="26"/>
      <c r="SXR45" s="24"/>
      <c r="SXU45" s="25"/>
      <c r="SXV45" s="26"/>
      <c r="SXZ45" s="24"/>
      <c r="SYA45" s="24"/>
      <c r="SYB45" s="25"/>
      <c r="SYC45" s="27"/>
      <c r="SYD45" s="24"/>
      <c r="SYG45" s="24"/>
      <c r="SYH45" s="26"/>
      <c r="SYM45" s="28"/>
      <c r="SYP45" s="24"/>
      <c r="SYS45" s="26"/>
      <c r="SYT45" s="26"/>
      <c r="SYU45" s="24"/>
      <c r="SYX45" s="25"/>
      <c r="SYY45" s="26"/>
      <c r="SZC45" s="24"/>
      <c r="SZD45" s="24"/>
      <c r="SZE45" s="25"/>
      <c r="SZF45" s="27"/>
      <c r="SZG45" s="24"/>
      <c r="SZJ45" s="24"/>
      <c r="SZK45" s="26"/>
      <c r="SZP45" s="28"/>
      <c r="SZS45" s="24"/>
      <c r="SZV45" s="26"/>
      <c r="SZW45" s="26"/>
      <c r="SZX45" s="24"/>
      <c r="TAA45" s="25"/>
      <c r="TAB45" s="26"/>
      <c r="TAF45" s="24"/>
      <c r="TAG45" s="24"/>
      <c r="TAH45" s="25"/>
      <c r="TAI45" s="27"/>
      <c r="TAJ45" s="24"/>
      <c r="TAM45" s="24"/>
      <c r="TAN45" s="26"/>
      <c r="TAS45" s="28"/>
      <c r="TAV45" s="24"/>
      <c r="TAY45" s="26"/>
      <c r="TAZ45" s="26"/>
      <c r="TBA45" s="24"/>
      <c r="TBD45" s="25"/>
      <c r="TBE45" s="26"/>
      <c r="TBI45" s="24"/>
      <c r="TBJ45" s="24"/>
      <c r="TBK45" s="25"/>
      <c r="TBL45" s="27"/>
      <c r="TBM45" s="24"/>
      <c r="TBP45" s="24"/>
      <c r="TBQ45" s="26"/>
      <c r="TBV45" s="28"/>
      <c r="TBY45" s="24"/>
      <c r="TCB45" s="26"/>
      <c r="TCC45" s="26"/>
      <c r="TCD45" s="24"/>
      <c r="TCG45" s="25"/>
      <c r="TCH45" s="26"/>
      <c r="TCL45" s="24"/>
      <c r="TCM45" s="24"/>
      <c r="TCN45" s="25"/>
      <c r="TCO45" s="27"/>
      <c r="TCP45" s="24"/>
      <c r="TCS45" s="24"/>
      <c r="TCT45" s="26"/>
      <c r="TCY45" s="28"/>
      <c r="TDB45" s="24"/>
      <c r="TDE45" s="26"/>
      <c r="TDF45" s="26"/>
      <c r="TDG45" s="24"/>
      <c r="TDJ45" s="25"/>
      <c r="TDK45" s="26"/>
      <c r="TDO45" s="24"/>
      <c r="TDP45" s="24"/>
      <c r="TDQ45" s="25"/>
      <c r="TDR45" s="27"/>
      <c r="TDS45" s="24"/>
      <c r="TDV45" s="24"/>
      <c r="TDW45" s="26"/>
      <c r="TEB45" s="28"/>
      <c r="TEE45" s="24"/>
      <c r="TEH45" s="26"/>
      <c r="TEI45" s="26"/>
      <c r="TEJ45" s="24"/>
      <c r="TEM45" s="25"/>
      <c r="TEN45" s="26"/>
      <c r="TER45" s="24"/>
      <c r="TES45" s="24"/>
      <c r="TET45" s="25"/>
      <c r="TEU45" s="27"/>
      <c r="TEV45" s="24"/>
      <c r="TEY45" s="24"/>
      <c r="TEZ45" s="26"/>
      <c r="TFE45" s="28"/>
      <c r="TFH45" s="24"/>
      <c r="TFK45" s="26"/>
      <c r="TFL45" s="26"/>
      <c r="TFM45" s="24"/>
      <c r="TFP45" s="25"/>
      <c r="TFQ45" s="26"/>
      <c r="TFU45" s="24"/>
      <c r="TFV45" s="24"/>
      <c r="TFW45" s="25"/>
      <c r="TFX45" s="27"/>
      <c r="TFY45" s="24"/>
      <c r="TGB45" s="24"/>
      <c r="TGC45" s="26"/>
      <c r="TGH45" s="28"/>
      <c r="TGK45" s="24"/>
      <c r="TGN45" s="26"/>
      <c r="TGO45" s="26"/>
      <c r="TGP45" s="24"/>
      <c r="TGS45" s="25"/>
      <c r="TGT45" s="26"/>
      <c r="TGX45" s="24"/>
      <c r="TGY45" s="24"/>
      <c r="TGZ45" s="25"/>
      <c r="THA45" s="27"/>
      <c r="THB45" s="24"/>
      <c r="THE45" s="24"/>
      <c r="THF45" s="26"/>
      <c r="THK45" s="28"/>
      <c r="THN45" s="24"/>
      <c r="THQ45" s="26"/>
      <c r="THR45" s="26"/>
      <c r="THS45" s="24"/>
      <c r="THV45" s="25"/>
      <c r="THW45" s="26"/>
      <c r="TIA45" s="24"/>
      <c r="TIB45" s="24"/>
      <c r="TIC45" s="25"/>
      <c r="TID45" s="27"/>
      <c r="TIE45" s="24"/>
      <c r="TIH45" s="24"/>
      <c r="TII45" s="26"/>
      <c r="TIN45" s="28"/>
      <c r="TIQ45" s="24"/>
      <c r="TIT45" s="26"/>
      <c r="TIU45" s="26"/>
      <c r="TIV45" s="24"/>
      <c r="TIY45" s="25"/>
      <c r="TIZ45" s="26"/>
      <c r="TJD45" s="24"/>
      <c r="TJE45" s="24"/>
      <c r="TJF45" s="25"/>
      <c r="TJG45" s="27"/>
      <c r="TJH45" s="24"/>
      <c r="TJK45" s="24"/>
      <c r="TJL45" s="26"/>
      <c r="TJQ45" s="28"/>
      <c r="TJT45" s="24"/>
      <c r="TJW45" s="26"/>
      <c r="TJX45" s="26"/>
      <c r="TJY45" s="24"/>
      <c r="TKB45" s="25"/>
      <c r="TKC45" s="26"/>
      <c r="TKG45" s="24"/>
      <c r="TKH45" s="24"/>
      <c r="TKI45" s="25"/>
      <c r="TKJ45" s="27"/>
      <c r="TKK45" s="24"/>
      <c r="TKN45" s="24"/>
      <c r="TKO45" s="26"/>
      <c r="TKT45" s="28"/>
      <c r="TKW45" s="24"/>
      <c r="TKZ45" s="26"/>
      <c r="TLA45" s="26"/>
      <c r="TLB45" s="24"/>
      <c r="TLE45" s="25"/>
      <c r="TLF45" s="26"/>
      <c r="TLJ45" s="24"/>
      <c r="TLK45" s="24"/>
      <c r="TLL45" s="25"/>
      <c r="TLM45" s="27"/>
      <c r="TLN45" s="24"/>
      <c r="TLQ45" s="24"/>
      <c r="TLR45" s="26"/>
      <c r="TLW45" s="28"/>
      <c r="TLZ45" s="24"/>
      <c r="TMC45" s="26"/>
      <c r="TMD45" s="26"/>
      <c r="TME45" s="24"/>
      <c r="TMH45" s="25"/>
      <c r="TMI45" s="26"/>
      <c r="TMM45" s="24"/>
      <c r="TMN45" s="24"/>
      <c r="TMO45" s="25"/>
      <c r="TMP45" s="27"/>
      <c r="TMQ45" s="24"/>
      <c r="TMT45" s="24"/>
      <c r="TMU45" s="26"/>
      <c r="TMZ45" s="28"/>
      <c r="TNC45" s="24"/>
      <c r="TNF45" s="26"/>
      <c r="TNG45" s="26"/>
      <c r="TNH45" s="24"/>
      <c r="TNK45" s="25"/>
      <c r="TNL45" s="26"/>
      <c r="TNP45" s="24"/>
      <c r="TNQ45" s="24"/>
      <c r="TNR45" s="25"/>
      <c r="TNS45" s="27"/>
      <c r="TNT45" s="24"/>
      <c r="TNW45" s="24"/>
      <c r="TNX45" s="26"/>
      <c r="TOC45" s="28"/>
      <c r="TOF45" s="24"/>
      <c r="TOI45" s="26"/>
      <c r="TOJ45" s="26"/>
      <c r="TOK45" s="24"/>
      <c r="TON45" s="25"/>
      <c r="TOO45" s="26"/>
      <c r="TOS45" s="24"/>
      <c r="TOT45" s="24"/>
      <c r="TOU45" s="25"/>
      <c r="TOV45" s="27"/>
      <c r="TOW45" s="24"/>
      <c r="TOZ45" s="24"/>
      <c r="TPA45" s="26"/>
      <c r="TPF45" s="28"/>
      <c r="TPI45" s="24"/>
      <c r="TPL45" s="26"/>
      <c r="TPM45" s="26"/>
      <c r="TPN45" s="24"/>
      <c r="TPQ45" s="25"/>
      <c r="TPR45" s="26"/>
      <c r="TPV45" s="24"/>
      <c r="TPW45" s="24"/>
      <c r="TPX45" s="25"/>
      <c r="TPY45" s="27"/>
      <c r="TPZ45" s="24"/>
      <c r="TQC45" s="24"/>
      <c r="TQD45" s="26"/>
      <c r="TQI45" s="28"/>
      <c r="TQL45" s="24"/>
      <c r="TQO45" s="26"/>
      <c r="TQP45" s="26"/>
      <c r="TQQ45" s="24"/>
      <c r="TQT45" s="25"/>
      <c r="TQU45" s="26"/>
      <c r="TQY45" s="24"/>
      <c r="TQZ45" s="24"/>
      <c r="TRA45" s="25"/>
      <c r="TRB45" s="27"/>
      <c r="TRC45" s="24"/>
      <c r="TRF45" s="24"/>
      <c r="TRG45" s="26"/>
      <c r="TRL45" s="28"/>
      <c r="TRO45" s="24"/>
      <c r="TRR45" s="26"/>
      <c r="TRS45" s="26"/>
      <c r="TRT45" s="24"/>
      <c r="TRW45" s="25"/>
      <c r="TRX45" s="26"/>
      <c r="TSB45" s="24"/>
      <c r="TSC45" s="24"/>
      <c r="TSD45" s="25"/>
      <c r="TSE45" s="27"/>
      <c r="TSF45" s="24"/>
      <c r="TSI45" s="24"/>
      <c r="TSJ45" s="26"/>
      <c r="TSO45" s="28"/>
      <c r="TSR45" s="24"/>
      <c r="TSU45" s="26"/>
      <c r="TSV45" s="26"/>
      <c r="TSW45" s="24"/>
      <c r="TSZ45" s="25"/>
      <c r="TTA45" s="26"/>
      <c r="TTE45" s="24"/>
      <c r="TTF45" s="24"/>
      <c r="TTG45" s="25"/>
      <c r="TTH45" s="27"/>
      <c r="TTI45" s="24"/>
      <c r="TTL45" s="24"/>
      <c r="TTM45" s="26"/>
      <c r="TTR45" s="28"/>
      <c r="TTU45" s="24"/>
      <c r="TTX45" s="26"/>
      <c r="TTY45" s="26"/>
      <c r="TTZ45" s="24"/>
      <c r="TUC45" s="25"/>
      <c r="TUD45" s="26"/>
      <c r="TUH45" s="24"/>
      <c r="TUI45" s="24"/>
      <c r="TUJ45" s="25"/>
      <c r="TUK45" s="27"/>
      <c r="TUL45" s="24"/>
      <c r="TUO45" s="24"/>
      <c r="TUP45" s="26"/>
      <c r="TUU45" s="28"/>
      <c r="TUX45" s="24"/>
      <c r="TVA45" s="26"/>
      <c r="TVB45" s="26"/>
      <c r="TVC45" s="24"/>
      <c r="TVF45" s="25"/>
      <c r="TVG45" s="26"/>
      <c r="TVK45" s="24"/>
      <c r="TVL45" s="24"/>
      <c r="TVM45" s="25"/>
      <c r="TVN45" s="27"/>
      <c r="TVO45" s="24"/>
      <c r="TVR45" s="24"/>
      <c r="TVS45" s="26"/>
      <c r="TVX45" s="28"/>
      <c r="TWA45" s="24"/>
      <c r="TWD45" s="26"/>
      <c r="TWE45" s="26"/>
      <c r="TWF45" s="24"/>
      <c r="TWI45" s="25"/>
      <c r="TWJ45" s="26"/>
      <c r="TWN45" s="24"/>
      <c r="TWO45" s="24"/>
      <c r="TWP45" s="25"/>
      <c r="TWQ45" s="27"/>
      <c r="TWR45" s="24"/>
      <c r="TWU45" s="24"/>
      <c r="TWV45" s="26"/>
      <c r="TXA45" s="28"/>
      <c r="TXD45" s="24"/>
      <c r="TXG45" s="26"/>
      <c r="TXH45" s="26"/>
      <c r="TXI45" s="24"/>
      <c r="TXL45" s="25"/>
      <c r="TXM45" s="26"/>
      <c r="TXQ45" s="24"/>
      <c r="TXR45" s="24"/>
      <c r="TXS45" s="25"/>
      <c r="TXT45" s="27"/>
      <c r="TXU45" s="24"/>
      <c r="TXX45" s="24"/>
      <c r="TXY45" s="26"/>
      <c r="TYD45" s="28"/>
      <c r="TYG45" s="24"/>
      <c r="TYJ45" s="26"/>
      <c r="TYK45" s="26"/>
      <c r="TYL45" s="24"/>
      <c r="TYO45" s="25"/>
      <c r="TYP45" s="26"/>
      <c r="TYT45" s="24"/>
      <c r="TYU45" s="24"/>
      <c r="TYV45" s="25"/>
      <c r="TYW45" s="27"/>
      <c r="TYX45" s="24"/>
      <c r="TZA45" s="24"/>
      <c r="TZB45" s="26"/>
      <c r="TZG45" s="28"/>
      <c r="TZJ45" s="24"/>
      <c r="TZM45" s="26"/>
      <c r="TZN45" s="26"/>
      <c r="TZO45" s="24"/>
      <c r="TZR45" s="25"/>
      <c r="TZS45" s="26"/>
      <c r="TZW45" s="24"/>
      <c r="TZX45" s="24"/>
      <c r="TZY45" s="25"/>
      <c r="TZZ45" s="27"/>
      <c r="UAA45" s="24"/>
      <c r="UAD45" s="24"/>
      <c r="UAE45" s="26"/>
      <c r="UAJ45" s="28"/>
      <c r="UAM45" s="24"/>
      <c r="UAP45" s="26"/>
      <c r="UAQ45" s="26"/>
      <c r="UAR45" s="24"/>
      <c r="UAU45" s="25"/>
      <c r="UAV45" s="26"/>
      <c r="UAZ45" s="24"/>
      <c r="UBA45" s="24"/>
      <c r="UBB45" s="25"/>
      <c r="UBC45" s="27"/>
      <c r="UBD45" s="24"/>
      <c r="UBG45" s="24"/>
      <c r="UBH45" s="26"/>
      <c r="UBM45" s="28"/>
      <c r="UBP45" s="24"/>
      <c r="UBS45" s="26"/>
      <c r="UBT45" s="26"/>
      <c r="UBU45" s="24"/>
      <c r="UBX45" s="25"/>
      <c r="UBY45" s="26"/>
      <c r="UCC45" s="24"/>
      <c r="UCD45" s="24"/>
      <c r="UCE45" s="25"/>
      <c r="UCF45" s="27"/>
      <c r="UCG45" s="24"/>
      <c r="UCJ45" s="24"/>
      <c r="UCK45" s="26"/>
      <c r="UCP45" s="28"/>
      <c r="UCS45" s="24"/>
      <c r="UCV45" s="26"/>
      <c r="UCW45" s="26"/>
      <c r="UCX45" s="24"/>
      <c r="UDA45" s="25"/>
      <c r="UDB45" s="26"/>
      <c r="UDF45" s="24"/>
      <c r="UDG45" s="24"/>
      <c r="UDH45" s="25"/>
      <c r="UDI45" s="27"/>
      <c r="UDJ45" s="24"/>
      <c r="UDM45" s="24"/>
      <c r="UDN45" s="26"/>
      <c r="UDS45" s="28"/>
      <c r="UDV45" s="24"/>
      <c r="UDY45" s="26"/>
      <c r="UDZ45" s="26"/>
      <c r="UEA45" s="24"/>
      <c r="UED45" s="25"/>
      <c r="UEE45" s="26"/>
      <c r="UEI45" s="24"/>
      <c r="UEJ45" s="24"/>
      <c r="UEK45" s="25"/>
      <c r="UEL45" s="27"/>
      <c r="UEM45" s="24"/>
      <c r="UEP45" s="24"/>
      <c r="UEQ45" s="26"/>
      <c r="UEV45" s="28"/>
      <c r="UEY45" s="24"/>
      <c r="UFB45" s="26"/>
      <c r="UFC45" s="26"/>
      <c r="UFD45" s="24"/>
      <c r="UFG45" s="25"/>
      <c r="UFH45" s="26"/>
      <c r="UFL45" s="24"/>
      <c r="UFM45" s="24"/>
      <c r="UFN45" s="25"/>
      <c r="UFO45" s="27"/>
      <c r="UFP45" s="24"/>
      <c r="UFS45" s="24"/>
      <c r="UFT45" s="26"/>
      <c r="UFY45" s="28"/>
      <c r="UGB45" s="24"/>
      <c r="UGE45" s="26"/>
      <c r="UGF45" s="26"/>
      <c r="UGG45" s="24"/>
      <c r="UGJ45" s="25"/>
      <c r="UGK45" s="26"/>
      <c r="UGO45" s="24"/>
      <c r="UGP45" s="24"/>
      <c r="UGQ45" s="25"/>
      <c r="UGR45" s="27"/>
      <c r="UGS45" s="24"/>
      <c r="UGV45" s="24"/>
      <c r="UGW45" s="26"/>
      <c r="UHB45" s="28"/>
      <c r="UHE45" s="24"/>
      <c r="UHH45" s="26"/>
      <c r="UHI45" s="26"/>
      <c r="UHJ45" s="24"/>
      <c r="UHM45" s="25"/>
      <c r="UHN45" s="26"/>
      <c r="UHR45" s="24"/>
      <c r="UHS45" s="24"/>
      <c r="UHT45" s="25"/>
      <c r="UHU45" s="27"/>
      <c r="UHV45" s="24"/>
      <c r="UHY45" s="24"/>
      <c r="UHZ45" s="26"/>
      <c r="UIE45" s="28"/>
      <c r="UIH45" s="24"/>
      <c r="UIK45" s="26"/>
      <c r="UIL45" s="26"/>
      <c r="UIM45" s="24"/>
      <c r="UIP45" s="25"/>
      <c r="UIQ45" s="26"/>
      <c r="UIU45" s="24"/>
      <c r="UIV45" s="24"/>
      <c r="UIW45" s="25"/>
      <c r="UIX45" s="27"/>
      <c r="UIY45" s="24"/>
      <c r="UJB45" s="24"/>
      <c r="UJC45" s="26"/>
      <c r="UJH45" s="28"/>
      <c r="UJK45" s="24"/>
      <c r="UJN45" s="26"/>
      <c r="UJO45" s="26"/>
      <c r="UJP45" s="24"/>
      <c r="UJS45" s="25"/>
      <c r="UJT45" s="26"/>
      <c r="UJX45" s="24"/>
      <c r="UJY45" s="24"/>
      <c r="UJZ45" s="25"/>
      <c r="UKA45" s="27"/>
      <c r="UKB45" s="24"/>
      <c r="UKE45" s="24"/>
      <c r="UKF45" s="26"/>
      <c r="UKK45" s="28"/>
      <c r="UKN45" s="24"/>
      <c r="UKQ45" s="26"/>
      <c r="UKR45" s="26"/>
      <c r="UKS45" s="24"/>
      <c r="UKV45" s="25"/>
      <c r="UKW45" s="26"/>
      <c r="ULA45" s="24"/>
      <c r="ULB45" s="24"/>
      <c r="ULC45" s="25"/>
      <c r="ULD45" s="27"/>
      <c r="ULE45" s="24"/>
      <c r="ULH45" s="24"/>
      <c r="ULI45" s="26"/>
      <c r="ULN45" s="28"/>
      <c r="ULQ45" s="24"/>
      <c r="ULT45" s="26"/>
      <c r="ULU45" s="26"/>
      <c r="ULV45" s="24"/>
      <c r="ULY45" s="25"/>
      <c r="ULZ45" s="26"/>
      <c r="UMD45" s="24"/>
      <c r="UME45" s="24"/>
      <c r="UMF45" s="25"/>
      <c r="UMG45" s="27"/>
      <c r="UMH45" s="24"/>
      <c r="UMK45" s="24"/>
      <c r="UML45" s="26"/>
      <c r="UMQ45" s="28"/>
      <c r="UMT45" s="24"/>
      <c r="UMW45" s="26"/>
      <c r="UMX45" s="26"/>
      <c r="UMY45" s="24"/>
      <c r="UNB45" s="25"/>
      <c r="UNC45" s="26"/>
      <c r="UNG45" s="24"/>
      <c r="UNH45" s="24"/>
      <c r="UNI45" s="25"/>
      <c r="UNJ45" s="27"/>
      <c r="UNK45" s="24"/>
      <c r="UNN45" s="24"/>
      <c r="UNO45" s="26"/>
      <c r="UNT45" s="28"/>
      <c r="UNW45" s="24"/>
      <c r="UNZ45" s="26"/>
      <c r="UOA45" s="26"/>
      <c r="UOB45" s="24"/>
      <c r="UOE45" s="25"/>
      <c r="UOF45" s="26"/>
      <c r="UOJ45" s="24"/>
      <c r="UOK45" s="24"/>
      <c r="UOL45" s="25"/>
      <c r="UOM45" s="27"/>
      <c r="UON45" s="24"/>
      <c r="UOQ45" s="24"/>
      <c r="UOR45" s="26"/>
      <c r="UOW45" s="28"/>
      <c r="UOZ45" s="24"/>
      <c r="UPC45" s="26"/>
      <c r="UPD45" s="26"/>
      <c r="UPE45" s="24"/>
      <c r="UPH45" s="25"/>
      <c r="UPI45" s="26"/>
      <c r="UPM45" s="24"/>
      <c r="UPN45" s="24"/>
      <c r="UPO45" s="25"/>
      <c r="UPP45" s="27"/>
      <c r="UPQ45" s="24"/>
      <c r="UPT45" s="24"/>
      <c r="UPU45" s="26"/>
      <c r="UPZ45" s="28"/>
      <c r="UQC45" s="24"/>
      <c r="UQF45" s="26"/>
      <c r="UQG45" s="26"/>
      <c r="UQH45" s="24"/>
      <c r="UQK45" s="25"/>
      <c r="UQL45" s="26"/>
      <c r="UQP45" s="24"/>
      <c r="UQQ45" s="24"/>
      <c r="UQR45" s="25"/>
      <c r="UQS45" s="27"/>
      <c r="UQT45" s="24"/>
      <c r="UQW45" s="24"/>
      <c r="UQX45" s="26"/>
      <c r="URC45" s="28"/>
      <c r="URF45" s="24"/>
      <c r="URI45" s="26"/>
      <c r="URJ45" s="26"/>
      <c r="URK45" s="24"/>
      <c r="URN45" s="25"/>
      <c r="URO45" s="26"/>
      <c r="URS45" s="24"/>
      <c r="URT45" s="24"/>
      <c r="URU45" s="25"/>
      <c r="URV45" s="27"/>
      <c r="URW45" s="24"/>
      <c r="URZ45" s="24"/>
      <c r="USA45" s="26"/>
      <c r="USF45" s="28"/>
      <c r="USI45" s="24"/>
      <c r="USL45" s="26"/>
      <c r="USM45" s="26"/>
      <c r="USN45" s="24"/>
      <c r="USQ45" s="25"/>
      <c r="USR45" s="26"/>
      <c r="USV45" s="24"/>
      <c r="USW45" s="24"/>
      <c r="USX45" s="25"/>
      <c r="USY45" s="27"/>
      <c r="USZ45" s="24"/>
      <c r="UTC45" s="24"/>
      <c r="UTD45" s="26"/>
      <c r="UTI45" s="28"/>
      <c r="UTL45" s="24"/>
      <c r="UTO45" s="26"/>
      <c r="UTP45" s="26"/>
      <c r="UTQ45" s="24"/>
      <c r="UTT45" s="25"/>
      <c r="UTU45" s="26"/>
      <c r="UTY45" s="24"/>
      <c r="UTZ45" s="24"/>
      <c r="UUA45" s="25"/>
      <c r="UUB45" s="27"/>
      <c r="UUC45" s="24"/>
      <c r="UUF45" s="24"/>
      <c r="UUG45" s="26"/>
      <c r="UUL45" s="28"/>
      <c r="UUO45" s="24"/>
      <c r="UUR45" s="26"/>
      <c r="UUS45" s="26"/>
      <c r="UUT45" s="24"/>
      <c r="UUW45" s="25"/>
      <c r="UUX45" s="26"/>
      <c r="UVB45" s="24"/>
      <c r="UVC45" s="24"/>
      <c r="UVD45" s="25"/>
      <c r="UVE45" s="27"/>
      <c r="UVF45" s="24"/>
      <c r="UVI45" s="24"/>
      <c r="UVJ45" s="26"/>
      <c r="UVO45" s="28"/>
      <c r="UVR45" s="24"/>
      <c r="UVU45" s="26"/>
      <c r="UVV45" s="26"/>
      <c r="UVW45" s="24"/>
      <c r="UVZ45" s="25"/>
      <c r="UWA45" s="26"/>
      <c r="UWE45" s="24"/>
      <c r="UWF45" s="24"/>
      <c r="UWG45" s="25"/>
      <c r="UWH45" s="27"/>
      <c r="UWI45" s="24"/>
      <c r="UWL45" s="24"/>
      <c r="UWM45" s="26"/>
      <c r="UWR45" s="28"/>
      <c r="UWU45" s="24"/>
      <c r="UWX45" s="26"/>
      <c r="UWY45" s="26"/>
      <c r="UWZ45" s="24"/>
      <c r="UXC45" s="25"/>
      <c r="UXD45" s="26"/>
      <c r="UXH45" s="24"/>
      <c r="UXI45" s="24"/>
      <c r="UXJ45" s="25"/>
      <c r="UXK45" s="27"/>
      <c r="UXL45" s="24"/>
      <c r="UXO45" s="24"/>
      <c r="UXP45" s="26"/>
      <c r="UXU45" s="28"/>
      <c r="UXX45" s="24"/>
      <c r="UYA45" s="26"/>
      <c r="UYB45" s="26"/>
      <c r="UYC45" s="24"/>
      <c r="UYF45" s="25"/>
      <c r="UYG45" s="26"/>
      <c r="UYK45" s="24"/>
      <c r="UYL45" s="24"/>
      <c r="UYM45" s="25"/>
      <c r="UYN45" s="27"/>
      <c r="UYO45" s="24"/>
      <c r="UYR45" s="24"/>
      <c r="UYS45" s="26"/>
      <c r="UYX45" s="28"/>
      <c r="UZA45" s="24"/>
      <c r="UZD45" s="26"/>
      <c r="UZE45" s="26"/>
      <c r="UZF45" s="24"/>
      <c r="UZI45" s="25"/>
      <c r="UZJ45" s="26"/>
      <c r="UZN45" s="24"/>
      <c r="UZO45" s="24"/>
      <c r="UZP45" s="25"/>
      <c r="UZQ45" s="27"/>
      <c r="UZR45" s="24"/>
      <c r="UZU45" s="24"/>
      <c r="UZV45" s="26"/>
      <c r="VAA45" s="28"/>
      <c r="VAD45" s="24"/>
      <c r="VAG45" s="26"/>
      <c r="VAH45" s="26"/>
      <c r="VAI45" s="24"/>
      <c r="VAL45" s="25"/>
      <c r="VAM45" s="26"/>
      <c r="VAQ45" s="24"/>
      <c r="VAR45" s="24"/>
      <c r="VAS45" s="25"/>
      <c r="VAT45" s="27"/>
      <c r="VAU45" s="24"/>
      <c r="VAX45" s="24"/>
      <c r="VAY45" s="26"/>
      <c r="VBD45" s="28"/>
      <c r="VBG45" s="24"/>
      <c r="VBJ45" s="26"/>
      <c r="VBK45" s="26"/>
      <c r="VBL45" s="24"/>
      <c r="VBO45" s="25"/>
      <c r="VBP45" s="26"/>
      <c r="VBT45" s="24"/>
      <c r="VBU45" s="24"/>
      <c r="VBV45" s="25"/>
      <c r="VBW45" s="27"/>
      <c r="VBX45" s="24"/>
      <c r="VCA45" s="24"/>
      <c r="VCB45" s="26"/>
      <c r="VCG45" s="28"/>
      <c r="VCJ45" s="24"/>
      <c r="VCM45" s="26"/>
      <c r="VCN45" s="26"/>
      <c r="VCO45" s="24"/>
      <c r="VCR45" s="25"/>
      <c r="VCS45" s="26"/>
      <c r="VCW45" s="24"/>
      <c r="VCX45" s="24"/>
      <c r="VCY45" s="25"/>
      <c r="VCZ45" s="27"/>
      <c r="VDA45" s="24"/>
      <c r="VDD45" s="24"/>
      <c r="VDE45" s="26"/>
      <c r="VDJ45" s="28"/>
      <c r="VDM45" s="24"/>
      <c r="VDP45" s="26"/>
      <c r="VDQ45" s="26"/>
      <c r="VDR45" s="24"/>
      <c r="VDU45" s="25"/>
      <c r="VDV45" s="26"/>
      <c r="VDZ45" s="24"/>
      <c r="VEA45" s="24"/>
      <c r="VEB45" s="25"/>
      <c r="VEC45" s="27"/>
      <c r="VED45" s="24"/>
      <c r="VEG45" s="24"/>
      <c r="VEH45" s="26"/>
      <c r="VEM45" s="28"/>
      <c r="VEP45" s="24"/>
      <c r="VES45" s="26"/>
      <c r="VET45" s="26"/>
      <c r="VEU45" s="24"/>
      <c r="VEX45" s="25"/>
      <c r="VEY45" s="26"/>
      <c r="VFC45" s="24"/>
      <c r="VFD45" s="24"/>
      <c r="VFE45" s="25"/>
      <c r="VFF45" s="27"/>
      <c r="VFG45" s="24"/>
      <c r="VFJ45" s="24"/>
      <c r="VFK45" s="26"/>
      <c r="VFP45" s="28"/>
      <c r="VFS45" s="24"/>
      <c r="VFV45" s="26"/>
      <c r="VFW45" s="26"/>
      <c r="VFX45" s="24"/>
      <c r="VGA45" s="25"/>
      <c r="VGB45" s="26"/>
      <c r="VGF45" s="24"/>
      <c r="VGG45" s="24"/>
      <c r="VGH45" s="25"/>
      <c r="VGI45" s="27"/>
      <c r="VGJ45" s="24"/>
      <c r="VGM45" s="24"/>
      <c r="VGN45" s="26"/>
      <c r="VGS45" s="28"/>
      <c r="VGV45" s="24"/>
      <c r="VGY45" s="26"/>
      <c r="VGZ45" s="26"/>
      <c r="VHA45" s="24"/>
      <c r="VHD45" s="25"/>
      <c r="VHE45" s="26"/>
      <c r="VHI45" s="24"/>
      <c r="VHJ45" s="24"/>
      <c r="VHK45" s="25"/>
      <c r="VHL45" s="27"/>
      <c r="VHM45" s="24"/>
      <c r="VHP45" s="24"/>
      <c r="VHQ45" s="26"/>
      <c r="VHV45" s="28"/>
      <c r="VHY45" s="24"/>
      <c r="VIB45" s="26"/>
      <c r="VIC45" s="26"/>
      <c r="VID45" s="24"/>
      <c r="VIG45" s="25"/>
      <c r="VIH45" s="26"/>
      <c r="VIL45" s="24"/>
      <c r="VIM45" s="24"/>
      <c r="VIN45" s="25"/>
      <c r="VIO45" s="27"/>
      <c r="VIP45" s="24"/>
      <c r="VIS45" s="24"/>
      <c r="VIT45" s="26"/>
      <c r="VIY45" s="28"/>
      <c r="VJB45" s="24"/>
      <c r="VJE45" s="26"/>
      <c r="VJF45" s="26"/>
      <c r="VJG45" s="24"/>
      <c r="VJJ45" s="25"/>
      <c r="VJK45" s="26"/>
      <c r="VJO45" s="24"/>
      <c r="VJP45" s="24"/>
      <c r="VJQ45" s="25"/>
      <c r="VJR45" s="27"/>
      <c r="VJS45" s="24"/>
      <c r="VJV45" s="24"/>
      <c r="VJW45" s="26"/>
      <c r="VKB45" s="28"/>
      <c r="VKE45" s="24"/>
      <c r="VKH45" s="26"/>
      <c r="VKI45" s="26"/>
      <c r="VKJ45" s="24"/>
      <c r="VKM45" s="25"/>
      <c r="VKN45" s="26"/>
      <c r="VKR45" s="24"/>
      <c r="VKS45" s="24"/>
      <c r="VKT45" s="25"/>
      <c r="VKU45" s="27"/>
      <c r="VKV45" s="24"/>
      <c r="VKY45" s="24"/>
      <c r="VKZ45" s="26"/>
      <c r="VLE45" s="28"/>
      <c r="VLH45" s="24"/>
      <c r="VLK45" s="26"/>
      <c r="VLL45" s="26"/>
      <c r="VLM45" s="24"/>
      <c r="VLP45" s="25"/>
      <c r="VLQ45" s="26"/>
      <c r="VLU45" s="24"/>
      <c r="VLV45" s="24"/>
      <c r="VLW45" s="25"/>
      <c r="VLX45" s="27"/>
      <c r="VLY45" s="24"/>
      <c r="VMB45" s="24"/>
      <c r="VMC45" s="26"/>
      <c r="VMH45" s="28"/>
      <c r="VMK45" s="24"/>
      <c r="VMN45" s="26"/>
      <c r="VMO45" s="26"/>
      <c r="VMP45" s="24"/>
      <c r="VMS45" s="25"/>
      <c r="VMT45" s="26"/>
      <c r="VMX45" s="24"/>
      <c r="VMY45" s="24"/>
      <c r="VMZ45" s="25"/>
      <c r="VNA45" s="27"/>
      <c r="VNB45" s="24"/>
      <c r="VNE45" s="24"/>
      <c r="VNF45" s="26"/>
      <c r="VNK45" s="28"/>
      <c r="VNN45" s="24"/>
      <c r="VNQ45" s="26"/>
      <c r="VNR45" s="26"/>
      <c r="VNS45" s="24"/>
      <c r="VNV45" s="25"/>
      <c r="VNW45" s="26"/>
      <c r="VOA45" s="24"/>
      <c r="VOB45" s="24"/>
      <c r="VOC45" s="25"/>
      <c r="VOD45" s="27"/>
      <c r="VOE45" s="24"/>
      <c r="VOH45" s="24"/>
      <c r="VOI45" s="26"/>
      <c r="VON45" s="28"/>
      <c r="VOQ45" s="24"/>
      <c r="VOT45" s="26"/>
      <c r="VOU45" s="26"/>
      <c r="VOV45" s="24"/>
      <c r="VOY45" s="25"/>
      <c r="VOZ45" s="26"/>
      <c r="VPD45" s="24"/>
      <c r="VPE45" s="24"/>
      <c r="VPF45" s="25"/>
      <c r="VPG45" s="27"/>
      <c r="VPH45" s="24"/>
      <c r="VPK45" s="24"/>
      <c r="VPL45" s="26"/>
      <c r="VPQ45" s="28"/>
      <c r="VPT45" s="24"/>
      <c r="VPW45" s="26"/>
      <c r="VPX45" s="26"/>
      <c r="VPY45" s="24"/>
      <c r="VQB45" s="25"/>
      <c r="VQC45" s="26"/>
      <c r="VQG45" s="24"/>
      <c r="VQH45" s="24"/>
      <c r="VQI45" s="25"/>
      <c r="VQJ45" s="27"/>
      <c r="VQK45" s="24"/>
      <c r="VQN45" s="24"/>
      <c r="VQO45" s="26"/>
      <c r="VQT45" s="28"/>
      <c r="VQW45" s="24"/>
      <c r="VQZ45" s="26"/>
      <c r="VRA45" s="26"/>
      <c r="VRB45" s="24"/>
      <c r="VRE45" s="25"/>
      <c r="VRF45" s="26"/>
      <c r="VRJ45" s="24"/>
      <c r="VRK45" s="24"/>
      <c r="VRL45" s="25"/>
      <c r="VRM45" s="27"/>
      <c r="VRN45" s="24"/>
      <c r="VRQ45" s="24"/>
      <c r="VRR45" s="26"/>
      <c r="VRW45" s="28"/>
      <c r="VRZ45" s="24"/>
      <c r="VSC45" s="26"/>
      <c r="VSD45" s="26"/>
      <c r="VSE45" s="24"/>
      <c r="VSH45" s="25"/>
      <c r="VSI45" s="26"/>
      <c r="VSM45" s="24"/>
      <c r="VSN45" s="24"/>
      <c r="VSO45" s="25"/>
      <c r="VSP45" s="27"/>
      <c r="VSQ45" s="24"/>
      <c r="VST45" s="24"/>
      <c r="VSU45" s="26"/>
      <c r="VSZ45" s="28"/>
      <c r="VTC45" s="24"/>
      <c r="VTF45" s="26"/>
      <c r="VTG45" s="26"/>
      <c r="VTH45" s="24"/>
      <c r="VTK45" s="25"/>
      <c r="VTL45" s="26"/>
      <c r="VTP45" s="24"/>
      <c r="VTQ45" s="24"/>
      <c r="VTR45" s="25"/>
      <c r="VTS45" s="27"/>
      <c r="VTT45" s="24"/>
      <c r="VTW45" s="24"/>
      <c r="VTX45" s="26"/>
      <c r="VUC45" s="28"/>
      <c r="VUF45" s="24"/>
      <c r="VUI45" s="26"/>
      <c r="VUJ45" s="26"/>
      <c r="VUK45" s="24"/>
      <c r="VUN45" s="25"/>
      <c r="VUO45" s="26"/>
      <c r="VUS45" s="24"/>
      <c r="VUT45" s="24"/>
      <c r="VUU45" s="25"/>
      <c r="VUV45" s="27"/>
      <c r="VUW45" s="24"/>
      <c r="VUZ45" s="24"/>
      <c r="VVA45" s="26"/>
      <c r="VVF45" s="28"/>
      <c r="VVI45" s="24"/>
      <c r="VVL45" s="26"/>
      <c r="VVM45" s="26"/>
      <c r="VVN45" s="24"/>
      <c r="VVQ45" s="25"/>
      <c r="VVR45" s="26"/>
      <c r="VVV45" s="24"/>
      <c r="VVW45" s="24"/>
      <c r="VVX45" s="25"/>
      <c r="VVY45" s="27"/>
      <c r="VVZ45" s="24"/>
      <c r="VWC45" s="24"/>
      <c r="VWD45" s="26"/>
      <c r="VWI45" s="28"/>
      <c r="VWL45" s="24"/>
      <c r="VWO45" s="26"/>
      <c r="VWP45" s="26"/>
      <c r="VWQ45" s="24"/>
      <c r="VWT45" s="25"/>
      <c r="VWU45" s="26"/>
      <c r="VWY45" s="24"/>
      <c r="VWZ45" s="24"/>
      <c r="VXA45" s="25"/>
      <c r="VXB45" s="27"/>
      <c r="VXC45" s="24"/>
      <c r="VXF45" s="24"/>
      <c r="VXG45" s="26"/>
      <c r="VXL45" s="28"/>
      <c r="VXO45" s="24"/>
      <c r="VXR45" s="26"/>
      <c r="VXS45" s="26"/>
      <c r="VXT45" s="24"/>
      <c r="VXW45" s="25"/>
      <c r="VXX45" s="26"/>
      <c r="VYB45" s="24"/>
      <c r="VYC45" s="24"/>
      <c r="VYD45" s="25"/>
      <c r="VYE45" s="27"/>
      <c r="VYF45" s="24"/>
      <c r="VYI45" s="24"/>
      <c r="VYJ45" s="26"/>
      <c r="VYO45" s="28"/>
      <c r="VYR45" s="24"/>
      <c r="VYU45" s="26"/>
      <c r="VYV45" s="26"/>
      <c r="VYW45" s="24"/>
      <c r="VYZ45" s="25"/>
      <c r="VZA45" s="26"/>
      <c r="VZE45" s="24"/>
      <c r="VZF45" s="24"/>
      <c r="VZG45" s="25"/>
      <c r="VZH45" s="27"/>
      <c r="VZI45" s="24"/>
      <c r="VZL45" s="24"/>
      <c r="VZM45" s="26"/>
      <c r="VZR45" s="28"/>
      <c r="VZU45" s="24"/>
      <c r="VZX45" s="26"/>
      <c r="VZY45" s="26"/>
      <c r="VZZ45" s="24"/>
      <c r="WAC45" s="25"/>
      <c r="WAD45" s="26"/>
      <c r="WAH45" s="24"/>
      <c r="WAI45" s="24"/>
      <c r="WAJ45" s="25"/>
      <c r="WAK45" s="27"/>
      <c r="WAL45" s="24"/>
      <c r="WAO45" s="24"/>
      <c r="WAP45" s="26"/>
      <c r="WAU45" s="28"/>
      <c r="WAX45" s="24"/>
      <c r="WBA45" s="26"/>
      <c r="WBB45" s="26"/>
      <c r="WBC45" s="24"/>
      <c r="WBF45" s="25"/>
      <c r="WBG45" s="26"/>
      <c r="WBK45" s="24"/>
      <c r="WBL45" s="24"/>
      <c r="WBM45" s="25"/>
      <c r="WBN45" s="27"/>
      <c r="WBO45" s="24"/>
      <c r="WBR45" s="24"/>
      <c r="WBS45" s="26"/>
      <c r="WBX45" s="28"/>
      <c r="WCA45" s="24"/>
      <c r="WCD45" s="26"/>
      <c r="WCE45" s="26"/>
      <c r="WCF45" s="24"/>
      <c r="WCI45" s="25"/>
      <c r="WCJ45" s="26"/>
      <c r="WCN45" s="24"/>
      <c r="WCO45" s="24"/>
      <c r="WCP45" s="25"/>
      <c r="WCQ45" s="27"/>
      <c r="WCR45" s="24"/>
      <c r="WCU45" s="24"/>
      <c r="WCV45" s="26"/>
      <c r="WDA45" s="28"/>
      <c r="WDD45" s="24"/>
      <c r="WDG45" s="26"/>
      <c r="WDH45" s="26"/>
      <c r="WDI45" s="24"/>
      <c r="WDL45" s="25"/>
      <c r="WDM45" s="26"/>
      <c r="WDQ45" s="24"/>
      <c r="WDR45" s="24"/>
      <c r="WDS45" s="25"/>
      <c r="WDT45" s="27"/>
      <c r="WDU45" s="24"/>
      <c r="WDX45" s="24"/>
      <c r="WDY45" s="26"/>
      <c r="WED45" s="28"/>
      <c r="WEG45" s="24"/>
      <c r="WEJ45" s="26"/>
      <c r="WEK45" s="26"/>
      <c r="WEL45" s="24"/>
      <c r="WEO45" s="25"/>
      <c r="WEP45" s="26"/>
      <c r="WET45" s="24"/>
      <c r="WEU45" s="24"/>
      <c r="WEV45" s="25"/>
      <c r="WEW45" s="27"/>
      <c r="WEX45" s="24"/>
      <c r="WFA45" s="24"/>
      <c r="WFB45" s="26"/>
      <c r="WFG45" s="28"/>
      <c r="WFJ45" s="24"/>
      <c r="WFM45" s="26"/>
      <c r="WFN45" s="26"/>
      <c r="WFO45" s="24"/>
      <c r="WFR45" s="25"/>
      <c r="WFS45" s="26"/>
      <c r="WFW45" s="24"/>
      <c r="WFX45" s="24"/>
      <c r="WFY45" s="25"/>
      <c r="WFZ45" s="27"/>
      <c r="WGA45" s="24"/>
      <c r="WGD45" s="24"/>
      <c r="WGE45" s="26"/>
      <c r="WGJ45" s="28"/>
      <c r="WGM45" s="24"/>
      <c r="WGP45" s="26"/>
      <c r="WGQ45" s="26"/>
      <c r="WGR45" s="24"/>
      <c r="WGU45" s="25"/>
      <c r="WGV45" s="26"/>
      <c r="WGZ45" s="24"/>
      <c r="WHA45" s="24"/>
      <c r="WHB45" s="25"/>
      <c r="WHC45" s="27"/>
      <c r="WHD45" s="24"/>
      <c r="WHG45" s="24"/>
      <c r="WHH45" s="26"/>
      <c r="WHM45" s="28"/>
      <c r="WHP45" s="24"/>
      <c r="WHS45" s="26"/>
      <c r="WHT45" s="26"/>
      <c r="WHU45" s="24"/>
      <c r="WHX45" s="25"/>
      <c r="WHY45" s="26"/>
      <c r="WIC45" s="24"/>
      <c r="WID45" s="24"/>
      <c r="WIE45" s="25"/>
      <c r="WIF45" s="27"/>
      <c r="WIG45" s="24"/>
      <c r="WIJ45" s="24"/>
      <c r="WIK45" s="26"/>
      <c r="WIP45" s="28"/>
      <c r="WIS45" s="24"/>
      <c r="WIV45" s="26"/>
      <c r="WIW45" s="26"/>
      <c r="WIX45" s="24"/>
      <c r="WJA45" s="25"/>
      <c r="WJB45" s="26"/>
      <c r="WJF45" s="24"/>
      <c r="WJG45" s="24"/>
      <c r="WJH45" s="25"/>
      <c r="WJI45" s="27"/>
      <c r="WJJ45" s="24"/>
      <c r="WJM45" s="24"/>
      <c r="WJN45" s="26"/>
      <c r="WJS45" s="28"/>
      <c r="WJV45" s="24"/>
      <c r="WJY45" s="26"/>
      <c r="WJZ45" s="26"/>
      <c r="WKA45" s="24"/>
      <c r="WKD45" s="25"/>
      <c r="WKE45" s="26"/>
      <c r="WKI45" s="24"/>
      <c r="WKJ45" s="24"/>
      <c r="WKK45" s="25"/>
      <c r="WKL45" s="27"/>
      <c r="WKM45" s="24"/>
      <c r="WKP45" s="24"/>
      <c r="WKQ45" s="26"/>
      <c r="WKV45" s="28"/>
      <c r="WKY45" s="24"/>
      <c r="WLB45" s="26"/>
      <c r="WLC45" s="26"/>
      <c r="WLD45" s="24"/>
      <c r="WLG45" s="25"/>
      <c r="WLH45" s="26"/>
      <c r="WLL45" s="24"/>
      <c r="WLM45" s="24"/>
      <c r="WLN45" s="25"/>
      <c r="WLO45" s="27"/>
      <c r="WLP45" s="24"/>
      <c r="WLS45" s="24"/>
      <c r="WLT45" s="26"/>
      <c r="WLY45" s="28"/>
      <c r="WMB45" s="24"/>
      <c r="WME45" s="26"/>
      <c r="WMF45" s="26"/>
      <c r="WMG45" s="24"/>
      <c r="WMJ45" s="25"/>
      <c r="WMK45" s="26"/>
      <c r="WMO45" s="24"/>
      <c r="WMP45" s="24"/>
      <c r="WMQ45" s="25"/>
      <c r="WMR45" s="27"/>
      <c r="WMS45" s="24"/>
      <c r="WMV45" s="24"/>
      <c r="WMW45" s="26"/>
      <c r="WNB45" s="28"/>
      <c r="WNE45" s="24"/>
      <c r="WNH45" s="26"/>
      <c r="WNI45" s="26"/>
      <c r="WNJ45" s="24"/>
      <c r="WNM45" s="25"/>
      <c r="WNN45" s="26"/>
      <c r="WNR45" s="24"/>
      <c r="WNS45" s="24"/>
      <c r="WNT45" s="25"/>
      <c r="WNU45" s="27"/>
      <c r="WNV45" s="24"/>
      <c r="WNY45" s="24"/>
      <c r="WNZ45" s="26"/>
      <c r="WOE45" s="28"/>
      <c r="WOH45" s="24"/>
      <c r="WOK45" s="26"/>
      <c r="WOL45" s="26"/>
      <c r="WOM45" s="24"/>
      <c r="WOP45" s="25"/>
      <c r="WOQ45" s="26"/>
      <c r="WOU45" s="24"/>
      <c r="WOV45" s="24"/>
      <c r="WOW45" s="25"/>
      <c r="WOX45" s="27"/>
      <c r="WOY45" s="24"/>
      <c r="WPB45" s="24"/>
      <c r="WPC45" s="26"/>
      <c r="WPH45" s="28"/>
      <c r="WPK45" s="24"/>
      <c r="WPN45" s="26"/>
      <c r="WPO45" s="26"/>
      <c r="WPP45" s="24"/>
      <c r="WPS45" s="25"/>
      <c r="WPT45" s="26"/>
      <c r="WPX45" s="24"/>
      <c r="WPY45" s="24"/>
      <c r="WPZ45" s="25"/>
      <c r="WQA45" s="27"/>
      <c r="WQB45" s="24"/>
      <c r="WQE45" s="24"/>
      <c r="WQF45" s="26"/>
      <c r="WQK45" s="28"/>
      <c r="WQN45" s="24"/>
      <c r="WQQ45" s="26"/>
      <c r="WQR45" s="26"/>
      <c r="WQS45" s="24"/>
      <c r="WQV45" s="25"/>
      <c r="WQW45" s="26"/>
      <c r="WRA45" s="24"/>
      <c r="WRB45" s="24"/>
      <c r="WRC45" s="25"/>
      <c r="WRD45" s="27"/>
      <c r="WRE45" s="24"/>
      <c r="WRH45" s="24"/>
      <c r="WRI45" s="26"/>
      <c r="WRN45" s="28"/>
      <c r="WRQ45" s="24"/>
      <c r="WRT45" s="26"/>
      <c r="WRU45" s="26"/>
      <c r="WRV45" s="24"/>
      <c r="WRY45" s="25"/>
      <c r="WRZ45" s="26"/>
      <c r="WSD45" s="24"/>
      <c r="WSE45" s="24"/>
      <c r="WSF45" s="25"/>
      <c r="WSG45" s="27"/>
      <c r="WSH45" s="24"/>
      <c r="WSK45" s="24"/>
      <c r="WSL45" s="26"/>
      <c r="WSQ45" s="28"/>
      <c r="WST45" s="24"/>
      <c r="WSW45" s="26"/>
      <c r="WSX45" s="26"/>
      <c r="WSY45" s="24"/>
      <c r="WTB45" s="25"/>
      <c r="WTC45" s="26"/>
      <c r="WTG45" s="24"/>
      <c r="WTH45" s="24"/>
      <c r="WTI45" s="25"/>
      <c r="WTJ45" s="27"/>
      <c r="WTK45" s="24"/>
      <c r="WTN45" s="24"/>
      <c r="WTO45" s="26"/>
      <c r="WTT45" s="28"/>
      <c r="WTW45" s="24"/>
      <c r="WTZ45" s="26"/>
      <c r="WUA45" s="26"/>
      <c r="WUB45" s="24"/>
      <c r="WUE45" s="25"/>
      <c r="WUF45" s="26"/>
      <c r="WUJ45" s="24"/>
      <c r="WUK45" s="24"/>
      <c r="WUL45" s="25"/>
      <c r="WUM45" s="27"/>
      <c r="WUN45" s="24"/>
      <c r="WUQ45" s="24"/>
      <c r="WUR45" s="26"/>
      <c r="WUW45" s="28"/>
      <c r="WUZ45" s="24"/>
      <c r="WVC45" s="26"/>
      <c r="WVD45" s="26"/>
      <c r="WVE45" s="24"/>
      <c r="WVH45" s="25"/>
      <c r="WVI45" s="26"/>
      <c r="WVM45" s="24"/>
      <c r="WVN45" s="24"/>
      <c r="WVO45" s="25"/>
      <c r="WVP45" s="27"/>
      <c r="WVQ45" s="24"/>
      <c r="WVT45" s="24"/>
      <c r="WVU45" s="26"/>
      <c r="WVZ45" s="28"/>
      <c r="WWC45" s="24"/>
      <c r="WWF45" s="26"/>
      <c r="WWG45" s="26"/>
      <c r="WWH45" s="24"/>
      <c r="WWK45" s="25"/>
      <c r="WWL45" s="26"/>
      <c r="WWP45" s="24"/>
      <c r="WWQ45" s="24"/>
      <c r="WWR45" s="25"/>
      <c r="WWS45" s="27"/>
      <c r="WWT45" s="24"/>
      <c r="WWW45" s="24"/>
      <c r="WWX45" s="26"/>
      <c r="WXC45" s="28"/>
      <c r="WXF45" s="24"/>
      <c r="WXI45" s="26"/>
      <c r="WXJ45" s="26"/>
      <c r="WXK45" s="24"/>
      <c r="WXN45" s="25"/>
      <c r="WXO45" s="26"/>
      <c r="WXS45" s="24"/>
      <c r="WXT45" s="24"/>
      <c r="WXU45" s="25"/>
      <c r="WXV45" s="27"/>
      <c r="WXW45" s="24"/>
      <c r="WXZ45" s="24"/>
      <c r="WYA45" s="26"/>
      <c r="WYF45" s="28"/>
      <c r="WYI45" s="24"/>
      <c r="WYL45" s="26"/>
      <c r="WYM45" s="26"/>
      <c r="WYN45" s="24"/>
      <c r="WYQ45" s="25"/>
      <c r="WYR45" s="26"/>
      <c r="WYV45" s="24"/>
      <c r="WYW45" s="24"/>
      <c r="WYX45" s="25"/>
      <c r="WYY45" s="27"/>
      <c r="WYZ45" s="24"/>
      <c r="WZC45" s="24"/>
      <c r="WZD45" s="26"/>
      <c r="WZI45" s="28"/>
      <c r="WZL45" s="24"/>
      <c r="WZO45" s="26"/>
      <c r="WZP45" s="26"/>
      <c r="WZQ45" s="24"/>
      <c r="WZT45" s="25"/>
      <c r="WZU45" s="26"/>
      <c r="WZY45" s="24"/>
      <c r="WZZ45" s="24"/>
      <c r="XAA45" s="25"/>
      <c r="XAB45" s="27"/>
      <c r="XAC45" s="24"/>
      <c r="XAF45" s="24"/>
      <c r="XAG45" s="26"/>
      <c r="XAL45" s="28"/>
      <c r="XAO45" s="24"/>
      <c r="XAR45" s="26"/>
      <c r="XAS45" s="26"/>
      <c r="XAT45" s="24"/>
      <c r="XAW45" s="25"/>
      <c r="XAX45" s="26"/>
      <c r="XBB45" s="24"/>
      <c r="XBC45" s="24"/>
      <c r="XBD45" s="25"/>
      <c r="XBE45" s="27"/>
      <c r="XBF45" s="24"/>
      <c r="XBI45" s="24"/>
      <c r="XBJ45" s="26"/>
      <c r="XBO45" s="28"/>
      <c r="XBR45" s="24"/>
      <c r="XBU45" s="26"/>
      <c r="XBV45" s="26"/>
      <c r="XBW45" s="24"/>
      <c r="XBZ45" s="25"/>
      <c r="XCA45" s="26"/>
      <c r="XCE45" s="24"/>
      <c r="XCF45" s="24"/>
      <c r="XCG45" s="25"/>
      <c r="XCH45" s="27"/>
      <c r="XCI45" s="24"/>
      <c r="XCL45" s="24"/>
      <c r="XCM45" s="26"/>
      <c r="XCR45" s="28"/>
      <c r="XCU45" s="24"/>
      <c r="XCX45" s="26"/>
      <c r="XCY45" s="26"/>
      <c r="XCZ45" s="24"/>
      <c r="XDC45" s="25"/>
      <c r="XDD45" s="26"/>
      <c r="XDH45" s="24"/>
      <c r="XDI45" s="24"/>
      <c r="XDJ45" s="25"/>
      <c r="XDK45" s="27"/>
      <c r="XDL45" s="24"/>
      <c r="XDO45" s="24"/>
      <c r="XDP45" s="26"/>
      <c r="XDU45" s="28"/>
      <c r="XDX45" s="24"/>
      <c r="XEA45" s="26"/>
      <c r="XEB45" s="26"/>
      <c r="XEC45" s="24"/>
      <c r="XEF45" s="25"/>
      <c r="XEG45" s="26"/>
      <c r="XEK45" s="24"/>
      <c r="XEL45" s="24"/>
      <c r="XEM45" s="25"/>
      <c r="XEN45" s="27"/>
      <c r="XEO45" s="24"/>
      <c r="XER45" s="24"/>
      <c r="XES45" s="26"/>
      <c r="XEX45" s="28"/>
      <c r="XFA45" s="24"/>
      <c r="XFD45" s="26"/>
    </row>
    <row r="46" spans="1:2047 2052:3070 3073:4094 4098:6144 6147:7168 7172:8191 8194:9215 9218:10238 10241:12284 12289:13312 13315:15358 15363:16384" s="22" customFormat="1" ht="20.149999999999999" customHeight="1" x14ac:dyDescent="0.4">
      <c r="A46" s="29">
        <f t="shared" si="5"/>
        <v>45</v>
      </c>
      <c r="B46" s="29" t="s">
        <v>1169</v>
      </c>
      <c r="C46" s="31" t="s">
        <v>31</v>
      </c>
      <c r="D46" s="47"/>
      <c r="E46" s="47"/>
      <c r="F46" s="29" t="s">
        <v>52</v>
      </c>
      <c r="G46" s="47"/>
      <c r="H46" s="29" t="s">
        <v>53</v>
      </c>
      <c r="I46" s="29" t="s">
        <v>34</v>
      </c>
      <c r="J46" s="29"/>
      <c r="K46" s="29"/>
      <c r="L46" s="29"/>
      <c r="M46" s="42" t="s">
        <v>146</v>
      </c>
      <c r="N46" s="30"/>
      <c r="O46" s="30"/>
      <c r="P46" s="30"/>
      <c r="Q46" s="29" t="s">
        <v>76</v>
      </c>
      <c r="R46" s="30">
        <f t="shared" si="6"/>
        <v>10</v>
      </c>
      <c r="S46" s="49"/>
      <c r="T46" s="49"/>
      <c r="U46" s="29"/>
      <c r="V46" s="29"/>
      <c r="W46" s="44"/>
      <c r="X46" s="29"/>
      <c r="Y46" s="29"/>
      <c r="Z46" s="29"/>
      <c r="AA46" s="29"/>
      <c r="AB46" s="52">
        <f t="shared" si="3"/>
        <v>0</v>
      </c>
      <c r="AC46" s="29"/>
      <c r="AD46" s="29"/>
      <c r="AE46" s="146">
        <f t="shared" si="7"/>
        <v>0</v>
      </c>
      <c r="AF46" s="31"/>
      <c r="AG46" s="159"/>
      <c r="AH46" s="159"/>
    </row>
    <row r="47" spans="1:2047 2052:3070 3073:4094 4098:6144 6147:7168 7172:8191 8194:9215 9218:10238 10241:12284 12289:13312 13315:15358 15363:16384" s="22" customFormat="1" ht="20.149999999999999" customHeight="1" x14ac:dyDescent="0.4">
      <c r="A47" s="47">
        <f t="shared" si="5"/>
        <v>46</v>
      </c>
      <c r="B47" s="47" t="s">
        <v>1121</v>
      </c>
      <c r="C47" s="31" t="s">
        <v>31</v>
      </c>
      <c r="D47" s="29"/>
      <c r="E47" s="29"/>
      <c r="F47" s="47" t="s">
        <v>32</v>
      </c>
      <c r="G47" s="29"/>
      <c r="H47" s="47" t="s">
        <v>33</v>
      </c>
      <c r="I47" s="47"/>
      <c r="J47" s="30"/>
      <c r="K47" s="30"/>
      <c r="L47" s="30"/>
      <c r="M47" s="48"/>
      <c r="N47" s="29"/>
      <c r="O47" s="29"/>
      <c r="P47" s="29" t="s">
        <v>39</v>
      </c>
      <c r="Q47" s="30" t="s">
        <v>94</v>
      </c>
      <c r="R47" s="29">
        <f t="shared" si="6"/>
        <v>0</v>
      </c>
      <c r="S47" s="29"/>
      <c r="T47" s="29"/>
      <c r="U47" s="49"/>
      <c r="V47" s="49"/>
      <c r="W47" s="51"/>
      <c r="X47" s="49"/>
      <c r="Y47" s="30"/>
      <c r="Z47" s="30"/>
      <c r="AA47" s="49"/>
      <c r="AB47" s="43">
        <f t="shared" si="3"/>
        <v>0</v>
      </c>
      <c r="AC47" s="49"/>
      <c r="AD47" s="49"/>
      <c r="AE47" s="148">
        <f t="shared" si="7"/>
        <v>0</v>
      </c>
      <c r="AF47" s="31"/>
      <c r="AG47" s="159"/>
      <c r="AH47" s="159"/>
    </row>
    <row r="48" spans="1:2047 2052:3070 3073:4094 4098:6144 6147:7168 7172:8191 8194:9215 9218:10238 10241:12284 12289:13312 13315:15358 15363:16384" s="22" customFormat="1" ht="20.149999999999999" customHeight="1" x14ac:dyDescent="0.4">
      <c r="A48" s="29">
        <f t="shared" si="5"/>
        <v>47</v>
      </c>
      <c r="B48" s="29" t="s">
        <v>1170</v>
      </c>
      <c r="C48" s="31" t="s">
        <v>31</v>
      </c>
      <c r="D48" s="47"/>
      <c r="E48" s="47"/>
      <c r="F48" s="29" t="s">
        <v>32</v>
      </c>
      <c r="G48" s="47"/>
      <c r="H48" s="29" t="s">
        <v>33</v>
      </c>
      <c r="I48" s="29" t="s">
        <v>34</v>
      </c>
      <c r="J48" s="29" t="s">
        <v>43</v>
      </c>
      <c r="K48" s="41" t="s">
        <v>36</v>
      </c>
      <c r="L48" s="29"/>
      <c r="M48" s="42" t="s">
        <v>146</v>
      </c>
      <c r="N48" s="30"/>
      <c r="O48" s="30"/>
      <c r="P48" s="30"/>
      <c r="Q48" s="29" t="s">
        <v>40</v>
      </c>
      <c r="R48" s="30">
        <f t="shared" si="6"/>
        <v>80</v>
      </c>
      <c r="S48" s="49"/>
      <c r="T48" s="49"/>
      <c r="U48" s="29"/>
      <c r="V48" s="29"/>
      <c r="W48" s="44"/>
      <c r="X48" s="29"/>
      <c r="Y48" s="29"/>
      <c r="Z48" s="29"/>
      <c r="AA48" s="29"/>
      <c r="AB48" s="52">
        <f t="shared" si="3"/>
        <v>0</v>
      </c>
      <c r="AC48" s="29"/>
      <c r="AD48" s="29"/>
      <c r="AE48" s="146">
        <f t="shared" si="7"/>
        <v>0</v>
      </c>
      <c r="AF48" s="31"/>
      <c r="AG48" s="159"/>
      <c r="AH48" s="159"/>
    </row>
    <row r="49" spans="1:34" s="22" customFormat="1" ht="20.149999999999999" customHeight="1" x14ac:dyDescent="0.4">
      <c r="A49" s="47">
        <f t="shared" si="5"/>
        <v>48</v>
      </c>
      <c r="B49" s="143" t="s">
        <v>117</v>
      </c>
      <c r="C49" s="31" t="s">
        <v>31</v>
      </c>
      <c r="D49" s="29"/>
      <c r="E49" s="29"/>
      <c r="F49" s="47" t="s">
        <v>41</v>
      </c>
      <c r="G49" s="29"/>
      <c r="H49" s="47" t="s">
        <v>83</v>
      </c>
      <c r="I49" s="47" t="s">
        <v>60</v>
      </c>
      <c r="J49" s="30" t="s">
        <v>35</v>
      </c>
      <c r="K49" s="41" t="s">
        <v>79</v>
      </c>
      <c r="L49" s="30"/>
      <c r="M49" s="48" t="s">
        <v>143</v>
      </c>
      <c r="N49" s="29"/>
      <c r="O49" s="29"/>
      <c r="P49" s="29"/>
      <c r="Q49" s="30" t="s">
        <v>76</v>
      </c>
      <c r="R49" s="29">
        <f t="shared" si="6"/>
        <v>10</v>
      </c>
      <c r="S49" s="29"/>
      <c r="T49" s="29"/>
      <c r="U49" s="49"/>
      <c r="V49" s="49"/>
      <c r="W49" s="51"/>
      <c r="X49" s="49"/>
      <c r="Y49" s="30"/>
      <c r="Z49" s="30"/>
      <c r="AA49" s="49"/>
      <c r="AB49" s="29"/>
      <c r="AC49" s="49"/>
      <c r="AD49" s="49"/>
      <c r="AE49" s="148">
        <f t="shared" si="7"/>
        <v>0</v>
      </c>
      <c r="AF49" s="31"/>
      <c r="AG49" s="159"/>
      <c r="AH49" s="159"/>
    </row>
    <row r="50" spans="1:34" s="22" customFormat="1" ht="20.149999999999999" customHeight="1" x14ac:dyDescent="0.4">
      <c r="A50" s="29">
        <f t="shared" si="5"/>
        <v>49</v>
      </c>
      <c r="B50" s="67" t="s">
        <v>118</v>
      </c>
      <c r="C50" s="31" t="s">
        <v>31</v>
      </c>
      <c r="D50" s="29"/>
      <c r="E50" s="29"/>
      <c r="F50" s="29" t="s">
        <v>41</v>
      </c>
      <c r="G50" s="47"/>
      <c r="H50" s="29" t="s">
        <v>83</v>
      </c>
      <c r="I50" s="29" t="s">
        <v>60</v>
      </c>
      <c r="J50" s="29" t="s">
        <v>35</v>
      </c>
      <c r="K50" s="41" t="s">
        <v>79</v>
      </c>
      <c r="L50" s="29"/>
      <c r="M50" s="42" t="s">
        <v>143</v>
      </c>
      <c r="N50" s="30"/>
      <c r="O50" s="30"/>
      <c r="P50" s="30"/>
      <c r="Q50" s="29" t="s">
        <v>76</v>
      </c>
      <c r="R50" s="30">
        <f t="shared" si="6"/>
        <v>10</v>
      </c>
      <c r="S50" s="49"/>
      <c r="T50" s="49"/>
      <c r="U50" s="29"/>
      <c r="V50" s="29"/>
      <c r="W50" s="44"/>
      <c r="X50" s="49"/>
      <c r="Y50" s="29"/>
      <c r="Z50" s="29"/>
      <c r="AA50" s="29"/>
      <c r="AB50" s="49"/>
      <c r="AC50" s="29"/>
      <c r="AD50" s="49"/>
      <c r="AE50" s="146">
        <f t="shared" si="7"/>
        <v>0</v>
      </c>
      <c r="AF50" s="31"/>
      <c r="AG50" s="159"/>
      <c r="AH50" s="159"/>
    </row>
    <row r="51" spans="1:34" s="22" customFormat="1" ht="20.149999999999999" customHeight="1" x14ac:dyDescent="0.4">
      <c r="A51" s="47">
        <f t="shared" si="5"/>
        <v>50</v>
      </c>
      <c r="B51" s="47" t="s">
        <v>1171</v>
      </c>
      <c r="C51" s="31" t="s">
        <v>31</v>
      </c>
      <c r="D51" s="29"/>
      <c r="E51" s="29"/>
      <c r="F51" s="47" t="s">
        <v>41</v>
      </c>
      <c r="G51" s="29"/>
      <c r="H51" s="47" t="s">
        <v>83</v>
      </c>
      <c r="I51" s="47" t="s">
        <v>60</v>
      </c>
      <c r="J51" s="30" t="s">
        <v>35</v>
      </c>
      <c r="K51" s="41" t="s">
        <v>79</v>
      </c>
      <c r="L51" s="30"/>
      <c r="M51" s="48" t="s">
        <v>143</v>
      </c>
      <c r="N51" s="29"/>
      <c r="O51" s="29"/>
      <c r="P51" s="29"/>
      <c r="Q51" s="30" t="s">
        <v>76</v>
      </c>
      <c r="R51" s="29">
        <f t="shared" si="6"/>
        <v>10</v>
      </c>
      <c r="S51" s="29"/>
      <c r="T51" s="29"/>
      <c r="U51" s="49"/>
      <c r="V51" s="49"/>
      <c r="W51" s="51"/>
      <c r="X51" s="120"/>
      <c r="Y51" s="30"/>
      <c r="Z51" s="30"/>
      <c r="AA51" s="49"/>
      <c r="AB51" s="29"/>
      <c r="AC51" s="49"/>
      <c r="AD51" s="120"/>
      <c r="AE51" s="148">
        <f t="shared" si="7"/>
        <v>0</v>
      </c>
      <c r="AF51" s="31"/>
      <c r="AG51" s="159"/>
      <c r="AH51" s="159"/>
    </row>
    <row r="52" spans="1:34" s="22" customFormat="1" ht="20.149999999999999" customHeight="1" x14ac:dyDescent="0.4">
      <c r="A52" s="29">
        <f t="shared" si="5"/>
        <v>51</v>
      </c>
      <c r="B52" s="67" t="s">
        <v>119</v>
      </c>
      <c r="C52" s="31" t="s">
        <v>31</v>
      </c>
      <c r="D52" s="47"/>
      <c r="E52" s="47"/>
      <c r="F52" s="67" t="s">
        <v>41</v>
      </c>
      <c r="G52" s="47"/>
      <c r="H52" s="67" t="s">
        <v>57</v>
      </c>
      <c r="I52" s="67" t="s">
        <v>34</v>
      </c>
      <c r="J52" s="67"/>
      <c r="K52" s="67"/>
      <c r="L52" s="67"/>
      <c r="M52" s="139" t="s">
        <v>146</v>
      </c>
      <c r="N52" s="30"/>
      <c r="O52" s="30"/>
      <c r="P52" s="30"/>
      <c r="Q52" s="67" t="s">
        <v>76</v>
      </c>
      <c r="R52" s="30">
        <f t="shared" si="6"/>
        <v>10</v>
      </c>
      <c r="S52" s="49"/>
      <c r="T52" s="49"/>
      <c r="U52" s="67"/>
      <c r="V52" s="67"/>
      <c r="W52" s="140"/>
      <c r="X52" s="67"/>
      <c r="Y52" s="67"/>
      <c r="Z52" s="67"/>
      <c r="AA52" s="67"/>
      <c r="AB52" s="49"/>
      <c r="AC52" s="67"/>
      <c r="AD52" s="67"/>
      <c r="AE52" s="146">
        <f t="shared" si="7"/>
        <v>0</v>
      </c>
      <c r="AF52" s="67"/>
      <c r="AG52" s="67"/>
      <c r="AH52" s="67"/>
    </row>
    <row r="53" spans="1:34" s="22" customFormat="1" ht="20.149999999999999" customHeight="1" x14ac:dyDescent="0.4">
      <c r="A53" s="47">
        <f t="shared" si="5"/>
        <v>52</v>
      </c>
      <c r="B53" s="121" t="s">
        <v>1172</v>
      </c>
      <c r="C53" s="31" t="s">
        <v>31</v>
      </c>
      <c r="D53" s="29"/>
      <c r="E53" s="29"/>
      <c r="F53" s="121" t="s">
        <v>52</v>
      </c>
      <c r="G53" s="29"/>
      <c r="H53" s="47" t="s">
        <v>53</v>
      </c>
      <c r="I53" s="47" t="s">
        <v>34</v>
      </c>
      <c r="J53" s="122" t="s">
        <v>43</v>
      </c>
      <c r="K53" s="122"/>
      <c r="L53" s="122"/>
      <c r="M53" s="123" t="s">
        <v>146</v>
      </c>
      <c r="N53" s="29"/>
      <c r="O53" s="29"/>
      <c r="P53" s="29"/>
      <c r="Q53" s="122" t="s">
        <v>76</v>
      </c>
      <c r="R53" s="29">
        <f t="shared" si="6"/>
        <v>10</v>
      </c>
      <c r="S53" s="29"/>
      <c r="T53" s="29"/>
      <c r="U53" s="124"/>
      <c r="V53" s="124"/>
      <c r="W53" s="125"/>
      <c r="X53" s="124"/>
      <c r="Y53" s="122"/>
      <c r="Z53" s="122"/>
      <c r="AA53" s="124"/>
      <c r="AB53" s="29"/>
      <c r="AC53" s="124"/>
      <c r="AD53" s="124"/>
      <c r="AE53" s="148">
        <f t="shared" si="7"/>
        <v>0</v>
      </c>
      <c r="AF53" s="155"/>
      <c r="AG53" s="155"/>
      <c r="AH53" s="155"/>
    </row>
    <row r="54" spans="1:34" s="22" customFormat="1" ht="20.149999999999999" customHeight="1" x14ac:dyDescent="0.4">
      <c r="A54" s="29">
        <f t="shared" si="5"/>
        <v>53</v>
      </c>
      <c r="B54" s="135" t="s">
        <v>120</v>
      </c>
      <c r="C54" s="31" t="s">
        <v>31</v>
      </c>
      <c r="D54" s="47"/>
      <c r="E54" s="47"/>
      <c r="F54" s="135" t="s">
        <v>41</v>
      </c>
      <c r="G54" s="47"/>
      <c r="H54" s="67" t="s">
        <v>50</v>
      </c>
      <c r="I54" s="67" t="s">
        <v>34</v>
      </c>
      <c r="J54" s="135" t="s">
        <v>35</v>
      </c>
      <c r="K54" s="41" t="s">
        <v>1127</v>
      </c>
      <c r="L54" s="135" t="s">
        <v>37</v>
      </c>
      <c r="M54" s="136" t="s">
        <v>143</v>
      </c>
      <c r="N54" s="30"/>
      <c r="O54" s="30"/>
      <c r="P54" s="30"/>
      <c r="Q54" s="135" t="s">
        <v>76</v>
      </c>
      <c r="R54" s="30">
        <f t="shared" si="6"/>
        <v>10</v>
      </c>
      <c r="S54" s="49"/>
      <c r="T54" s="49"/>
      <c r="U54" s="135"/>
      <c r="V54" s="135"/>
      <c r="W54" s="137"/>
      <c r="X54" s="135"/>
      <c r="Y54" s="135"/>
      <c r="Z54" s="135"/>
      <c r="AA54" s="135"/>
      <c r="AB54" s="49"/>
      <c r="AC54" s="135"/>
      <c r="AD54" s="135"/>
      <c r="AE54" s="146">
        <f t="shared" si="7"/>
        <v>0</v>
      </c>
      <c r="AF54" s="135"/>
      <c r="AG54" s="138"/>
      <c r="AH54" s="138"/>
    </row>
    <row r="55" spans="1:34" s="141" customFormat="1" ht="20.149999999999999" customHeight="1" x14ac:dyDescent="0.4">
      <c r="A55" s="47">
        <f t="shared" si="5"/>
        <v>54</v>
      </c>
      <c r="B55" s="121" t="s">
        <v>1173</v>
      </c>
      <c r="C55" s="31" t="s">
        <v>31</v>
      </c>
      <c r="D55" s="67"/>
      <c r="E55" s="67"/>
      <c r="F55" s="121" t="s">
        <v>105</v>
      </c>
      <c r="G55" s="67"/>
      <c r="H55" s="47" t="s">
        <v>53</v>
      </c>
      <c r="I55" s="47" t="s">
        <v>1122</v>
      </c>
      <c r="J55" s="122"/>
      <c r="K55" s="122"/>
      <c r="L55" s="122" t="s">
        <v>37</v>
      </c>
      <c r="M55" s="123" t="s">
        <v>146</v>
      </c>
      <c r="N55" s="67"/>
      <c r="O55" s="67"/>
      <c r="P55" s="67"/>
      <c r="Q55" s="122" t="s">
        <v>94</v>
      </c>
      <c r="R55" s="67">
        <f t="shared" si="6"/>
        <v>0</v>
      </c>
      <c r="S55" s="67"/>
      <c r="T55" s="67"/>
      <c r="U55" s="124"/>
      <c r="V55" s="124"/>
      <c r="W55" s="125"/>
      <c r="X55" s="11"/>
      <c r="Y55" s="122"/>
      <c r="Z55" s="122"/>
      <c r="AA55" s="124"/>
      <c r="AB55" s="67"/>
      <c r="AC55" s="124"/>
      <c r="AD55" s="11"/>
      <c r="AE55" s="152">
        <f t="shared" si="7"/>
        <v>0</v>
      </c>
      <c r="AF55" s="3"/>
      <c r="AG55" s="160"/>
      <c r="AH55" s="160"/>
    </row>
    <row r="56" spans="1:34" s="3" customFormat="1" ht="15.45" x14ac:dyDescent="0.4">
      <c r="A56" s="29">
        <f t="shared" si="5"/>
        <v>55</v>
      </c>
      <c r="B56" s="171" t="s">
        <v>1174</v>
      </c>
      <c r="C56" s="31" t="s">
        <v>31</v>
      </c>
      <c r="D56" s="121"/>
      <c r="E56" s="121"/>
      <c r="F56" s="171" t="s">
        <v>41</v>
      </c>
      <c r="G56" s="121"/>
      <c r="H56" s="29" t="s">
        <v>50</v>
      </c>
      <c r="I56" s="29" t="s">
        <v>34</v>
      </c>
      <c r="J56" s="171"/>
      <c r="K56" s="171" t="s">
        <v>1128</v>
      </c>
      <c r="L56" s="171"/>
      <c r="M56" s="180" t="s">
        <v>146</v>
      </c>
      <c r="N56" s="122"/>
      <c r="O56" s="122"/>
      <c r="P56" s="122"/>
      <c r="Q56" s="171" t="s">
        <v>94</v>
      </c>
      <c r="R56" s="122">
        <f t="shared" si="6"/>
        <v>0</v>
      </c>
      <c r="S56" s="124"/>
      <c r="T56" s="124"/>
      <c r="U56" s="124"/>
      <c r="V56" s="124"/>
      <c r="W56" s="125"/>
      <c r="X56" s="11"/>
      <c r="Y56" s="122"/>
      <c r="Z56" s="122"/>
      <c r="AA56" s="124"/>
      <c r="AB56" s="124"/>
      <c r="AC56" s="124"/>
      <c r="AD56" s="11"/>
      <c r="AE56" s="153">
        <f t="shared" si="7"/>
        <v>0</v>
      </c>
      <c r="AG56" s="161"/>
      <c r="AH56" s="161" t="s">
        <v>1163</v>
      </c>
    </row>
    <row r="57" spans="1:34" s="138" customFormat="1" ht="15.45" x14ac:dyDescent="0.4">
      <c r="A57" s="47">
        <f t="shared" si="5"/>
        <v>56</v>
      </c>
      <c r="B57" s="121" t="s">
        <v>1175</v>
      </c>
      <c r="C57" s="31" t="s">
        <v>31</v>
      </c>
      <c r="D57" s="135"/>
      <c r="E57" s="135"/>
      <c r="F57" s="121" t="s">
        <v>41</v>
      </c>
      <c r="G57" s="135"/>
      <c r="H57" s="47" t="s">
        <v>50</v>
      </c>
      <c r="I57" s="47" t="s">
        <v>34</v>
      </c>
      <c r="J57" s="122"/>
      <c r="K57" s="122" t="s">
        <v>1129</v>
      </c>
      <c r="L57" s="122"/>
      <c r="M57" s="123" t="s">
        <v>146</v>
      </c>
      <c r="N57" s="135"/>
      <c r="O57" s="135"/>
      <c r="P57" s="135"/>
      <c r="Q57" s="122" t="s">
        <v>94</v>
      </c>
      <c r="R57" s="135">
        <f t="shared" si="6"/>
        <v>0</v>
      </c>
      <c r="S57" s="135"/>
      <c r="T57" s="135"/>
      <c r="U57" s="124"/>
      <c r="V57" s="124"/>
      <c r="W57" s="125"/>
      <c r="X57" s="11"/>
      <c r="Y57" s="122"/>
      <c r="Z57" s="122"/>
      <c r="AA57" s="124"/>
      <c r="AB57" s="135"/>
      <c r="AC57" s="124"/>
      <c r="AD57" s="11"/>
      <c r="AE57" s="154">
        <f t="shared" si="7"/>
        <v>0</v>
      </c>
      <c r="AF57" s="3"/>
      <c r="AG57" s="3"/>
      <c r="AH57" s="3"/>
    </row>
    <row r="58" spans="1:34" s="3" customFormat="1" ht="15.45" x14ac:dyDescent="0.4">
      <c r="A58" s="29">
        <f t="shared" si="5"/>
        <v>57</v>
      </c>
      <c r="B58" s="171" t="s">
        <v>1176</v>
      </c>
      <c r="C58" s="31" t="s">
        <v>31</v>
      </c>
      <c r="D58" s="121"/>
      <c r="E58" s="121"/>
      <c r="F58" s="171" t="s">
        <v>41</v>
      </c>
      <c r="G58" s="121"/>
      <c r="H58" s="29" t="s">
        <v>53</v>
      </c>
      <c r="I58" s="29" t="s">
        <v>34</v>
      </c>
      <c r="J58" s="171"/>
      <c r="K58" s="171" t="s">
        <v>1130</v>
      </c>
      <c r="L58" s="171"/>
      <c r="M58" s="180" t="s">
        <v>146</v>
      </c>
      <c r="N58" s="122"/>
      <c r="O58" s="122"/>
      <c r="P58" s="122"/>
      <c r="Q58" s="171" t="s">
        <v>94</v>
      </c>
      <c r="R58" s="122">
        <f t="shared" si="6"/>
        <v>0</v>
      </c>
      <c r="S58" s="124"/>
      <c r="T58" s="124"/>
      <c r="U58" s="124"/>
      <c r="V58" s="124"/>
      <c r="W58" s="125"/>
      <c r="X58" s="11"/>
      <c r="Y58" s="122"/>
      <c r="Z58" s="122"/>
      <c r="AA58" s="124"/>
      <c r="AB58" s="124"/>
      <c r="AC58" s="124"/>
      <c r="AD58" s="11"/>
      <c r="AE58" s="153">
        <f t="shared" si="7"/>
        <v>0</v>
      </c>
    </row>
    <row r="59" spans="1:34" s="3" customFormat="1" ht="15.45" x14ac:dyDescent="0.4">
      <c r="A59" s="47">
        <f t="shared" si="5"/>
        <v>58</v>
      </c>
      <c r="B59" s="121" t="s">
        <v>1177</v>
      </c>
      <c r="C59" s="31" t="s">
        <v>31</v>
      </c>
      <c r="D59" s="121"/>
      <c r="E59" s="121"/>
      <c r="F59" s="121" t="s">
        <v>41</v>
      </c>
      <c r="G59" s="121"/>
      <c r="H59" s="47" t="s">
        <v>53</v>
      </c>
      <c r="I59" s="47" t="s">
        <v>34</v>
      </c>
      <c r="J59" s="122"/>
      <c r="K59" s="122" t="s">
        <v>1131</v>
      </c>
      <c r="L59" s="122"/>
      <c r="M59" s="123" t="s">
        <v>146</v>
      </c>
      <c r="N59" s="122"/>
      <c r="O59" s="122"/>
      <c r="P59" s="122"/>
      <c r="Q59" s="122" t="s">
        <v>94</v>
      </c>
      <c r="R59" s="122">
        <f t="shared" si="6"/>
        <v>0</v>
      </c>
      <c r="S59" s="124"/>
      <c r="T59" s="124"/>
      <c r="U59" s="124"/>
      <c r="V59" s="124"/>
      <c r="W59" s="125"/>
      <c r="X59" s="11"/>
      <c r="Y59" s="122"/>
      <c r="Z59" s="122"/>
      <c r="AA59" s="124"/>
      <c r="AB59" s="124"/>
      <c r="AC59" s="124"/>
      <c r="AD59" s="11"/>
      <c r="AE59" s="153">
        <f t="shared" si="7"/>
        <v>0</v>
      </c>
    </row>
    <row r="60" spans="1:34" s="3" customFormat="1" ht="15.45" x14ac:dyDescent="0.4">
      <c r="A60" s="29">
        <f t="shared" si="5"/>
        <v>59</v>
      </c>
      <c r="B60" s="171" t="s">
        <v>1162</v>
      </c>
      <c r="C60" s="31" t="s">
        <v>31</v>
      </c>
      <c r="D60" s="121"/>
      <c r="E60" s="121"/>
      <c r="F60" s="171" t="s">
        <v>41</v>
      </c>
      <c r="G60" s="121"/>
      <c r="H60" s="29" t="s">
        <v>42</v>
      </c>
      <c r="I60" s="29" t="s">
        <v>34</v>
      </c>
      <c r="J60" s="171" t="s">
        <v>35</v>
      </c>
      <c r="K60" s="41" t="s">
        <v>1127</v>
      </c>
      <c r="L60" s="171"/>
      <c r="M60" s="180" t="s">
        <v>149</v>
      </c>
      <c r="N60" s="122"/>
      <c r="O60" s="122"/>
      <c r="P60" s="122"/>
      <c r="Q60" s="171" t="s">
        <v>76</v>
      </c>
      <c r="R60" s="122">
        <f t="shared" si="6"/>
        <v>10</v>
      </c>
      <c r="S60" s="124"/>
      <c r="T60" s="124"/>
      <c r="U60" s="124"/>
      <c r="V60" s="124"/>
      <c r="W60" s="125"/>
      <c r="X60" s="11"/>
      <c r="Y60" s="122"/>
      <c r="Z60" s="122"/>
      <c r="AA60" s="124"/>
      <c r="AB60" s="124"/>
      <c r="AC60" s="124"/>
      <c r="AD60" s="11"/>
      <c r="AE60" s="16">
        <f t="shared" si="7"/>
        <v>0</v>
      </c>
    </row>
    <row r="61" spans="1:34" s="3" customFormat="1" ht="15.45" x14ac:dyDescent="0.4">
      <c r="A61" s="47">
        <f t="shared" si="5"/>
        <v>60</v>
      </c>
      <c r="B61" s="121" t="s">
        <v>1178</v>
      </c>
      <c r="C61" s="31" t="s">
        <v>31</v>
      </c>
      <c r="D61" s="121"/>
      <c r="E61" s="121"/>
      <c r="F61" s="121" t="s">
        <v>41</v>
      </c>
      <c r="G61" s="121"/>
      <c r="H61" s="47" t="s">
        <v>50</v>
      </c>
      <c r="I61" s="47" t="s">
        <v>34</v>
      </c>
      <c r="J61" s="122" t="s">
        <v>63</v>
      </c>
      <c r="K61" s="122"/>
      <c r="L61" s="122"/>
      <c r="M61" s="123" t="s">
        <v>149</v>
      </c>
      <c r="N61" s="122"/>
      <c r="O61" s="122"/>
      <c r="P61" s="122"/>
      <c r="Q61" s="122" t="s">
        <v>76</v>
      </c>
      <c r="R61" s="122">
        <f t="shared" si="6"/>
        <v>10</v>
      </c>
      <c r="S61" s="124"/>
      <c r="T61" s="124"/>
      <c r="U61" s="124"/>
      <c r="V61" s="124"/>
      <c r="W61" s="125"/>
      <c r="X61" s="11"/>
      <c r="Y61" s="122"/>
      <c r="Z61" s="122"/>
      <c r="AA61" s="124"/>
      <c r="AB61" s="124"/>
      <c r="AC61" s="124"/>
      <c r="AD61" s="11"/>
      <c r="AE61" s="16">
        <f t="shared" si="7"/>
        <v>0</v>
      </c>
      <c r="AG61" s="3" t="s">
        <v>1161</v>
      </c>
    </row>
    <row r="62" spans="1:34" s="3" customFormat="1" ht="15.45" x14ac:dyDescent="0.4">
      <c r="A62" s="178"/>
      <c r="B62" s="178"/>
      <c r="C62" s="172"/>
      <c r="D62" s="172"/>
      <c r="E62" s="172"/>
      <c r="F62" s="178"/>
      <c r="G62" s="172"/>
      <c r="H62" s="179"/>
      <c r="I62" s="179"/>
      <c r="J62" s="178"/>
      <c r="K62" s="178"/>
      <c r="L62" s="178"/>
      <c r="M62" s="181"/>
      <c r="N62" s="172"/>
      <c r="O62" s="172"/>
      <c r="P62" s="172"/>
      <c r="Q62" s="178"/>
      <c r="R62" s="172" t="str">
        <f t="shared" si="6"/>
        <v/>
      </c>
      <c r="S62" s="172"/>
      <c r="T62" s="172"/>
      <c r="U62" s="178"/>
      <c r="V62" s="172"/>
      <c r="W62" s="182"/>
      <c r="X62" s="183"/>
      <c r="Y62" s="178"/>
      <c r="Z62" s="178"/>
      <c r="AA62" s="178"/>
      <c r="AB62" s="172"/>
      <c r="AC62" s="178"/>
      <c r="AD62" s="176"/>
      <c r="AE62" s="176">
        <f t="shared" si="7"/>
        <v>0</v>
      </c>
      <c r="AF62" s="184"/>
      <c r="AG62" s="177"/>
    </row>
    <row r="63" spans="1:34" s="3" customFormat="1" ht="15.45" x14ac:dyDescent="0.4">
      <c r="A63" s="172"/>
      <c r="B63" s="172"/>
      <c r="C63" s="172"/>
      <c r="D63" s="172"/>
      <c r="E63" s="172"/>
      <c r="F63" s="172"/>
      <c r="G63" s="172"/>
      <c r="H63" s="173"/>
      <c r="I63" s="173"/>
      <c r="J63" s="172"/>
      <c r="K63" s="172"/>
      <c r="L63" s="172"/>
      <c r="M63" s="174"/>
      <c r="N63" s="172"/>
      <c r="O63" s="172"/>
      <c r="P63" s="172"/>
      <c r="Q63" s="172"/>
      <c r="R63" s="172" t="str">
        <f t="shared" si="6"/>
        <v/>
      </c>
      <c r="S63" s="172"/>
      <c r="T63" s="172"/>
      <c r="U63" s="172"/>
      <c r="V63" s="172"/>
      <c r="W63" s="175"/>
      <c r="X63" s="172"/>
      <c r="Y63" s="172"/>
      <c r="Z63" s="172"/>
      <c r="AA63" s="172"/>
      <c r="AB63" s="172"/>
      <c r="AC63" s="172"/>
      <c r="AD63" s="176"/>
      <c r="AE63" s="176">
        <f t="shared" si="7"/>
        <v>0</v>
      </c>
      <c r="AF63" s="177"/>
      <c r="AG63" s="177"/>
    </row>
    <row r="64" spans="1:34" s="3" customFormat="1" ht="15.45" x14ac:dyDescent="0.4">
      <c r="A64" s="172"/>
      <c r="B64" s="172"/>
      <c r="C64" s="172"/>
      <c r="D64" s="172"/>
      <c r="E64" s="172"/>
      <c r="F64" s="172"/>
      <c r="G64" s="172"/>
      <c r="H64" s="173"/>
      <c r="I64" s="173"/>
      <c r="J64" s="172"/>
      <c r="K64" s="172"/>
      <c r="L64" s="172"/>
      <c r="M64" s="174"/>
      <c r="N64" s="172"/>
      <c r="O64" s="172"/>
      <c r="P64" s="172"/>
      <c r="Q64" s="172"/>
      <c r="R64" s="172" t="str">
        <f t="shared" si="6"/>
        <v/>
      </c>
      <c r="S64" s="172"/>
      <c r="T64" s="172"/>
      <c r="U64" s="172"/>
      <c r="V64" s="172"/>
      <c r="W64" s="175"/>
      <c r="X64" s="172"/>
      <c r="Y64" s="172"/>
      <c r="Z64" s="172"/>
      <c r="AA64" s="172"/>
      <c r="AB64" s="172"/>
      <c r="AC64" s="172"/>
      <c r="AD64" s="176"/>
      <c r="AE64" s="176">
        <f t="shared" si="7"/>
        <v>0</v>
      </c>
      <c r="AF64" s="177"/>
      <c r="AG64" s="177"/>
    </row>
    <row r="65" spans="1:33" s="3" customFormat="1" ht="15.45" x14ac:dyDescent="0.4">
      <c r="A65" s="172"/>
      <c r="B65" s="172"/>
      <c r="C65" s="172"/>
      <c r="D65" s="172"/>
      <c r="E65" s="172"/>
      <c r="F65" s="172"/>
      <c r="G65" s="172"/>
      <c r="H65" s="173"/>
      <c r="I65" s="173"/>
      <c r="J65" s="172"/>
      <c r="K65" s="172"/>
      <c r="L65" s="172"/>
      <c r="M65" s="174"/>
      <c r="N65" s="172"/>
      <c r="O65" s="172"/>
      <c r="P65" s="172"/>
      <c r="Q65" s="172"/>
      <c r="R65" s="172" t="str">
        <f t="shared" si="6"/>
        <v/>
      </c>
      <c r="S65" s="172"/>
      <c r="T65" s="172"/>
      <c r="U65" s="172"/>
      <c r="V65" s="172"/>
      <c r="W65" s="175"/>
      <c r="X65" s="172"/>
      <c r="Y65" s="172"/>
      <c r="Z65" s="172"/>
      <c r="AA65" s="172"/>
      <c r="AB65" s="172"/>
      <c r="AC65" s="172"/>
      <c r="AD65" s="176"/>
      <c r="AE65" s="176">
        <f t="shared" si="7"/>
        <v>0</v>
      </c>
      <c r="AF65" s="177"/>
      <c r="AG65" s="177"/>
    </row>
    <row r="66" spans="1:33" s="3" customFormat="1" ht="15.45" x14ac:dyDescent="0.4">
      <c r="A66" s="172"/>
      <c r="B66" s="172"/>
      <c r="C66" s="172"/>
      <c r="D66" s="172"/>
      <c r="E66" s="172"/>
      <c r="F66" s="172"/>
      <c r="G66" s="172"/>
      <c r="H66" s="173"/>
      <c r="I66" s="173"/>
      <c r="J66" s="172"/>
      <c r="K66" s="172"/>
      <c r="L66" s="172"/>
      <c r="M66" s="174"/>
      <c r="N66" s="172"/>
      <c r="O66" s="172"/>
      <c r="P66" s="172"/>
      <c r="Q66" s="172"/>
      <c r="R66" s="172" t="str">
        <f t="shared" si="6"/>
        <v/>
      </c>
      <c r="S66" s="172"/>
      <c r="T66" s="172"/>
      <c r="U66" s="172"/>
      <c r="V66" s="172"/>
      <c r="W66" s="175"/>
      <c r="X66" s="172"/>
      <c r="Y66" s="172"/>
      <c r="Z66" s="172"/>
      <c r="AA66" s="172"/>
      <c r="AB66" s="172"/>
      <c r="AC66" s="172"/>
      <c r="AD66" s="176"/>
      <c r="AE66" s="176">
        <f t="shared" si="7"/>
        <v>0</v>
      </c>
      <c r="AF66" s="177"/>
      <c r="AG66" s="177"/>
    </row>
    <row r="67" spans="1:33" s="3" customFormat="1" ht="15.45" x14ac:dyDescent="0.4">
      <c r="A67" s="172"/>
      <c r="B67" s="172"/>
      <c r="C67" s="172"/>
      <c r="D67" s="172"/>
      <c r="E67" s="172"/>
      <c r="F67" s="172"/>
      <c r="G67" s="172"/>
      <c r="H67" s="173"/>
      <c r="I67" s="173"/>
      <c r="J67" s="172"/>
      <c r="K67" s="172"/>
      <c r="L67" s="172"/>
      <c r="M67" s="174"/>
      <c r="N67" s="172"/>
      <c r="O67" s="172"/>
      <c r="P67" s="172"/>
      <c r="Q67" s="172"/>
      <c r="R67" s="172" t="str">
        <f t="shared" ref="R67:R100" si="8">IF(Q67="Enviado",10,IF(Q67="Ejecutado",80,IF(Q67="En progreso",10,IF(Q67="Cerrado",80,IF(Q67="Pendiente",0,"")))))</f>
        <v/>
      </c>
      <c r="S67" s="172"/>
      <c r="T67" s="172"/>
      <c r="U67" s="172"/>
      <c r="V67" s="172"/>
      <c r="W67" s="175"/>
      <c r="X67" s="172"/>
      <c r="Y67" s="172"/>
      <c r="Z67" s="172"/>
      <c r="AA67" s="172"/>
      <c r="AB67" s="172"/>
      <c r="AC67" s="172"/>
      <c r="AD67" s="176"/>
      <c r="AE67" s="176">
        <f t="shared" ref="AE67:AE100" si="9">AB67-V67</f>
        <v>0</v>
      </c>
      <c r="AF67" s="177"/>
      <c r="AG67" s="177"/>
    </row>
    <row r="68" spans="1:33" s="3" customFormat="1" ht="15.45" x14ac:dyDescent="0.4">
      <c r="A68" s="172"/>
      <c r="B68" s="172"/>
      <c r="C68" s="172"/>
      <c r="D68" s="172"/>
      <c r="E68" s="172"/>
      <c r="F68" s="172"/>
      <c r="G68" s="172"/>
      <c r="H68" s="173"/>
      <c r="I68" s="173"/>
      <c r="J68" s="172"/>
      <c r="K68" s="172"/>
      <c r="L68" s="172"/>
      <c r="M68" s="174"/>
      <c r="N68" s="172"/>
      <c r="O68" s="172"/>
      <c r="P68" s="172"/>
      <c r="Q68" s="172"/>
      <c r="R68" s="172" t="str">
        <f t="shared" si="8"/>
        <v/>
      </c>
      <c r="S68" s="172"/>
      <c r="T68" s="172"/>
      <c r="U68" s="172"/>
      <c r="V68" s="172"/>
      <c r="W68" s="175"/>
      <c r="X68" s="172"/>
      <c r="Y68" s="172"/>
      <c r="Z68" s="172"/>
      <c r="AA68" s="172"/>
      <c r="AB68" s="172"/>
      <c r="AC68" s="172"/>
      <c r="AD68" s="176"/>
      <c r="AE68" s="176">
        <f t="shared" si="9"/>
        <v>0</v>
      </c>
      <c r="AF68" s="177"/>
      <c r="AG68" s="177"/>
    </row>
    <row r="69" spans="1:33" s="3" customFormat="1" ht="15.45" x14ac:dyDescent="0.4">
      <c r="A69" s="172"/>
      <c r="B69" s="172"/>
      <c r="C69" s="172"/>
      <c r="D69" s="172"/>
      <c r="E69" s="172"/>
      <c r="F69" s="172"/>
      <c r="G69" s="172"/>
      <c r="H69" s="173"/>
      <c r="I69" s="173"/>
      <c r="J69" s="172"/>
      <c r="K69" s="172"/>
      <c r="L69" s="172"/>
      <c r="M69" s="174"/>
      <c r="N69" s="172"/>
      <c r="O69" s="172"/>
      <c r="P69" s="172"/>
      <c r="Q69" s="172"/>
      <c r="R69" s="172" t="str">
        <f t="shared" si="8"/>
        <v/>
      </c>
      <c r="S69" s="172"/>
      <c r="T69" s="172"/>
      <c r="U69" s="172"/>
      <c r="V69" s="172"/>
      <c r="W69" s="175"/>
      <c r="X69" s="172"/>
      <c r="Y69" s="172"/>
      <c r="Z69" s="172"/>
      <c r="AA69" s="172"/>
      <c r="AB69" s="172"/>
      <c r="AC69" s="172"/>
      <c r="AD69" s="176"/>
      <c r="AE69" s="176">
        <f t="shared" si="9"/>
        <v>0</v>
      </c>
      <c r="AF69" s="177"/>
      <c r="AG69" s="177"/>
    </row>
    <row r="70" spans="1:33" s="3" customFormat="1" ht="15.45" x14ac:dyDescent="0.4">
      <c r="A70" s="172"/>
      <c r="B70" s="172"/>
      <c r="C70" s="172"/>
      <c r="D70" s="172"/>
      <c r="E70" s="172"/>
      <c r="F70" s="172"/>
      <c r="G70" s="172"/>
      <c r="H70" s="173"/>
      <c r="I70" s="173"/>
      <c r="J70" s="172"/>
      <c r="K70" s="172"/>
      <c r="L70" s="172"/>
      <c r="M70" s="174"/>
      <c r="N70" s="172"/>
      <c r="O70" s="172"/>
      <c r="P70" s="172"/>
      <c r="Q70" s="172"/>
      <c r="R70" s="172" t="str">
        <f t="shared" si="8"/>
        <v/>
      </c>
      <c r="S70" s="172"/>
      <c r="T70" s="172"/>
      <c r="U70" s="172"/>
      <c r="V70" s="172"/>
      <c r="W70" s="175"/>
      <c r="X70" s="172"/>
      <c r="Y70" s="172"/>
      <c r="Z70" s="172"/>
      <c r="AA70" s="172"/>
      <c r="AB70" s="172"/>
      <c r="AC70" s="172"/>
      <c r="AD70" s="176"/>
      <c r="AE70" s="176">
        <f t="shared" si="9"/>
        <v>0</v>
      </c>
      <c r="AF70" s="177"/>
      <c r="AG70" s="177"/>
    </row>
    <row r="71" spans="1:33" s="3" customFormat="1" ht="15.45" x14ac:dyDescent="0.4">
      <c r="A71" s="172"/>
      <c r="B71" s="172"/>
      <c r="C71" s="172"/>
      <c r="D71" s="172"/>
      <c r="E71" s="172"/>
      <c r="F71" s="172"/>
      <c r="G71" s="172"/>
      <c r="H71" s="173"/>
      <c r="I71" s="173"/>
      <c r="J71" s="172"/>
      <c r="K71" s="172"/>
      <c r="L71" s="172"/>
      <c r="M71" s="174"/>
      <c r="N71" s="172"/>
      <c r="O71" s="172"/>
      <c r="P71" s="172"/>
      <c r="Q71" s="172"/>
      <c r="R71" s="172" t="str">
        <f t="shared" si="8"/>
        <v/>
      </c>
      <c r="S71" s="172"/>
      <c r="T71" s="172"/>
      <c r="U71" s="172"/>
      <c r="V71" s="172"/>
      <c r="W71" s="175"/>
      <c r="X71" s="172"/>
      <c r="Y71" s="172"/>
      <c r="Z71" s="172"/>
      <c r="AA71" s="172"/>
      <c r="AB71" s="172"/>
      <c r="AC71" s="172"/>
      <c r="AD71" s="176"/>
      <c r="AE71" s="176">
        <f t="shared" si="9"/>
        <v>0</v>
      </c>
      <c r="AF71" s="177"/>
      <c r="AG71" s="177"/>
    </row>
    <row r="72" spans="1:33" s="3" customFormat="1" ht="15.45" x14ac:dyDescent="0.4">
      <c r="A72" s="172"/>
      <c r="B72" s="172"/>
      <c r="C72" s="172"/>
      <c r="D72" s="172"/>
      <c r="E72" s="172"/>
      <c r="F72" s="172"/>
      <c r="G72" s="172"/>
      <c r="H72" s="173"/>
      <c r="I72" s="173"/>
      <c r="J72" s="172"/>
      <c r="K72" s="172"/>
      <c r="L72" s="172"/>
      <c r="M72" s="174"/>
      <c r="N72" s="172"/>
      <c r="O72" s="172"/>
      <c r="P72" s="172"/>
      <c r="Q72" s="172"/>
      <c r="R72" s="172" t="str">
        <f t="shared" si="8"/>
        <v/>
      </c>
      <c r="S72" s="172"/>
      <c r="T72" s="172"/>
      <c r="U72" s="172"/>
      <c r="V72" s="172"/>
      <c r="W72" s="175"/>
      <c r="X72" s="172"/>
      <c r="Y72" s="172"/>
      <c r="Z72" s="172"/>
      <c r="AA72" s="172"/>
      <c r="AB72" s="172"/>
      <c r="AC72" s="172"/>
      <c r="AD72" s="176"/>
      <c r="AE72" s="176">
        <f t="shared" si="9"/>
        <v>0</v>
      </c>
      <c r="AF72" s="177"/>
      <c r="AG72" s="177"/>
    </row>
    <row r="73" spans="1:33" s="3" customFormat="1" ht="15.45" x14ac:dyDescent="0.4">
      <c r="A73" s="172"/>
      <c r="B73" s="172"/>
      <c r="C73" s="172"/>
      <c r="D73" s="172"/>
      <c r="E73" s="172"/>
      <c r="F73" s="172"/>
      <c r="G73" s="172"/>
      <c r="H73" s="173"/>
      <c r="I73" s="173"/>
      <c r="J73" s="172"/>
      <c r="K73" s="172"/>
      <c r="L73" s="172"/>
      <c r="M73" s="174"/>
      <c r="N73" s="172"/>
      <c r="O73" s="172"/>
      <c r="P73" s="172"/>
      <c r="Q73" s="172"/>
      <c r="R73" s="172" t="str">
        <f t="shared" si="8"/>
        <v/>
      </c>
      <c r="S73" s="172"/>
      <c r="T73" s="172"/>
      <c r="U73" s="172"/>
      <c r="V73" s="172"/>
      <c r="W73" s="175"/>
      <c r="X73" s="172"/>
      <c r="Y73" s="172"/>
      <c r="Z73" s="172"/>
      <c r="AA73" s="172"/>
      <c r="AB73" s="172"/>
      <c r="AC73" s="172"/>
      <c r="AD73" s="176"/>
      <c r="AE73" s="176">
        <f t="shared" si="9"/>
        <v>0</v>
      </c>
      <c r="AF73" s="177"/>
      <c r="AG73" s="177"/>
    </row>
    <row r="74" spans="1:33" s="3" customFormat="1" ht="15.45" x14ac:dyDescent="0.4">
      <c r="A74" s="172"/>
      <c r="B74" s="172"/>
      <c r="C74" s="172"/>
      <c r="D74" s="172"/>
      <c r="E74" s="172"/>
      <c r="F74" s="172"/>
      <c r="G74" s="172"/>
      <c r="H74" s="173"/>
      <c r="I74" s="173"/>
      <c r="J74" s="172"/>
      <c r="K74" s="172"/>
      <c r="L74" s="172"/>
      <c r="M74" s="174"/>
      <c r="N74" s="172"/>
      <c r="O74" s="172"/>
      <c r="P74" s="172"/>
      <c r="Q74" s="172"/>
      <c r="R74" s="172" t="str">
        <f t="shared" si="8"/>
        <v/>
      </c>
      <c r="S74" s="172"/>
      <c r="T74" s="172"/>
      <c r="U74" s="172"/>
      <c r="V74" s="172"/>
      <c r="W74" s="175"/>
      <c r="X74" s="172"/>
      <c r="Y74" s="172"/>
      <c r="Z74" s="172"/>
      <c r="AA74" s="172"/>
      <c r="AB74" s="172"/>
      <c r="AC74" s="172"/>
      <c r="AD74" s="176"/>
      <c r="AE74" s="176">
        <f t="shared" si="9"/>
        <v>0</v>
      </c>
      <c r="AF74" s="177"/>
      <c r="AG74" s="177"/>
    </row>
    <row r="75" spans="1:33" s="3" customFormat="1" ht="15.45" x14ac:dyDescent="0.4">
      <c r="A75" s="172"/>
      <c r="B75" s="172"/>
      <c r="C75" s="172"/>
      <c r="D75" s="172"/>
      <c r="E75" s="172"/>
      <c r="F75" s="172"/>
      <c r="G75" s="172"/>
      <c r="H75" s="173"/>
      <c r="I75" s="173"/>
      <c r="J75" s="172"/>
      <c r="K75" s="172"/>
      <c r="L75" s="172"/>
      <c r="M75" s="174"/>
      <c r="N75" s="172"/>
      <c r="O75" s="172"/>
      <c r="P75" s="172"/>
      <c r="Q75" s="172"/>
      <c r="R75" s="172" t="str">
        <f t="shared" si="8"/>
        <v/>
      </c>
      <c r="S75" s="172"/>
      <c r="T75" s="172"/>
      <c r="U75" s="172"/>
      <c r="V75" s="172"/>
      <c r="W75" s="175"/>
      <c r="X75" s="172"/>
      <c r="Y75" s="172"/>
      <c r="Z75" s="172"/>
      <c r="AA75" s="172"/>
      <c r="AB75" s="172"/>
      <c r="AC75" s="172"/>
      <c r="AD75" s="176"/>
      <c r="AE75" s="176">
        <f t="shared" si="9"/>
        <v>0</v>
      </c>
      <c r="AF75" s="177"/>
      <c r="AG75" s="177"/>
    </row>
    <row r="76" spans="1:33" s="3" customFormat="1" ht="15.45" x14ac:dyDescent="0.4">
      <c r="A76" s="172"/>
      <c r="B76" s="172"/>
      <c r="C76" s="172"/>
      <c r="D76" s="172"/>
      <c r="E76" s="172"/>
      <c r="F76" s="172"/>
      <c r="G76" s="172"/>
      <c r="H76" s="173"/>
      <c r="I76" s="173"/>
      <c r="J76" s="172"/>
      <c r="K76" s="172"/>
      <c r="L76" s="172"/>
      <c r="M76" s="174"/>
      <c r="N76" s="172"/>
      <c r="O76" s="172"/>
      <c r="P76" s="172"/>
      <c r="Q76" s="172"/>
      <c r="R76" s="172" t="str">
        <f t="shared" si="8"/>
        <v/>
      </c>
      <c r="S76" s="172"/>
      <c r="T76" s="172"/>
      <c r="U76" s="172"/>
      <c r="V76" s="172"/>
      <c r="W76" s="175"/>
      <c r="X76" s="172"/>
      <c r="Y76" s="172"/>
      <c r="Z76" s="172"/>
      <c r="AA76" s="172"/>
      <c r="AB76" s="172"/>
      <c r="AC76" s="172"/>
      <c r="AD76" s="176"/>
      <c r="AE76" s="176">
        <f t="shared" si="9"/>
        <v>0</v>
      </c>
      <c r="AF76" s="177"/>
      <c r="AG76" s="177"/>
    </row>
    <row r="77" spans="1:33" s="3" customFormat="1" ht="15.45" x14ac:dyDescent="0.4">
      <c r="A77" s="172"/>
      <c r="B77" s="172"/>
      <c r="C77" s="172"/>
      <c r="D77" s="172"/>
      <c r="E77" s="172"/>
      <c r="F77" s="172"/>
      <c r="G77" s="172"/>
      <c r="H77" s="173"/>
      <c r="I77" s="173"/>
      <c r="J77" s="172"/>
      <c r="K77" s="172"/>
      <c r="L77" s="172"/>
      <c r="M77" s="174"/>
      <c r="N77" s="172"/>
      <c r="O77" s="172"/>
      <c r="P77" s="172"/>
      <c r="Q77" s="172"/>
      <c r="R77" s="172" t="str">
        <f t="shared" si="8"/>
        <v/>
      </c>
      <c r="S77" s="172"/>
      <c r="T77" s="172"/>
      <c r="U77" s="172"/>
      <c r="V77" s="172"/>
      <c r="W77" s="175"/>
      <c r="X77" s="172"/>
      <c r="Y77" s="172"/>
      <c r="Z77" s="172"/>
      <c r="AA77" s="172"/>
      <c r="AB77" s="172"/>
      <c r="AC77" s="172"/>
      <c r="AD77" s="176"/>
      <c r="AE77" s="176">
        <f t="shared" si="9"/>
        <v>0</v>
      </c>
      <c r="AF77" s="177"/>
      <c r="AG77" s="177"/>
    </row>
    <row r="78" spans="1:33" s="4" customFormat="1" ht="15.45" x14ac:dyDescent="0.4">
      <c r="A78" s="126"/>
      <c r="B78" s="126"/>
      <c r="C78" s="121"/>
      <c r="D78" s="126"/>
      <c r="E78" s="126"/>
      <c r="F78" s="126"/>
      <c r="G78" s="121"/>
      <c r="H78" s="47"/>
      <c r="I78" s="47"/>
      <c r="J78" s="127"/>
      <c r="K78" s="127"/>
      <c r="L78" s="127"/>
      <c r="M78" s="127"/>
      <c r="N78" s="127"/>
      <c r="O78" s="127"/>
      <c r="P78" s="127"/>
      <c r="Q78" s="127"/>
      <c r="R78" s="122" t="str">
        <f t="shared" si="8"/>
        <v/>
      </c>
      <c r="S78" s="128"/>
      <c r="T78" s="128"/>
      <c r="U78" s="128"/>
      <c r="V78" s="128"/>
      <c r="W78" s="129"/>
      <c r="X78" s="128"/>
      <c r="Y78" s="128"/>
      <c r="Z78" s="127"/>
      <c r="AA78" s="128"/>
      <c r="AB78" s="128"/>
      <c r="AC78" s="128"/>
      <c r="AD78" s="12"/>
      <c r="AE78" s="16">
        <f t="shared" si="9"/>
        <v>0</v>
      </c>
    </row>
    <row r="79" spans="1:33" ht="15.45" x14ac:dyDescent="0.4">
      <c r="A79" s="130"/>
      <c r="B79" s="130"/>
      <c r="C79" s="121"/>
      <c r="D79" s="130"/>
      <c r="E79" s="130"/>
      <c r="F79" s="130"/>
      <c r="G79" s="121"/>
      <c r="H79" s="47"/>
      <c r="I79" s="47"/>
      <c r="J79" s="131"/>
      <c r="K79" s="131"/>
      <c r="L79" s="131"/>
      <c r="M79" s="131"/>
      <c r="N79" s="131"/>
      <c r="O79" s="131"/>
      <c r="P79" s="131"/>
      <c r="Q79" s="131"/>
      <c r="R79" s="122" t="str">
        <f t="shared" si="8"/>
        <v/>
      </c>
      <c r="S79" s="132"/>
      <c r="T79" s="132"/>
      <c r="U79" s="132"/>
      <c r="V79" s="132"/>
      <c r="W79" s="133"/>
      <c r="X79" s="132"/>
      <c r="Y79" s="132"/>
      <c r="Z79" s="131"/>
      <c r="AA79" s="132"/>
      <c r="AB79" s="132"/>
      <c r="AC79" s="132"/>
      <c r="AE79" s="16">
        <f t="shared" si="9"/>
        <v>0</v>
      </c>
    </row>
    <row r="80" spans="1:33" ht="15.45" x14ac:dyDescent="0.4">
      <c r="A80" s="130"/>
      <c r="B80" s="130"/>
      <c r="C80" s="121"/>
      <c r="D80" s="130"/>
      <c r="E80" s="130"/>
      <c r="F80" s="130"/>
      <c r="G80" s="121"/>
      <c r="H80" s="47"/>
      <c r="I80" s="47"/>
      <c r="J80" s="131"/>
      <c r="K80" s="131"/>
      <c r="L80" s="131"/>
      <c r="M80" s="131"/>
      <c r="N80" s="131"/>
      <c r="O80" s="131"/>
      <c r="P80" s="131"/>
      <c r="Q80" s="131"/>
      <c r="R80" s="122" t="str">
        <f t="shared" si="8"/>
        <v/>
      </c>
      <c r="S80" s="132"/>
      <c r="T80" s="132"/>
      <c r="U80" s="132"/>
      <c r="V80" s="132"/>
      <c r="W80" s="133"/>
      <c r="X80" s="132"/>
      <c r="Y80" s="132"/>
      <c r="Z80" s="131"/>
      <c r="AA80" s="132"/>
      <c r="AB80" s="132"/>
      <c r="AC80" s="132"/>
      <c r="AE80" s="16">
        <f t="shared" si="9"/>
        <v>0</v>
      </c>
    </row>
    <row r="81" spans="1:31" ht="15.45" x14ac:dyDescent="0.4">
      <c r="A81" s="130"/>
      <c r="B81" s="130"/>
      <c r="C81" s="121"/>
      <c r="D81" s="130"/>
      <c r="E81" s="130"/>
      <c r="F81" s="130"/>
      <c r="G81" s="121"/>
      <c r="H81" s="47"/>
      <c r="I81" s="47"/>
      <c r="J81" s="131"/>
      <c r="K81" s="131"/>
      <c r="L81" s="131"/>
      <c r="M81" s="131"/>
      <c r="N81" s="131"/>
      <c r="O81" s="131"/>
      <c r="P81" s="131"/>
      <c r="Q81" s="131"/>
      <c r="R81" s="122" t="str">
        <f t="shared" si="8"/>
        <v/>
      </c>
      <c r="S81" s="132"/>
      <c r="T81" s="132"/>
      <c r="U81" s="132"/>
      <c r="V81" s="132"/>
      <c r="W81" s="133"/>
      <c r="X81" s="132"/>
      <c r="Y81" s="132"/>
      <c r="Z81" s="131"/>
      <c r="AA81" s="132"/>
      <c r="AB81" s="132"/>
      <c r="AC81" s="132"/>
      <c r="AE81" s="16">
        <f t="shared" si="9"/>
        <v>0</v>
      </c>
    </row>
    <row r="82" spans="1:31" ht="15.45" x14ac:dyDescent="0.4">
      <c r="A82" s="130"/>
      <c r="B82" s="130"/>
      <c r="C82" s="121"/>
      <c r="D82" s="130"/>
      <c r="E82" s="130"/>
      <c r="F82" s="130"/>
      <c r="G82" s="121"/>
      <c r="H82" s="47"/>
      <c r="I82" s="47"/>
      <c r="J82" s="131"/>
      <c r="K82" s="131"/>
      <c r="L82" s="131"/>
      <c r="M82" s="131"/>
      <c r="N82" s="131"/>
      <c r="O82" s="131"/>
      <c r="P82" s="131"/>
      <c r="Q82" s="131"/>
      <c r="R82" s="122" t="str">
        <f t="shared" si="8"/>
        <v/>
      </c>
      <c r="S82" s="132"/>
      <c r="T82" s="132"/>
      <c r="U82" s="132"/>
      <c r="V82" s="132"/>
      <c r="W82" s="133"/>
      <c r="X82" s="132"/>
      <c r="Y82" s="132"/>
      <c r="Z82" s="131"/>
      <c r="AA82" s="132"/>
      <c r="AB82" s="132"/>
      <c r="AC82" s="132"/>
      <c r="AE82" s="16">
        <f t="shared" si="9"/>
        <v>0</v>
      </c>
    </row>
    <row r="83" spans="1:31" ht="15.45" x14ac:dyDescent="0.4">
      <c r="A83" s="130"/>
      <c r="B83" s="130"/>
      <c r="C83" s="121"/>
      <c r="D83" s="130"/>
      <c r="E83" s="130"/>
      <c r="F83" s="130"/>
      <c r="G83" s="121"/>
      <c r="H83" s="47"/>
      <c r="I83" s="47"/>
      <c r="J83" s="131"/>
      <c r="K83" s="131"/>
      <c r="L83" s="131"/>
      <c r="M83" s="131"/>
      <c r="N83" s="131"/>
      <c r="O83" s="131"/>
      <c r="P83" s="131"/>
      <c r="Q83" s="131"/>
      <c r="R83" s="122" t="str">
        <f t="shared" si="8"/>
        <v/>
      </c>
      <c r="S83" s="132"/>
      <c r="T83" s="132"/>
      <c r="U83" s="132"/>
      <c r="V83" s="132"/>
      <c r="W83" s="133"/>
      <c r="X83" s="132"/>
      <c r="Y83" s="132"/>
      <c r="Z83" s="131"/>
      <c r="AA83" s="132"/>
      <c r="AB83" s="132"/>
      <c r="AC83" s="132"/>
      <c r="AE83" s="16">
        <f t="shared" si="9"/>
        <v>0</v>
      </c>
    </row>
    <row r="84" spans="1:31" ht="15.45" x14ac:dyDescent="0.4">
      <c r="A84" s="130"/>
      <c r="B84" s="130"/>
      <c r="C84" s="121"/>
      <c r="D84" s="130"/>
      <c r="E84" s="130"/>
      <c r="F84" s="130"/>
      <c r="G84" s="121"/>
      <c r="H84" s="47"/>
      <c r="I84" s="47"/>
      <c r="J84" s="131"/>
      <c r="K84" s="131"/>
      <c r="L84" s="131"/>
      <c r="M84" s="131"/>
      <c r="N84" s="131"/>
      <c r="O84" s="131"/>
      <c r="P84" s="131"/>
      <c r="Q84" s="131"/>
      <c r="R84" s="122" t="str">
        <f t="shared" si="8"/>
        <v/>
      </c>
      <c r="S84" s="132"/>
      <c r="T84" s="132"/>
      <c r="U84" s="132"/>
      <c r="V84" s="132"/>
      <c r="W84" s="133"/>
      <c r="X84" s="132"/>
      <c r="Y84" s="132"/>
      <c r="Z84" s="131"/>
      <c r="AA84" s="132"/>
      <c r="AB84" s="132"/>
      <c r="AC84" s="132"/>
      <c r="AE84" s="16">
        <f t="shared" si="9"/>
        <v>0</v>
      </c>
    </row>
    <row r="85" spans="1:31" ht="15.45" x14ac:dyDescent="0.4">
      <c r="A85" s="130"/>
      <c r="B85" s="130"/>
      <c r="C85" s="121"/>
      <c r="D85" s="130"/>
      <c r="E85" s="130"/>
      <c r="F85" s="130"/>
      <c r="G85" s="121"/>
      <c r="H85" s="47"/>
      <c r="I85" s="47"/>
      <c r="J85" s="131"/>
      <c r="K85" s="131"/>
      <c r="L85" s="131"/>
      <c r="M85" s="131"/>
      <c r="N85" s="131"/>
      <c r="O85" s="131"/>
      <c r="P85" s="131"/>
      <c r="Q85" s="131"/>
      <c r="R85" s="122" t="str">
        <f t="shared" si="8"/>
        <v/>
      </c>
      <c r="S85" s="132"/>
      <c r="T85" s="132"/>
      <c r="U85" s="132"/>
      <c r="V85" s="132"/>
      <c r="W85" s="133"/>
      <c r="X85" s="132"/>
      <c r="Y85" s="132"/>
      <c r="Z85" s="131"/>
      <c r="AA85" s="132"/>
      <c r="AB85" s="132"/>
      <c r="AC85" s="132"/>
      <c r="AE85" s="16">
        <f t="shared" si="9"/>
        <v>0</v>
      </c>
    </row>
    <row r="86" spans="1:31" ht="15.45" x14ac:dyDescent="0.4">
      <c r="A86" s="130"/>
      <c r="B86" s="130"/>
      <c r="C86" s="121"/>
      <c r="D86" s="130"/>
      <c r="E86" s="130"/>
      <c r="F86" s="130"/>
      <c r="G86" s="121"/>
      <c r="H86" s="47"/>
      <c r="I86" s="47"/>
      <c r="J86" s="131"/>
      <c r="K86" s="131"/>
      <c r="L86" s="131"/>
      <c r="M86" s="131"/>
      <c r="N86" s="131"/>
      <c r="O86" s="131"/>
      <c r="P86" s="131"/>
      <c r="Q86" s="131"/>
      <c r="R86" s="122" t="str">
        <f t="shared" si="8"/>
        <v/>
      </c>
      <c r="S86" s="132"/>
      <c r="T86" s="132"/>
      <c r="U86" s="132"/>
      <c r="V86" s="132"/>
      <c r="W86" s="133"/>
      <c r="X86" s="132"/>
      <c r="Y86" s="132"/>
      <c r="Z86" s="131"/>
      <c r="AA86" s="132"/>
      <c r="AB86" s="132"/>
      <c r="AC86" s="132"/>
      <c r="AE86" s="16">
        <f t="shared" si="9"/>
        <v>0</v>
      </c>
    </row>
    <row r="87" spans="1:31" ht="15.45" x14ac:dyDescent="0.4">
      <c r="A87" s="130"/>
      <c r="B87" s="130"/>
      <c r="C87" s="121"/>
      <c r="D87" s="130"/>
      <c r="E87" s="130"/>
      <c r="F87" s="130"/>
      <c r="G87" s="121"/>
      <c r="H87" s="47"/>
      <c r="I87" s="47"/>
      <c r="J87" s="131"/>
      <c r="K87" s="131"/>
      <c r="L87" s="131"/>
      <c r="M87" s="131"/>
      <c r="N87" s="131"/>
      <c r="O87" s="131"/>
      <c r="P87" s="131"/>
      <c r="Q87" s="131"/>
      <c r="R87" s="122" t="str">
        <f t="shared" si="8"/>
        <v/>
      </c>
      <c r="S87" s="132"/>
      <c r="T87" s="132"/>
      <c r="U87" s="132"/>
      <c r="V87" s="132"/>
      <c r="W87" s="133"/>
      <c r="X87" s="132"/>
      <c r="Y87" s="132"/>
      <c r="Z87" s="131"/>
      <c r="AA87" s="132"/>
      <c r="AB87" s="132"/>
      <c r="AC87" s="132"/>
      <c r="AE87" s="16">
        <f t="shared" si="9"/>
        <v>0</v>
      </c>
    </row>
    <row r="88" spans="1:31" ht="15.45" x14ac:dyDescent="0.4">
      <c r="A88" s="130"/>
      <c r="B88" s="130"/>
      <c r="C88" s="121"/>
      <c r="D88" s="130"/>
      <c r="E88" s="130"/>
      <c r="F88" s="130"/>
      <c r="G88" s="121"/>
      <c r="H88" s="47"/>
      <c r="I88" s="47"/>
      <c r="J88" s="131"/>
      <c r="K88" s="131"/>
      <c r="L88" s="131"/>
      <c r="M88" s="131"/>
      <c r="N88" s="131"/>
      <c r="O88" s="131"/>
      <c r="P88" s="131"/>
      <c r="Q88" s="131"/>
      <c r="R88" s="122" t="str">
        <f t="shared" si="8"/>
        <v/>
      </c>
      <c r="S88" s="132"/>
      <c r="T88" s="132"/>
      <c r="U88" s="132"/>
      <c r="V88" s="132"/>
      <c r="W88" s="133"/>
      <c r="X88" s="132"/>
      <c r="Y88" s="132"/>
      <c r="Z88" s="131"/>
      <c r="AA88" s="132"/>
      <c r="AB88" s="132"/>
      <c r="AC88" s="132"/>
      <c r="AE88" s="16">
        <f t="shared" si="9"/>
        <v>0</v>
      </c>
    </row>
    <row r="89" spans="1:31" ht="15.45" x14ac:dyDescent="0.4">
      <c r="A89" s="130"/>
      <c r="B89" s="130"/>
      <c r="C89" s="121"/>
      <c r="D89" s="130"/>
      <c r="E89" s="130"/>
      <c r="F89" s="130"/>
      <c r="G89" s="121"/>
      <c r="H89" s="47"/>
      <c r="I89" s="47"/>
      <c r="J89" s="131"/>
      <c r="K89" s="131"/>
      <c r="L89" s="131"/>
      <c r="M89" s="131"/>
      <c r="N89" s="131"/>
      <c r="O89" s="131"/>
      <c r="P89" s="131"/>
      <c r="Q89" s="131"/>
      <c r="R89" s="122" t="str">
        <f t="shared" si="8"/>
        <v/>
      </c>
      <c r="S89" s="132"/>
      <c r="T89" s="132"/>
      <c r="U89" s="132"/>
      <c r="V89" s="132"/>
      <c r="W89" s="133"/>
      <c r="X89" s="132"/>
      <c r="Y89" s="132"/>
      <c r="Z89" s="131"/>
      <c r="AA89" s="132"/>
      <c r="AB89" s="132"/>
      <c r="AC89" s="132"/>
      <c r="AE89" s="16">
        <f t="shared" si="9"/>
        <v>0</v>
      </c>
    </row>
    <row r="90" spans="1:31" ht="15.45" x14ac:dyDescent="0.4">
      <c r="A90" s="130"/>
      <c r="B90" s="130"/>
      <c r="C90" s="121"/>
      <c r="D90" s="130"/>
      <c r="E90" s="130"/>
      <c r="F90" s="130"/>
      <c r="G90" s="121"/>
      <c r="H90" s="47"/>
      <c r="I90" s="121"/>
      <c r="J90" s="131"/>
      <c r="K90" s="131"/>
      <c r="L90" s="131"/>
      <c r="M90" s="131"/>
      <c r="N90" s="131"/>
      <c r="O90" s="131"/>
      <c r="P90" s="131"/>
      <c r="Q90" s="131"/>
      <c r="R90" s="122" t="str">
        <f t="shared" si="8"/>
        <v/>
      </c>
      <c r="S90" s="132"/>
      <c r="T90" s="132"/>
      <c r="U90" s="132"/>
      <c r="V90" s="132"/>
      <c r="W90" s="133"/>
      <c r="X90" s="132"/>
      <c r="Y90" s="132"/>
      <c r="Z90" s="131"/>
      <c r="AA90" s="132"/>
      <c r="AB90" s="132"/>
      <c r="AC90" s="132"/>
      <c r="AE90" s="16">
        <f t="shared" si="9"/>
        <v>0</v>
      </c>
    </row>
    <row r="91" spans="1:31" ht="15.45" x14ac:dyDescent="0.4">
      <c r="A91" s="130"/>
      <c r="B91" s="130"/>
      <c r="C91" s="121"/>
      <c r="D91" s="130"/>
      <c r="E91" s="130"/>
      <c r="F91" s="130"/>
      <c r="G91" s="121"/>
      <c r="H91" s="47"/>
      <c r="I91" s="121"/>
      <c r="J91" s="131"/>
      <c r="K91" s="131"/>
      <c r="L91" s="131"/>
      <c r="M91" s="131"/>
      <c r="N91" s="131"/>
      <c r="O91" s="131"/>
      <c r="P91" s="131"/>
      <c r="Q91" s="131"/>
      <c r="R91" s="122" t="str">
        <f t="shared" si="8"/>
        <v/>
      </c>
      <c r="S91" s="132"/>
      <c r="T91" s="132"/>
      <c r="U91" s="132"/>
      <c r="V91" s="132"/>
      <c r="W91" s="133"/>
      <c r="X91" s="132"/>
      <c r="Y91" s="132"/>
      <c r="Z91" s="131"/>
      <c r="AA91" s="132"/>
      <c r="AB91" s="132"/>
      <c r="AC91" s="132"/>
      <c r="AE91" s="16">
        <f t="shared" si="9"/>
        <v>0</v>
      </c>
    </row>
    <row r="92" spans="1:31" ht="15.45" x14ac:dyDescent="0.4">
      <c r="A92" s="130"/>
      <c r="B92" s="130"/>
      <c r="C92" s="121"/>
      <c r="D92" s="130"/>
      <c r="E92" s="130"/>
      <c r="F92" s="130"/>
      <c r="G92" s="121"/>
      <c r="H92" s="47"/>
      <c r="I92" s="121"/>
      <c r="J92" s="131"/>
      <c r="K92" s="131"/>
      <c r="L92" s="131"/>
      <c r="M92" s="131"/>
      <c r="N92" s="131"/>
      <c r="O92" s="131"/>
      <c r="P92" s="131"/>
      <c r="Q92" s="131"/>
      <c r="R92" s="122" t="str">
        <f t="shared" si="8"/>
        <v/>
      </c>
      <c r="S92" s="132"/>
      <c r="T92" s="132"/>
      <c r="U92" s="132"/>
      <c r="V92" s="132"/>
      <c r="W92" s="133"/>
      <c r="X92" s="132"/>
      <c r="Y92" s="132"/>
      <c r="Z92" s="131"/>
      <c r="AA92" s="132"/>
      <c r="AB92" s="132"/>
      <c r="AC92" s="132"/>
      <c r="AE92" s="16">
        <f t="shared" si="9"/>
        <v>0</v>
      </c>
    </row>
    <row r="93" spans="1:31" ht="15.45" x14ac:dyDescent="0.4">
      <c r="A93" s="130"/>
      <c r="B93" s="130"/>
      <c r="C93" s="121"/>
      <c r="D93" s="130"/>
      <c r="E93" s="130"/>
      <c r="F93" s="130"/>
      <c r="G93" s="121"/>
      <c r="H93" s="47"/>
      <c r="I93" s="121"/>
      <c r="J93" s="131"/>
      <c r="K93" s="131"/>
      <c r="L93" s="131"/>
      <c r="M93" s="131"/>
      <c r="N93" s="131"/>
      <c r="O93" s="131"/>
      <c r="P93" s="131"/>
      <c r="Q93" s="131"/>
      <c r="R93" s="122" t="str">
        <f t="shared" si="8"/>
        <v/>
      </c>
      <c r="S93" s="132"/>
      <c r="T93" s="132"/>
      <c r="U93" s="132"/>
      <c r="V93" s="132"/>
      <c r="W93" s="133"/>
      <c r="X93" s="132"/>
      <c r="Y93" s="132"/>
      <c r="Z93" s="131"/>
      <c r="AA93" s="132"/>
      <c r="AB93" s="132"/>
      <c r="AC93" s="132"/>
      <c r="AE93" s="16">
        <f t="shared" si="9"/>
        <v>0</v>
      </c>
    </row>
    <row r="94" spans="1:31" ht="15.45" x14ac:dyDescent="0.4">
      <c r="A94" s="130"/>
      <c r="B94" s="130"/>
      <c r="C94" s="121"/>
      <c r="D94" s="130"/>
      <c r="E94" s="130"/>
      <c r="F94" s="130"/>
      <c r="G94" s="121"/>
      <c r="H94" s="47"/>
      <c r="I94" s="121"/>
      <c r="J94" s="131"/>
      <c r="K94" s="131"/>
      <c r="L94" s="131"/>
      <c r="M94" s="131"/>
      <c r="N94" s="131"/>
      <c r="O94" s="131"/>
      <c r="P94" s="131"/>
      <c r="Q94" s="131"/>
      <c r="R94" s="122" t="str">
        <f t="shared" si="8"/>
        <v/>
      </c>
      <c r="S94" s="132"/>
      <c r="T94" s="132"/>
      <c r="U94" s="132"/>
      <c r="V94" s="132"/>
      <c r="W94" s="133"/>
      <c r="X94" s="132"/>
      <c r="Y94" s="132"/>
      <c r="Z94" s="131"/>
      <c r="AA94" s="132"/>
      <c r="AB94" s="132"/>
      <c r="AC94" s="132"/>
      <c r="AE94" s="16">
        <f t="shared" si="9"/>
        <v>0</v>
      </c>
    </row>
    <row r="95" spans="1:31" ht="15.45" x14ac:dyDescent="0.4">
      <c r="A95" s="130"/>
      <c r="B95" s="130"/>
      <c r="C95" s="121"/>
      <c r="D95" s="130"/>
      <c r="E95" s="130"/>
      <c r="F95" s="130"/>
      <c r="G95" s="121"/>
      <c r="H95" s="47"/>
      <c r="I95" s="121"/>
      <c r="J95" s="131"/>
      <c r="K95" s="131"/>
      <c r="L95" s="131"/>
      <c r="M95" s="131"/>
      <c r="N95" s="131"/>
      <c r="O95" s="131"/>
      <c r="P95" s="131"/>
      <c r="Q95" s="131"/>
      <c r="R95" s="122" t="str">
        <f t="shared" si="8"/>
        <v/>
      </c>
      <c r="S95" s="132"/>
      <c r="T95" s="132"/>
      <c r="U95" s="132"/>
      <c r="V95" s="132"/>
      <c r="W95" s="133"/>
      <c r="X95" s="132"/>
      <c r="Y95" s="132"/>
      <c r="Z95" s="131"/>
      <c r="AA95" s="132"/>
      <c r="AB95" s="132"/>
      <c r="AC95" s="132"/>
      <c r="AE95" s="16">
        <f t="shared" si="9"/>
        <v>0</v>
      </c>
    </row>
    <row r="96" spans="1:31" ht="15.45" x14ac:dyDescent="0.4">
      <c r="A96" s="130"/>
      <c r="B96" s="130"/>
      <c r="C96" s="121"/>
      <c r="D96" s="130"/>
      <c r="E96" s="130"/>
      <c r="F96" s="130"/>
      <c r="G96" s="121"/>
      <c r="H96" s="47"/>
      <c r="I96" s="121"/>
      <c r="J96" s="131"/>
      <c r="K96" s="131"/>
      <c r="L96" s="131"/>
      <c r="M96" s="131"/>
      <c r="N96" s="131"/>
      <c r="O96" s="131"/>
      <c r="P96" s="131"/>
      <c r="Q96" s="131"/>
      <c r="R96" s="122" t="str">
        <f t="shared" si="8"/>
        <v/>
      </c>
      <c r="S96" s="132"/>
      <c r="T96" s="132"/>
      <c r="U96" s="132"/>
      <c r="V96" s="132"/>
      <c r="W96" s="133"/>
      <c r="X96" s="132"/>
      <c r="Y96" s="132"/>
      <c r="Z96" s="131"/>
      <c r="AA96" s="132"/>
      <c r="AB96" s="132"/>
      <c r="AC96" s="132"/>
      <c r="AE96" s="16">
        <f t="shared" si="9"/>
        <v>0</v>
      </c>
    </row>
    <row r="97" spans="1:33" ht="15.45" x14ac:dyDescent="0.4">
      <c r="A97" s="130"/>
      <c r="B97" s="130"/>
      <c r="C97" s="121"/>
      <c r="D97" s="130"/>
      <c r="E97" s="130"/>
      <c r="F97" s="130"/>
      <c r="G97" s="121"/>
      <c r="H97" s="47"/>
      <c r="I97" s="121"/>
      <c r="J97" s="131"/>
      <c r="K97" s="131"/>
      <c r="L97" s="131"/>
      <c r="M97" s="131"/>
      <c r="N97" s="131"/>
      <c r="O97" s="131"/>
      <c r="P97" s="131"/>
      <c r="Q97" s="131"/>
      <c r="R97" s="122" t="str">
        <f t="shared" si="8"/>
        <v/>
      </c>
      <c r="S97" s="132"/>
      <c r="T97" s="132"/>
      <c r="U97" s="132"/>
      <c r="V97" s="132"/>
      <c r="W97" s="133"/>
      <c r="X97" s="132"/>
      <c r="Y97" s="132"/>
      <c r="Z97" s="131"/>
      <c r="AA97" s="132"/>
      <c r="AB97" s="132"/>
      <c r="AC97" s="132"/>
      <c r="AE97" s="16">
        <f t="shared" si="9"/>
        <v>0</v>
      </c>
    </row>
    <row r="98" spans="1:33" ht="15.45" x14ac:dyDescent="0.4">
      <c r="A98" s="130"/>
      <c r="B98" s="130"/>
      <c r="C98" s="121"/>
      <c r="D98" s="130"/>
      <c r="E98" s="130"/>
      <c r="F98" s="130"/>
      <c r="G98" s="121"/>
      <c r="H98" s="47"/>
      <c r="I98" s="121"/>
      <c r="J98" s="131"/>
      <c r="K98" s="131"/>
      <c r="L98" s="131"/>
      <c r="M98" s="131"/>
      <c r="N98" s="131"/>
      <c r="O98" s="131"/>
      <c r="P98" s="131"/>
      <c r="Q98" s="131"/>
      <c r="R98" s="122" t="str">
        <f t="shared" si="8"/>
        <v/>
      </c>
      <c r="S98" s="132"/>
      <c r="T98" s="132"/>
      <c r="U98" s="132"/>
      <c r="V98" s="132"/>
      <c r="W98" s="133"/>
      <c r="X98" s="132"/>
      <c r="Y98" s="132"/>
      <c r="Z98" s="131"/>
      <c r="AA98" s="132"/>
      <c r="AB98" s="132"/>
      <c r="AC98" s="132"/>
      <c r="AE98" s="16">
        <f t="shared" si="9"/>
        <v>0</v>
      </c>
    </row>
    <row r="99" spans="1:33" ht="15.45" x14ac:dyDescent="0.4">
      <c r="A99" s="130"/>
      <c r="B99" s="130"/>
      <c r="C99" s="121"/>
      <c r="D99" s="130"/>
      <c r="E99" s="130"/>
      <c r="F99" s="130"/>
      <c r="G99" s="121"/>
      <c r="H99" s="47"/>
      <c r="I99" s="121"/>
      <c r="J99" s="131"/>
      <c r="K99" s="131"/>
      <c r="L99" s="131"/>
      <c r="M99" s="131"/>
      <c r="N99" s="131"/>
      <c r="O99" s="131"/>
      <c r="P99" s="131"/>
      <c r="Q99" s="131"/>
      <c r="R99" s="122" t="str">
        <f t="shared" si="8"/>
        <v/>
      </c>
      <c r="S99" s="132"/>
      <c r="T99" s="132"/>
      <c r="U99" s="132"/>
      <c r="V99" s="132"/>
      <c r="W99" s="133"/>
      <c r="X99" s="132"/>
      <c r="Y99" s="132"/>
      <c r="Z99" s="131"/>
      <c r="AA99" s="132"/>
      <c r="AB99" s="132"/>
      <c r="AC99" s="132"/>
      <c r="AE99" s="16">
        <f t="shared" si="9"/>
        <v>0</v>
      </c>
    </row>
    <row r="100" spans="1:33" ht="15.45" x14ac:dyDescent="0.4">
      <c r="A100" s="130"/>
      <c r="B100" s="130"/>
      <c r="C100" s="121"/>
      <c r="D100" s="130"/>
      <c r="E100" s="130"/>
      <c r="F100" s="130"/>
      <c r="G100" s="130"/>
      <c r="H100" s="47"/>
      <c r="I100" s="130"/>
      <c r="J100" s="131"/>
      <c r="K100" s="131"/>
      <c r="L100" s="131"/>
      <c r="M100" s="131"/>
      <c r="N100" s="131"/>
      <c r="O100" s="131"/>
      <c r="P100" s="131"/>
      <c r="Q100" s="131"/>
      <c r="R100" s="122" t="str">
        <f t="shared" si="8"/>
        <v/>
      </c>
      <c r="S100" s="132"/>
      <c r="T100" s="132"/>
      <c r="U100" s="132"/>
      <c r="V100" s="132"/>
      <c r="W100" s="133"/>
      <c r="X100" s="132"/>
      <c r="Y100" s="132"/>
      <c r="Z100" s="131"/>
      <c r="AA100" s="132"/>
      <c r="AB100" s="132"/>
      <c r="AC100" s="132"/>
      <c r="AE100" s="16">
        <f t="shared" si="9"/>
        <v>0</v>
      </c>
    </row>
    <row r="101" spans="1:33" x14ac:dyDescent="0.45">
      <c r="A101" s="130"/>
      <c r="B101" s="130"/>
      <c r="C101" s="130"/>
      <c r="D101" s="130"/>
      <c r="E101" s="130"/>
      <c r="F101" s="130"/>
      <c r="G101" s="130"/>
      <c r="H101" s="47"/>
      <c r="I101" s="130"/>
      <c r="J101" s="131"/>
      <c r="K101" s="131"/>
      <c r="L101" s="131"/>
      <c r="M101" s="131"/>
      <c r="N101" s="131"/>
      <c r="O101" s="131"/>
      <c r="P101" s="131"/>
      <c r="Q101" s="131"/>
      <c r="R101" s="134"/>
      <c r="S101" s="132"/>
      <c r="T101" s="132"/>
      <c r="U101" s="132"/>
      <c r="V101" s="132"/>
      <c r="W101" s="133"/>
      <c r="X101" s="132"/>
      <c r="Y101" s="132"/>
      <c r="Z101" s="131"/>
      <c r="AA101" s="132"/>
      <c r="AB101" s="132"/>
      <c r="AC101" s="132"/>
    </row>
    <row r="102" spans="1:33" x14ac:dyDescent="0.45">
      <c r="A102" s="130"/>
      <c r="B102" s="130"/>
      <c r="C102" s="130"/>
      <c r="D102" s="130"/>
      <c r="E102" s="130"/>
      <c r="F102" s="130"/>
      <c r="G102" s="130"/>
      <c r="H102" s="47"/>
      <c r="I102" s="130"/>
      <c r="J102" s="131"/>
      <c r="K102" s="131"/>
      <c r="L102" s="131"/>
      <c r="M102" s="131"/>
      <c r="N102" s="131"/>
      <c r="O102" s="131"/>
      <c r="P102" s="131"/>
      <c r="Q102" s="131"/>
      <c r="R102" s="134"/>
      <c r="S102" s="132"/>
      <c r="T102" s="132"/>
      <c r="U102" s="132"/>
      <c r="V102" s="132"/>
      <c r="W102" s="133"/>
      <c r="X102" s="132"/>
      <c r="Y102" s="132"/>
      <c r="Z102" s="131"/>
      <c r="AA102" s="132"/>
      <c r="AB102" s="132"/>
      <c r="AC102" s="132"/>
      <c r="AG102" s="2">
        <f>AE12+AE20+AE36+AE37</f>
        <v>283.6670000000002</v>
      </c>
    </row>
    <row r="103" spans="1:33" x14ac:dyDescent="0.45">
      <c r="A103" s="130"/>
      <c r="B103" s="130"/>
      <c r="C103" s="130"/>
      <c r="D103" s="130"/>
      <c r="E103" s="130"/>
      <c r="F103" s="130"/>
      <c r="G103" s="130"/>
      <c r="H103" s="47"/>
      <c r="I103" s="130"/>
      <c r="J103" s="131"/>
      <c r="K103" s="131"/>
      <c r="L103" s="131"/>
      <c r="M103" s="131"/>
      <c r="N103" s="131"/>
      <c r="O103" s="131"/>
      <c r="P103" s="131"/>
      <c r="Q103" s="131"/>
      <c r="R103" s="134"/>
      <c r="S103" s="132"/>
      <c r="T103" s="132"/>
      <c r="U103" s="132"/>
      <c r="V103" s="132"/>
      <c r="W103" s="133"/>
      <c r="X103" s="132"/>
      <c r="Y103" s="132"/>
      <c r="Z103" s="131"/>
      <c r="AA103" s="132"/>
      <c r="AB103" s="132"/>
      <c r="AC103" s="132"/>
    </row>
    <row r="104" spans="1:33" x14ac:dyDescent="0.45">
      <c r="A104" s="130"/>
      <c r="B104" s="130"/>
      <c r="C104" s="130"/>
      <c r="D104" s="130"/>
      <c r="E104" s="130"/>
      <c r="F104" s="130"/>
      <c r="G104" s="130"/>
      <c r="H104" s="130"/>
      <c r="I104" s="130"/>
      <c r="J104" s="131"/>
      <c r="K104" s="131"/>
      <c r="L104" s="131"/>
      <c r="M104" s="131"/>
      <c r="N104" s="131"/>
      <c r="O104" s="131"/>
      <c r="P104" s="131"/>
      <c r="Q104" s="131"/>
      <c r="R104" s="134"/>
      <c r="S104" s="132"/>
      <c r="T104" s="132"/>
      <c r="U104" s="132"/>
      <c r="V104" s="132"/>
      <c r="W104" s="133"/>
      <c r="X104" s="132"/>
      <c r="Y104" s="132"/>
      <c r="Z104" s="131"/>
      <c r="AA104" s="132"/>
      <c r="AB104" s="132"/>
      <c r="AC104" s="132"/>
    </row>
    <row r="105" spans="1:33" x14ac:dyDescent="0.45">
      <c r="A105" s="130"/>
      <c r="B105" s="130"/>
      <c r="C105" s="130"/>
      <c r="D105" s="130"/>
      <c r="E105" s="130"/>
      <c r="F105" s="130"/>
      <c r="G105" s="130"/>
      <c r="H105" s="130"/>
      <c r="I105" s="130"/>
      <c r="J105" s="131"/>
      <c r="K105" s="131"/>
      <c r="L105" s="131"/>
      <c r="M105" s="131"/>
      <c r="N105" s="131"/>
      <c r="O105" s="131"/>
      <c r="P105" s="131"/>
      <c r="Q105" s="131"/>
      <c r="R105" s="134"/>
      <c r="S105" s="132"/>
      <c r="T105" s="132"/>
      <c r="U105" s="132"/>
      <c r="V105" s="132"/>
      <c r="W105" s="133"/>
      <c r="X105" s="132"/>
      <c r="Y105" s="132"/>
      <c r="Z105" s="131"/>
      <c r="AA105" s="132"/>
      <c r="AB105" s="132"/>
      <c r="AC105" s="132"/>
    </row>
    <row r="106" spans="1:33" x14ac:dyDescent="0.45">
      <c r="A106" s="130"/>
      <c r="B106" s="130"/>
      <c r="C106" s="130"/>
      <c r="D106" s="130"/>
      <c r="E106" s="130"/>
      <c r="F106" s="130"/>
      <c r="G106" s="130"/>
      <c r="H106" s="130"/>
      <c r="I106" s="130"/>
      <c r="J106" s="131"/>
      <c r="K106" s="131"/>
      <c r="L106" s="131"/>
      <c r="M106" s="131"/>
      <c r="N106" s="131"/>
      <c r="O106" s="131"/>
      <c r="P106" s="131"/>
      <c r="Q106" s="131"/>
      <c r="R106" s="134"/>
      <c r="S106" s="132"/>
      <c r="T106" s="132"/>
      <c r="U106" s="132"/>
      <c r="V106" s="132"/>
      <c r="W106" s="133"/>
      <c r="X106" s="132"/>
      <c r="Y106" s="132"/>
      <c r="Z106" s="131"/>
      <c r="AA106" s="132"/>
      <c r="AB106" s="132"/>
      <c r="AC106" s="132"/>
    </row>
    <row r="107" spans="1:33" x14ac:dyDescent="0.45">
      <c r="A107" s="130"/>
      <c r="B107" s="130"/>
      <c r="C107" s="130"/>
      <c r="D107" s="130"/>
      <c r="E107" s="130"/>
      <c r="F107" s="130"/>
      <c r="G107" s="130"/>
      <c r="H107" s="130"/>
      <c r="I107" s="130"/>
      <c r="J107" s="131"/>
      <c r="K107" s="131"/>
      <c r="L107" s="131"/>
      <c r="M107" s="131"/>
      <c r="N107" s="131"/>
      <c r="O107" s="131"/>
      <c r="P107" s="131"/>
      <c r="Q107" s="131"/>
      <c r="R107" s="134"/>
      <c r="S107" s="132"/>
      <c r="T107" s="132"/>
      <c r="U107" s="132"/>
      <c r="V107" s="132"/>
      <c r="W107" s="133"/>
      <c r="X107" s="132"/>
      <c r="Y107" s="132"/>
      <c r="Z107" s="131"/>
      <c r="AA107" s="132"/>
      <c r="AB107" s="132"/>
      <c r="AC107" s="132"/>
    </row>
    <row r="108" spans="1:33" x14ac:dyDescent="0.45">
      <c r="A108" s="130"/>
      <c r="B108" s="130"/>
      <c r="C108" s="130"/>
      <c r="D108" s="130"/>
      <c r="E108" s="130"/>
      <c r="F108" s="130"/>
      <c r="G108" s="130"/>
      <c r="H108" s="130"/>
      <c r="I108" s="130"/>
      <c r="J108" s="131"/>
      <c r="K108" s="131"/>
      <c r="L108" s="131"/>
      <c r="M108" s="131"/>
      <c r="N108" s="131"/>
      <c r="O108" s="131"/>
      <c r="P108" s="131"/>
      <c r="Q108" s="131"/>
      <c r="R108" s="134"/>
      <c r="S108" s="132"/>
      <c r="T108" s="132"/>
      <c r="U108" s="132"/>
      <c r="V108" s="132"/>
      <c r="W108" s="133"/>
      <c r="X108" s="132"/>
      <c r="Y108" s="132"/>
      <c r="Z108" s="131"/>
      <c r="AA108" s="132"/>
      <c r="AB108" s="132"/>
      <c r="AC108" s="132"/>
    </row>
    <row r="109" spans="1:33" x14ac:dyDescent="0.45">
      <c r="A109" s="130"/>
      <c r="B109" s="130"/>
      <c r="C109" s="130"/>
      <c r="D109" s="130"/>
      <c r="E109" s="130"/>
      <c r="F109" s="130"/>
      <c r="G109" s="130"/>
      <c r="H109" s="130"/>
      <c r="I109" s="130"/>
      <c r="J109" s="131"/>
      <c r="K109" s="131"/>
      <c r="L109" s="131"/>
      <c r="M109" s="131"/>
      <c r="N109" s="131"/>
      <c r="O109" s="131"/>
      <c r="P109" s="131"/>
      <c r="Q109" s="131"/>
      <c r="R109" s="134"/>
      <c r="S109" s="132"/>
      <c r="T109" s="132"/>
      <c r="U109" s="132"/>
      <c r="V109" s="132"/>
      <c r="W109" s="133"/>
      <c r="X109" s="132"/>
      <c r="Y109" s="132"/>
      <c r="Z109" s="131"/>
      <c r="AA109" s="132"/>
      <c r="AB109" s="132"/>
      <c r="AC109" s="132"/>
    </row>
    <row r="110" spans="1:33" x14ac:dyDescent="0.45">
      <c r="A110" s="130"/>
      <c r="B110" s="130"/>
      <c r="C110" s="130"/>
      <c r="D110" s="130"/>
      <c r="E110" s="130"/>
      <c r="F110" s="130"/>
      <c r="G110" s="130"/>
      <c r="H110" s="130"/>
      <c r="I110" s="130"/>
      <c r="J110" s="131"/>
      <c r="K110" s="131"/>
      <c r="L110" s="131"/>
      <c r="M110" s="131"/>
      <c r="N110" s="131"/>
      <c r="O110" s="131"/>
      <c r="P110" s="131"/>
      <c r="Q110" s="131"/>
      <c r="R110" s="134"/>
      <c r="S110" s="132"/>
      <c r="T110" s="132"/>
      <c r="U110" s="132"/>
      <c r="V110" s="132"/>
      <c r="W110" s="133"/>
      <c r="X110" s="132"/>
      <c r="Y110" s="132"/>
      <c r="Z110" s="131"/>
      <c r="AA110" s="132"/>
      <c r="AB110" s="132"/>
      <c r="AC110" s="132"/>
    </row>
    <row r="111" spans="1:33" x14ac:dyDescent="0.45">
      <c r="A111" s="130"/>
      <c r="B111" s="130"/>
      <c r="C111" s="130"/>
      <c r="D111" s="130"/>
      <c r="E111" s="130"/>
      <c r="F111" s="130"/>
      <c r="G111" s="130"/>
      <c r="H111" s="130"/>
      <c r="I111" s="130"/>
      <c r="J111" s="131"/>
      <c r="K111" s="131"/>
      <c r="L111" s="131"/>
      <c r="M111" s="131"/>
      <c r="N111" s="131"/>
      <c r="O111" s="131"/>
      <c r="P111" s="131"/>
      <c r="Q111" s="131"/>
      <c r="R111" s="134"/>
      <c r="S111" s="132"/>
      <c r="T111" s="132"/>
      <c r="U111" s="132"/>
      <c r="V111" s="132"/>
      <c r="W111" s="133"/>
      <c r="X111" s="132"/>
      <c r="Y111" s="132"/>
      <c r="Z111" s="131"/>
      <c r="AA111" s="132"/>
      <c r="AB111" s="132"/>
      <c r="AC111" s="132"/>
    </row>
    <row r="112" spans="1:33" x14ac:dyDescent="0.45">
      <c r="A112" s="130"/>
      <c r="B112" s="130"/>
      <c r="C112" s="130"/>
      <c r="D112" s="130"/>
      <c r="E112" s="130"/>
      <c r="F112" s="130"/>
      <c r="G112" s="130"/>
      <c r="H112" s="130"/>
      <c r="I112" s="130"/>
      <c r="J112" s="131"/>
      <c r="K112" s="131"/>
      <c r="L112" s="131"/>
      <c r="M112" s="131"/>
      <c r="N112" s="131"/>
      <c r="O112" s="131"/>
      <c r="P112" s="131"/>
      <c r="Q112" s="131"/>
      <c r="R112" s="134"/>
      <c r="S112" s="132"/>
      <c r="T112" s="132"/>
      <c r="U112" s="132"/>
      <c r="V112" s="132"/>
      <c r="W112" s="133"/>
      <c r="X112" s="132"/>
      <c r="Y112" s="132"/>
      <c r="Z112" s="131"/>
      <c r="AA112" s="132"/>
      <c r="AB112" s="132"/>
      <c r="AC112" s="132"/>
    </row>
    <row r="113" spans="1:29" x14ac:dyDescent="0.45">
      <c r="A113" s="130"/>
      <c r="B113" s="130"/>
      <c r="C113" s="130"/>
      <c r="D113" s="130"/>
      <c r="E113" s="130"/>
      <c r="F113" s="130"/>
      <c r="G113" s="130"/>
      <c r="H113" s="130"/>
      <c r="I113" s="130"/>
      <c r="J113" s="131"/>
      <c r="K113" s="131"/>
      <c r="L113" s="131"/>
      <c r="M113" s="131"/>
      <c r="N113" s="131"/>
      <c r="O113" s="131"/>
      <c r="P113" s="131"/>
      <c r="Q113" s="131"/>
      <c r="R113" s="134"/>
      <c r="S113" s="132"/>
      <c r="T113" s="132"/>
      <c r="U113" s="132"/>
      <c r="V113" s="132"/>
      <c r="W113" s="133"/>
      <c r="X113" s="132"/>
      <c r="Y113" s="132"/>
      <c r="Z113" s="131"/>
      <c r="AA113" s="132"/>
      <c r="AB113" s="132"/>
      <c r="AC113" s="132"/>
    </row>
    <row r="114" spans="1:29" x14ac:dyDescent="0.45">
      <c r="A114" s="130"/>
      <c r="B114" s="130"/>
      <c r="C114" s="130"/>
      <c r="D114" s="130"/>
      <c r="E114" s="130"/>
      <c r="F114" s="130"/>
      <c r="G114" s="130"/>
      <c r="H114" s="130"/>
      <c r="I114" s="130"/>
      <c r="J114" s="131"/>
      <c r="K114" s="131"/>
      <c r="L114" s="131"/>
      <c r="M114" s="131"/>
      <c r="N114" s="131"/>
      <c r="O114" s="131"/>
      <c r="P114" s="131"/>
      <c r="Q114" s="131"/>
      <c r="R114" s="134"/>
      <c r="S114" s="132"/>
      <c r="T114" s="132"/>
      <c r="U114" s="132"/>
      <c r="V114" s="132"/>
      <c r="W114" s="133"/>
      <c r="X114" s="132"/>
      <c r="Y114" s="132"/>
      <c r="Z114" s="131"/>
      <c r="AA114" s="132"/>
      <c r="AB114" s="132"/>
      <c r="AC114" s="132"/>
    </row>
    <row r="115" spans="1:29" x14ac:dyDescent="0.45">
      <c r="A115" s="130"/>
      <c r="B115" s="130"/>
      <c r="C115" s="130"/>
      <c r="D115" s="130"/>
      <c r="E115" s="130"/>
      <c r="F115" s="130"/>
      <c r="G115" s="130"/>
      <c r="H115" s="130"/>
      <c r="I115" s="130"/>
      <c r="J115" s="131"/>
      <c r="K115" s="131"/>
      <c r="L115" s="131"/>
      <c r="M115" s="131"/>
      <c r="N115" s="131"/>
      <c r="O115" s="131"/>
      <c r="P115" s="131"/>
      <c r="Q115" s="131"/>
      <c r="R115" s="134"/>
      <c r="S115" s="132"/>
      <c r="T115" s="132"/>
      <c r="U115" s="132"/>
      <c r="V115" s="132"/>
      <c r="W115" s="133"/>
      <c r="X115" s="132"/>
      <c r="Y115" s="132"/>
      <c r="Z115" s="131"/>
      <c r="AA115" s="132"/>
      <c r="AB115" s="132"/>
      <c r="AC115" s="132"/>
    </row>
    <row r="116" spans="1:29" x14ac:dyDescent="0.45">
      <c r="A116" s="130"/>
      <c r="B116" s="130"/>
      <c r="C116" s="130"/>
      <c r="D116" s="130"/>
      <c r="E116" s="130"/>
      <c r="F116" s="130"/>
      <c r="G116" s="130"/>
      <c r="H116" s="130"/>
      <c r="I116" s="130"/>
      <c r="J116" s="131"/>
      <c r="K116" s="131"/>
      <c r="L116" s="131"/>
      <c r="M116" s="131"/>
      <c r="N116" s="131"/>
      <c r="O116" s="131"/>
      <c r="P116" s="131"/>
      <c r="Q116" s="131"/>
      <c r="R116" s="134"/>
      <c r="S116" s="132"/>
      <c r="T116" s="132"/>
      <c r="U116" s="132"/>
      <c r="V116" s="132"/>
      <c r="W116" s="133"/>
      <c r="X116" s="132"/>
      <c r="Y116" s="132"/>
      <c r="Z116" s="131"/>
      <c r="AA116" s="132"/>
      <c r="AB116" s="132"/>
      <c r="AC116" s="132"/>
    </row>
    <row r="117" spans="1:29" x14ac:dyDescent="0.45">
      <c r="A117" s="130"/>
      <c r="B117" s="130"/>
      <c r="C117" s="130"/>
      <c r="D117" s="130"/>
      <c r="E117" s="130"/>
      <c r="F117" s="130"/>
      <c r="G117" s="130"/>
      <c r="H117" s="130"/>
      <c r="I117" s="130"/>
      <c r="J117" s="131"/>
      <c r="K117" s="131"/>
      <c r="L117" s="131"/>
      <c r="M117" s="131"/>
      <c r="N117" s="131"/>
      <c r="O117" s="131"/>
      <c r="P117" s="131"/>
      <c r="Q117" s="131"/>
      <c r="R117" s="134"/>
      <c r="S117" s="132"/>
      <c r="T117" s="132"/>
      <c r="U117" s="132"/>
      <c r="V117" s="132"/>
      <c r="W117" s="133"/>
      <c r="X117" s="132"/>
      <c r="Y117" s="132"/>
      <c r="Z117" s="131"/>
      <c r="AA117" s="132"/>
      <c r="AB117" s="132"/>
      <c r="AC117" s="132"/>
    </row>
    <row r="118" spans="1:29" x14ac:dyDescent="0.45">
      <c r="A118" s="130"/>
      <c r="B118" s="130"/>
      <c r="C118" s="130"/>
      <c r="D118" s="130"/>
      <c r="E118" s="130"/>
      <c r="F118" s="130"/>
      <c r="G118" s="130"/>
      <c r="H118" s="130"/>
      <c r="I118" s="130"/>
      <c r="J118" s="131"/>
      <c r="K118" s="131"/>
      <c r="L118" s="131"/>
      <c r="M118" s="131"/>
      <c r="N118" s="131"/>
      <c r="O118" s="131"/>
      <c r="P118" s="131"/>
      <c r="Q118" s="131"/>
      <c r="R118" s="134"/>
      <c r="S118" s="132"/>
      <c r="T118" s="132"/>
      <c r="U118" s="132"/>
      <c r="V118" s="132"/>
      <c r="W118" s="133"/>
      <c r="X118" s="132"/>
      <c r="Y118" s="132"/>
      <c r="Z118" s="131"/>
      <c r="AA118" s="132"/>
      <c r="AB118" s="132"/>
      <c r="AC118" s="132"/>
    </row>
    <row r="119" spans="1:29" x14ac:dyDescent="0.45">
      <c r="A119" s="130"/>
      <c r="B119" s="130"/>
      <c r="C119" s="130"/>
      <c r="D119" s="130"/>
      <c r="E119" s="130"/>
      <c r="F119" s="130"/>
      <c r="G119" s="130"/>
      <c r="H119" s="130"/>
      <c r="I119" s="130"/>
      <c r="J119" s="131"/>
      <c r="K119" s="131"/>
      <c r="L119" s="131"/>
      <c r="M119" s="131"/>
      <c r="N119" s="131"/>
      <c r="O119" s="131"/>
      <c r="P119" s="131"/>
      <c r="Q119" s="131"/>
      <c r="R119" s="134"/>
      <c r="S119" s="132"/>
      <c r="T119" s="132"/>
      <c r="U119" s="132"/>
      <c r="V119" s="132"/>
      <c r="W119" s="133"/>
      <c r="X119" s="132"/>
      <c r="Y119" s="132"/>
      <c r="Z119" s="131"/>
      <c r="AA119" s="132"/>
      <c r="AB119" s="132"/>
      <c r="AC119" s="132"/>
    </row>
    <row r="120" spans="1:29" x14ac:dyDescent="0.45">
      <c r="A120" s="130"/>
      <c r="B120" s="130"/>
      <c r="C120" s="130"/>
      <c r="D120" s="130"/>
      <c r="E120" s="130"/>
      <c r="F120" s="130"/>
      <c r="G120" s="130"/>
      <c r="H120" s="130"/>
      <c r="I120" s="130"/>
      <c r="J120" s="131"/>
      <c r="K120" s="131"/>
      <c r="L120" s="131"/>
      <c r="M120" s="131"/>
      <c r="N120" s="131"/>
      <c r="O120" s="131"/>
      <c r="P120" s="131"/>
      <c r="Q120" s="131"/>
      <c r="R120" s="134"/>
      <c r="S120" s="132"/>
      <c r="T120" s="132"/>
      <c r="U120" s="132"/>
      <c r="V120" s="132"/>
      <c r="W120" s="133"/>
      <c r="X120" s="132"/>
      <c r="Y120" s="132"/>
      <c r="Z120" s="131"/>
      <c r="AA120" s="132"/>
      <c r="AB120" s="132"/>
      <c r="AC120" s="132"/>
    </row>
    <row r="121" spans="1:29" x14ac:dyDescent="0.45">
      <c r="A121" s="130"/>
      <c r="B121" s="130"/>
      <c r="C121" s="130"/>
      <c r="D121" s="130"/>
      <c r="E121" s="130"/>
      <c r="F121" s="130"/>
      <c r="G121" s="130"/>
      <c r="H121" s="130"/>
      <c r="I121" s="130"/>
      <c r="J121" s="131"/>
      <c r="K121" s="131"/>
      <c r="L121" s="131"/>
      <c r="M121" s="131"/>
      <c r="N121" s="131"/>
      <c r="O121" s="131"/>
      <c r="P121" s="131"/>
      <c r="Q121" s="131"/>
      <c r="R121" s="134"/>
      <c r="S121" s="132"/>
      <c r="T121" s="132"/>
      <c r="U121" s="132"/>
      <c r="V121" s="132"/>
      <c r="W121" s="133"/>
      <c r="X121" s="132"/>
      <c r="Y121" s="132"/>
      <c r="Z121" s="131"/>
      <c r="AA121" s="132"/>
      <c r="AB121" s="132"/>
      <c r="AC121" s="132"/>
    </row>
    <row r="122" spans="1:29" x14ac:dyDescent="0.45">
      <c r="A122" s="130"/>
      <c r="B122" s="130"/>
      <c r="C122" s="130"/>
      <c r="D122" s="130"/>
      <c r="E122" s="130"/>
      <c r="F122" s="130"/>
      <c r="G122" s="130"/>
      <c r="H122" s="130"/>
      <c r="I122" s="130"/>
      <c r="J122" s="131"/>
      <c r="K122" s="131"/>
      <c r="L122" s="131"/>
      <c r="M122" s="131"/>
      <c r="N122" s="131"/>
      <c r="O122" s="131"/>
      <c r="P122" s="131"/>
      <c r="Q122" s="131"/>
      <c r="R122" s="134"/>
      <c r="S122" s="132"/>
      <c r="T122" s="132"/>
      <c r="U122" s="132"/>
      <c r="V122" s="132"/>
      <c r="W122" s="133"/>
      <c r="X122" s="132"/>
      <c r="Y122" s="132"/>
      <c r="Z122" s="131"/>
      <c r="AA122" s="132"/>
      <c r="AB122" s="132"/>
      <c r="AC122" s="132"/>
    </row>
    <row r="123" spans="1:29" x14ac:dyDescent="0.45">
      <c r="A123" s="130"/>
      <c r="B123" s="130"/>
      <c r="C123" s="130"/>
      <c r="D123" s="130"/>
      <c r="E123" s="130"/>
      <c r="F123" s="130"/>
      <c r="G123" s="130"/>
      <c r="H123" s="130"/>
      <c r="I123" s="130"/>
      <c r="J123" s="131"/>
      <c r="K123" s="131"/>
      <c r="L123" s="131"/>
      <c r="M123" s="131"/>
      <c r="N123" s="131"/>
      <c r="O123" s="131"/>
      <c r="P123" s="131"/>
      <c r="Q123" s="131"/>
      <c r="R123" s="134"/>
      <c r="S123" s="132"/>
      <c r="T123" s="132"/>
      <c r="U123" s="132"/>
      <c r="V123" s="132"/>
      <c r="W123" s="133"/>
      <c r="X123" s="132"/>
      <c r="Y123" s="132"/>
      <c r="Z123" s="131"/>
      <c r="AA123" s="132"/>
      <c r="AB123" s="132"/>
      <c r="AC123" s="132"/>
    </row>
    <row r="124" spans="1:29" x14ac:dyDescent="0.45">
      <c r="A124" s="130"/>
      <c r="B124" s="130"/>
      <c r="C124" s="130"/>
      <c r="D124" s="130"/>
      <c r="E124" s="130"/>
      <c r="F124" s="130"/>
      <c r="G124" s="130"/>
      <c r="H124" s="130"/>
      <c r="I124" s="130"/>
      <c r="J124" s="131"/>
      <c r="K124" s="131"/>
      <c r="L124" s="131"/>
      <c r="M124" s="131"/>
      <c r="N124" s="131"/>
      <c r="O124" s="131"/>
      <c r="P124" s="131"/>
      <c r="Q124" s="131"/>
      <c r="R124" s="134"/>
      <c r="S124" s="132"/>
      <c r="T124" s="132"/>
      <c r="U124" s="132"/>
      <c r="V124" s="132"/>
      <c r="W124" s="133"/>
      <c r="X124" s="132"/>
      <c r="Y124" s="132"/>
      <c r="Z124" s="131"/>
      <c r="AA124" s="132"/>
      <c r="AB124" s="132"/>
      <c r="AC124" s="132"/>
    </row>
    <row r="125" spans="1:29" x14ac:dyDescent="0.45">
      <c r="A125" s="130"/>
      <c r="B125" s="130"/>
      <c r="C125" s="130"/>
      <c r="D125" s="130"/>
      <c r="E125" s="130"/>
      <c r="F125" s="130"/>
      <c r="G125" s="130"/>
      <c r="H125" s="130"/>
      <c r="I125" s="130"/>
      <c r="J125" s="131"/>
      <c r="K125" s="131"/>
      <c r="L125" s="131"/>
      <c r="M125" s="131"/>
      <c r="N125" s="131"/>
      <c r="O125" s="131"/>
      <c r="P125" s="131"/>
      <c r="Q125" s="131"/>
      <c r="R125" s="134"/>
      <c r="S125" s="132"/>
      <c r="T125" s="132"/>
      <c r="U125" s="132"/>
      <c r="V125" s="132"/>
      <c r="W125" s="133"/>
      <c r="X125" s="132"/>
      <c r="Y125" s="132"/>
      <c r="Z125" s="131"/>
      <c r="AA125" s="132"/>
      <c r="AB125" s="132"/>
      <c r="AC125" s="132"/>
    </row>
    <row r="126" spans="1:29" x14ac:dyDescent="0.45">
      <c r="A126" s="130"/>
      <c r="B126" s="130"/>
      <c r="C126" s="130"/>
      <c r="D126" s="130"/>
      <c r="E126" s="130"/>
      <c r="F126" s="130"/>
      <c r="G126" s="130"/>
      <c r="H126" s="130"/>
      <c r="I126" s="130"/>
      <c r="J126" s="131"/>
      <c r="K126" s="131"/>
      <c r="L126" s="131"/>
      <c r="M126" s="131"/>
      <c r="N126" s="131"/>
      <c r="O126" s="131"/>
      <c r="P126" s="131"/>
      <c r="Q126" s="131"/>
      <c r="R126" s="134"/>
      <c r="S126" s="132"/>
      <c r="T126" s="132"/>
      <c r="U126" s="132"/>
      <c r="V126" s="132"/>
      <c r="W126" s="133"/>
      <c r="X126" s="132"/>
      <c r="Y126" s="132"/>
      <c r="Z126" s="131"/>
      <c r="AA126" s="132"/>
      <c r="AB126" s="132"/>
      <c r="AC126" s="132"/>
    </row>
    <row r="127" spans="1:29" x14ac:dyDescent="0.45">
      <c r="A127" s="130"/>
      <c r="B127" s="130"/>
      <c r="C127" s="130"/>
      <c r="D127" s="130"/>
      <c r="E127" s="130"/>
      <c r="F127" s="130"/>
      <c r="G127" s="130"/>
      <c r="H127" s="130"/>
      <c r="I127" s="130"/>
      <c r="J127" s="131"/>
      <c r="K127" s="131"/>
      <c r="L127" s="131"/>
      <c r="M127" s="131"/>
      <c r="N127" s="131"/>
      <c r="O127" s="131"/>
      <c r="P127" s="131"/>
      <c r="Q127" s="131"/>
      <c r="R127" s="134"/>
      <c r="S127" s="132"/>
      <c r="T127" s="132"/>
      <c r="U127" s="132"/>
      <c r="V127" s="132"/>
      <c r="W127" s="133"/>
      <c r="X127" s="132"/>
      <c r="Y127" s="132"/>
      <c r="Z127" s="131"/>
      <c r="AA127" s="132"/>
      <c r="AB127" s="132"/>
      <c r="AC127" s="132"/>
    </row>
    <row r="128" spans="1:29" x14ac:dyDescent="0.45">
      <c r="A128" s="130"/>
      <c r="B128" s="130"/>
      <c r="C128" s="130"/>
      <c r="D128" s="130"/>
      <c r="E128" s="130"/>
      <c r="F128" s="130"/>
      <c r="G128" s="130"/>
      <c r="H128" s="130"/>
      <c r="I128" s="130"/>
      <c r="J128" s="131"/>
      <c r="K128" s="131"/>
      <c r="L128" s="131"/>
      <c r="M128" s="131"/>
      <c r="N128" s="131"/>
      <c r="O128" s="131"/>
      <c r="P128" s="131"/>
      <c r="Q128" s="131"/>
      <c r="R128" s="134"/>
      <c r="S128" s="132"/>
      <c r="T128" s="132"/>
      <c r="U128" s="132"/>
      <c r="V128" s="132"/>
      <c r="W128" s="133"/>
      <c r="X128" s="132"/>
      <c r="Y128" s="132"/>
      <c r="Z128" s="131"/>
      <c r="AA128" s="132"/>
      <c r="AB128" s="132"/>
      <c r="AC128" s="132"/>
    </row>
    <row r="129" spans="1:29" x14ac:dyDescent="0.45">
      <c r="A129" s="130"/>
      <c r="B129" s="130"/>
      <c r="C129" s="130"/>
      <c r="D129" s="130"/>
      <c r="E129" s="130"/>
      <c r="F129" s="130"/>
      <c r="G129" s="130"/>
      <c r="H129" s="130"/>
      <c r="I129" s="130"/>
      <c r="J129" s="131"/>
      <c r="K129" s="131"/>
      <c r="L129" s="131"/>
      <c r="M129" s="131"/>
      <c r="N129" s="131"/>
      <c r="O129" s="131"/>
      <c r="P129" s="131"/>
      <c r="Q129" s="131"/>
      <c r="R129" s="134"/>
      <c r="S129" s="132"/>
      <c r="T129" s="132"/>
      <c r="U129" s="132"/>
      <c r="V129" s="132"/>
      <c r="W129" s="133"/>
      <c r="X129" s="132"/>
      <c r="Y129" s="132"/>
      <c r="Z129" s="131"/>
      <c r="AA129" s="132"/>
      <c r="AB129" s="132"/>
      <c r="AC129" s="132"/>
    </row>
    <row r="130" spans="1:29" x14ac:dyDescent="0.45">
      <c r="A130" s="130"/>
      <c r="B130" s="130"/>
      <c r="C130" s="130"/>
      <c r="D130" s="130"/>
      <c r="E130" s="130"/>
      <c r="F130" s="130"/>
      <c r="G130" s="130"/>
      <c r="H130" s="130"/>
      <c r="I130" s="130"/>
      <c r="J130" s="131"/>
      <c r="K130" s="131"/>
      <c r="L130" s="131"/>
      <c r="M130" s="131"/>
      <c r="N130" s="131"/>
      <c r="O130" s="131"/>
      <c r="P130" s="131"/>
      <c r="Q130" s="131"/>
      <c r="R130" s="134"/>
      <c r="S130" s="132"/>
      <c r="T130" s="132"/>
      <c r="U130" s="132"/>
      <c r="V130" s="132"/>
      <c r="W130" s="133"/>
      <c r="X130" s="132"/>
      <c r="Y130" s="132"/>
      <c r="Z130" s="131"/>
      <c r="AA130" s="132"/>
      <c r="AB130" s="132"/>
      <c r="AC130" s="132"/>
    </row>
    <row r="131" spans="1:29" x14ac:dyDescent="0.45">
      <c r="A131" s="130"/>
      <c r="B131" s="130"/>
      <c r="C131" s="130"/>
      <c r="D131" s="130"/>
      <c r="E131" s="130"/>
      <c r="F131" s="130"/>
      <c r="G131" s="130"/>
      <c r="H131" s="130"/>
      <c r="I131" s="130"/>
      <c r="J131" s="131"/>
      <c r="K131" s="131"/>
      <c r="L131" s="131"/>
      <c r="M131" s="131"/>
      <c r="N131" s="131"/>
      <c r="O131" s="131"/>
      <c r="P131" s="131"/>
      <c r="Q131" s="131"/>
      <c r="R131" s="134"/>
      <c r="S131" s="132"/>
      <c r="T131" s="132"/>
      <c r="U131" s="132"/>
      <c r="V131" s="132"/>
      <c r="W131" s="133"/>
      <c r="X131" s="132"/>
      <c r="Y131" s="132"/>
      <c r="Z131" s="131"/>
      <c r="AA131" s="132"/>
      <c r="AB131" s="132"/>
      <c r="AC131" s="132"/>
    </row>
    <row r="132" spans="1:29" x14ac:dyDescent="0.45">
      <c r="A132" s="130"/>
      <c r="B132" s="130"/>
      <c r="C132" s="130"/>
      <c r="D132" s="130"/>
      <c r="E132" s="130"/>
      <c r="F132" s="130"/>
      <c r="G132" s="130"/>
      <c r="H132" s="130"/>
      <c r="I132" s="130"/>
      <c r="J132" s="131"/>
      <c r="K132" s="131"/>
      <c r="L132" s="131"/>
      <c r="M132" s="131"/>
      <c r="N132" s="131"/>
      <c r="O132" s="131"/>
      <c r="P132" s="131"/>
      <c r="Q132" s="131"/>
      <c r="R132" s="134"/>
      <c r="S132" s="132"/>
      <c r="T132" s="132"/>
      <c r="U132" s="132"/>
      <c r="V132" s="132"/>
      <c r="W132" s="133"/>
      <c r="X132" s="132"/>
      <c r="Y132" s="132"/>
      <c r="Z132" s="131"/>
      <c r="AA132" s="132"/>
      <c r="AB132" s="132"/>
      <c r="AC132" s="132"/>
    </row>
    <row r="133" spans="1:29" x14ac:dyDescent="0.45">
      <c r="A133" s="130"/>
      <c r="B133" s="130"/>
      <c r="C133" s="130"/>
      <c r="D133" s="130"/>
      <c r="E133" s="130"/>
      <c r="F133" s="130"/>
      <c r="G133" s="130"/>
      <c r="H133" s="130"/>
      <c r="I133" s="130"/>
      <c r="J133" s="131"/>
      <c r="K133" s="131"/>
      <c r="L133" s="131"/>
      <c r="M133" s="131"/>
      <c r="N133" s="131"/>
      <c r="O133" s="131"/>
      <c r="P133" s="131"/>
      <c r="Q133" s="131"/>
      <c r="R133" s="134"/>
      <c r="S133" s="132"/>
      <c r="T133" s="132"/>
      <c r="U133" s="132"/>
      <c r="V133" s="132"/>
      <c r="W133" s="133"/>
      <c r="X133" s="132"/>
      <c r="Y133" s="132"/>
      <c r="Z133" s="131"/>
      <c r="AA133" s="132"/>
      <c r="AB133" s="132"/>
      <c r="AC133" s="132"/>
    </row>
    <row r="134" spans="1:29" x14ac:dyDescent="0.45">
      <c r="A134" s="130"/>
      <c r="B134" s="130"/>
      <c r="C134" s="130"/>
      <c r="D134" s="130"/>
      <c r="E134" s="130"/>
      <c r="F134" s="130"/>
      <c r="G134" s="130"/>
      <c r="H134" s="130"/>
      <c r="I134" s="130"/>
      <c r="J134" s="131"/>
      <c r="K134" s="131"/>
      <c r="L134" s="131"/>
      <c r="M134" s="131"/>
      <c r="N134" s="131"/>
      <c r="O134" s="131"/>
      <c r="P134" s="131"/>
      <c r="Q134" s="131"/>
      <c r="R134" s="134"/>
      <c r="S134" s="132"/>
      <c r="T134" s="132"/>
      <c r="U134" s="132"/>
      <c r="V134" s="132"/>
      <c r="W134" s="133"/>
      <c r="X134" s="132"/>
      <c r="Y134" s="132"/>
      <c r="Z134" s="131"/>
      <c r="AA134" s="132"/>
      <c r="AB134" s="132"/>
      <c r="AC134" s="132"/>
    </row>
    <row r="135" spans="1:29" x14ac:dyDescent="0.45">
      <c r="A135" s="130"/>
      <c r="B135" s="130"/>
      <c r="C135" s="130"/>
      <c r="D135" s="130"/>
      <c r="E135" s="130"/>
      <c r="F135" s="130"/>
      <c r="G135" s="130"/>
      <c r="H135" s="130"/>
      <c r="I135" s="130"/>
      <c r="J135" s="131"/>
      <c r="K135" s="131"/>
      <c r="L135" s="131"/>
      <c r="M135" s="131"/>
      <c r="N135" s="131"/>
      <c r="O135" s="131"/>
      <c r="P135" s="131"/>
      <c r="Q135" s="131"/>
      <c r="R135" s="134"/>
      <c r="S135" s="132"/>
      <c r="T135" s="132"/>
      <c r="U135" s="132"/>
      <c r="V135" s="132"/>
      <c r="W135" s="133"/>
      <c r="X135" s="132"/>
      <c r="Y135" s="132"/>
      <c r="Z135" s="131"/>
      <c r="AA135" s="132"/>
      <c r="AB135" s="132"/>
      <c r="AC135" s="132"/>
    </row>
    <row r="136" spans="1:29" x14ac:dyDescent="0.45">
      <c r="A136" s="130"/>
      <c r="B136" s="130"/>
      <c r="C136" s="130"/>
      <c r="D136" s="130"/>
      <c r="E136" s="130"/>
      <c r="F136" s="130"/>
      <c r="G136" s="130"/>
      <c r="H136" s="130"/>
      <c r="I136" s="130"/>
      <c r="J136" s="131"/>
      <c r="K136" s="131"/>
      <c r="L136" s="131"/>
      <c r="M136" s="131"/>
      <c r="N136" s="131"/>
      <c r="O136" s="131"/>
      <c r="P136" s="131"/>
      <c r="Q136" s="131"/>
      <c r="R136" s="134"/>
      <c r="S136" s="132"/>
      <c r="T136" s="132"/>
      <c r="U136" s="132"/>
      <c r="V136" s="132"/>
      <c r="W136" s="133"/>
      <c r="X136" s="132"/>
      <c r="Y136" s="132"/>
      <c r="Z136" s="131"/>
      <c r="AA136" s="132"/>
      <c r="AB136" s="132"/>
      <c r="AC136" s="132"/>
    </row>
    <row r="137" spans="1:29" x14ac:dyDescent="0.45">
      <c r="A137" s="130"/>
      <c r="B137" s="130"/>
      <c r="C137" s="130"/>
      <c r="D137" s="130"/>
      <c r="E137" s="130"/>
      <c r="F137" s="130"/>
      <c r="G137" s="130"/>
      <c r="H137" s="130"/>
      <c r="I137" s="130"/>
      <c r="J137" s="131"/>
      <c r="K137" s="131"/>
      <c r="L137" s="131"/>
      <c r="M137" s="131"/>
      <c r="N137" s="131"/>
      <c r="O137" s="131"/>
      <c r="P137" s="131"/>
      <c r="Q137" s="131"/>
      <c r="R137" s="134"/>
      <c r="S137" s="132"/>
      <c r="T137" s="132"/>
      <c r="U137" s="132"/>
      <c r="V137" s="132"/>
      <c r="W137" s="133"/>
      <c r="X137" s="132"/>
      <c r="Y137" s="132"/>
      <c r="Z137" s="131"/>
      <c r="AA137" s="132"/>
      <c r="AB137" s="132"/>
      <c r="AC137" s="132"/>
    </row>
    <row r="138" spans="1:29" x14ac:dyDescent="0.45">
      <c r="A138" s="130"/>
      <c r="B138" s="130"/>
      <c r="C138" s="130"/>
      <c r="D138" s="130"/>
      <c r="E138" s="130"/>
      <c r="F138" s="130"/>
      <c r="G138" s="130"/>
      <c r="H138" s="130"/>
      <c r="I138" s="130"/>
      <c r="J138" s="131"/>
      <c r="K138" s="131"/>
      <c r="L138" s="131"/>
      <c r="M138" s="131"/>
      <c r="N138" s="131"/>
      <c r="O138" s="131"/>
      <c r="P138" s="131"/>
      <c r="Q138" s="131"/>
      <c r="R138" s="134"/>
      <c r="S138" s="132"/>
      <c r="T138" s="132"/>
      <c r="U138" s="132"/>
      <c r="V138" s="132"/>
      <c r="W138" s="133"/>
      <c r="X138" s="132"/>
      <c r="Y138" s="132"/>
      <c r="Z138" s="131"/>
      <c r="AA138" s="132"/>
      <c r="AB138" s="132"/>
      <c r="AC138" s="132"/>
    </row>
    <row r="139" spans="1:29" x14ac:dyDescent="0.45">
      <c r="A139" s="130"/>
      <c r="B139" s="130"/>
      <c r="C139" s="130"/>
      <c r="D139" s="130"/>
      <c r="E139" s="130"/>
      <c r="F139" s="130"/>
      <c r="G139" s="130"/>
      <c r="H139" s="130"/>
      <c r="I139" s="130"/>
      <c r="J139" s="131"/>
      <c r="K139" s="131"/>
      <c r="L139" s="131"/>
      <c r="M139" s="131"/>
      <c r="N139" s="131"/>
      <c r="O139" s="131"/>
      <c r="P139" s="131"/>
      <c r="Q139" s="131"/>
      <c r="R139" s="134"/>
      <c r="S139" s="132"/>
      <c r="T139" s="132"/>
      <c r="U139" s="132"/>
      <c r="V139" s="132"/>
      <c r="W139" s="133"/>
      <c r="X139" s="132"/>
      <c r="Y139" s="132"/>
      <c r="Z139" s="131"/>
      <c r="AA139" s="132"/>
      <c r="AB139" s="132"/>
      <c r="AC139" s="132"/>
    </row>
    <row r="140" spans="1:29" x14ac:dyDescent="0.45">
      <c r="A140" s="130"/>
      <c r="B140" s="130"/>
      <c r="C140" s="130"/>
      <c r="D140" s="130"/>
      <c r="E140" s="130"/>
      <c r="F140" s="130"/>
      <c r="G140" s="130"/>
      <c r="H140" s="130"/>
      <c r="I140" s="130"/>
      <c r="J140" s="131"/>
      <c r="K140" s="131"/>
      <c r="L140" s="131"/>
      <c r="M140" s="131"/>
      <c r="N140" s="131"/>
      <c r="O140" s="131"/>
      <c r="P140" s="131"/>
      <c r="Q140" s="131"/>
      <c r="R140" s="134"/>
      <c r="S140" s="132"/>
      <c r="T140" s="132"/>
      <c r="U140" s="132"/>
      <c r="V140" s="132"/>
      <c r="W140" s="133"/>
      <c r="X140" s="132"/>
      <c r="Y140" s="132"/>
      <c r="Z140" s="131"/>
      <c r="AA140" s="132"/>
      <c r="AB140" s="132"/>
      <c r="AC140" s="132"/>
    </row>
    <row r="141" spans="1:29" x14ac:dyDescent="0.45">
      <c r="A141" s="130"/>
      <c r="B141" s="130"/>
      <c r="C141" s="130"/>
      <c r="D141" s="130"/>
      <c r="E141" s="130"/>
      <c r="F141" s="130"/>
      <c r="G141" s="130"/>
      <c r="H141" s="130"/>
      <c r="I141" s="130"/>
      <c r="J141" s="131"/>
      <c r="K141" s="131"/>
      <c r="L141" s="131"/>
      <c r="M141" s="131"/>
      <c r="N141" s="131"/>
      <c r="O141" s="131"/>
      <c r="P141" s="131"/>
      <c r="Q141" s="131"/>
      <c r="R141" s="134"/>
      <c r="S141" s="132"/>
      <c r="T141" s="132"/>
      <c r="U141" s="132"/>
      <c r="V141" s="132"/>
      <c r="W141" s="133"/>
      <c r="X141" s="132"/>
      <c r="Y141" s="132"/>
      <c r="Z141" s="131"/>
      <c r="AA141" s="132"/>
      <c r="AB141" s="132"/>
      <c r="AC141" s="132"/>
    </row>
    <row r="142" spans="1:29" x14ac:dyDescent="0.45">
      <c r="A142" s="130"/>
      <c r="B142" s="130"/>
      <c r="C142" s="130"/>
      <c r="D142" s="130"/>
      <c r="E142" s="130"/>
      <c r="F142" s="130"/>
      <c r="G142" s="130"/>
      <c r="H142" s="130"/>
      <c r="I142" s="130"/>
      <c r="J142" s="131"/>
      <c r="K142" s="131"/>
      <c r="L142" s="131"/>
      <c r="M142" s="131"/>
      <c r="N142" s="131"/>
      <c r="O142" s="131"/>
      <c r="P142" s="131"/>
      <c r="Q142" s="131"/>
      <c r="R142" s="134"/>
      <c r="S142" s="132"/>
      <c r="T142" s="132"/>
      <c r="U142" s="132"/>
      <c r="V142" s="132"/>
      <c r="W142" s="133"/>
      <c r="X142" s="132"/>
      <c r="Y142" s="132"/>
      <c r="Z142" s="131"/>
      <c r="AA142" s="132"/>
      <c r="AB142" s="132"/>
      <c r="AC142" s="132"/>
    </row>
    <row r="143" spans="1:29" x14ac:dyDescent="0.45">
      <c r="A143" s="130"/>
      <c r="B143" s="130"/>
      <c r="C143" s="130"/>
      <c r="D143" s="130"/>
      <c r="E143" s="130"/>
      <c r="F143" s="130"/>
      <c r="G143" s="130"/>
      <c r="H143" s="130"/>
      <c r="I143" s="130"/>
      <c r="J143" s="131"/>
      <c r="K143" s="131"/>
      <c r="L143" s="131"/>
      <c r="M143" s="131"/>
      <c r="N143" s="131"/>
      <c r="O143" s="131"/>
      <c r="P143" s="131"/>
      <c r="Q143" s="131"/>
      <c r="R143" s="134"/>
      <c r="S143" s="132"/>
      <c r="T143" s="132"/>
      <c r="U143" s="132"/>
      <c r="V143" s="132"/>
      <c r="W143" s="133"/>
      <c r="X143" s="132"/>
      <c r="Y143" s="132"/>
      <c r="Z143" s="131"/>
      <c r="AA143" s="132"/>
      <c r="AB143" s="132"/>
      <c r="AC143" s="132"/>
    </row>
    <row r="144" spans="1:29" x14ac:dyDescent="0.45">
      <c r="A144" s="130"/>
      <c r="B144" s="130"/>
      <c r="C144" s="130"/>
      <c r="D144" s="130"/>
      <c r="E144" s="130"/>
      <c r="F144" s="130"/>
      <c r="G144" s="130"/>
      <c r="H144" s="130"/>
      <c r="I144" s="130"/>
      <c r="J144" s="131"/>
      <c r="K144" s="131"/>
      <c r="L144" s="131"/>
      <c r="M144" s="131"/>
      <c r="N144" s="131"/>
      <c r="O144" s="131"/>
      <c r="P144" s="131"/>
      <c r="Q144" s="131"/>
      <c r="R144" s="134"/>
      <c r="S144" s="132"/>
      <c r="T144" s="132"/>
      <c r="U144" s="132"/>
      <c r="V144" s="132"/>
      <c r="W144" s="133"/>
      <c r="X144" s="132"/>
      <c r="Y144" s="132"/>
      <c r="Z144" s="131"/>
      <c r="AA144" s="132"/>
      <c r="AB144" s="132"/>
      <c r="AC144" s="132"/>
    </row>
    <row r="145" spans="1:29" x14ac:dyDescent="0.45">
      <c r="A145" s="130"/>
      <c r="B145" s="130"/>
      <c r="C145" s="130"/>
      <c r="D145" s="130"/>
      <c r="E145" s="130"/>
      <c r="F145" s="130"/>
      <c r="G145" s="130"/>
      <c r="H145" s="130"/>
      <c r="I145" s="130"/>
      <c r="J145" s="131"/>
      <c r="K145" s="131"/>
      <c r="L145" s="131"/>
      <c r="M145" s="131"/>
      <c r="N145" s="131"/>
      <c r="O145" s="131"/>
      <c r="P145" s="131"/>
      <c r="Q145" s="131"/>
      <c r="R145" s="134"/>
      <c r="S145" s="132"/>
      <c r="T145" s="132"/>
      <c r="U145" s="132"/>
      <c r="V145" s="132"/>
      <c r="W145" s="133"/>
      <c r="X145" s="132"/>
      <c r="Y145" s="132"/>
      <c r="Z145" s="131"/>
      <c r="AA145" s="132"/>
      <c r="AB145" s="132"/>
      <c r="AC145" s="132"/>
    </row>
    <row r="146" spans="1:29" x14ac:dyDescent="0.45">
      <c r="A146" s="130"/>
      <c r="B146" s="130"/>
      <c r="C146" s="130"/>
      <c r="D146" s="130"/>
      <c r="E146" s="130"/>
      <c r="F146" s="130"/>
      <c r="G146" s="130"/>
      <c r="H146" s="130"/>
      <c r="I146" s="130"/>
      <c r="J146" s="131"/>
      <c r="K146" s="131"/>
      <c r="L146" s="131"/>
      <c r="M146" s="131"/>
      <c r="N146" s="131"/>
      <c r="O146" s="131"/>
      <c r="P146" s="131"/>
      <c r="Q146" s="131"/>
      <c r="R146" s="134"/>
      <c r="S146" s="132"/>
      <c r="T146" s="132"/>
      <c r="U146" s="132"/>
      <c r="V146" s="132"/>
      <c r="W146" s="133"/>
      <c r="X146" s="132"/>
      <c r="Y146" s="132"/>
      <c r="Z146" s="131"/>
      <c r="AA146" s="132"/>
      <c r="AB146" s="132"/>
      <c r="AC146" s="132"/>
    </row>
    <row r="147" spans="1:29" x14ac:dyDescent="0.45">
      <c r="A147" s="130"/>
      <c r="B147" s="130"/>
      <c r="C147" s="130"/>
      <c r="D147" s="130"/>
      <c r="E147" s="130"/>
      <c r="F147" s="130"/>
      <c r="G147" s="130"/>
      <c r="H147" s="130"/>
      <c r="I147" s="130"/>
      <c r="J147" s="131"/>
      <c r="K147" s="131"/>
      <c r="L147" s="131"/>
      <c r="M147" s="131"/>
      <c r="N147" s="131"/>
      <c r="O147" s="131"/>
      <c r="P147" s="131"/>
      <c r="Q147" s="131"/>
      <c r="R147" s="134"/>
      <c r="S147" s="132"/>
      <c r="T147" s="132"/>
      <c r="U147" s="132"/>
      <c r="V147" s="132"/>
      <c r="W147" s="133"/>
      <c r="X147" s="132"/>
      <c r="Y147" s="132"/>
      <c r="Z147" s="131"/>
      <c r="AA147" s="132"/>
      <c r="AB147" s="132"/>
      <c r="AC147" s="132"/>
    </row>
    <row r="148" spans="1:29" x14ac:dyDescent="0.45">
      <c r="A148" s="130"/>
      <c r="B148" s="130"/>
      <c r="C148" s="130"/>
      <c r="D148" s="130"/>
      <c r="E148" s="130"/>
      <c r="F148" s="130"/>
      <c r="G148" s="130"/>
      <c r="H148" s="130"/>
      <c r="I148" s="130"/>
      <c r="J148" s="131"/>
      <c r="K148" s="131"/>
      <c r="L148" s="131"/>
      <c r="M148" s="131"/>
      <c r="N148" s="131"/>
      <c r="O148" s="131"/>
      <c r="P148" s="131"/>
      <c r="Q148" s="131"/>
      <c r="R148" s="134"/>
      <c r="S148" s="132"/>
      <c r="T148" s="132"/>
      <c r="U148" s="132"/>
      <c r="V148" s="132"/>
      <c r="W148" s="133"/>
      <c r="X148" s="132"/>
      <c r="Y148" s="132"/>
      <c r="Z148" s="131"/>
      <c r="AA148" s="132"/>
      <c r="AB148" s="132"/>
      <c r="AC148" s="132"/>
    </row>
    <row r="149" spans="1:29" x14ac:dyDescent="0.45">
      <c r="A149" s="130"/>
      <c r="B149" s="130"/>
      <c r="C149" s="130"/>
      <c r="D149" s="130"/>
      <c r="E149" s="130"/>
      <c r="F149" s="130"/>
      <c r="G149" s="130"/>
      <c r="H149" s="130"/>
      <c r="I149" s="130"/>
      <c r="J149" s="131"/>
      <c r="K149" s="131"/>
      <c r="L149" s="131"/>
      <c r="M149" s="131"/>
      <c r="N149" s="131"/>
      <c r="O149" s="131"/>
      <c r="P149" s="131"/>
      <c r="Q149" s="131"/>
      <c r="R149" s="134"/>
      <c r="S149" s="132"/>
      <c r="T149" s="132"/>
      <c r="U149" s="132"/>
      <c r="V149" s="132"/>
      <c r="W149" s="133"/>
      <c r="X149" s="132"/>
      <c r="Y149" s="132"/>
      <c r="Z149" s="131"/>
      <c r="AA149" s="132"/>
      <c r="AB149" s="132"/>
      <c r="AC149" s="132"/>
    </row>
    <row r="150" spans="1:29" x14ac:dyDescent="0.45">
      <c r="A150" s="130"/>
      <c r="B150" s="130"/>
      <c r="C150" s="130"/>
      <c r="D150" s="130"/>
      <c r="E150" s="130"/>
      <c r="F150" s="130"/>
      <c r="G150" s="130"/>
      <c r="H150" s="130"/>
      <c r="I150" s="130"/>
      <c r="J150" s="131"/>
      <c r="K150" s="131"/>
      <c r="L150" s="131"/>
      <c r="M150" s="131"/>
      <c r="N150" s="131"/>
      <c r="O150" s="131"/>
      <c r="P150" s="131"/>
      <c r="Q150" s="131"/>
      <c r="R150" s="134"/>
      <c r="S150" s="132"/>
      <c r="T150" s="132"/>
      <c r="U150" s="132"/>
      <c r="V150" s="132"/>
      <c r="W150" s="133"/>
      <c r="X150" s="132"/>
      <c r="Y150" s="132"/>
      <c r="Z150" s="131"/>
      <c r="AA150" s="132"/>
      <c r="AB150" s="132"/>
      <c r="AC150" s="132"/>
    </row>
    <row r="151" spans="1:29" x14ac:dyDescent="0.45">
      <c r="A151" s="130"/>
      <c r="B151" s="130"/>
      <c r="C151" s="130"/>
      <c r="D151" s="130"/>
      <c r="E151" s="130"/>
      <c r="F151" s="130"/>
      <c r="G151" s="130"/>
      <c r="H151" s="130"/>
      <c r="I151" s="130"/>
      <c r="J151" s="131"/>
      <c r="K151" s="131"/>
      <c r="L151" s="131"/>
      <c r="M151" s="131"/>
      <c r="N151" s="131"/>
      <c r="O151" s="131"/>
      <c r="P151" s="131"/>
      <c r="Q151" s="131"/>
      <c r="R151" s="134"/>
      <c r="S151" s="132"/>
      <c r="T151" s="132"/>
      <c r="U151" s="132"/>
      <c r="V151" s="132"/>
      <c r="W151" s="133"/>
      <c r="X151" s="132"/>
      <c r="Y151" s="132"/>
      <c r="Z151" s="131"/>
      <c r="AA151" s="132"/>
      <c r="AB151" s="132"/>
      <c r="AC151" s="132"/>
    </row>
    <row r="152" spans="1:29" x14ac:dyDescent="0.45">
      <c r="A152" s="130"/>
      <c r="B152" s="130"/>
      <c r="C152" s="130"/>
      <c r="D152" s="130"/>
      <c r="E152" s="130"/>
      <c r="F152" s="130"/>
      <c r="G152" s="130"/>
      <c r="H152" s="130"/>
      <c r="I152" s="130"/>
      <c r="J152" s="131"/>
      <c r="K152" s="131"/>
      <c r="L152" s="131"/>
      <c r="M152" s="131"/>
      <c r="N152" s="131"/>
      <c r="O152" s="131"/>
      <c r="P152" s="131"/>
      <c r="Q152" s="131"/>
      <c r="R152" s="134"/>
      <c r="S152" s="132"/>
      <c r="T152" s="132"/>
      <c r="U152" s="132"/>
      <c r="V152" s="132"/>
      <c r="W152" s="133"/>
      <c r="X152" s="132"/>
      <c r="Y152" s="132"/>
      <c r="Z152" s="131"/>
      <c r="AA152" s="132"/>
      <c r="AB152" s="132"/>
      <c r="AC152" s="132"/>
    </row>
    <row r="153" spans="1:29" x14ac:dyDescent="0.45">
      <c r="A153" s="130"/>
      <c r="B153" s="130"/>
      <c r="C153" s="130"/>
      <c r="D153" s="130"/>
      <c r="E153" s="130"/>
      <c r="F153" s="130"/>
      <c r="G153" s="130"/>
      <c r="H153" s="130"/>
      <c r="I153" s="130"/>
      <c r="J153" s="131"/>
      <c r="K153" s="131"/>
      <c r="L153" s="131"/>
      <c r="M153" s="131"/>
      <c r="N153" s="131"/>
      <c r="O153" s="131"/>
      <c r="P153" s="131"/>
      <c r="Q153" s="131"/>
      <c r="R153" s="134"/>
      <c r="S153" s="132"/>
      <c r="T153" s="132"/>
      <c r="U153" s="132"/>
      <c r="V153" s="132"/>
      <c r="W153" s="133"/>
      <c r="X153" s="132"/>
      <c r="Y153" s="132"/>
      <c r="Z153" s="131"/>
      <c r="AA153" s="132"/>
      <c r="AB153" s="132"/>
      <c r="AC153" s="132"/>
    </row>
    <row r="154" spans="1:29" x14ac:dyDescent="0.45">
      <c r="A154" s="130"/>
      <c r="B154" s="130"/>
      <c r="C154" s="130"/>
      <c r="D154" s="130"/>
      <c r="E154" s="130"/>
      <c r="F154" s="130"/>
      <c r="G154" s="130"/>
      <c r="H154" s="130"/>
      <c r="I154" s="130"/>
      <c r="J154" s="131"/>
      <c r="K154" s="131"/>
      <c r="L154" s="131"/>
      <c r="M154" s="131"/>
      <c r="N154" s="131"/>
      <c r="O154" s="131"/>
      <c r="P154" s="131"/>
      <c r="Q154" s="131"/>
      <c r="R154" s="134"/>
      <c r="S154" s="132"/>
      <c r="T154" s="132"/>
      <c r="U154" s="132"/>
      <c r="V154" s="132"/>
      <c r="W154" s="133"/>
      <c r="X154" s="132"/>
      <c r="Y154" s="132"/>
      <c r="Z154" s="131"/>
      <c r="AA154" s="132"/>
      <c r="AB154" s="132"/>
      <c r="AC154" s="132"/>
    </row>
    <row r="155" spans="1:29" x14ac:dyDescent="0.45">
      <c r="A155" s="130"/>
      <c r="B155" s="130"/>
      <c r="C155" s="130"/>
      <c r="D155" s="130"/>
      <c r="E155" s="130"/>
      <c r="F155" s="130"/>
      <c r="G155" s="130"/>
      <c r="H155" s="130"/>
      <c r="I155" s="130"/>
      <c r="J155" s="131"/>
      <c r="K155" s="131"/>
      <c r="L155" s="131"/>
      <c r="M155" s="131"/>
      <c r="N155" s="131"/>
      <c r="O155" s="131"/>
      <c r="P155" s="131"/>
      <c r="Q155" s="131"/>
      <c r="R155" s="134"/>
      <c r="S155" s="132"/>
      <c r="T155" s="132"/>
      <c r="U155" s="132"/>
      <c r="V155" s="132"/>
      <c r="W155" s="133"/>
      <c r="X155" s="132"/>
      <c r="Y155" s="132"/>
      <c r="Z155" s="131"/>
      <c r="AA155" s="132"/>
      <c r="AB155" s="132"/>
      <c r="AC155" s="132"/>
    </row>
    <row r="156" spans="1:29" x14ac:dyDescent="0.45">
      <c r="A156" s="130"/>
      <c r="B156" s="130"/>
      <c r="C156" s="130"/>
      <c r="D156" s="130"/>
      <c r="E156" s="130"/>
      <c r="F156" s="130"/>
      <c r="G156" s="130"/>
      <c r="H156" s="130"/>
      <c r="I156" s="130"/>
      <c r="J156" s="131"/>
      <c r="K156" s="131"/>
      <c r="L156" s="131"/>
      <c r="M156" s="131"/>
      <c r="N156" s="131"/>
      <c r="O156" s="131"/>
      <c r="P156" s="131"/>
      <c r="Q156" s="131"/>
      <c r="R156" s="134"/>
      <c r="S156" s="132"/>
      <c r="T156" s="132"/>
      <c r="U156" s="132"/>
      <c r="V156" s="132"/>
      <c r="W156" s="133"/>
      <c r="X156" s="132"/>
      <c r="Y156" s="132"/>
      <c r="Z156" s="131"/>
      <c r="AA156" s="132"/>
      <c r="AB156" s="132"/>
      <c r="AC156" s="132"/>
    </row>
    <row r="157" spans="1:29" x14ac:dyDescent="0.45">
      <c r="A157" s="130"/>
      <c r="B157" s="130"/>
      <c r="C157" s="130"/>
      <c r="D157" s="130"/>
      <c r="E157" s="130"/>
      <c r="F157" s="130"/>
      <c r="G157" s="130"/>
      <c r="H157" s="130"/>
      <c r="I157" s="130"/>
      <c r="J157" s="131"/>
      <c r="K157" s="131"/>
      <c r="L157" s="131"/>
      <c r="M157" s="131"/>
      <c r="N157" s="131"/>
      <c r="O157" s="131"/>
      <c r="P157" s="131"/>
      <c r="Q157" s="131"/>
      <c r="R157" s="134"/>
      <c r="S157" s="132"/>
      <c r="T157" s="132"/>
      <c r="U157" s="132"/>
      <c r="V157" s="132"/>
      <c r="W157" s="133"/>
      <c r="X157" s="132"/>
      <c r="Y157" s="132"/>
      <c r="Z157" s="131"/>
      <c r="AA157" s="132"/>
      <c r="AB157" s="132"/>
      <c r="AC157" s="132"/>
    </row>
    <row r="158" spans="1:29" x14ac:dyDescent="0.45">
      <c r="A158" s="130"/>
      <c r="B158" s="130"/>
      <c r="C158" s="130"/>
      <c r="D158" s="130"/>
      <c r="E158" s="130"/>
      <c r="F158" s="130"/>
      <c r="G158" s="130"/>
      <c r="H158" s="130"/>
      <c r="I158" s="130"/>
      <c r="J158" s="131"/>
      <c r="K158" s="131"/>
      <c r="L158" s="131"/>
      <c r="M158" s="131"/>
      <c r="N158" s="131"/>
      <c r="O158" s="131"/>
      <c r="P158" s="131"/>
      <c r="Q158" s="131"/>
      <c r="R158" s="134"/>
      <c r="S158" s="132"/>
      <c r="T158" s="132"/>
      <c r="U158" s="132"/>
      <c r="V158" s="132"/>
      <c r="W158" s="133"/>
      <c r="X158" s="132"/>
      <c r="Y158" s="132"/>
      <c r="Z158" s="131"/>
      <c r="AA158" s="132"/>
      <c r="AB158" s="132"/>
      <c r="AC158" s="132"/>
    </row>
    <row r="159" spans="1:29" x14ac:dyDescent="0.45">
      <c r="A159" s="130"/>
      <c r="B159" s="130"/>
      <c r="C159" s="130"/>
      <c r="D159" s="130"/>
      <c r="E159" s="130"/>
      <c r="F159" s="130"/>
      <c r="G159" s="130"/>
      <c r="H159" s="130"/>
      <c r="I159" s="130"/>
      <c r="J159" s="131"/>
      <c r="K159" s="131"/>
      <c r="L159" s="131"/>
      <c r="M159" s="131"/>
      <c r="N159" s="131"/>
      <c r="O159" s="131"/>
      <c r="P159" s="131"/>
      <c r="Q159" s="131"/>
      <c r="R159" s="134"/>
      <c r="S159" s="132"/>
      <c r="T159" s="132"/>
      <c r="U159" s="132"/>
      <c r="V159" s="132"/>
      <c r="W159" s="133"/>
      <c r="X159" s="132"/>
      <c r="Y159" s="132"/>
      <c r="Z159" s="131"/>
      <c r="AA159" s="132"/>
      <c r="AB159" s="132"/>
      <c r="AC159" s="132"/>
    </row>
    <row r="160" spans="1:29" x14ac:dyDescent="0.45">
      <c r="A160" s="130"/>
      <c r="B160" s="130"/>
      <c r="C160" s="130"/>
      <c r="D160" s="130"/>
      <c r="E160" s="130"/>
      <c r="F160" s="130"/>
      <c r="G160" s="130"/>
      <c r="H160" s="130"/>
      <c r="I160" s="130"/>
      <c r="J160" s="131"/>
      <c r="K160" s="131"/>
      <c r="L160" s="131"/>
      <c r="M160" s="131"/>
      <c r="N160" s="131"/>
      <c r="O160" s="131"/>
      <c r="P160" s="131"/>
      <c r="Q160" s="131"/>
      <c r="R160" s="134"/>
      <c r="S160" s="132"/>
      <c r="T160" s="132"/>
      <c r="U160" s="132"/>
      <c r="V160" s="132"/>
      <c r="W160" s="133"/>
      <c r="X160" s="132"/>
      <c r="Y160" s="132"/>
      <c r="Z160" s="131"/>
      <c r="AA160" s="132"/>
      <c r="AB160" s="132"/>
      <c r="AC160" s="132"/>
    </row>
    <row r="161" spans="1:29" x14ac:dyDescent="0.45">
      <c r="A161" s="130"/>
      <c r="B161" s="130"/>
      <c r="C161" s="130"/>
      <c r="D161" s="130"/>
      <c r="E161" s="130"/>
      <c r="F161" s="130"/>
      <c r="G161" s="130"/>
      <c r="H161" s="130"/>
      <c r="I161" s="130"/>
      <c r="J161" s="131"/>
      <c r="K161" s="131"/>
      <c r="L161" s="131"/>
      <c r="M161" s="131"/>
      <c r="N161" s="131"/>
      <c r="O161" s="131"/>
      <c r="P161" s="131"/>
      <c r="Q161" s="131"/>
      <c r="R161" s="134"/>
      <c r="S161" s="132"/>
      <c r="T161" s="132"/>
      <c r="U161" s="132"/>
      <c r="V161" s="132"/>
      <c r="W161" s="133"/>
      <c r="X161" s="132"/>
      <c r="Y161" s="132"/>
      <c r="Z161" s="131"/>
      <c r="AA161" s="132"/>
      <c r="AB161" s="132"/>
      <c r="AC161" s="132"/>
    </row>
    <row r="162" spans="1:29" x14ac:dyDescent="0.45">
      <c r="A162" s="130"/>
      <c r="B162" s="130"/>
      <c r="C162" s="130"/>
      <c r="D162" s="130"/>
      <c r="E162" s="130"/>
      <c r="F162" s="130"/>
      <c r="G162" s="130"/>
      <c r="H162" s="130"/>
      <c r="I162" s="130"/>
      <c r="J162" s="131"/>
      <c r="K162" s="131"/>
      <c r="L162" s="131"/>
      <c r="M162" s="131"/>
      <c r="N162" s="131"/>
      <c r="O162" s="131"/>
      <c r="P162" s="131"/>
      <c r="Q162" s="131"/>
      <c r="R162" s="134"/>
      <c r="S162" s="132"/>
      <c r="T162" s="132"/>
      <c r="U162" s="132"/>
      <c r="V162" s="132"/>
      <c r="W162" s="133"/>
      <c r="X162" s="132"/>
      <c r="Y162" s="132"/>
      <c r="Z162" s="131"/>
      <c r="AA162" s="132"/>
      <c r="AB162" s="132"/>
      <c r="AC162" s="132"/>
    </row>
    <row r="163" spans="1:29" x14ac:dyDescent="0.45">
      <c r="A163" s="130"/>
      <c r="B163" s="130"/>
      <c r="C163" s="130"/>
      <c r="D163" s="130"/>
      <c r="E163" s="130"/>
      <c r="F163" s="130"/>
      <c r="G163" s="130"/>
      <c r="H163" s="130"/>
      <c r="I163" s="130"/>
      <c r="J163" s="131"/>
      <c r="K163" s="131"/>
      <c r="L163" s="131"/>
      <c r="M163" s="131"/>
      <c r="N163" s="131"/>
      <c r="O163" s="131"/>
      <c r="P163" s="131"/>
      <c r="Q163" s="131"/>
      <c r="R163" s="134"/>
      <c r="S163" s="132"/>
      <c r="T163" s="132"/>
      <c r="U163" s="132"/>
      <c r="V163" s="132"/>
      <c r="W163" s="133"/>
      <c r="X163" s="132"/>
      <c r="Y163" s="132"/>
      <c r="Z163" s="131"/>
      <c r="AA163" s="132"/>
      <c r="AB163" s="132"/>
      <c r="AC163" s="132"/>
    </row>
    <row r="164" spans="1:29" x14ac:dyDescent="0.45">
      <c r="A164" s="130"/>
      <c r="B164" s="130"/>
      <c r="C164" s="130"/>
      <c r="D164" s="130"/>
      <c r="E164" s="130"/>
      <c r="F164" s="130"/>
      <c r="G164" s="130"/>
      <c r="H164" s="130"/>
      <c r="I164" s="130"/>
      <c r="J164" s="131"/>
      <c r="K164" s="131"/>
      <c r="L164" s="131"/>
      <c r="M164" s="131"/>
      <c r="N164" s="131"/>
      <c r="O164" s="131"/>
      <c r="P164" s="131"/>
      <c r="Q164" s="131"/>
      <c r="R164" s="134"/>
      <c r="S164" s="132"/>
      <c r="T164" s="132"/>
      <c r="U164" s="132"/>
      <c r="V164" s="132"/>
      <c r="W164" s="133"/>
      <c r="X164" s="132"/>
      <c r="Y164" s="132"/>
      <c r="Z164" s="131"/>
      <c r="AA164" s="132"/>
      <c r="AB164" s="132"/>
      <c r="AC164" s="132"/>
    </row>
    <row r="165" spans="1:29" x14ac:dyDescent="0.45">
      <c r="A165" s="130"/>
      <c r="B165" s="130"/>
      <c r="C165" s="130"/>
      <c r="D165" s="130"/>
      <c r="E165" s="130"/>
      <c r="F165" s="130"/>
      <c r="G165" s="130"/>
      <c r="H165" s="130"/>
      <c r="I165" s="130"/>
      <c r="J165" s="131"/>
      <c r="K165" s="131"/>
      <c r="L165" s="131"/>
      <c r="M165" s="131"/>
      <c r="N165" s="131"/>
      <c r="O165" s="131"/>
      <c r="P165" s="131"/>
      <c r="Q165" s="131"/>
      <c r="R165" s="134"/>
      <c r="S165" s="132"/>
      <c r="T165" s="132"/>
      <c r="U165" s="132"/>
      <c r="V165" s="132"/>
      <c r="W165" s="133"/>
      <c r="X165" s="132"/>
      <c r="Y165" s="132"/>
      <c r="Z165" s="131"/>
      <c r="AA165" s="132"/>
      <c r="AB165" s="132"/>
      <c r="AC165" s="132"/>
    </row>
    <row r="166" spans="1:29" x14ac:dyDescent="0.45">
      <c r="A166" s="130"/>
      <c r="B166" s="130"/>
      <c r="C166" s="130"/>
      <c r="D166" s="130"/>
      <c r="E166" s="130"/>
      <c r="F166" s="130"/>
      <c r="G166" s="130"/>
      <c r="H166" s="130"/>
      <c r="I166" s="130"/>
      <c r="J166" s="131"/>
      <c r="K166" s="131"/>
      <c r="L166" s="131"/>
      <c r="M166" s="131"/>
      <c r="N166" s="131"/>
      <c r="O166" s="131"/>
      <c r="P166" s="131"/>
      <c r="Q166" s="131"/>
      <c r="R166" s="134"/>
      <c r="S166" s="132"/>
      <c r="T166" s="132"/>
      <c r="U166" s="132"/>
      <c r="V166" s="132"/>
      <c r="W166" s="133"/>
      <c r="X166" s="132"/>
      <c r="Y166" s="132"/>
      <c r="Z166" s="131"/>
      <c r="AA166" s="132"/>
      <c r="AB166" s="132"/>
      <c r="AC166" s="132"/>
    </row>
    <row r="167" spans="1:29" x14ac:dyDescent="0.45">
      <c r="A167" s="130"/>
      <c r="B167" s="130"/>
      <c r="C167" s="130"/>
      <c r="D167" s="130"/>
      <c r="E167" s="130"/>
      <c r="F167" s="130"/>
      <c r="G167" s="130"/>
      <c r="H167" s="130"/>
      <c r="I167" s="130"/>
      <c r="J167" s="131"/>
      <c r="K167" s="131"/>
      <c r="L167" s="131"/>
      <c r="M167" s="131"/>
      <c r="N167" s="131"/>
      <c r="O167" s="131"/>
      <c r="P167" s="131"/>
      <c r="Q167" s="131"/>
      <c r="R167" s="134"/>
      <c r="S167" s="132"/>
      <c r="T167" s="132"/>
      <c r="U167" s="132"/>
      <c r="V167" s="132"/>
      <c r="W167" s="133"/>
      <c r="X167" s="132"/>
      <c r="Y167" s="132"/>
      <c r="Z167" s="131"/>
      <c r="AA167" s="132"/>
      <c r="AB167" s="132"/>
      <c r="AC167" s="132"/>
    </row>
    <row r="168" spans="1:29" x14ac:dyDescent="0.45">
      <c r="A168" s="130"/>
      <c r="B168" s="130"/>
      <c r="C168" s="130"/>
      <c r="D168" s="130"/>
      <c r="E168" s="130"/>
      <c r="F168" s="130"/>
      <c r="G168" s="130"/>
      <c r="H168" s="130"/>
      <c r="I168" s="130"/>
      <c r="J168" s="131"/>
      <c r="K168" s="131"/>
      <c r="L168" s="131"/>
      <c r="M168" s="131"/>
      <c r="N168" s="131"/>
      <c r="O168" s="131"/>
      <c r="P168" s="131"/>
      <c r="Q168" s="131"/>
      <c r="R168" s="134"/>
      <c r="S168" s="132"/>
      <c r="T168" s="132"/>
      <c r="U168" s="132"/>
      <c r="V168" s="132"/>
      <c r="W168" s="133"/>
      <c r="X168" s="132"/>
      <c r="Y168" s="132"/>
      <c r="Z168" s="131"/>
      <c r="AA168" s="132"/>
      <c r="AB168" s="132"/>
      <c r="AC168" s="132"/>
    </row>
    <row r="169" spans="1:29" x14ac:dyDescent="0.45">
      <c r="A169" s="130"/>
      <c r="B169" s="130"/>
      <c r="C169" s="130"/>
      <c r="D169" s="130"/>
      <c r="E169" s="130"/>
      <c r="F169" s="130"/>
      <c r="G169" s="130"/>
      <c r="H169" s="130"/>
      <c r="I169" s="130"/>
      <c r="J169" s="131"/>
      <c r="K169" s="131"/>
      <c r="L169" s="131"/>
      <c r="M169" s="131"/>
      <c r="N169" s="131"/>
      <c r="O169" s="131"/>
      <c r="P169" s="131"/>
      <c r="Q169" s="131"/>
      <c r="R169" s="134"/>
      <c r="S169" s="132"/>
      <c r="T169" s="132"/>
      <c r="U169" s="132"/>
      <c r="V169" s="132"/>
      <c r="W169" s="133"/>
      <c r="X169" s="132"/>
      <c r="Y169" s="132"/>
      <c r="Z169" s="131"/>
      <c r="AA169" s="132"/>
      <c r="AB169" s="132"/>
      <c r="AC169" s="132"/>
    </row>
    <row r="170" spans="1:29" x14ac:dyDescent="0.45">
      <c r="A170" s="130"/>
      <c r="B170" s="130"/>
      <c r="C170" s="130"/>
      <c r="D170" s="130"/>
      <c r="E170" s="130"/>
      <c r="F170" s="130"/>
      <c r="G170" s="130"/>
      <c r="H170" s="130"/>
      <c r="I170" s="130"/>
      <c r="J170" s="131"/>
      <c r="K170" s="131"/>
      <c r="L170" s="131"/>
      <c r="M170" s="131"/>
      <c r="N170" s="131"/>
      <c r="O170" s="131"/>
      <c r="P170" s="131"/>
      <c r="Q170" s="131"/>
      <c r="R170" s="134"/>
      <c r="S170" s="132"/>
      <c r="T170" s="132"/>
      <c r="U170" s="132"/>
      <c r="V170" s="132"/>
      <c r="W170" s="133"/>
      <c r="X170" s="132"/>
      <c r="Y170" s="132"/>
      <c r="Z170" s="131"/>
      <c r="AA170" s="132"/>
      <c r="AB170" s="132"/>
      <c r="AC170" s="132"/>
    </row>
    <row r="171" spans="1:29" x14ac:dyDescent="0.45">
      <c r="A171" s="130"/>
      <c r="B171" s="130"/>
      <c r="C171" s="130"/>
      <c r="D171" s="130"/>
      <c r="E171" s="130"/>
      <c r="F171" s="130"/>
      <c r="G171" s="130"/>
      <c r="H171" s="130"/>
      <c r="I171" s="130"/>
      <c r="J171" s="131"/>
      <c r="K171" s="131"/>
      <c r="L171" s="131"/>
      <c r="M171" s="131"/>
      <c r="N171" s="131"/>
      <c r="O171" s="131"/>
      <c r="P171" s="131"/>
      <c r="Q171" s="131"/>
      <c r="R171" s="134"/>
      <c r="S171" s="132"/>
      <c r="T171" s="132"/>
      <c r="U171" s="132"/>
      <c r="V171" s="132"/>
      <c r="W171" s="133"/>
      <c r="X171" s="132"/>
      <c r="Y171" s="132"/>
      <c r="Z171" s="131"/>
      <c r="AA171" s="132"/>
      <c r="AB171" s="132"/>
      <c r="AC171" s="132"/>
    </row>
    <row r="172" spans="1:29" x14ac:dyDescent="0.45">
      <c r="A172" s="130"/>
      <c r="B172" s="130"/>
      <c r="C172" s="130"/>
      <c r="D172" s="130"/>
      <c r="E172" s="130"/>
      <c r="F172" s="130"/>
      <c r="G172" s="130"/>
      <c r="H172" s="130"/>
      <c r="I172" s="130"/>
      <c r="J172" s="131"/>
      <c r="K172" s="131"/>
      <c r="L172" s="131"/>
      <c r="M172" s="131"/>
      <c r="N172" s="131"/>
      <c r="O172" s="131"/>
      <c r="P172" s="131"/>
      <c r="Q172" s="131"/>
      <c r="R172" s="134"/>
      <c r="S172" s="132"/>
      <c r="T172" s="132"/>
      <c r="U172" s="132"/>
      <c r="V172" s="132"/>
      <c r="W172" s="133"/>
      <c r="X172" s="132"/>
      <c r="Y172" s="132"/>
      <c r="Z172" s="131"/>
      <c r="AA172" s="132"/>
      <c r="AB172" s="132"/>
      <c r="AC172" s="132"/>
    </row>
    <row r="173" spans="1:29" x14ac:dyDescent="0.45">
      <c r="A173" s="130"/>
      <c r="B173" s="130"/>
      <c r="C173" s="130"/>
      <c r="D173" s="130"/>
      <c r="E173" s="130"/>
      <c r="F173" s="130"/>
      <c r="G173" s="130"/>
      <c r="H173" s="130"/>
      <c r="I173" s="130"/>
      <c r="J173" s="131"/>
      <c r="K173" s="131"/>
      <c r="L173" s="131"/>
      <c r="M173" s="131"/>
      <c r="N173" s="131"/>
      <c r="O173" s="131"/>
      <c r="P173" s="131"/>
      <c r="Q173" s="131"/>
      <c r="R173" s="134"/>
      <c r="S173" s="132"/>
      <c r="T173" s="132"/>
      <c r="U173" s="132"/>
      <c r="V173" s="132"/>
      <c r="W173" s="133"/>
      <c r="X173" s="132"/>
      <c r="Y173" s="132"/>
      <c r="Z173" s="131"/>
      <c r="AA173" s="132"/>
      <c r="AB173" s="132"/>
      <c r="AC173" s="132"/>
    </row>
    <row r="174" spans="1:29" x14ac:dyDescent="0.45">
      <c r="A174" s="130"/>
      <c r="B174" s="130"/>
      <c r="C174" s="130"/>
      <c r="D174" s="130"/>
      <c r="E174" s="130"/>
      <c r="F174" s="130"/>
      <c r="G174" s="130"/>
      <c r="H174" s="130"/>
      <c r="I174" s="130"/>
      <c r="J174" s="131"/>
      <c r="K174" s="131"/>
      <c r="L174" s="131"/>
      <c r="M174" s="131"/>
      <c r="N174" s="131"/>
      <c r="O174" s="131"/>
      <c r="P174" s="131"/>
      <c r="Q174" s="131"/>
      <c r="R174" s="134"/>
      <c r="S174" s="132"/>
      <c r="T174" s="132"/>
      <c r="U174" s="132"/>
      <c r="V174" s="132"/>
      <c r="W174" s="133"/>
      <c r="X174" s="132"/>
      <c r="Y174" s="132"/>
      <c r="Z174" s="131"/>
      <c r="AA174" s="132"/>
      <c r="AB174" s="132"/>
      <c r="AC174" s="132"/>
    </row>
    <row r="175" spans="1:29" x14ac:dyDescent="0.45">
      <c r="A175" s="130"/>
      <c r="B175" s="130"/>
      <c r="C175" s="130"/>
      <c r="D175" s="130"/>
      <c r="E175" s="130"/>
      <c r="F175" s="130"/>
      <c r="G175" s="130"/>
      <c r="H175" s="130"/>
      <c r="I175" s="130"/>
      <c r="J175" s="131"/>
      <c r="K175" s="131"/>
      <c r="L175" s="131"/>
      <c r="M175" s="131"/>
      <c r="N175" s="131"/>
      <c r="O175" s="131"/>
      <c r="P175" s="131"/>
      <c r="Q175" s="131"/>
      <c r="R175" s="134"/>
      <c r="S175" s="132"/>
      <c r="T175" s="132"/>
      <c r="U175" s="132"/>
      <c r="V175" s="132"/>
      <c r="W175" s="133"/>
      <c r="X175" s="132"/>
      <c r="Y175" s="132"/>
      <c r="Z175" s="131"/>
      <c r="AA175" s="132"/>
      <c r="AB175" s="132"/>
      <c r="AC175" s="132"/>
    </row>
    <row r="176" spans="1:29" x14ac:dyDescent="0.45">
      <c r="A176" s="130"/>
      <c r="B176" s="130"/>
      <c r="C176" s="130"/>
      <c r="D176" s="130"/>
      <c r="E176" s="130"/>
      <c r="F176" s="130"/>
      <c r="G176" s="130"/>
      <c r="H176" s="130"/>
      <c r="I176" s="130"/>
      <c r="J176" s="131"/>
      <c r="K176" s="131"/>
      <c r="L176" s="131"/>
      <c r="M176" s="131"/>
      <c r="N176" s="131"/>
      <c r="O176" s="131"/>
      <c r="P176" s="131"/>
      <c r="Q176" s="131"/>
      <c r="R176" s="134"/>
      <c r="S176" s="132"/>
      <c r="T176" s="132"/>
      <c r="U176" s="132"/>
      <c r="V176" s="132"/>
      <c r="W176" s="133"/>
      <c r="X176" s="132"/>
      <c r="Y176" s="132"/>
      <c r="Z176" s="131"/>
      <c r="AA176" s="132"/>
      <c r="AB176" s="132"/>
      <c r="AC176" s="132"/>
    </row>
    <row r="177" spans="1:29" x14ac:dyDescent="0.45">
      <c r="A177" s="130"/>
      <c r="B177" s="130"/>
      <c r="C177" s="130"/>
      <c r="D177" s="130"/>
      <c r="E177" s="130"/>
      <c r="F177" s="130"/>
      <c r="G177" s="130"/>
      <c r="H177" s="130"/>
      <c r="I177" s="130"/>
      <c r="J177" s="131"/>
      <c r="K177" s="131"/>
      <c r="L177" s="131"/>
      <c r="M177" s="131"/>
      <c r="N177" s="131"/>
      <c r="O177" s="131"/>
      <c r="P177" s="131"/>
      <c r="Q177" s="131"/>
      <c r="R177" s="134"/>
      <c r="S177" s="132"/>
      <c r="T177" s="132"/>
      <c r="U177" s="132"/>
      <c r="V177" s="132"/>
      <c r="W177" s="133"/>
      <c r="X177" s="132"/>
      <c r="Y177" s="132"/>
      <c r="Z177" s="131"/>
      <c r="AA177" s="132"/>
      <c r="AB177" s="132"/>
      <c r="AC177" s="132"/>
    </row>
    <row r="178" spans="1:29" x14ac:dyDescent="0.45">
      <c r="A178" s="130"/>
      <c r="B178" s="130"/>
      <c r="C178" s="130"/>
      <c r="D178" s="130"/>
      <c r="E178" s="130"/>
      <c r="F178" s="130"/>
      <c r="G178" s="130"/>
      <c r="H178" s="130"/>
      <c r="I178" s="130"/>
      <c r="J178" s="131"/>
      <c r="K178" s="131"/>
      <c r="L178" s="131"/>
      <c r="M178" s="131"/>
      <c r="N178" s="131"/>
      <c r="O178" s="131"/>
      <c r="P178" s="131"/>
      <c r="Q178" s="131"/>
      <c r="R178" s="134"/>
      <c r="S178" s="132"/>
      <c r="T178" s="132"/>
      <c r="U178" s="132"/>
      <c r="V178" s="132"/>
      <c r="W178" s="133"/>
      <c r="X178" s="132"/>
      <c r="Y178" s="132"/>
      <c r="Z178" s="131"/>
      <c r="AA178" s="132"/>
      <c r="AB178" s="132"/>
      <c r="AC178" s="132"/>
    </row>
    <row r="179" spans="1:29" x14ac:dyDescent="0.45">
      <c r="A179" s="130"/>
      <c r="B179" s="130"/>
      <c r="C179" s="130"/>
      <c r="D179" s="130"/>
      <c r="E179" s="130"/>
      <c r="F179" s="130"/>
      <c r="G179" s="130"/>
      <c r="H179" s="130"/>
      <c r="I179" s="130"/>
      <c r="J179" s="131"/>
      <c r="K179" s="131"/>
      <c r="L179" s="131"/>
      <c r="M179" s="131"/>
      <c r="N179" s="131"/>
      <c r="O179" s="131"/>
      <c r="P179" s="131"/>
      <c r="Q179" s="131"/>
      <c r="R179" s="134"/>
      <c r="S179" s="132"/>
      <c r="T179" s="132"/>
      <c r="U179" s="132"/>
      <c r="V179" s="132"/>
      <c r="W179" s="133"/>
      <c r="X179" s="132"/>
      <c r="Y179" s="132"/>
      <c r="Z179" s="131"/>
      <c r="AA179" s="132"/>
      <c r="AB179" s="132"/>
      <c r="AC179" s="132"/>
    </row>
    <row r="180" spans="1:29" x14ac:dyDescent="0.45">
      <c r="A180" s="130"/>
      <c r="B180" s="130"/>
      <c r="C180" s="130"/>
      <c r="D180" s="130"/>
      <c r="E180" s="130"/>
      <c r="F180" s="130"/>
      <c r="G180" s="130"/>
      <c r="H180" s="130"/>
      <c r="I180" s="130"/>
      <c r="J180" s="131"/>
      <c r="K180" s="131"/>
      <c r="L180" s="131"/>
      <c r="M180" s="131"/>
      <c r="N180" s="131"/>
      <c r="O180" s="131"/>
      <c r="P180" s="131"/>
      <c r="Q180" s="131"/>
      <c r="R180" s="134"/>
      <c r="S180" s="132"/>
      <c r="T180" s="132"/>
      <c r="U180" s="132"/>
      <c r="V180" s="132"/>
      <c r="W180" s="133"/>
      <c r="X180" s="132"/>
      <c r="Y180" s="132"/>
      <c r="Z180" s="131"/>
      <c r="AA180" s="132"/>
      <c r="AB180" s="132"/>
      <c r="AC180" s="132"/>
    </row>
    <row r="181" spans="1:29" x14ac:dyDescent="0.45">
      <c r="A181" s="130"/>
      <c r="B181" s="130"/>
      <c r="C181" s="130"/>
      <c r="D181" s="130"/>
      <c r="E181" s="130"/>
      <c r="F181" s="130"/>
      <c r="G181" s="130"/>
      <c r="H181" s="130"/>
      <c r="I181" s="130"/>
      <c r="J181" s="131"/>
      <c r="K181" s="131"/>
      <c r="L181" s="131"/>
      <c r="M181" s="131"/>
      <c r="N181" s="131"/>
      <c r="O181" s="131"/>
      <c r="P181" s="131"/>
      <c r="Q181" s="131"/>
      <c r="R181" s="134"/>
      <c r="S181" s="132"/>
      <c r="T181" s="132"/>
      <c r="U181" s="132"/>
      <c r="V181" s="132"/>
      <c r="W181" s="133"/>
      <c r="X181" s="132"/>
      <c r="Y181" s="132"/>
      <c r="Z181" s="131"/>
      <c r="AA181" s="132"/>
      <c r="AB181" s="132"/>
      <c r="AC181" s="132"/>
    </row>
    <row r="182" spans="1:29" x14ac:dyDescent="0.45">
      <c r="A182" s="130"/>
      <c r="B182" s="130"/>
      <c r="C182" s="130"/>
      <c r="D182" s="130"/>
      <c r="E182" s="130"/>
      <c r="F182" s="130"/>
      <c r="G182" s="130"/>
      <c r="H182" s="130"/>
      <c r="I182" s="130"/>
      <c r="J182" s="131"/>
      <c r="K182" s="131"/>
      <c r="L182" s="131"/>
      <c r="M182" s="131"/>
      <c r="N182" s="131"/>
      <c r="O182" s="131"/>
      <c r="P182" s="131"/>
      <c r="Q182" s="131"/>
      <c r="R182" s="134"/>
      <c r="S182" s="132"/>
      <c r="T182" s="132"/>
      <c r="U182" s="132"/>
      <c r="V182" s="132"/>
      <c r="W182" s="133"/>
      <c r="X182" s="132"/>
      <c r="Y182" s="132"/>
      <c r="Z182" s="131"/>
      <c r="AA182" s="132"/>
      <c r="AB182" s="132"/>
      <c r="AC182" s="132"/>
    </row>
    <row r="183" spans="1:29" x14ac:dyDescent="0.45">
      <c r="A183" s="130"/>
      <c r="B183" s="130"/>
      <c r="C183" s="130"/>
      <c r="D183" s="130"/>
      <c r="E183" s="130"/>
      <c r="F183" s="130"/>
      <c r="G183" s="130"/>
      <c r="H183" s="130"/>
      <c r="I183" s="130"/>
      <c r="J183" s="131"/>
      <c r="K183" s="131"/>
      <c r="L183" s="131"/>
      <c r="M183" s="131"/>
      <c r="N183" s="131"/>
      <c r="O183" s="131"/>
      <c r="P183" s="131"/>
      <c r="Q183" s="131"/>
      <c r="R183" s="134"/>
      <c r="S183" s="132"/>
      <c r="T183" s="132"/>
      <c r="U183" s="132"/>
      <c r="V183" s="132"/>
      <c r="W183" s="133"/>
      <c r="X183" s="132"/>
      <c r="Y183" s="132"/>
      <c r="Z183" s="131"/>
      <c r="AA183" s="132"/>
      <c r="AB183" s="132"/>
      <c r="AC183" s="132"/>
    </row>
    <row r="184" spans="1:29" x14ac:dyDescent="0.45">
      <c r="A184" s="130"/>
      <c r="B184" s="130"/>
      <c r="C184" s="130"/>
      <c r="D184" s="130"/>
      <c r="E184" s="130"/>
      <c r="F184" s="130"/>
      <c r="G184" s="130"/>
      <c r="H184" s="130"/>
      <c r="I184" s="130"/>
      <c r="J184" s="131"/>
      <c r="K184" s="131"/>
      <c r="L184" s="131"/>
      <c r="M184" s="131"/>
      <c r="N184" s="131"/>
      <c r="O184" s="131"/>
      <c r="P184" s="131"/>
      <c r="Q184" s="131"/>
      <c r="R184" s="134"/>
      <c r="S184" s="132"/>
      <c r="T184" s="132"/>
      <c r="U184" s="132"/>
      <c r="V184" s="132"/>
      <c r="W184" s="133"/>
      <c r="X184" s="132"/>
      <c r="Y184" s="132"/>
      <c r="Z184" s="131"/>
      <c r="AA184" s="132"/>
      <c r="AB184" s="132"/>
      <c r="AC184" s="132"/>
    </row>
    <row r="185" spans="1:29" x14ac:dyDescent="0.45">
      <c r="A185" s="130"/>
      <c r="B185" s="130"/>
      <c r="C185" s="130"/>
      <c r="D185" s="130"/>
      <c r="E185" s="130"/>
      <c r="F185" s="130"/>
      <c r="G185" s="130"/>
      <c r="H185" s="130"/>
      <c r="I185" s="130"/>
      <c r="J185" s="131"/>
      <c r="K185" s="131"/>
      <c r="L185" s="131"/>
      <c r="M185" s="131"/>
      <c r="N185" s="131"/>
      <c r="O185" s="131"/>
      <c r="P185" s="131"/>
      <c r="Q185" s="131"/>
      <c r="R185" s="134"/>
      <c r="S185" s="132"/>
      <c r="T185" s="132"/>
      <c r="U185" s="132"/>
      <c r="V185" s="132"/>
      <c r="W185" s="133"/>
      <c r="X185" s="132"/>
      <c r="Y185" s="132"/>
      <c r="Z185" s="131"/>
      <c r="AA185" s="132"/>
      <c r="AB185" s="132"/>
      <c r="AC185" s="132"/>
    </row>
    <row r="186" spans="1:29" x14ac:dyDescent="0.45">
      <c r="A186" s="130"/>
      <c r="B186" s="130"/>
      <c r="C186" s="130"/>
      <c r="D186" s="130"/>
      <c r="E186" s="130"/>
      <c r="F186" s="130"/>
      <c r="G186" s="130"/>
      <c r="H186" s="130"/>
      <c r="I186" s="130"/>
      <c r="J186" s="131"/>
      <c r="K186" s="131"/>
      <c r="L186" s="131"/>
      <c r="M186" s="131"/>
      <c r="N186" s="131"/>
      <c r="O186" s="131"/>
      <c r="P186" s="131"/>
      <c r="Q186" s="131"/>
      <c r="R186" s="134"/>
      <c r="S186" s="132"/>
      <c r="T186" s="132"/>
      <c r="U186" s="132"/>
      <c r="V186" s="132"/>
      <c r="W186" s="133"/>
      <c r="X186" s="132"/>
      <c r="Y186" s="132"/>
      <c r="Z186" s="131"/>
      <c r="AA186" s="132"/>
      <c r="AB186" s="132"/>
      <c r="AC186" s="132"/>
    </row>
    <row r="187" spans="1:29" x14ac:dyDescent="0.45">
      <c r="A187" s="130"/>
      <c r="B187" s="130"/>
      <c r="C187" s="130"/>
      <c r="D187" s="130"/>
      <c r="E187" s="130"/>
      <c r="F187" s="130"/>
      <c r="G187" s="130"/>
      <c r="H187" s="130"/>
      <c r="I187" s="130"/>
      <c r="J187" s="131"/>
      <c r="K187" s="131"/>
      <c r="L187" s="131"/>
      <c r="M187" s="131"/>
      <c r="N187" s="131"/>
      <c r="O187" s="131"/>
      <c r="P187" s="131"/>
      <c r="Q187" s="131"/>
      <c r="R187" s="134"/>
      <c r="S187" s="132"/>
      <c r="T187" s="132"/>
      <c r="U187" s="132"/>
      <c r="V187" s="132"/>
      <c r="W187" s="133"/>
      <c r="X187" s="132"/>
      <c r="Y187" s="132"/>
      <c r="Z187" s="131"/>
      <c r="AA187" s="132"/>
      <c r="AB187" s="132"/>
      <c r="AC187" s="132"/>
    </row>
    <row r="188" spans="1:29" x14ac:dyDescent="0.45">
      <c r="A188" s="130"/>
      <c r="B188" s="130"/>
      <c r="C188" s="130"/>
      <c r="D188" s="130"/>
      <c r="E188" s="130"/>
      <c r="F188" s="130"/>
      <c r="G188" s="130"/>
      <c r="H188" s="130"/>
      <c r="I188" s="130"/>
      <c r="J188" s="131"/>
      <c r="K188" s="131"/>
      <c r="L188" s="131"/>
      <c r="M188" s="131"/>
      <c r="N188" s="131"/>
      <c r="O188" s="131"/>
      <c r="P188" s="131"/>
      <c r="Q188" s="131"/>
      <c r="R188" s="134"/>
      <c r="S188" s="132"/>
      <c r="T188" s="132"/>
      <c r="U188" s="132"/>
      <c r="V188" s="132"/>
      <c r="W188" s="133"/>
      <c r="X188" s="132"/>
      <c r="Y188" s="132"/>
      <c r="Z188" s="131"/>
      <c r="AA188" s="132"/>
      <c r="AB188" s="132"/>
      <c r="AC188" s="132"/>
    </row>
    <row r="189" spans="1:29" x14ac:dyDescent="0.45">
      <c r="A189" s="130"/>
      <c r="B189" s="130"/>
      <c r="C189" s="130"/>
      <c r="D189" s="130"/>
      <c r="E189" s="130"/>
      <c r="F189" s="130"/>
      <c r="G189" s="130"/>
      <c r="H189" s="130"/>
      <c r="I189" s="130"/>
      <c r="J189" s="131"/>
      <c r="K189" s="131"/>
      <c r="L189" s="131"/>
      <c r="M189" s="131"/>
      <c r="N189" s="131"/>
      <c r="O189" s="131"/>
      <c r="P189" s="131"/>
      <c r="Q189" s="131"/>
      <c r="R189" s="134"/>
      <c r="S189" s="132"/>
      <c r="T189" s="132"/>
      <c r="U189" s="132"/>
      <c r="V189" s="132"/>
      <c r="W189" s="133"/>
      <c r="X189" s="132"/>
      <c r="Y189" s="132"/>
      <c r="Z189" s="131"/>
      <c r="AA189" s="132"/>
      <c r="AB189" s="132"/>
      <c r="AC189" s="132"/>
    </row>
    <row r="190" spans="1:29" x14ac:dyDescent="0.45">
      <c r="A190" s="130"/>
      <c r="B190" s="130"/>
      <c r="C190" s="130"/>
      <c r="D190" s="130"/>
      <c r="E190" s="130"/>
      <c r="F190" s="130"/>
      <c r="G190" s="130"/>
      <c r="H190" s="130"/>
      <c r="I190" s="130"/>
      <c r="J190" s="131"/>
      <c r="K190" s="131"/>
      <c r="L190" s="131"/>
      <c r="M190" s="131"/>
      <c r="N190" s="131"/>
      <c r="O190" s="131"/>
      <c r="P190" s="131"/>
      <c r="Q190" s="131"/>
      <c r="R190" s="134"/>
      <c r="S190" s="132"/>
      <c r="T190" s="132"/>
      <c r="U190" s="132"/>
      <c r="V190" s="132"/>
      <c r="W190" s="133"/>
      <c r="X190" s="132"/>
      <c r="Y190" s="132"/>
      <c r="Z190" s="131"/>
      <c r="AA190" s="132"/>
      <c r="AB190" s="132"/>
      <c r="AC190" s="132"/>
    </row>
    <row r="191" spans="1:29" x14ac:dyDescent="0.45">
      <c r="A191" s="130"/>
      <c r="B191" s="130"/>
      <c r="C191" s="130"/>
      <c r="D191" s="130"/>
      <c r="E191" s="130"/>
      <c r="F191" s="130"/>
      <c r="G191" s="130"/>
      <c r="H191" s="130"/>
      <c r="I191" s="130"/>
      <c r="J191" s="131"/>
      <c r="K191" s="131"/>
      <c r="L191" s="131"/>
      <c r="M191" s="131"/>
      <c r="N191" s="131"/>
      <c r="O191" s="131"/>
      <c r="P191" s="131"/>
      <c r="Q191" s="131"/>
      <c r="R191" s="134"/>
      <c r="S191" s="132"/>
      <c r="T191" s="132"/>
      <c r="U191" s="132"/>
      <c r="V191" s="132"/>
      <c r="W191" s="133"/>
      <c r="X191" s="132"/>
      <c r="Y191" s="132"/>
      <c r="Z191" s="131"/>
      <c r="AA191" s="132"/>
      <c r="AB191" s="132"/>
      <c r="AC191" s="132"/>
    </row>
    <row r="192" spans="1:29" x14ac:dyDescent="0.45">
      <c r="A192" s="130"/>
      <c r="B192" s="130"/>
      <c r="C192" s="130"/>
      <c r="D192" s="130"/>
      <c r="E192" s="130"/>
      <c r="F192" s="130"/>
      <c r="G192" s="130"/>
      <c r="H192" s="130"/>
      <c r="I192" s="130"/>
      <c r="J192" s="131"/>
      <c r="K192" s="131"/>
      <c r="L192" s="131"/>
      <c r="M192" s="131"/>
      <c r="N192" s="131"/>
      <c r="O192" s="131"/>
      <c r="P192" s="131"/>
      <c r="Q192" s="131"/>
      <c r="R192" s="134"/>
      <c r="S192" s="132"/>
      <c r="T192" s="132"/>
      <c r="U192" s="132"/>
      <c r="V192" s="132"/>
      <c r="W192" s="133"/>
      <c r="X192" s="132"/>
      <c r="Y192" s="132"/>
      <c r="Z192" s="131"/>
      <c r="AA192" s="132"/>
      <c r="AB192" s="132"/>
      <c r="AC192" s="132"/>
    </row>
    <row r="193" spans="1:29" x14ac:dyDescent="0.45">
      <c r="A193" s="130"/>
      <c r="B193" s="130"/>
      <c r="C193" s="130"/>
      <c r="D193" s="130"/>
      <c r="E193" s="130"/>
      <c r="F193" s="130"/>
      <c r="G193" s="130"/>
      <c r="H193" s="130"/>
      <c r="I193" s="130"/>
      <c r="J193" s="131"/>
      <c r="K193" s="131"/>
      <c r="L193" s="131"/>
      <c r="M193" s="131"/>
      <c r="N193" s="131"/>
      <c r="O193" s="131"/>
      <c r="P193" s="131"/>
      <c r="Q193" s="131"/>
      <c r="R193" s="134"/>
      <c r="S193" s="132"/>
      <c r="T193" s="132"/>
      <c r="U193" s="132"/>
      <c r="V193" s="132"/>
      <c r="W193" s="133"/>
      <c r="X193" s="132"/>
      <c r="Y193" s="132"/>
      <c r="Z193" s="131"/>
      <c r="AA193" s="132"/>
      <c r="AB193" s="132"/>
      <c r="AC193" s="132"/>
    </row>
    <row r="194" spans="1:29" x14ac:dyDescent="0.45">
      <c r="A194" s="130"/>
      <c r="B194" s="130"/>
      <c r="C194" s="130"/>
      <c r="D194" s="130"/>
      <c r="E194" s="130"/>
      <c r="F194" s="130"/>
      <c r="G194" s="130"/>
      <c r="H194" s="130"/>
      <c r="I194" s="130"/>
      <c r="J194" s="131"/>
      <c r="K194" s="131"/>
      <c r="L194" s="131"/>
      <c r="M194" s="131"/>
      <c r="N194" s="131"/>
      <c r="O194" s="131"/>
      <c r="P194" s="131"/>
      <c r="Q194" s="131"/>
      <c r="R194" s="134"/>
      <c r="S194" s="132"/>
      <c r="T194" s="132"/>
      <c r="U194" s="132"/>
      <c r="V194" s="132"/>
      <c r="W194" s="133"/>
      <c r="X194" s="132"/>
      <c r="Y194" s="132"/>
      <c r="Z194" s="131"/>
      <c r="AA194" s="132"/>
      <c r="AB194" s="132"/>
      <c r="AC194" s="132"/>
    </row>
    <row r="195" spans="1:29" x14ac:dyDescent="0.45">
      <c r="A195" s="130"/>
      <c r="B195" s="130"/>
      <c r="C195" s="130"/>
      <c r="D195" s="130"/>
      <c r="E195" s="130"/>
      <c r="F195" s="130"/>
      <c r="G195" s="130"/>
      <c r="H195" s="130"/>
      <c r="I195" s="130"/>
      <c r="J195" s="131"/>
      <c r="K195" s="131"/>
      <c r="L195" s="131"/>
      <c r="M195" s="131"/>
      <c r="N195" s="131"/>
      <c r="O195" s="131"/>
      <c r="P195" s="131"/>
      <c r="Q195" s="131"/>
      <c r="R195" s="134"/>
      <c r="S195" s="132"/>
      <c r="T195" s="132"/>
      <c r="U195" s="132"/>
      <c r="V195" s="132"/>
      <c r="W195" s="133"/>
      <c r="X195" s="132"/>
      <c r="Y195" s="132"/>
      <c r="Z195" s="131"/>
      <c r="AA195" s="132"/>
      <c r="AB195" s="132"/>
      <c r="AC195" s="132"/>
    </row>
    <row r="196" spans="1:29" x14ac:dyDescent="0.45">
      <c r="A196" s="130"/>
      <c r="B196" s="130"/>
      <c r="C196" s="130"/>
      <c r="D196" s="130"/>
      <c r="E196" s="130"/>
      <c r="F196" s="130"/>
      <c r="G196" s="130"/>
      <c r="H196" s="130"/>
      <c r="I196" s="130"/>
      <c r="J196" s="131"/>
      <c r="K196" s="131"/>
      <c r="L196" s="131"/>
      <c r="M196" s="131"/>
      <c r="N196" s="131"/>
      <c r="O196" s="131"/>
      <c r="P196" s="131"/>
      <c r="Q196" s="131"/>
      <c r="R196" s="134"/>
      <c r="S196" s="132"/>
      <c r="T196" s="132"/>
      <c r="U196" s="132"/>
      <c r="V196" s="132"/>
      <c r="W196" s="133"/>
      <c r="X196" s="132"/>
      <c r="Y196" s="132"/>
      <c r="Z196" s="131"/>
      <c r="AA196" s="132"/>
      <c r="AB196" s="132"/>
      <c r="AC196" s="132"/>
    </row>
    <row r="197" spans="1:29" x14ac:dyDescent="0.45">
      <c r="A197" s="130"/>
      <c r="B197" s="130"/>
      <c r="C197" s="130"/>
      <c r="D197" s="130"/>
      <c r="E197" s="130"/>
      <c r="F197" s="130"/>
      <c r="G197" s="130"/>
      <c r="H197" s="130"/>
      <c r="I197" s="130"/>
      <c r="J197" s="131"/>
      <c r="K197" s="131"/>
      <c r="L197" s="131"/>
      <c r="M197" s="131"/>
      <c r="N197" s="131"/>
      <c r="O197" s="131"/>
      <c r="P197" s="131"/>
      <c r="Q197" s="131"/>
      <c r="R197" s="134"/>
      <c r="S197" s="132"/>
      <c r="T197" s="132"/>
      <c r="U197" s="132"/>
      <c r="V197" s="132"/>
      <c r="W197" s="133"/>
      <c r="X197" s="132"/>
      <c r="Y197" s="132"/>
      <c r="Z197" s="131"/>
      <c r="AA197" s="132"/>
      <c r="AB197" s="132"/>
      <c r="AC197" s="132"/>
    </row>
    <row r="198" spans="1:29" x14ac:dyDescent="0.45">
      <c r="A198" s="130"/>
      <c r="B198" s="130"/>
      <c r="C198" s="130"/>
      <c r="D198" s="130"/>
      <c r="E198" s="130"/>
      <c r="F198" s="130"/>
      <c r="G198" s="130"/>
      <c r="H198" s="130"/>
      <c r="I198" s="130"/>
      <c r="J198" s="131"/>
      <c r="K198" s="131"/>
      <c r="L198" s="131"/>
      <c r="M198" s="131"/>
      <c r="N198" s="131"/>
      <c r="O198" s="131"/>
      <c r="P198" s="131"/>
      <c r="Q198" s="131"/>
      <c r="R198" s="134"/>
      <c r="S198" s="132"/>
      <c r="T198" s="132"/>
      <c r="U198" s="132"/>
      <c r="V198" s="132"/>
      <c r="W198" s="133"/>
      <c r="X198" s="132"/>
      <c r="Y198" s="132"/>
      <c r="Z198" s="131"/>
      <c r="AA198" s="132"/>
      <c r="AB198" s="132"/>
      <c r="AC198" s="132"/>
    </row>
    <row r="199" spans="1:29" x14ac:dyDescent="0.45">
      <c r="A199" s="130"/>
      <c r="B199" s="130"/>
      <c r="C199" s="130"/>
      <c r="D199" s="130"/>
      <c r="E199" s="130"/>
      <c r="F199" s="130"/>
      <c r="G199" s="130"/>
      <c r="H199" s="130"/>
      <c r="I199" s="130"/>
      <c r="J199" s="131"/>
      <c r="K199" s="131"/>
      <c r="L199" s="131"/>
      <c r="M199" s="131"/>
      <c r="N199" s="131"/>
      <c r="O199" s="131"/>
      <c r="P199" s="131"/>
      <c r="Q199" s="131"/>
      <c r="R199" s="134"/>
      <c r="S199" s="132"/>
      <c r="T199" s="132"/>
      <c r="U199" s="132"/>
      <c r="V199" s="132"/>
      <c r="W199" s="133"/>
      <c r="X199" s="132"/>
      <c r="Y199" s="132"/>
      <c r="Z199" s="131"/>
      <c r="AA199" s="132"/>
      <c r="AB199" s="132"/>
      <c r="AC199" s="132"/>
    </row>
    <row r="200" spans="1:29" x14ac:dyDescent="0.45">
      <c r="A200" s="130"/>
      <c r="B200" s="130"/>
      <c r="C200" s="130"/>
      <c r="D200" s="130"/>
      <c r="E200" s="130"/>
      <c r="F200" s="130"/>
      <c r="G200" s="130"/>
      <c r="H200" s="130"/>
      <c r="I200" s="130"/>
      <c r="J200" s="131"/>
      <c r="K200" s="131"/>
      <c r="L200" s="131"/>
      <c r="M200" s="131"/>
      <c r="N200" s="131"/>
      <c r="O200" s="131"/>
      <c r="P200" s="131"/>
      <c r="Q200" s="131"/>
      <c r="R200" s="134"/>
      <c r="S200" s="132"/>
      <c r="T200" s="132"/>
      <c r="U200" s="132"/>
      <c r="V200" s="132"/>
      <c r="W200" s="133"/>
      <c r="X200" s="132"/>
      <c r="Y200" s="132"/>
      <c r="Z200" s="131"/>
      <c r="AA200" s="132"/>
      <c r="AB200" s="132"/>
      <c r="AC200" s="132"/>
    </row>
    <row r="201" spans="1:29" x14ac:dyDescent="0.45">
      <c r="A201" s="130"/>
      <c r="B201" s="130"/>
      <c r="C201" s="130"/>
      <c r="D201" s="130"/>
      <c r="E201" s="130"/>
      <c r="F201" s="130"/>
      <c r="G201" s="130"/>
      <c r="H201" s="130"/>
      <c r="I201" s="130"/>
      <c r="J201" s="131"/>
      <c r="K201" s="131"/>
      <c r="L201" s="131"/>
      <c r="M201" s="131"/>
      <c r="N201" s="131"/>
      <c r="O201" s="131"/>
      <c r="P201" s="131"/>
      <c r="Q201" s="131"/>
      <c r="R201" s="134"/>
      <c r="S201" s="132"/>
      <c r="T201" s="132"/>
      <c r="U201" s="132"/>
      <c r="V201" s="132"/>
      <c r="W201" s="133"/>
      <c r="X201" s="132"/>
      <c r="Y201" s="132"/>
      <c r="Z201" s="131"/>
      <c r="AA201" s="132"/>
      <c r="AB201" s="132"/>
      <c r="AC201" s="132"/>
    </row>
    <row r="202" spans="1:29" x14ac:dyDescent="0.45">
      <c r="A202" s="130"/>
      <c r="B202" s="130"/>
      <c r="C202" s="130"/>
      <c r="D202" s="130"/>
      <c r="E202" s="130"/>
      <c r="F202" s="130"/>
      <c r="G202" s="130"/>
      <c r="H202" s="130"/>
      <c r="I202" s="130"/>
      <c r="J202" s="131"/>
      <c r="K202" s="131"/>
      <c r="L202" s="131"/>
      <c r="M202" s="131"/>
      <c r="N202" s="131"/>
      <c r="O202" s="131"/>
      <c r="P202" s="131"/>
      <c r="Q202" s="131"/>
      <c r="R202" s="134"/>
      <c r="S202" s="132"/>
      <c r="T202" s="132"/>
      <c r="U202" s="132"/>
      <c r="V202" s="132"/>
      <c r="W202" s="133"/>
      <c r="X202" s="132"/>
      <c r="Y202" s="132"/>
      <c r="Z202" s="131"/>
      <c r="AA202" s="132"/>
      <c r="AB202" s="132"/>
      <c r="AC202" s="132"/>
    </row>
    <row r="203" spans="1:29" x14ac:dyDescent="0.45">
      <c r="A203" s="130"/>
      <c r="B203" s="130"/>
      <c r="C203" s="130"/>
      <c r="D203" s="130"/>
      <c r="E203" s="130"/>
      <c r="F203" s="130"/>
      <c r="G203" s="130"/>
      <c r="H203" s="130"/>
      <c r="I203" s="130"/>
      <c r="J203" s="131"/>
      <c r="K203" s="131"/>
      <c r="L203" s="131"/>
      <c r="M203" s="131"/>
      <c r="N203" s="131"/>
      <c r="O203" s="131"/>
      <c r="P203" s="131"/>
      <c r="Q203" s="131"/>
      <c r="R203" s="134"/>
      <c r="S203" s="132"/>
      <c r="T203" s="132"/>
      <c r="U203" s="132"/>
      <c r="V203" s="132"/>
      <c r="W203" s="133"/>
      <c r="X203" s="132"/>
      <c r="Y203" s="132"/>
      <c r="Z203" s="131"/>
      <c r="AA203" s="132"/>
      <c r="AB203" s="132"/>
      <c r="AC203" s="132"/>
    </row>
    <row r="204" spans="1:29" x14ac:dyDescent="0.45">
      <c r="A204" s="130"/>
      <c r="B204" s="130"/>
      <c r="C204" s="130"/>
      <c r="D204" s="130"/>
      <c r="E204" s="130"/>
      <c r="F204" s="130"/>
      <c r="G204" s="130"/>
      <c r="H204" s="130"/>
      <c r="I204" s="130"/>
      <c r="J204" s="131"/>
      <c r="K204" s="131"/>
      <c r="L204" s="131"/>
      <c r="M204" s="131"/>
      <c r="N204" s="131"/>
      <c r="O204" s="131"/>
      <c r="P204" s="131"/>
      <c r="Q204" s="131"/>
      <c r="R204" s="134"/>
      <c r="S204" s="132"/>
      <c r="T204" s="132"/>
      <c r="U204" s="132"/>
      <c r="V204" s="132"/>
      <c r="W204" s="133"/>
      <c r="X204" s="132"/>
      <c r="Y204" s="132"/>
      <c r="Z204" s="131"/>
      <c r="AA204" s="132"/>
      <c r="AB204" s="132"/>
      <c r="AC204" s="132"/>
    </row>
    <row r="205" spans="1:29" x14ac:dyDescent="0.45">
      <c r="A205" s="130"/>
      <c r="B205" s="130"/>
      <c r="C205" s="130"/>
      <c r="D205" s="130"/>
      <c r="E205" s="130"/>
      <c r="F205" s="130"/>
      <c r="G205" s="130"/>
      <c r="H205" s="130"/>
      <c r="I205" s="130"/>
      <c r="J205" s="131"/>
      <c r="K205" s="131"/>
      <c r="L205" s="131"/>
      <c r="M205" s="131"/>
      <c r="N205" s="131"/>
      <c r="O205" s="131"/>
      <c r="P205" s="131"/>
      <c r="Q205" s="131"/>
      <c r="R205" s="134"/>
      <c r="S205" s="132"/>
      <c r="T205" s="132"/>
      <c r="U205" s="132"/>
      <c r="V205" s="132"/>
      <c r="W205" s="133"/>
      <c r="X205" s="132"/>
      <c r="Y205" s="132"/>
      <c r="Z205" s="131"/>
      <c r="AA205" s="132"/>
      <c r="AB205" s="132"/>
      <c r="AC205" s="132"/>
    </row>
    <row r="206" spans="1:29" x14ac:dyDescent="0.45">
      <c r="A206" s="130"/>
      <c r="B206" s="130"/>
      <c r="C206" s="130"/>
      <c r="D206" s="130"/>
      <c r="E206" s="130"/>
      <c r="F206" s="130"/>
      <c r="G206" s="130"/>
      <c r="H206" s="130"/>
      <c r="I206" s="130"/>
      <c r="J206" s="131"/>
      <c r="K206" s="131"/>
      <c r="L206" s="131"/>
      <c r="M206" s="131"/>
      <c r="N206" s="131"/>
      <c r="O206" s="131"/>
      <c r="P206" s="131"/>
      <c r="Q206" s="131"/>
      <c r="R206" s="134"/>
      <c r="S206" s="132"/>
      <c r="T206" s="132"/>
      <c r="U206" s="132"/>
      <c r="V206" s="132"/>
      <c r="W206" s="133"/>
      <c r="X206" s="132"/>
      <c r="Y206" s="132"/>
      <c r="Z206" s="131"/>
      <c r="AA206" s="132"/>
      <c r="AB206" s="132"/>
      <c r="AC206" s="132"/>
    </row>
    <row r="207" spans="1:29" x14ac:dyDescent="0.45">
      <c r="A207" s="130"/>
      <c r="B207" s="130"/>
      <c r="C207" s="130"/>
      <c r="D207" s="130"/>
      <c r="E207" s="130"/>
      <c r="F207" s="130"/>
      <c r="G207" s="130"/>
      <c r="H207" s="130"/>
      <c r="I207" s="130"/>
      <c r="J207" s="131"/>
      <c r="K207" s="131"/>
      <c r="L207" s="131"/>
      <c r="M207" s="131"/>
      <c r="N207" s="131"/>
      <c r="O207" s="131"/>
      <c r="P207" s="131"/>
      <c r="Q207" s="131"/>
      <c r="R207" s="134"/>
      <c r="S207" s="132"/>
      <c r="T207" s="132"/>
      <c r="U207" s="132"/>
      <c r="V207" s="132"/>
      <c r="W207" s="133"/>
      <c r="X207" s="132"/>
      <c r="Y207" s="132"/>
      <c r="Z207" s="131"/>
      <c r="AA207" s="132"/>
      <c r="AB207" s="132"/>
      <c r="AC207" s="132"/>
    </row>
    <row r="208" spans="1:29" x14ac:dyDescent="0.45">
      <c r="A208" s="130"/>
      <c r="B208" s="130"/>
      <c r="C208" s="130"/>
      <c r="D208" s="130"/>
      <c r="E208" s="130"/>
      <c r="F208" s="130"/>
      <c r="G208" s="130"/>
      <c r="H208" s="130"/>
      <c r="I208" s="130"/>
      <c r="J208" s="131"/>
      <c r="K208" s="131"/>
      <c r="L208" s="131"/>
      <c r="M208" s="131"/>
      <c r="N208" s="131"/>
      <c r="O208" s="131"/>
      <c r="P208" s="131"/>
      <c r="Q208" s="131"/>
      <c r="R208" s="134"/>
      <c r="S208" s="132"/>
      <c r="T208" s="132"/>
      <c r="U208" s="132"/>
      <c r="V208" s="132"/>
      <c r="W208" s="133"/>
      <c r="X208" s="132"/>
      <c r="Y208" s="132"/>
      <c r="Z208" s="131"/>
      <c r="AA208" s="132"/>
      <c r="AB208" s="132"/>
      <c r="AC208" s="132"/>
    </row>
    <row r="209" spans="1:29" x14ac:dyDescent="0.45">
      <c r="A209" s="130"/>
      <c r="B209" s="130"/>
      <c r="C209" s="130"/>
      <c r="D209" s="130"/>
      <c r="E209" s="130"/>
      <c r="F209" s="130"/>
      <c r="G209" s="130"/>
      <c r="H209" s="130"/>
      <c r="I209" s="130"/>
      <c r="J209" s="131"/>
      <c r="K209" s="131"/>
      <c r="L209" s="131"/>
      <c r="M209" s="131"/>
      <c r="N209" s="131"/>
      <c r="O209" s="131"/>
      <c r="P209" s="131"/>
      <c r="Q209" s="131"/>
      <c r="R209" s="134"/>
      <c r="S209" s="132"/>
      <c r="T209" s="132"/>
      <c r="U209" s="132"/>
      <c r="V209" s="132"/>
      <c r="W209" s="133"/>
      <c r="X209" s="132"/>
      <c r="Y209" s="132"/>
      <c r="Z209" s="131"/>
      <c r="AA209" s="132"/>
      <c r="AB209" s="132"/>
      <c r="AC209" s="132"/>
    </row>
    <row r="210" spans="1:29" x14ac:dyDescent="0.45">
      <c r="A210" s="130"/>
      <c r="B210" s="130"/>
      <c r="C210" s="130"/>
      <c r="D210" s="130"/>
      <c r="E210" s="130"/>
      <c r="F210" s="130"/>
      <c r="G210" s="130"/>
      <c r="H210" s="130"/>
      <c r="I210" s="130"/>
      <c r="J210" s="131"/>
      <c r="K210" s="131"/>
      <c r="L210" s="131"/>
      <c r="M210" s="131"/>
      <c r="N210" s="131"/>
      <c r="O210" s="131"/>
      <c r="P210" s="131"/>
      <c r="Q210" s="131"/>
      <c r="R210" s="134"/>
      <c r="S210" s="132"/>
      <c r="T210" s="132"/>
      <c r="U210" s="132"/>
      <c r="V210" s="132"/>
      <c r="W210" s="133"/>
      <c r="X210" s="132"/>
      <c r="Y210" s="132"/>
      <c r="Z210" s="131"/>
      <c r="AA210" s="132"/>
      <c r="AB210" s="132"/>
      <c r="AC210" s="132"/>
    </row>
    <row r="211" spans="1:29" x14ac:dyDescent="0.45">
      <c r="A211" s="130"/>
      <c r="B211" s="130"/>
      <c r="C211" s="130"/>
      <c r="D211" s="130"/>
      <c r="E211" s="130"/>
      <c r="F211" s="130"/>
      <c r="G211" s="130"/>
      <c r="H211" s="130"/>
      <c r="I211" s="130"/>
      <c r="J211" s="131"/>
      <c r="K211" s="131"/>
      <c r="L211" s="131"/>
      <c r="M211" s="131"/>
      <c r="N211" s="131"/>
      <c r="O211" s="131"/>
      <c r="P211" s="131"/>
      <c r="Q211" s="131"/>
      <c r="R211" s="134"/>
      <c r="S211" s="132"/>
      <c r="T211" s="132"/>
      <c r="U211" s="132"/>
      <c r="V211" s="132"/>
      <c r="W211" s="133"/>
      <c r="X211" s="132"/>
      <c r="Y211" s="132"/>
      <c r="Z211" s="131"/>
      <c r="AA211" s="132"/>
      <c r="AB211" s="132"/>
      <c r="AC211" s="132"/>
    </row>
    <row r="1048576" spans="2:2" x14ac:dyDescent="0.45">
      <c r="B1048576" s="6" t="s">
        <v>121</v>
      </c>
    </row>
  </sheetData>
  <autoFilter ref="A1:XFD100" xr:uid="{00000000-0009-0000-0000-000000000000}">
    <filterColumn colId="3" showButton="0"/>
    <filterColumn colId="16" showButton="0"/>
  </autoFilter>
  <mergeCells count="2">
    <mergeCell ref="D1:E1"/>
    <mergeCell ref="Q1:R1"/>
  </mergeCells>
  <phoneticPr fontId="1" type="noConversion"/>
  <conditionalFormatting sqref="T46:T99 T3:T44 AV45 BY45 DB45 EE45 FH45 GK45 HN45 IQ45 JT45 KW45 LZ45 NC45 OF45 PI45 QL45 RO45 SR45 TU45 UX45 WA45 XD45 YG45 ZJ45 AAM45 ABP45 ACS45 ADV45 AEY45 AGB45 AHE45 AIH45 AJK45 AKN45 ALQ45 AMT45 ANW45 AOZ45 AQC45 ARF45 ASI45 ATL45 AUO45 AVR45 AWU45 AXX45 AZA45 BAD45 BBG45 BCJ45 BDM45 BEP45 BFS45 BGV45 BHY45 BJB45 BKE45 BLH45 BMK45 BNN45 BOQ45 BPT45 BQW45 BRZ45 BTC45 BUF45 BVI45 BWL45 BXO45 BYR45 BZU45 CAX45 CCA45 CDD45 CEG45 CFJ45 CGM45 CHP45 CIS45 CJV45 CKY45 CMB45 CNE45 COH45 CPK45 CQN45 CRQ45 CST45 CTW45 CUZ45 CWC45 CXF45 CYI45 CZL45 DAO45 DBR45 DCU45 DDX45 DFA45 DGD45 DHG45 DIJ45 DJM45 DKP45 DLS45 DMV45 DNY45 DPB45 DQE45 DRH45 DSK45 DTN45 DUQ45 DVT45 DWW45 DXZ45 DZC45 EAF45 EBI45 ECL45 EDO45 EER45 EFU45 EGX45 EIA45 EJD45 EKG45 ELJ45 EMM45 ENP45 EOS45 EPV45 EQY45 ESB45 ETE45 EUH45 EVK45 EWN45 EXQ45 EYT45 EZW45 FAZ45 FCC45 FDF45 FEI45 FFL45 FGO45 FHR45 FIU45 FJX45 FLA45 FMD45 FNG45 FOJ45 FPM45 FQP45 FRS45 FSV45 FTY45 FVB45 FWE45 FXH45 FYK45 FZN45 GAQ45 GBT45 GCW45 GDZ45 GFC45 GGF45 GHI45 GIL45 GJO45 GKR45 GLU45 GMX45 GOA45 GPD45 GQG45 GRJ45 GSM45 GTP45 GUS45 GVV45 GWY45 GYB45 GZE45 HAH45 HBK45 HCN45 HDQ45 HET45 HFW45 HGZ45 HIC45 HJF45 HKI45 HLL45 HMO45 HNR45 HOU45 HPX45 HRA45 HSD45 HTG45 HUJ45 HVM45 HWP45 HXS45 HYV45 HZY45 IBB45 ICE45 IDH45 IEK45 IFN45 IGQ45 IHT45 IIW45 IJZ45 ILC45 IMF45 INI45 IOL45 IPO45 IQR45 IRU45 ISX45 IUA45 IVD45 IWG45 IXJ45 IYM45 IZP45 JAS45 JBV45 JCY45 JEB45 JFE45 JGH45 JHK45 JIN45 JJQ45 JKT45 JLW45 JMZ45 JOC45 JPF45 JQI45 JRL45 JSO45 JTR45 JUU45 JVX45 JXA45 JYD45 JZG45 KAJ45 KBM45 KCP45 KDS45 KEV45 KFY45 KHB45 KIE45 KJH45 KKK45 KLN45 KMQ45 KNT45 KOW45 KPZ45 KRC45 KSF45 KTI45 KUL45 KVO45 KWR45 KXU45 KYX45 LAA45 LBD45 LCG45 LDJ45 LEM45 LFP45 LGS45 LHV45 LIY45 LKB45 LLE45 LMH45 LNK45 LON45 LPQ45 LQT45 LRW45 LSZ45 LUC45 LVF45 LWI45 LXL45 LYO45 LZR45 MAU45 MBX45 MDA45 MED45 MFG45 MGJ45 MHM45 MIP45 MJS45 MKV45 MLY45 MNB45 MOE45 MPH45 MQK45 MRN45 MSQ45 MTT45 MUW45 MVZ45 MXC45 MYF45 MZI45 NAL45 NBO45 NCR45 NDU45 NEX45 NGA45 NHD45 NIG45 NJJ45 NKM45 NLP45 NMS45 NNV45 NOY45 NQB45 NRE45 NSH45 NTK45 NUN45 NVQ45 NWT45 NXW45 NYZ45 OAC45 OBF45 OCI45 ODL45 OEO45 OFR45 OGU45 OHX45 OJA45 OKD45 OLG45 OMJ45 ONM45 OOP45 OPS45 OQV45 ORY45 OTB45 OUE45 OVH45 OWK45 OXN45 OYQ45 OZT45 PAW45 PBZ45 PDC45 PEF45 PFI45 PGL45 PHO45 PIR45 PJU45 PKX45 PMA45 PND45 POG45 PPJ45 PQM45 PRP45 PSS45 PTV45 PUY45 PWB45 PXE45 PYH45 PZK45 QAN45 QBQ45 QCT45 QDW45 QEZ45 QGC45 QHF45 QII45 QJL45 QKO45 QLR45 QMU45 QNX45 QPA45 QQD45 QRG45 QSJ45 QTM45 QUP45 QVS45 QWV45 QXY45 QZB45 RAE45 RBH45 RCK45 RDN45 REQ45 RFT45 RGW45 RHZ45 RJC45 RKF45 RLI45 RML45 RNO45 ROR45 RPU45 RQX45 RSA45 RTD45 RUG45 RVJ45 RWM45 RXP45 RYS45 RZV45 SAY45 SCB45 SDE45 SEH45 SFK45 SGN45 SHQ45 SIT45 SJW45 SKZ45 SMC45 SNF45 SOI45 SPL45 SQO45 SRR45 SSU45 STX45 SVA45 SWD45 SXG45 SYJ45 SZM45 TAP45 TBS45 TCV45 TDY45 TFB45 TGE45 THH45 TIK45 TJN45 TKQ45 TLT45 TMW45 TNZ45 TPC45 TQF45 TRI45 TSL45 TTO45 TUR45 TVU45 TWX45 TYA45 TZD45 UAG45 UBJ45 UCM45 UDP45 UES45 UFV45 UGY45 UIB45 UJE45 UKH45 ULK45 UMN45 UNQ45 UOT45 UPW45 UQZ45 USC45 UTF45 UUI45 UVL45 UWO45 UXR45 UYU45 UZX45 VBA45 VCD45 VDG45 VEJ45 VFM45 VGP45 VHS45 VIV45 VJY45 VLB45 VME45 VNH45 VOK45 VPN45 VQQ45 VRT45 VSW45 VTZ45 VVC45 VWF45 VXI45 VYL45 VZO45 WAR45 WBU45 WCX45 WEA45 WFD45 WGG45 WHJ45 WIM45 WJP45 WKS45 WLV45 WMY45 WOB45 WPE45 WQH45 WRK45 WSN45 WTQ45 WUT45 WVW45 WWZ45 WYC45 WZF45 XAI45 XBL45 XCO45 XDR45 XEU45">
    <cfRule type="expression" dxfId="3" priority="20">
      <formula>$T3&lt;=8</formula>
    </cfRule>
    <cfRule type="expression" dxfId="2" priority="21">
      <formula>$T3&gt;8</formula>
    </cfRule>
  </conditionalFormatting>
  <conditionalFormatting sqref="R4">
    <cfRule type="iconSet" priority="10">
      <iconSet iconSet="3Symbols2">
        <cfvo type="percent" val="0"/>
        <cfvo type="num" val="1"/>
        <cfvo type="num" val="50"/>
      </iconSet>
    </cfRule>
  </conditionalFormatting>
  <conditionalFormatting sqref="R3:R44 R46:R100">
    <cfRule type="iconSet" priority="9">
      <iconSet iconSet="3Symbols2">
        <cfvo type="percent" val="0"/>
        <cfvo type="num" val="1"/>
        <cfvo type="num" val="50"/>
      </iconSet>
    </cfRule>
  </conditionalFormatting>
  <conditionalFormatting sqref="R5">
    <cfRule type="iconSet" priority="7">
      <iconSet iconSet="3Symbols2">
        <cfvo type="percent" val="0"/>
        <cfvo type="num" val="1"/>
        <cfvo type="num" val="50"/>
      </iconSet>
    </cfRule>
  </conditionalFormatting>
  <conditionalFormatting sqref="T45">
    <cfRule type="expression" dxfId="1" priority="5">
      <formula>$T45&lt;=8</formula>
    </cfRule>
    <cfRule type="expression" dxfId="0" priority="6">
      <formula>$T45&gt;8</formula>
    </cfRule>
  </conditionalFormatting>
  <conditionalFormatting sqref="AT45 BW45 CZ45 EC45 FF45 GI45 HL45 IO45 JR45 KU45 LX45 NA45 OD45 PG45 QJ45 RM45 SP45 TS45 UV45 VY45 XB45 YE45 ZH45 AAK45 ABN45 ACQ45 ADT45 AEW45 AFZ45 AHC45 AIF45 AJI45 AKL45 ALO45 AMR45 ANU45 AOX45 AQA45 ARD45 ASG45 ATJ45 AUM45 AVP45 AWS45 AXV45 AYY45 BAB45 BBE45 BCH45 BDK45 BEN45 BFQ45 BGT45 BHW45 BIZ45 BKC45 BLF45 BMI45 BNL45 BOO45 BPR45 BQU45 BRX45 BTA45 BUD45 BVG45 BWJ45 BXM45 BYP45 BZS45 CAV45 CBY45 CDB45 CEE45 CFH45 CGK45 CHN45 CIQ45 CJT45 CKW45 CLZ45 CNC45 COF45 CPI45 CQL45 CRO45 CSR45 CTU45 CUX45 CWA45 CXD45 CYG45 CZJ45 DAM45 DBP45 DCS45 DDV45 DEY45 DGB45 DHE45 DIH45 DJK45 DKN45 DLQ45 DMT45 DNW45 DOZ45 DQC45 DRF45 DSI45 DTL45 DUO45 DVR45 DWU45 DXX45 DZA45 EAD45 EBG45 ECJ45 EDM45 EEP45 EFS45 EGV45 EHY45 EJB45 EKE45 ELH45 EMK45 ENN45 EOQ45 EPT45 EQW45 ERZ45 ETC45 EUF45 EVI45 EWL45 EXO45 EYR45 EZU45 FAX45 FCA45 FDD45 FEG45 FFJ45 FGM45 FHP45 FIS45 FJV45 FKY45 FMB45 FNE45 FOH45 FPK45 FQN45 FRQ45 FST45 FTW45 FUZ45 FWC45 FXF45 FYI45 FZL45 GAO45 GBR45 GCU45 GDX45 GFA45 GGD45 GHG45 GIJ45 GJM45 GKP45 GLS45 GMV45 GNY45 GPB45 GQE45 GRH45 GSK45 GTN45 GUQ45 GVT45 GWW45 GXZ45 GZC45 HAF45 HBI45 HCL45 HDO45 HER45 HFU45 HGX45 HIA45 HJD45 HKG45 HLJ45 HMM45 HNP45 HOS45 HPV45 HQY45 HSB45 HTE45 HUH45 HVK45 HWN45 HXQ45 HYT45 HZW45 IAZ45 ICC45 IDF45 IEI45 IFL45 IGO45 IHR45 IIU45 IJX45 ILA45 IMD45 ING45 IOJ45 IPM45 IQP45 IRS45 ISV45 ITY45 IVB45 IWE45 IXH45 IYK45 IZN45 JAQ45 JBT45 JCW45 JDZ45 JFC45 JGF45 JHI45 JIL45 JJO45 JKR45 JLU45 JMX45 JOA45 JPD45 JQG45 JRJ45 JSM45 JTP45 JUS45 JVV45 JWY45 JYB45 JZE45 KAH45 KBK45 KCN45 KDQ45 KET45 KFW45 KGZ45 KIC45 KJF45 KKI45 KLL45 KMO45 KNR45 KOU45 KPX45 KRA45 KSD45 KTG45 KUJ45 KVM45 KWP45 KXS45 KYV45 KZY45 LBB45 LCE45 LDH45 LEK45 LFN45 LGQ45 LHT45 LIW45 LJZ45 LLC45 LMF45 LNI45 LOL45 LPO45 LQR45 LRU45 LSX45 LUA45 LVD45 LWG45 LXJ45 LYM45 LZP45 MAS45 MBV45 MCY45 MEB45 MFE45 MGH45 MHK45 MIN45 MJQ45 MKT45 MLW45 MMZ45 MOC45 MPF45 MQI45 MRL45 MSO45 MTR45 MUU45 MVX45 MXA45 MYD45 MZG45 NAJ45 NBM45 NCP45 NDS45 NEV45 NFY45 NHB45 NIE45 NJH45 NKK45 NLN45 NMQ45 NNT45 NOW45 NPZ45 NRC45 NSF45 NTI45 NUL45 NVO45 NWR45 NXU45 NYX45 OAA45 OBD45 OCG45 ODJ45 OEM45 OFP45 OGS45 OHV45 OIY45 OKB45 OLE45 OMH45 ONK45 OON45 OPQ45 OQT45 ORW45 OSZ45 OUC45 OVF45 OWI45 OXL45 OYO45 OZR45 PAU45 PBX45 PDA45 PED45 PFG45 PGJ45 PHM45 PIP45 PJS45 PKV45 PLY45 PNB45 POE45 PPH45 PQK45 PRN45 PSQ45 PTT45 PUW45 PVZ45 PXC45 PYF45 PZI45 QAL45 QBO45 QCR45 QDU45 QEX45 QGA45 QHD45 QIG45 QJJ45 QKM45 QLP45 QMS45 QNV45 QOY45 QQB45 QRE45 QSH45 QTK45 QUN45 QVQ45 QWT45 QXW45 QYZ45 RAC45 RBF45 RCI45 RDL45 REO45 RFR45 RGU45 RHX45 RJA45 RKD45 RLG45 RMJ45 RNM45 ROP45 RPS45 RQV45 RRY45 RTB45 RUE45 RVH45 RWK45 RXN45 RYQ45 RZT45 SAW45 SBZ45 SDC45 SEF45 SFI45 SGL45 SHO45 SIR45 SJU45 SKX45 SMA45 SND45 SOG45 SPJ45 SQM45 SRP45 SSS45 STV45 SUY45 SWB45 SXE45 SYH45 SZK45 TAN45 TBQ45 TCT45 TDW45 TEZ45 TGC45 THF45 TII45 TJL45 TKO45 TLR45 TMU45 TNX45 TPA45 TQD45 TRG45 TSJ45 TTM45 TUP45 TVS45 TWV45 TXY45 TZB45 UAE45 UBH45 UCK45 UDN45 UEQ45 UFT45 UGW45 UHZ45 UJC45 UKF45 ULI45 UML45 UNO45 UOR45 UPU45 UQX45 USA45 UTD45 UUG45 UVJ45 UWM45 UXP45 UYS45 UZV45 VAY45 VCB45 VDE45 VEH45 VFK45 VGN45 VHQ45 VIT45 VJW45 VKZ45 VMC45 VNF45 VOI45 VPL45 VQO45 VRR45 VSU45 VTX45 VVA45 VWD45 VXG45 VYJ45 VZM45 WAP45 WBS45 WCV45 WDY45 WFB45 WGE45 WHH45 WIK45 WJN45 WKQ45 WLT45 WMW45 WNZ45 WPC45 WQF45 WRI45 WSL45 WTO45 WUR45 WVU45 WWX45 WYA45 WZD45 XAG45 XBJ45 XCM45 XDP45 XES45">
    <cfRule type="iconSet" priority="4">
      <iconSet iconSet="3Symbols2">
        <cfvo type="percent" val="0"/>
        <cfvo type="num" val="1"/>
        <cfvo type="num" val="50"/>
      </iconSet>
    </cfRule>
  </conditionalFormatting>
  <conditionalFormatting sqref="R2">
    <cfRule type="iconSet" priority="3">
      <iconSet iconSet="3Symbols2">
        <cfvo type="percent" val="0"/>
        <cfvo type="num" val="1"/>
        <cfvo type="num" val="50"/>
      </iconSet>
    </cfRule>
  </conditionalFormatting>
  <conditionalFormatting sqref="R2">
    <cfRule type="iconSet" priority="2">
      <iconSet iconSet="3Symbols2">
        <cfvo type="percent" val="0"/>
        <cfvo type="num" val="1"/>
        <cfvo type="num" val="50"/>
      </iconSet>
    </cfRule>
  </conditionalFormatting>
  <conditionalFormatting sqref="R45">
    <cfRule type="iconSet" priority="1">
      <iconSet iconSet="3Symbols2">
        <cfvo type="percent" val="0"/>
        <cfvo type="num" val="1"/>
        <cfvo type="num" val="50"/>
      </iconSet>
    </cfRule>
  </conditionalFormatting>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000-000001000000}">
          <x14:formula1>
            <xm:f>Hoja2!#REF!</xm:f>
          </x14:formula1>
          <xm:sqref>C3</xm:sqref>
        </x14:dataValidation>
        <x14:dataValidation type="list" allowBlank="1" showInputMessage="1" showErrorMessage="1" xr:uid="{00000000-0002-0000-0000-000002000000}">
          <x14:formula1>
            <xm:f>Hoja2!$M$2:$M$11</xm:f>
          </x14:formula1>
          <xm:sqref>H63:H103</xm:sqref>
        </x14:dataValidation>
        <x14:dataValidation type="list" allowBlank="1" showInputMessage="1" showErrorMessage="1" xr:uid="{00000000-0002-0000-0000-000003000000}">
          <x14:formula1>
            <xm:f>Hoja2!$F$4:$F$7</xm:f>
          </x14:formula1>
          <xm:sqref>D3:D77</xm:sqref>
        </x14:dataValidation>
        <x14:dataValidation type="list" allowBlank="1" showInputMessage="1" showErrorMessage="1" xr:uid="{00000000-0002-0000-0000-000004000000}">
          <x14:formula1>
            <xm:f>Hoja2!$H$4:$H$7</xm:f>
          </x14:formula1>
          <xm:sqref>F63:F77</xm:sqref>
        </x14:dataValidation>
        <x14:dataValidation type="list" allowBlank="1" showInputMessage="1" showErrorMessage="1" xr:uid="{00000000-0002-0000-0000-000005000000}">
          <x14:formula1>
            <xm:f>Hoja2!$I$4:$I$6</xm:f>
          </x14:formula1>
          <xm:sqref>L63:L77</xm:sqref>
        </x14:dataValidation>
        <x14:dataValidation type="list" allowBlank="1" showInputMessage="1" showErrorMessage="1" xr:uid="{00000000-0002-0000-0000-000006000000}">
          <x14:formula1>
            <xm:f>Hoja2!$C$4:$C$369</xm:f>
          </x14:formula1>
          <xm:sqref>M63:M77</xm:sqref>
        </x14:dataValidation>
        <x14:dataValidation type="list" allowBlank="1" showInputMessage="1" showErrorMessage="1" xr:uid="{00000000-0002-0000-0000-000007000000}">
          <x14:formula1>
            <xm:f>Hoja2!$E$4:$E$8</xm:f>
          </x14:formula1>
          <xm:sqref>J63:J77</xm:sqref>
        </x14:dataValidation>
        <x14:dataValidation type="list" allowBlank="1" showInputMessage="1" showErrorMessage="1" xr:uid="{00000000-0002-0000-0000-000008000000}">
          <x14:formula1>
            <xm:f>Hoja2!$J$4:$J$9</xm:f>
          </x14:formula1>
          <xm:sqref>Q63:Q77</xm:sqref>
        </x14:dataValidation>
        <x14:dataValidation type="list" allowBlank="1" showInputMessage="1" showErrorMessage="1" xr:uid="{00000000-0002-0000-0000-000009000000}">
          <x14:formula1>
            <xm:f>Hoja2!$L$4:$L$6</xm:f>
          </x14:formula1>
          <xm:sqref>N2:P77</xm:sqref>
        </x14:dataValidation>
        <x14:dataValidation type="list" allowBlank="1" showInputMessage="1" showErrorMessage="1" xr:uid="{00000000-0002-0000-0000-00000A000000}">
          <x14:formula1>
            <xm:f>Hoja2!$A$6:$A$104</xm:f>
          </x14:formula1>
          <xm:sqref>A63:A77</xm:sqref>
        </x14:dataValidation>
        <x14:dataValidation type="list" allowBlank="1" showInputMessage="1" showErrorMessage="1" xr:uid="{00000000-0002-0000-0000-00000B000000}">
          <x14:formula1>
            <xm:f>Hoja2!$A$5:$A$35</xm:f>
          </x14:formula1>
          <xm:sqref>S3:T77</xm:sqref>
        </x14:dataValidation>
        <x14:dataValidation type="list" allowBlank="1" showInputMessage="1" showErrorMessage="1" xr:uid="{00000000-0002-0000-0000-00000C000000}">
          <x14:formula1>
            <xm:f>Hoja2!$M$14:$M$18</xm:f>
          </x14:formula1>
          <xm:sqref>C2 C4:C100</xm:sqref>
        </x14:dataValidation>
        <x14:dataValidation type="list" allowBlank="1" showInputMessage="1" showErrorMessage="1" xr:uid="{00000000-0002-0000-0000-00000D000000}">
          <x14:formula1>
            <xm:f>Hoja2!$M$2:$M$7</xm:f>
          </x14:formula1>
          <xm:sqref>G3:G99 I90:I99</xm:sqref>
        </x14:dataValidation>
        <x14:dataValidation type="list" allowBlank="1" showInputMessage="1" showErrorMessage="1" xr:uid="{00000000-0002-0000-0000-00000E000000}">
          <x14:formula1>
            <xm:f>Hoja2!$M$2:$M$10</xm:f>
          </x14:formula1>
          <xm:sqref>I63:I89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E4:F14"/>
  <sheetViews>
    <sheetView workbookViewId="0">
      <selection activeCell="F14" sqref="F14"/>
    </sheetView>
  </sheetViews>
  <sheetFormatPr baseColWidth="10" defaultRowHeight="14.6" x14ac:dyDescent="0.4"/>
  <cols>
    <col min="5" max="5" width="24.3046875" bestFit="1" customWidth="1"/>
    <col min="6" max="6" width="25" bestFit="1" customWidth="1"/>
  </cols>
  <sheetData>
    <row r="4" spans="5:6" x14ac:dyDescent="0.4">
      <c r="E4" t="s">
        <v>4</v>
      </c>
      <c r="F4" t="s">
        <v>6</v>
      </c>
    </row>
    <row r="5" spans="5:6" x14ac:dyDescent="0.4">
      <c r="E5" t="s">
        <v>32</v>
      </c>
      <c r="F5" t="s">
        <v>33</v>
      </c>
    </row>
    <row r="6" spans="5:6" x14ac:dyDescent="0.4">
      <c r="E6" t="s">
        <v>32</v>
      </c>
      <c r="F6" t="s">
        <v>48</v>
      </c>
    </row>
    <row r="7" spans="5:6" x14ac:dyDescent="0.4">
      <c r="E7" s="142" t="s">
        <v>1119</v>
      </c>
      <c r="F7" s="142" t="s">
        <v>42</v>
      </c>
    </row>
    <row r="8" spans="5:6" x14ac:dyDescent="0.4">
      <c r="E8" s="142" t="s">
        <v>1119</v>
      </c>
      <c r="F8" s="142" t="s">
        <v>50</v>
      </c>
    </row>
    <row r="9" spans="5:6" x14ac:dyDescent="0.4">
      <c r="E9" s="142" t="s">
        <v>1119</v>
      </c>
      <c r="F9" s="142" t="s">
        <v>57</v>
      </c>
    </row>
    <row r="10" spans="5:6" x14ac:dyDescent="0.4">
      <c r="E10" s="142" t="s">
        <v>1119</v>
      </c>
      <c r="F10" s="142" t="s">
        <v>53</v>
      </c>
    </row>
    <row r="11" spans="5:6" x14ac:dyDescent="0.4">
      <c r="E11" s="142" t="s">
        <v>1119</v>
      </c>
      <c r="F11" s="142" t="s">
        <v>100</v>
      </c>
    </row>
    <row r="12" spans="5:6" x14ac:dyDescent="0.4">
      <c r="E12" s="142" t="s">
        <v>1119</v>
      </c>
      <c r="F12" s="142" t="s">
        <v>101</v>
      </c>
    </row>
    <row r="13" spans="5:6" x14ac:dyDescent="0.4">
      <c r="E13" t="s">
        <v>1120</v>
      </c>
      <c r="F13" t="s">
        <v>53</v>
      </c>
    </row>
    <row r="14" spans="5:6" x14ac:dyDescent="0.4">
      <c r="E14" t="s">
        <v>105</v>
      </c>
      <c r="F14" t="s">
        <v>53</v>
      </c>
    </row>
  </sheetData>
  <sortState xmlns:xlrd2="http://schemas.microsoft.com/office/spreadsheetml/2017/richdata2" ref="E4:F14">
    <sortCondition descending="1" ref="E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11.3046875" defaultRowHeight="14.6" x14ac:dyDescent="0.4"/>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F10:H12"/>
  <sheetViews>
    <sheetView workbookViewId="0"/>
  </sheetViews>
  <sheetFormatPr baseColWidth="10" defaultColWidth="9.3046875" defaultRowHeight="14.6" x14ac:dyDescent="0.4"/>
  <sheetData>
    <row r="10" spans="6:8" x14ac:dyDescent="0.4">
      <c r="F10" t="s">
        <v>122</v>
      </c>
      <c r="G10" t="s">
        <v>123</v>
      </c>
      <c r="H10" t="s">
        <v>124</v>
      </c>
    </row>
    <row r="11" spans="6:8" x14ac:dyDescent="0.4">
      <c r="F11" t="s">
        <v>125</v>
      </c>
      <c r="G11" t="s">
        <v>126</v>
      </c>
      <c r="H11" t="s">
        <v>124</v>
      </c>
    </row>
    <row r="12" spans="6:8" x14ac:dyDescent="0.4">
      <c r="F12" t="s">
        <v>127</v>
      </c>
      <c r="G12" t="s">
        <v>126</v>
      </c>
      <c r="H12" t="s">
        <v>124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M953"/>
  <sheetViews>
    <sheetView workbookViewId="0"/>
  </sheetViews>
  <sheetFormatPr baseColWidth="10" defaultColWidth="11.3046875" defaultRowHeight="14.6" x14ac:dyDescent="0.4"/>
  <cols>
    <col min="5" max="5" width="13.69140625" customWidth="1"/>
    <col min="6" max="6" width="16" customWidth="1"/>
    <col min="8" max="8" width="25" customWidth="1"/>
    <col min="9" max="9" width="18.3046875" customWidth="1"/>
  </cols>
  <sheetData>
    <row r="2" spans="1:13" x14ac:dyDescent="0.4">
      <c r="M2" t="s">
        <v>50</v>
      </c>
    </row>
    <row r="3" spans="1:13" x14ac:dyDescent="0.4">
      <c r="M3" t="s">
        <v>53</v>
      </c>
    </row>
    <row r="4" spans="1:13" x14ac:dyDescent="0.4">
      <c r="B4" t="s">
        <v>128</v>
      </c>
      <c r="C4" s="1" t="s">
        <v>38</v>
      </c>
      <c r="E4" t="s">
        <v>63</v>
      </c>
      <c r="F4" t="s">
        <v>129</v>
      </c>
      <c r="H4" t="s">
        <v>41</v>
      </c>
      <c r="I4" t="s">
        <v>65</v>
      </c>
      <c r="J4" t="s">
        <v>94</v>
      </c>
      <c r="L4" t="s">
        <v>39</v>
      </c>
      <c r="M4" t="s">
        <v>42</v>
      </c>
    </row>
    <row r="5" spans="1:13" x14ac:dyDescent="0.4">
      <c r="A5" s="2">
        <v>1</v>
      </c>
      <c r="B5" t="s">
        <v>130</v>
      </c>
      <c r="C5" s="1" t="s">
        <v>71</v>
      </c>
      <c r="E5" t="s">
        <v>131</v>
      </c>
      <c r="F5" t="s">
        <v>132</v>
      </c>
      <c r="H5" t="s">
        <v>52</v>
      </c>
      <c r="I5" t="s">
        <v>133</v>
      </c>
      <c r="J5" t="s">
        <v>46</v>
      </c>
      <c r="L5" t="s">
        <v>134</v>
      </c>
      <c r="M5" t="s">
        <v>85</v>
      </c>
    </row>
    <row r="6" spans="1:13" x14ac:dyDescent="0.4">
      <c r="A6" s="2">
        <v>2</v>
      </c>
      <c r="B6" t="s">
        <v>135</v>
      </c>
      <c r="C6" s="1" t="s">
        <v>61</v>
      </c>
      <c r="E6" t="s">
        <v>35</v>
      </c>
      <c r="F6" t="s">
        <v>136</v>
      </c>
      <c r="H6" t="s">
        <v>105</v>
      </c>
      <c r="I6" t="s">
        <v>37</v>
      </c>
      <c r="J6" t="s">
        <v>137</v>
      </c>
      <c r="L6" t="s">
        <v>138</v>
      </c>
      <c r="M6" t="s">
        <v>33</v>
      </c>
    </row>
    <row r="7" spans="1:13" x14ac:dyDescent="0.4">
      <c r="A7" s="2">
        <v>3</v>
      </c>
      <c r="B7" t="s">
        <v>139</v>
      </c>
      <c r="C7" s="1" t="s">
        <v>90</v>
      </c>
      <c r="E7" t="s">
        <v>140</v>
      </c>
      <c r="F7" t="s">
        <v>141</v>
      </c>
      <c r="H7" t="s">
        <v>32</v>
      </c>
      <c r="J7" t="s">
        <v>76</v>
      </c>
      <c r="M7" t="s">
        <v>101</v>
      </c>
    </row>
    <row r="8" spans="1:13" x14ac:dyDescent="0.4">
      <c r="A8" s="2">
        <v>4</v>
      </c>
      <c r="B8" t="s">
        <v>142</v>
      </c>
      <c r="C8" s="1" t="s">
        <v>143</v>
      </c>
      <c r="E8" t="s">
        <v>43</v>
      </c>
      <c r="H8" t="s">
        <v>144</v>
      </c>
      <c r="J8" t="s">
        <v>40</v>
      </c>
      <c r="M8" t="s">
        <v>57</v>
      </c>
    </row>
    <row r="9" spans="1:13" x14ac:dyDescent="0.4">
      <c r="A9" s="2">
        <v>5</v>
      </c>
      <c r="B9" t="s">
        <v>145</v>
      </c>
      <c r="C9" s="1" t="s">
        <v>146</v>
      </c>
      <c r="J9" t="s">
        <v>147</v>
      </c>
      <c r="M9" t="s">
        <v>48</v>
      </c>
    </row>
    <row r="10" spans="1:13" x14ac:dyDescent="0.4">
      <c r="A10" s="2">
        <v>6</v>
      </c>
      <c r="B10" t="s">
        <v>148</v>
      </c>
      <c r="C10" s="1" t="s">
        <v>149</v>
      </c>
      <c r="M10" t="s">
        <v>83</v>
      </c>
    </row>
    <row r="11" spans="1:13" x14ac:dyDescent="0.4">
      <c r="A11" s="2">
        <v>7</v>
      </c>
      <c r="B11" t="s">
        <v>150</v>
      </c>
      <c r="C11" s="1" t="s">
        <v>151</v>
      </c>
      <c r="M11" t="s">
        <v>100</v>
      </c>
    </row>
    <row r="12" spans="1:13" x14ac:dyDescent="0.4">
      <c r="A12" s="2">
        <v>8</v>
      </c>
      <c r="B12" t="s">
        <v>152</v>
      </c>
      <c r="C12" s="1" t="s">
        <v>153</v>
      </c>
    </row>
    <row r="13" spans="1:13" x14ac:dyDescent="0.4">
      <c r="A13" s="2">
        <v>9</v>
      </c>
      <c r="B13" t="s">
        <v>154</v>
      </c>
      <c r="C13" s="1" t="s">
        <v>155</v>
      </c>
    </row>
    <row r="14" spans="1:13" x14ac:dyDescent="0.4">
      <c r="A14" s="2">
        <v>10</v>
      </c>
      <c r="B14" t="s">
        <v>156</v>
      </c>
      <c r="C14" s="1" t="s">
        <v>157</v>
      </c>
      <c r="M14" t="s">
        <v>31</v>
      </c>
    </row>
    <row r="15" spans="1:13" x14ac:dyDescent="0.4">
      <c r="A15" s="2">
        <v>11</v>
      </c>
      <c r="B15" t="s">
        <v>158</v>
      </c>
      <c r="C15" s="1" t="s">
        <v>159</v>
      </c>
      <c r="M15" t="s">
        <v>160</v>
      </c>
    </row>
    <row r="16" spans="1:13" x14ac:dyDescent="0.4">
      <c r="A16" s="2">
        <v>12</v>
      </c>
      <c r="B16" t="s">
        <v>161</v>
      </c>
      <c r="C16">
        <v>2020</v>
      </c>
      <c r="M16" t="s">
        <v>162</v>
      </c>
    </row>
    <row r="17" spans="1:13" x14ac:dyDescent="0.4">
      <c r="A17" s="2">
        <v>13</v>
      </c>
      <c r="B17" t="s">
        <v>163</v>
      </c>
      <c r="C17" s="1">
        <v>43844</v>
      </c>
      <c r="M17" t="s">
        <v>164</v>
      </c>
    </row>
    <row r="18" spans="1:13" x14ac:dyDescent="0.4">
      <c r="A18" s="2">
        <v>14</v>
      </c>
      <c r="B18" t="s">
        <v>165</v>
      </c>
      <c r="C18" s="1">
        <v>43845</v>
      </c>
      <c r="M18" t="s">
        <v>166</v>
      </c>
    </row>
    <row r="19" spans="1:13" x14ac:dyDescent="0.4">
      <c r="A19" s="2">
        <v>15</v>
      </c>
      <c r="B19" t="s">
        <v>167</v>
      </c>
      <c r="C19" s="1">
        <v>43846</v>
      </c>
    </row>
    <row r="20" spans="1:13" x14ac:dyDescent="0.4">
      <c r="A20" s="2">
        <v>16</v>
      </c>
      <c r="B20" t="s">
        <v>168</v>
      </c>
      <c r="C20" s="1">
        <v>43847</v>
      </c>
    </row>
    <row r="21" spans="1:13" x14ac:dyDescent="0.4">
      <c r="A21" s="2">
        <v>17</v>
      </c>
      <c r="B21" t="s">
        <v>169</v>
      </c>
      <c r="C21" s="1">
        <v>43848</v>
      </c>
    </row>
    <row r="22" spans="1:13" x14ac:dyDescent="0.4">
      <c r="A22" s="2">
        <v>18</v>
      </c>
      <c r="B22" t="s">
        <v>170</v>
      </c>
      <c r="C22" s="1">
        <v>43849</v>
      </c>
    </row>
    <row r="23" spans="1:13" x14ac:dyDescent="0.4">
      <c r="A23" s="2">
        <v>19</v>
      </c>
      <c r="B23" t="s">
        <v>171</v>
      </c>
      <c r="C23" s="1">
        <v>43850</v>
      </c>
    </row>
    <row r="24" spans="1:13" x14ac:dyDescent="0.4">
      <c r="A24" s="2">
        <v>20</v>
      </c>
      <c r="B24" t="s">
        <v>172</v>
      </c>
      <c r="C24" s="1">
        <v>43851</v>
      </c>
    </row>
    <row r="25" spans="1:13" x14ac:dyDescent="0.4">
      <c r="A25" s="2">
        <v>21</v>
      </c>
      <c r="B25" t="s">
        <v>173</v>
      </c>
      <c r="C25" s="1">
        <v>43852</v>
      </c>
    </row>
    <row r="26" spans="1:13" x14ac:dyDescent="0.4">
      <c r="A26" s="2">
        <v>22</v>
      </c>
      <c r="B26" t="s">
        <v>174</v>
      </c>
      <c r="C26" s="1">
        <v>43853</v>
      </c>
    </row>
    <row r="27" spans="1:13" x14ac:dyDescent="0.4">
      <c r="A27" s="2">
        <v>23</v>
      </c>
      <c r="B27" t="s">
        <v>175</v>
      </c>
      <c r="C27" s="1">
        <v>43854</v>
      </c>
    </row>
    <row r="28" spans="1:13" x14ac:dyDescent="0.4">
      <c r="A28" s="2">
        <v>24</v>
      </c>
      <c r="B28" t="s">
        <v>176</v>
      </c>
      <c r="C28" s="1">
        <v>43855</v>
      </c>
    </row>
    <row r="29" spans="1:13" x14ac:dyDescent="0.4">
      <c r="A29" s="2">
        <v>25</v>
      </c>
      <c r="B29" t="s">
        <v>177</v>
      </c>
      <c r="C29" s="1">
        <v>43856</v>
      </c>
    </row>
    <row r="30" spans="1:13" x14ac:dyDescent="0.4">
      <c r="A30" s="2">
        <v>26</v>
      </c>
      <c r="B30" t="s">
        <v>178</v>
      </c>
      <c r="C30" s="1">
        <v>43857</v>
      </c>
    </row>
    <row r="31" spans="1:13" x14ac:dyDescent="0.4">
      <c r="A31" s="2">
        <v>27</v>
      </c>
      <c r="B31" t="s">
        <v>179</v>
      </c>
      <c r="C31" s="1">
        <v>43858</v>
      </c>
    </row>
    <row r="32" spans="1:13" x14ac:dyDescent="0.4">
      <c r="A32" s="2">
        <v>28</v>
      </c>
      <c r="B32" t="s">
        <v>180</v>
      </c>
      <c r="C32" s="1">
        <v>43859</v>
      </c>
    </row>
    <row r="33" spans="1:3" x14ac:dyDescent="0.4">
      <c r="A33" s="2">
        <v>29</v>
      </c>
      <c r="B33" t="s">
        <v>181</v>
      </c>
      <c r="C33" s="1">
        <v>43860</v>
      </c>
    </row>
    <row r="34" spans="1:3" x14ac:dyDescent="0.4">
      <c r="A34" s="2">
        <v>30</v>
      </c>
      <c r="B34" t="s">
        <v>182</v>
      </c>
      <c r="C34" s="1">
        <v>43861</v>
      </c>
    </row>
    <row r="35" spans="1:3" x14ac:dyDescent="0.4">
      <c r="A35" s="2">
        <v>31</v>
      </c>
      <c r="B35" t="s">
        <v>183</v>
      </c>
      <c r="C35" s="1">
        <v>43862</v>
      </c>
    </row>
    <row r="36" spans="1:3" x14ac:dyDescent="0.4">
      <c r="A36" s="2">
        <v>32</v>
      </c>
      <c r="B36" t="s">
        <v>184</v>
      </c>
      <c r="C36" s="1">
        <v>43863</v>
      </c>
    </row>
    <row r="37" spans="1:3" x14ac:dyDescent="0.4">
      <c r="A37" s="2">
        <v>33</v>
      </c>
      <c r="B37" t="s">
        <v>185</v>
      </c>
      <c r="C37" s="1">
        <v>43864</v>
      </c>
    </row>
    <row r="38" spans="1:3" x14ac:dyDescent="0.4">
      <c r="A38" s="2">
        <v>34</v>
      </c>
      <c r="B38" t="s">
        <v>186</v>
      </c>
      <c r="C38" s="1">
        <v>43865</v>
      </c>
    </row>
    <row r="39" spans="1:3" x14ac:dyDescent="0.4">
      <c r="A39" s="2">
        <v>35</v>
      </c>
      <c r="B39" t="s">
        <v>187</v>
      </c>
      <c r="C39" s="1">
        <v>43866</v>
      </c>
    </row>
    <row r="40" spans="1:3" x14ac:dyDescent="0.4">
      <c r="A40" s="2">
        <v>36</v>
      </c>
      <c r="B40" t="s">
        <v>188</v>
      </c>
      <c r="C40" s="1">
        <v>43867</v>
      </c>
    </row>
    <row r="41" spans="1:3" x14ac:dyDescent="0.4">
      <c r="A41" s="2">
        <v>37</v>
      </c>
      <c r="B41" t="s">
        <v>189</v>
      </c>
      <c r="C41" s="1">
        <v>43868</v>
      </c>
    </row>
    <row r="42" spans="1:3" x14ac:dyDescent="0.4">
      <c r="A42" s="2">
        <v>38</v>
      </c>
      <c r="B42" t="s">
        <v>190</v>
      </c>
      <c r="C42" s="1">
        <v>43869</v>
      </c>
    </row>
    <row r="43" spans="1:3" x14ac:dyDescent="0.4">
      <c r="A43" s="2">
        <v>39</v>
      </c>
      <c r="B43" t="s">
        <v>191</v>
      </c>
      <c r="C43" s="1">
        <v>43870</v>
      </c>
    </row>
    <row r="44" spans="1:3" x14ac:dyDescent="0.4">
      <c r="A44" s="2">
        <v>40</v>
      </c>
      <c r="B44" t="s">
        <v>192</v>
      </c>
      <c r="C44" s="1">
        <v>43871</v>
      </c>
    </row>
    <row r="45" spans="1:3" x14ac:dyDescent="0.4">
      <c r="A45" s="2">
        <v>41</v>
      </c>
      <c r="B45" t="s">
        <v>193</v>
      </c>
      <c r="C45" s="1">
        <v>43872</v>
      </c>
    </row>
    <row r="46" spans="1:3" x14ac:dyDescent="0.4">
      <c r="A46" s="2">
        <v>42</v>
      </c>
      <c r="B46" t="s">
        <v>194</v>
      </c>
      <c r="C46" s="1">
        <v>43873</v>
      </c>
    </row>
    <row r="47" spans="1:3" x14ac:dyDescent="0.4">
      <c r="A47" s="2">
        <v>43</v>
      </c>
      <c r="B47" t="s">
        <v>195</v>
      </c>
      <c r="C47" s="1">
        <v>43874</v>
      </c>
    </row>
    <row r="48" spans="1:3" x14ac:dyDescent="0.4">
      <c r="A48" s="2">
        <v>44</v>
      </c>
      <c r="B48" t="s">
        <v>196</v>
      </c>
      <c r="C48" s="1">
        <v>43875</v>
      </c>
    </row>
    <row r="49" spans="1:3" x14ac:dyDescent="0.4">
      <c r="A49" s="2">
        <v>45</v>
      </c>
      <c r="B49" t="s">
        <v>197</v>
      </c>
      <c r="C49" s="1">
        <v>43876</v>
      </c>
    </row>
    <row r="50" spans="1:3" x14ac:dyDescent="0.4">
      <c r="A50" s="2">
        <v>46</v>
      </c>
      <c r="B50" t="s">
        <v>198</v>
      </c>
      <c r="C50" s="1">
        <v>43877</v>
      </c>
    </row>
    <row r="51" spans="1:3" x14ac:dyDescent="0.4">
      <c r="A51" s="2">
        <v>47</v>
      </c>
      <c r="B51" t="s">
        <v>199</v>
      </c>
      <c r="C51" s="1">
        <v>43878</v>
      </c>
    </row>
    <row r="52" spans="1:3" x14ac:dyDescent="0.4">
      <c r="A52" s="2">
        <v>48</v>
      </c>
      <c r="B52" t="s">
        <v>200</v>
      </c>
      <c r="C52" s="1">
        <v>43879</v>
      </c>
    </row>
    <row r="53" spans="1:3" x14ac:dyDescent="0.4">
      <c r="A53" s="2">
        <v>49</v>
      </c>
      <c r="B53" t="s">
        <v>201</v>
      </c>
      <c r="C53" s="1">
        <v>43880</v>
      </c>
    </row>
    <row r="54" spans="1:3" x14ac:dyDescent="0.4">
      <c r="A54" s="2">
        <v>50</v>
      </c>
      <c r="B54" t="s">
        <v>202</v>
      </c>
      <c r="C54" s="1">
        <v>43881</v>
      </c>
    </row>
    <row r="55" spans="1:3" x14ac:dyDescent="0.4">
      <c r="A55" s="2">
        <v>51</v>
      </c>
      <c r="B55" t="s">
        <v>203</v>
      </c>
      <c r="C55" s="1">
        <v>43882</v>
      </c>
    </row>
    <row r="56" spans="1:3" x14ac:dyDescent="0.4">
      <c r="A56" s="2">
        <v>52</v>
      </c>
      <c r="B56" t="s">
        <v>204</v>
      </c>
      <c r="C56" s="1">
        <v>43883</v>
      </c>
    </row>
    <row r="57" spans="1:3" x14ac:dyDescent="0.4">
      <c r="A57" s="2">
        <v>53</v>
      </c>
      <c r="B57" t="s">
        <v>205</v>
      </c>
      <c r="C57" s="1">
        <v>43884</v>
      </c>
    </row>
    <row r="58" spans="1:3" x14ac:dyDescent="0.4">
      <c r="A58" s="2">
        <v>54</v>
      </c>
      <c r="B58" t="s">
        <v>206</v>
      </c>
      <c r="C58" s="1">
        <v>43885</v>
      </c>
    </row>
    <row r="59" spans="1:3" x14ac:dyDescent="0.4">
      <c r="A59" s="2">
        <v>55</v>
      </c>
      <c r="B59" t="s">
        <v>207</v>
      </c>
      <c r="C59" s="1">
        <v>43886</v>
      </c>
    </row>
    <row r="60" spans="1:3" x14ac:dyDescent="0.4">
      <c r="A60" s="2">
        <v>56</v>
      </c>
      <c r="B60" t="s">
        <v>208</v>
      </c>
      <c r="C60" s="1">
        <v>43887</v>
      </c>
    </row>
    <row r="61" spans="1:3" x14ac:dyDescent="0.4">
      <c r="A61" s="2">
        <v>57</v>
      </c>
      <c r="B61" t="s">
        <v>209</v>
      </c>
      <c r="C61" s="1">
        <v>43888</v>
      </c>
    </row>
    <row r="62" spans="1:3" x14ac:dyDescent="0.4">
      <c r="A62" s="2">
        <v>58</v>
      </c>
      <c r="B62" t="s">
        <v>210</v>
      </c>
      <c r="C62" s="1">
        <v>43889</v>
      </c>
    </row>
    <row r="63" spans="1:3" x14ac:dyDescent="0.4">
      <c r="A63" s="2">
        <v>59</v>
      </c>
      <c r="B63" t="s">
        <v>211</v>
      </c>
      <c r="C63" s="1">
        <v>43890</v>
      </c>
    </row>
    <row r="64" spans="1:3" x14ac:dyDescent="0.4">
      <c r="A64" s="2">
        <v>60</v>
      </c>
      <c r="B64" t="s">
        <v>212</v>
      </c>
      <c r="C64" s="1">
        <v>43891</v>
      </c>
    </row>
    <row r="65" spans="1:3" x14ac:dyDescent="0.4">
      <c r="A65" s="2">
        <v>61</v>
      </c>
      <c r="B65" t="s">
        <v>213</v>
      </c>
      <c r="C65" s="1">
        <v>43892</v>
      </c>
    </row>
    <row r="66" spans="1:3" x14ac:dyDescent="0.4">
      <c r="A66" s="2">
        <v>62</v>
      </c>
      <c r="B66" t="s">
        <v>214</v>
      </c>
      <c r="C66" s="1">
        <v>43893</v>
      </c>
    </row>
    <row r="67" spans="1:3" x14ac:dyDescent="0.4">
      <c r="A67" s="2">
        <v>63</v>
      </c>
      <c r="B67" t="s">
        <v>215</v>
      </c>
      <c r="C67" s="1">
        <v>43894</v>
      </c>
    </row>
    <row r="68" spans="1:3" x14ac:dyDescent="0.4">
      <c r="A68" s="2">
        <v>64</v>
      </c>
      <c r="B68" t="s">
        <v>216</v>
      </c>
      <c r="C68" s="1">
        <v>43895</v>
      </c>
    </row>
    <row r="69" spans="1:3" x14ac:dyDescent="0.4">
      <c r="A69" s="2">
        <v>65</v>
      </c>
      <c r="B69" t="s">
        <v>217</v>
      </c>
      <c r="C69" s="1">
        <v>43896</v>
      </c>
    </row>
    <row r="70" spans="1:3" x14ac:dyDescent="0.4">
      <c r="A70" s="2">
        <v>66</v>
      </c>
      <c r="B70" t="s">
        <v>218</v>
      </c>
      <c r="C70" s="1">
        <v>43897</v>
      </c>
    </row>
    <row r="71" spans="1:3" x14ac:dyDescent="0.4">
      <c r="A71" s="2">
        <v>67</v>
      </c>
      <c r="B71" t="s">
        <v>219</v>
      </c>
      <c r="C71" s="1">
        <v>43898</v>
      </c>
    </row>
    <row r="72" spans="1:3" x14ac:dyDescent="0.4">
      <c r="A72" s="2">
        <v>68</v>
      </c>
      <c r="B72" t="s">
        <v>220</v>
      </c>
      <c r="C72" s="1">
        <v>43899</v>
      </c>
    </row>
    <row r="73" spans="1:3" x14ac:dyDescent="0.4">
      <c r="A73" s="2">
        <v>69</v>
      </c>
      <c r="B73" t="s">
        <v>221</v>
      </c>
      <c r="C73" s="1">
        <v>43900</v>
      </c>
    </row>
    <row r="74" spans="1:3" x14ac:dyDescent="0.4">
      <c r="A74" s="2">
        <v>70</v>
      </c>
      <c r="B74" t="s">
        <v>222</v>
      </c>
      <c r="C74" s="1">
        <v>43901</v>
      </c>
    </row>
    <row r="75" spans="1:3" x14ac:dyDescent="0.4">
      <c r="A75" s="2">
        <v>71</v>
      </c>
      <c r="B75" t="s">
        <v>223</v>
      </c>
      <c r="C75" s="1">
        <v>43902</v>
      </c>
    </row>
    <row r="76" spans="1:3" x14ac:dyDescent="0.4">
      <c r="A76" s="2">
        <v>72</v>
      </c>
      <c r="B76" t="s">
        <v>224</v>
      </c>
      <c r="C76" s="1">
        <v>43903</v>
      </c>
    </row>
    <row r="77" spans="1:3" x14ac:dyDescent="0.4">
      <c r="A77" s="2">
        <v>73</v>
      </c>
      <c r="B77" t="s">
        <v>225</v>
      </c>
      <c r="C77" s="1">
        <v>43904</v>
      </c>
    </row>
    <row r="78" spans="1:3" x14ac:dyDescent="0.4">
      <c r="A78" s="2">
        <v>74</v>
      </c>
      <c r="B78" t="s">
        <v>226</v>
      </c>
      <c r="C78" s="1">
        <v>43905</v>
      </c>
    </row>
    <row r="79" spans="1:3" x14ac:dyDescent="0.4">
      <c r="A79" s="2">
        <v>75</v>
      </c>
      <c r="B79" t="s">
        <v>227</v>
      </c>
      <c r="C79" s="1">
        <v>43906</v>
      </c>
    </row>
    <row r="80" spans="1:3" x14ac:dyDescent="0.4">
      <c r="A80" s="2">
        <v>76</v>
      </c>
      <c r="B80" t="s">
        <v>228</v>
      </c>
      <c r="C80" s="1">
        <v>43907</v>
      </c>
    </row>
    <row r="81" spans="1:3" x14ac:dyDescent="0.4">
      <c r="A81" s="2">
        <v>77</v>
      </c>
      <c r="B81" t="s">
        <v>229</v>
      </c>
      <c r="C81" s="1">
        <v>43908</v>
      </c>
    </row>
    <row r="82" spans="1:3" x14ac:dyDescent="0.4">
      <c r="A82" s="2">
        <v>78</v>
      </c>
      <c r="B82" t="s">
        <v>230</v>
      </c>
      <c r="C82" s="1">
        <v>43909</v>
      </c>
    </row>
    <row r="83" spans="1:3" x14ac:dyDescent="0.4">
      <c r="A83" s="2">
        <v>79</v>
      </c>
      <c r="B83" t="s">
        <v>231</v>
      </c>
      <c r="C83" s="1">
        <v>43910</v>
      </c>
    </row>
    <row r="84" spans="1:3" x14ac:dyDescent="0.4">
      <c r="A84" s="2">
        <v>80</v>
      </c>
      <c r="B84" t="s">
        <v>232</v>
      </c>
      <c r="C84" s="1">
        <v>43911</v>
      </c>
    </row>
    <row r="85" spans="1:3" x14ac:dyDescent="0.4">
      <c r="A85" s="2">
        <v>81</v>
      </c>
      <c r="B85" t="s">
        <v>233</v>
      </c>
      <c r="C85" s="1">
        <v>43912</v>
      </c>
    </row>
    <row r="86" spans="1:3" x14ac:dyDescent="0.4">
      <c r="A86" s="2">
        <v>82</v>
      </c>
      <c r="B86" t="s">
        <v>234</v>
      </c>
      <c r="C86" s="1">
        <v>43913</v>
      </c>
    </row>
    <row r="87" spans="1:3" x14ac:dyDescent="0.4">
      <c r="A87" s="2">
        <v>83</v>
      </c>
      <c r="B87" t="s">
        <v>235</v>
      </c>
      <c r="C87" s="1">
        <v>43914</v>
      </c>
    </row>
    <row r="88" spans="1:3" x14ac:dyDescent="0.4">
      <c r="A88" s="2">
        <v>84</v>
      </c>
      <c r="B88" t="s">
        <v>236</v>
      </c>
      <c r="C88" s="1">
        <v>43915</v>
      </c>
    </row>
    <row r="89" spans="1:3" x14ac:dyDescent="0.4">
      <c r="A89" s="2">
        <v>85</v>
      </c>
      <c r="B89" t="s">
        <v>237</v>
      </c>
      <c r="C89" s="1">
        <v>43916</v>
      </c>
    </row>
    <row r="90" spans="1:3" x14ac:dyDescent="0.4">
      <c r="A90" s="2">
        <v>86</v>
      </c>
      <c r="B90" t="s">
        <v>238</v>
      </c>
      <c r="C90" s="1">
        <v>43917</v>
      </c>
    </row>
    <row r="91" spans="1:3" x14ac:dyDescent="0.4">
      <c r="A91" s="2">
        <v>87</v>
      </c>
      <c r="B91" t="s">
        <v>239</v>
      </c>
      <c r="C91" s="1">
        <v>43918</v>
      </c>
    </row>
    <row r="92" spans="1:3" x14ac:dyDescent="0.4">
      <c r="A92" s="2">
        <v>88</v>
      </c>
      <c r="B92" t="s">
        <v>240</v>
      </c>
      <c r="C92" s="1">
        <v>43919</v>
      </c>
    </row>
    <row r="93" spans="1:3" x14ac:dyDescent="0.4">
      <c r="A93" s="2">
        <v>89</v>
      </c>
      <c r="B93" t="s">
        <v>241</v>
      </c>
      <c r="C93" s="1">
        <v>43920</v>
      </c>
    </row>
    <row r="94" spans="1:3" x14ac:dyDescent="0.4">
      <c r="A94" s="2">
        <v>90</v>
      </c>
      <c r="B94" t="s">
        <v>242</v>
      </c>
      <c r="C94" s="1">
        <v>43921</v>
      </c>
    </row>
    <row r="95" spans="1:3" x14ac:dyDescent="0.4">
      <c r="A95" s="2">
        <v>91</v>
      </c>
      <c r="B95" t="s">
        <v>243</v>
      </c>
      <c r="C95" s="1">
        <v>43922</v>
      </c>
    </row>
    <row r="96" spans="1:3" x14ac:dyDescent="0.4">
      <c r="A96" s="2">
        <v>92</v>
      </c>
      <c r="B96" t="s">
        <v>244</v>
      </c>
      <c r="C96" s="1">
        <v>43923</v>
      </c>
    </row>
    <row r="97" spans="1:3" x14ac:dyDescent="0.4">
      <c r="A97" s="2">
        <v>93</v>
      </c>
      <c r="B97" t="s">
        <v>245</v>
      </c>
      <c r="C97" s="1">
        <v>43924</v>
      </c>
    </row>
    <row r="98" spans="1:3" x14ac:dyDescent="0.4">
      <c r="A98" s="2">
        <v>94</v>
      </c>
      <c r="B98" t="s">
        <v>246</v>
      </c>
      <c r="C98" s="1">
        <v>43925</v>
      </c>
    </row>
    <row r="99" spans="1:3" x14ac:dyDescent="0.4">
      <c r="A99" s="2">
        <v>95</v>
      </c>
      <c r="B99" t="s">
        <v>247</v>
      </c>
      <c r="C99" s="1">
        <v>43926</v>
      </c>
    </row>
    <row r="100" spans="1:3" x14ac:dyDescent="0.4">
      <c r="A100" s="2">
        <v>96</v>
      </c>
      <c r="B100" t="s">
        <v>248</v>
      </c>
      <c r="C100" s="1">
        <v>43927</v>
      </c>
    </row>
    <row r="101" spans="1:3" x14ac:dyDescent="0.4">
      <c r="A101" s="2">
        <v>97</v>
      </c>
      <c r="B101" t="s">
        <v>249</v>
      </c>
      <c r="C101" s="1">
        <v>43928</v>
      </c>
    </row>
    <row r="102" spans="1:3" x14ac:dyDescent="0.4">
      <c r="A102" s="2">
        <v>98</v>
      </c>
      <c r="B102" t="s">
        <v>250</v>
      </c>
      <c r="C102" s="1">
        <v>43929</v>
      </c>
    </row>
    <row r="103" spans="1:3" x14ac:dyDescent="0.4">
      <c r="A103" s="2">
        <v>99</v>
      </c>
      <c r="B103" t="s">
        <v>251</v>
      </c>
      <c r="C103" s="1">
        <v>43930</v>
      </c>
    </row>
    <row r="104" spans="1:3" x14ac:dyDescent="0.4">
      <c r="A104" s="2">
        <v>100</v>
      </c>
      <c r="B104" t="s">
        <v>252</v>
      </c>
      <c r="C104" s="1">
        <v>43931</v>
      </c>
    </row>
    <row r="105" spans="1:3" x14ac:dyDescent="0.4">
      <c r="B105" t="s">
        <v>253</v>
      </c>
      <c r="C105" s="1">
        <v>43932</v>
      </c>
    </row>
    <row r="106" spans="1:3" x14ac:dyDescent="0.4">
      <c r="B106" t="s">
        <v>254</v>
      </c>
      <c r="C106" s="1">
        <v>43933</v>
      </c>
    </row>
    <row r="107" spans="1:3" x14ac:dyDescent="0.4">
      <c r="B107" t="s">
        <v>255</v>
      </c>
      <c r="C107" s="1">
        <v>43934</v>
      </c>
    </row>
    <row r="108" spans="1:3" x14ac:dyDescent="0.4">
      <c r="B108" t="s">
        <v>256</v>
      </c>
      <c r="C108" s="1">
        <v>43935</v>
      </c>
    </row>
    <row r="109" spans="1:3" x14ac:dyDescent="0.4">
      <c r="B109" t="s">
        <v>257</v>
      </c>
      <c r="C109" s="1">
        <v>43936</v>
      </c>
    </row>
    <row r="110" spans="1:3" x14ac:dyDescent="0.4">
      <c r="B110" t="s">
        <v>258</v>
      </c>
      <c r="C110" s="1">
        <v>43937</v>
      </c>
    </row>
    <row r="111" spans="1:3" x14ac:dyDescent="0.4">
      <c r="B111" t="s">
        <v>259</v>
      </c>
      <c r="C111" s="1">
        <v>43938</v>
      </c>
    </row>
    <row r="112" spans="1:3" x14ac:dyDescent="0.4">
      <c r="B112" t="s">
        <v>260</v>
      </c>
      <c r="C112" s="1">
        <v>43939</v>
      </c>
    </row>
    <row r="113" spans="2:3" x14ac:dyDescent="0.4">
      <c r="B113" t="s">
        <v>261</v>
      </c>
      <c r="C113" s="1">
        <v>43940</v>
      </c>
    </row>
    <row r="114" spans="2:3" x14ac:dyDescent="0.4">
      <c r="B114" t="s">
        <v>262</v>
      </c>
      <c r="C114" s="1">
        <v>43941</v>
      </c>
    </row>
    <row r="115" spans="2:3" x14ac:dyDescent="0.4">
      <c r="B115" t="s">
        <v>263</v>
      </c>
      <c r="C115" s="1">
        <v>43942</v>
      </c>
    </row>
    <row r="116" spans="2:3" x14ac:dyDescent="0.4">
      <c r="B116" t="s">
        <v>264</v>
      </c>
      <c r="C116" s="1">
        <v>43943</v>
      </c>
    </row>
    <row r="117" spans="2:3" x14ac:dyDescent="0.4">
      <c r="B117" t="s">
        <v>265</v>
      </c>
      <c r="C117" s="1">
        <v>43944</v>
      </c>
    </row>
    <row r="118" spans="2:3" x14ac:dyDescent="0.4">
      <c r="B118" t="s">
        <v>266</v>
      </c>
      <c r="C118" s="1">
        <v>43945</v>
      </c>
    </row>
    <row r="119" spans="2:3" x14ac:dyDescent="0.4">
      <c r="B119" t="s">
        <v>267</v>
      </c>
      <c r="C119" s="1">
        <v>43946</v>
      </c>
    </row>
    <row r="120" spans="2:3" x14ac:dyDescent="0.4">
      <c r="B120" t="s">
        <v>268</v>
      </c>
      <c r="C120" s="1">
        <v>43947</v>
      </c>
    </row>
    <row r="121" spans="2:3" x14ac:dyDescent="0.4">
      <c r="B121" t="s">
        <v>269</v>
      </c>
      <c r="C121" s="1">
        <v>43948</v>
      </c>
    </row>
    <row r="122" spans="2:3" x14ac:dyDescent="0.4">
      <c r="B122" t="s">
        <v>270</v>
      </c>
      <c r="C122" s="1">
        <v>43949</v>
      </c>
    </row>
    <row r="123" spans="2:3" x14ac:dyDescent="0.4">
      <c r="B123" t="s">
        <v>271</v>
      </c>
      <c r="C123" s="1">
        <v>43950</v>
      </c>
    </row>
    <row r="124" spans="2:3" x14ac:dyDescent="0.4">
      <c r="B124" t="s">
        <v>272</v>
      </c>
      <c r="C124" s="1">
        <v>43951</v>
      </c>
    </row>
    <row r="125" spans="2:3" x14ac:dyDescent="0.4">
      <c r="B125" t="s">
        <v>273</v>
      </c>
      <c r="C125" s="1">
        <v>43952</v>
      </c>
    </row>
    <row r="126" spans="2:3" x14ac:dyDescent="0.4">
      <c r="B126" t="s">
        <v>274</v>
      </c>
      <c r="C126" s="1">
        <v>43953</v>
      </c>
    </row>
    <row r="127" spans="2:3" x14ac:dyDescent="0.4">
      <c r="B127" t="s">
        <v>275</v>
      </c>
      <c r="C127" s="1">
        <v>43954</v>
      </c>
    </row>
    <row r="128" spans="2:3" x14ac:dyDescent="0.4">
      <c r="B128" t="s">
        <v>276</v>
      </c>
      <c r="C128" s="1">
        <v>43955</v>
      </c>
    </row>
    <row r="129" spans="2:3" x14ac:dyDescent="0.4">
      <c r="B129" t="s">
        <v>277</v>
      </c>
      <c r="C129" s="1">
        <v>43956</v>
      </c>
    </row>
    <row r="130" spans="2:3" x14ac:dyDescent="0.4">
      <c r="B130" t="s">
        <v>278</v>
      </c>
      <c r="C130" s="1">
        <v>43957</v>
      </c>
    </row>
    <row r="131" spans="2:3" x14ac:dyDescent="0.4">
      <c r="B131" t="s">
        <v>279</v>
      </c>
      <c r="C131" s="1">
        <v>43958</v>
      </c>
    </row>
    <row r="132" spans="2:3" x14ac:dyDescent="0.4">
      <c r="B132" t="s">
        <v>280</v>
      </c>
      <c r="C132" s="1">
        <v>43959</v>
      </c>
    </row>
    <row r="133" spans="2:3" x14ac:dyDescent="0.4">
      <c r="B133" t="s">
        <v>281</v>
      </c>
      <c r="C133" s="1">
        <v>43960</v>
      </c>
    </row>
    <row r="134" spans="2:3" x14ac:dyDescent="0.4">
      <c r="B134" t="s">
        <v>282</v>
      </c>
      <c r="C134" s="1">
        <v>43961</v>
      </c>
    </row>
    <row r="135" spans="2:3" x14ac:dyDescent="0.4">
      <c r="B135" t="s">
        <v>283</v>
      </c>
      <c r="C135" s="1">
        <v>43962</v>
      </c>
    </row>
    <row r="136" spans="2:3" x14ac:dyDescent="0.4">
      <c r="B136" t="s">
        <v>284</v>
      </c>
      <c r="C136" s="1">
        <v>43963</v>
      </c>
    </row>
    <row r="137" spans="2:3" x14ac:dyDescent="0.4">
      <c r="B137" t="s">
        <v>285</v>
      </c>
      <c r="C137" s="1">
        <v>43964</v>
      </c>
    </row>
    <row r="138" spans="2:3" x14ac:dyDescent="0.4">
      <c r="B138" t="s">
        <v>286</v>
      </c>
      <c r="C138" s="1">
        <v>43965</v>
      </c>
    </row>
    <row r="139" spans="2:3" x14ac:dyDescent="0.4">
      <c r="B139" t="s">
        <v>287</v>
      </c>
      <c r="C139" s="1">
        <v>43966</v>
      </c>
    </row>
    <row r="140" spans="2:3" x14ac:dyDescent="0.4">
      <c r="B140" t="s">
        <v>288</v>
      </c>
      <c r="C140" s="1">
        <v>43967</v>
      </c>
    </row>
    <row r="141" spans="2:3" x14ac:dyDescent="0.4">
      <c r="B141" t="s">
        <v>289</v>
      </c>
      <c r="C141" s="1">
        <v>43968</v>
      </c>
    </row>
    <row r="142" spans="2:3" x14ac:dyDescent="0.4">
      <c r="B142" t="s">
        <v>290</v>
      </c>
      <c r="C142" s="1">
        <v>43969</v>
      </c>
    </row>
    <row r="143" spans="2:3" x14ac:dyDescent="0.4">
      <c r="B143" t="s">
        <v>291</v>
      </c>
      <c r="C143" s="1">
        <v>43970</v>
      </c>
    </row>
    <row r="144" spans="2:3" x14ac:dyDescent="0.4">
      <c r="B144" t="s">
        <v>292</v>
      </c>
      <c r="C144" s="1">
        <v>43971</v>
      </c>
    </row>
    <row r="145" spans="2:3" x14ac:dyDescent="0.4">
      <c r="B145" t="s">
        <v>293</v>
      </c>
      <c r="C145" s="1">
        <v>43972</v>
      </c>
    </row>
    <row r="146" spans="2:3" x14ac:dyDescent="0.4">
      <c r="B146" t="s">
        <v>294</v>
      </c>
      <c r="C146" s="1">
        <v>43973</v>
      </c>
    </row>
    <row r="147" spans="2:3" x14ac:dyDescent="0.4">
      <c r="B147" t="s">
        <v>295</v>
      </c>
      <c r="C147" s="1">
        <v>43974</v>
      </c>
    </row>
    <row r="148" spans="2:3" x14ac:dyDescent="0.4">
      <c r="B148" t="s">
        <v>296</v>
      </c>
      <c r="C148" s="1">
        <v>43975</v>
      </c>
    </row>
    <row r="149" spans="2:3" x14ac:dyDescent="0.4">
      <c r="B149" t="s">
        <v>297</v>
      </c>
      <c r="C149" s="1">
        <v>43976</v>
      </c>
    </row>
    <row r="150" spans="2:3" x14ac:dyDescent="0.4">
      <c r="B150" t="s">
        <v>298</v>
      </c>
      <c r="C150" s="1">
        <v>43977</v>
      </c>
    </row>
    <row r="151" spans="2:3" x14ac:dyDescent="0.4">
      <c r="B151" t="s">
        <v>299</v>
      </c>
      <c r="C151" s="1">
        <v>43978</v>
      </c>
    </row>
    <row r="152" spans="2:3" x14ac:dyDescent="0.4">
      <c r="B152" t="s">
        <v>300</v>
      </c>
      <c r="C152" s="1">
        <v>43979</v>
      </c>
    </row>
    <row r="153" spans="2:3" x14ac:dyDescent="0.4">
      <c r="B153" t="s">
        <v>301</v>
      </c>
      <c r="C153" s="1">
        <v>43980</v>
      </c>
    </row>
    <row r="154" spans="2:3" x14ac:dyDescent="0.4">
      <c r="B154" t="s">
        <v>302</v>
      </c>
      <c r="C154" s="1">
        <v>43981</v>
      </c>
    </row>
    <row r="155" spans="2:3" x14ac:dyDescent="0.4">
      <c r="B155" t="s">
        <v>303</v>
      </c>
      <c r="C155" s="1">
        <v>43982</v>
      </c>
    </row>
    <row r="156" spans="2:3" x14ac:dyDescent="0.4">
      <c r="B156" t="s">
        <v>304</v>
      </c>
      <c r="C156" s="1">
        <v>43983</v>
      </c>
    </row>
    <row r="157" spans="2:3" x14ac:dyDescent="0.4">
      <c r="B157" t="s">
        <v>305</v>
      </c>
      <c r="C157" s="1">
        <v>43984</v>
      </c>
    </row>
    <row r="158" spans="2:3" x14ac:dyDescent="0.4">
      <c r="B158" t="s">
        <v>306</v>
      </c>
      <c r="C158" s="1">
        <v>43985</v>
      </c>
    </row>
    <row r="159" spans="2:3" x14ac:dyDescent="0.4">
      <c r="B159" t="s">
        <v>307</v>
      </c>
      <c r="C159" s="1">
        <v>43986</v>
      </c>
    </row>
    <row r="160" spans="2:3" x14ac:dyDescent="0.4">
      <c r="B160" t="s">
        <v>308</v>
      </c>
      <c r="C160" s="1">
        <v>43987</v>
      </c>
    </row>
    <row r="161" spans="2:3" x14ac:dyDescent="0.4">
      <c r="B161" t="s">
        <v>309</v>
      </c>
      <c r="C161" s="1">
        <v>43988</v>
      </c>
    </row>
    <row r="162" spans="2:3" x14ac:dyDescent="0.4">
      <c r="B162" t="s">
        <v>310</v>
      </c>
      <c r="C162" s="1">
        <v>43989</v>
      </c>
    </row>
    <row r="163" spans="2:3" x14ac:dyDescent="0.4">
      <c r="B163" t="s">
        <v>311</v>
      </c>
      <c r="C163" s="1">
        <v>43990</v>
      </c>
    </row>
    <row r="164" spans="2:3" x14ac:dyDescent="0.4">
      <c r="B164" t="s">
        <v>312</v>
      </c>
      <c r="C164" s="1">
        <v>43991</v>
      </c>
    </row>
    <row r="165" spans="2:3" x14ac:dyDescent="0.4">
      <c r="B165" t="s">
        <v>313</v>
      </c>
      <c r="C165" s="1">
        <v>43992</v>
      </c>
    </row>
    <row r="166" spans="2:3" x14ac:dyDescent="0.4">
      <c r="B166" t="s">
        <v>314</v>
      </c>
      <c r="C166" s="1">
        <v>43993</v>
      </c>
    </row>
    <row r="167" spans="2:3" x14ac:dyDescent="0.4">
      <c r="B167" t="s">
        <v>315</v>
      </c>
      <c r="C167" s="1">
        <v>43994</v>
      </c>
    </row>
    <row r="168" spans="2:3" x14ac:dyDescent="0.4">
      <c r="B168" t="s">
        <v>316</v>
      </c>
      <c r="C168" s="1">
        <v>43995</v>
      </c>
    </row>
    <row r="169" spans="2:3" x14ac:dyDescent="0.4">
      <c r="B169" t="s">
        <v>317</v>
      </c>
      <c r="C169" s="1">
        <v>43996</v>
      </c>
    </row>
    <row r="170" spans="2:3" x14ac:dyDescent="0.4">
      <c r="B170" t="s">
        <v>318</v>
      </c>
      <c r="C170" s="1">
        <v>43997</v>
      </c>
    </row>
    <row r="171" spans="2:3" x14ac:dyDescent="0.4">
      <c r="B171" t="s">
        <v>319</v>
      </c>
      <c r="C171" s="1">
        <v>43998</v>
      </c>
    </row>
    <row r="172" spans="2:3" x14ac:dyDescent="0.4">
      <c r="B172" t="s">
        <v>320</v>
      </c>
      <c r="C172" s="1">
        <v>43999</v>
      </c>
    </row>
    <row r="173" spans="2:3" x14ac:dyDescent="0.4">
      <c r="B173" t="s">
        <v>321</v>
      </c>
      <c r="C173" s="1">
        <v>44000</v>
      </c>
    </row>
    <row r="174" spans="2:3" x14ac:dyDescent="0.4">
      <c r="B174" t="s">
        <v>322</v>
      </c>
      <c r="C174" s="1">
        <v>44001</v>
      </c>
    </row>
    <row r="175" spans="2:3" x14ac:dyDescent="0.4">
      <c r="B175" t="s">
        <v>323</v>
      </c>
      <c r="C175" s="1">
        <v>44002</v>
      </c>
    </row>
    <row r="176" spans="2:3" x14ac:dyDescent="0.4">
      <c r="B176" t="s">
        <v>324</v>
      </c>
      <c r="C176" s="1">
        <v>44003</v>
      </c>
    </row>
    <row r="177" spans="2:3" x14ac:dyDescent="0.4">
      <c r="B177" t="s">
        <v>325</v>
      </c>
      <c r="C177" s="1">
        <v>44004</v>
      </c>
    </row>
    <row r="178" spans="2:3" x14ac:dyDescent="0.4">
      <c r="B178" t="s">
        <v>326</v>
      </c>
      <c r="C178" s="1">
        <v>44005</v>
      </c>
    </row>
    <row r="179" spans="2:3" x14ac:dyDescent="0.4">
      <c r="B179" t="s">
        <v>327</v>
      </c>
      <c r="C179" s="1">
        <v>44006</v>
      </c>
    </row>
    <row r="180" spans="2:3" x14ac:dyDescent="0.4">
      <c r="B180" t="s">
        <v>328</v>
      </c>
      <c r="C180" s="1">
        <v>44007</v>
      </c>
    </row>
    <row r="181" spans="2:3" x14ac:dyDescent="0.4">
      <c r="B181" t="s">
        <v>329</v>
      </c>
      <c r="C181" s="1">
        <v>44008</v>
      </c>
    </row>
    <row r="182" spans="2:3" x14ac:dyDescent="0.4">
      <c r="B182" t="s">
        <v>330</v>
      </c>
      <c r="C182" s="1">
        <v>44009</v>
      </c>
    </row>
    <row r="183" spans="2:3" x14ac:dyDescent="0.4">
      <c r="B183" t="s">
        <v>331</v>
      </c>
      <c r="C183" s="1">
        <v>44010</v>
      </c>
    </row>
    <row r="184" spans="2:3" x14ac:dyDescent="0.4">
      <c r="B184" t="s">
        <v>332</v>
      </c>
      <c r="C184" s="1">
        <v>44011</v>
      </c>
    </row>
    <row r="185" spans="2:3" x14ac:dyDescent="0.4">
      <c r="B185" t="s">
        <v>333</v>
      </c>
      <c r="C185" s="1">
        <v>44012</v>
      </c>
    </row>
    <row r="186" spans="2:3" x14ac:dyDescent="0.4">
      <c r="B186" t="s">
        <v>334</v>
      </c>
      <c r="C186" s="1">
        <v>44013</v>
      </c>
    </row>
    <row r="187" spans="2:3" x14ac:dyDescent="0.4">
      <c r="B187" t="s">
        <v>335</v>
      </c>
      <c r="C187" s="1">
        <v>44014</v>
      </c>
    </row>
    <row r="188" spans="2:3" x14ac:dyDescent="0.4">
      <c r="B188" t="s">
        <v>336</v>
      </c>
      <c r="C188" s="1">
        <v>44015</v>
      </c>
    </row>
    <row r="189" spans="2:3" x14ac:dyDescent="0.4">
      <c r="B189" t="s">
        <v>337</v>
      </c>
      <c r="C189" s="1">
        <v>44016</v>
      </c>
    </row>
    <row r="190" spans="2:3" x14ac:dyDescent="0.4">
      <c r="B190" t="s">
        <v>338</v>
      </c>
      <c r="C190" s="1">
        <v>44017</v>
      </c>
    </row>
    <row r="191" spans="2:3" x14ac:dyDescent="0.4">
      <c r="B191" t="s">
        <v>339</v>
      </c>
      <c r="C191" s="1">
        <v>44018</v>
      </c>
    </row>
    <row r="192" spans="2:3" x14ac:dyDescent="0.4">
      <c r="B192" t="s">
        <v>340</v>
      </c>
      <c r="C192" s="1">
        <v>44019</v>
      </c>
    </row>
    <row r="193" spans="2:3" x14ac:dyDescent="0.4">
      <c r="B193" t="s">
        <v>341</v>
      </c>
      <c r="C193" s="1">
        <v>44020</v>
      </c>
    </row>
    <row r="194" spans="2:3" x14ac:dyDescent="0.4">
      <c r="B194" t="s">
        <v>342</v>
      </c>
      <c r="C194" s="1">
        <v>44021</v>
      </c>
    </row>
    <row r="195" spans="2:3" x14ac:dyDescent="0.4">
      <c r="B195" t="s">
        <v>343</v>
      </c>
      <c r="C195" s="1">
        <v>44022</v>
      </c>
    </row>
    <row r="196" spans="2:3" x14ac:dyDescent="0.4">
      <c r="B196" t="s">
        <v>344</v>
      </c>
      <c r="C196" s="1">
        <v>44023</v>
      </c>
    </row>
    <row r="197" spans="2:3" x14ac:dyDescent="0.4">
      <c r="B197" t="s">
        <v>345</v>
      </c>
      <c r="C197" s="1">
        <v>44024</v>
      </c>
    </row>
    <row r="198" spans="2:3" x14ac:dyDescent="0.4">
      <c r="B198" t="s">
        <v>346</v>
      </c>
      <c r="C198" s="1">
        <v>44025</v>
      </c>
    </row>
    <row r="199" spans="2:3" x14ac:dyDescent="0.4">
      <c r="B199" t="s">
        <v>347</v>
      </c>
      <c r="C199" s="1">
        <v>44026</v>
      </c>
    </row>
    <row r="200" spans="2:3" x14ac:dyDescent="0.4">
      <c r="B200" t="s">
        <v>348</v>
      </c>
      <c r="C200" s="1">
        <v>44027</v>
      </c>
    </row>
    <row r="201" spans="2:3" x14ac:dyDescent="0.4">
      <c r="B201" t="s">
        <v>349</v>
      </c>
      <c r="C201" s="1">
        <v>44028</v>
      </c>
    </row>
    <row r="202" spans="2:3" x14ac:dyDescent="0.4">
      <c r="B202" t="s">
        <v>350</v>
      </c>
      <c r="C202" s="1">
        <v>44029</v>
      </c>
    </row>
    <row r="203" spans="2:3" x14ac:dyDescent="0.4">
      <c r="B203" t="s">
        <v>351</v>
      </c>
      <c r="C203" s="1">
        <v>44030</v>
      </c>
    </row>
    <row r="204" spans="2:3" x14ac:dyDescent="0.4">
      <c r="B204" t="s">
        <v>352</v>
      </c>
      <c r="C204" s="1">
        <v>44031</v>
      </c>
    </row>
    <row r="205" spans="2:3" x14ac:dyDescent="0.4">
      <c r="B205" t="s">
        <v>353</v>
      </c>
      <c r="C205" s="1">
        <v>44032</v>
      </c>
    </row>
    <row r="206" spans="2:3" x14ac:dyDescent="0.4">
      <c r="B206" t="s">
        <v>354</v>
      </c>
      <c r="C206" s="1">
        <v>44033</v>
      </c>
    </row>
    <row r="207" spans="2:3" x14ac:dyDescent="0.4">
      <c r="B207" t="s">
        <v>355</v>
      </c>
      <c r="C207" s="1">
        <v>44034</v>
      </c>
    </row>
    <row r="208" spans="2:3" x14ac:dyDescent="0.4">
      <c r="B208" t="s">
        <v>356</v>
      </c>
      <c r="C208" s="1">
        <v>44035</v>
      </c>
    </row>
    <row r="209" spans="2:3" x14ac:dyDescent="0.4">
      <c r="B209" t="s">
        <v>357</v>
      </c>
      <c r="C209" s="1">
        <v>44036</v>
      </c>
    </row>
    <row r="210" spans="2:3" x14ac:dyDescent="0.4">
      <c r="B210" t="s">
        <v>358</v>
      </c>
      <c r="C210" s="1">
        <v>44037</v>
      </c>
    </row>
    <row r="211" spans="2:3" x14ac:dyDescent="0.4">
      <c r="B211" t="s">
        <v>359</v>
      </c>
      <c r="C211" s="1">
        <v>44038</v>
      </c>
    </row>
    <row r="212" spans="2:3" x14ac:dyDescent="0.4">
      <c r="B212" t="s">
        <v>360</v>
      </c>
      <c r="C212" s="1">
        <v>44039</v>
      </c>
    </row>
    <row r="213" spans="2:3" x14ac:dyDescent="0.4">
      <c r="B213" t="s">
        <v>361</v>
      </c>
      <c r="C213" s="1">
        <v>44040</v>
      </c>
    </row>
    <row r="214" spans="2:3" x14ac:dyDescent="0.4">
      <c r="B214" t="s">
        <v>362</v>
      </c>
      <c r="C214" s="1">
        <v>44041</v>
      </c>
    </row>
    <row r="215" spans="2:3" x14ac:dyDescent="0.4">
      <c r="B215" t="s">
        <v>363</v>
      </c>
      <c r="C215" s="1">
        <v>44042</v>
      </c>
    </row>
    <row r="216" spans="2:3" x14ac:dyDescent="0.4">
      <c r="B216" t="s">
        <v>364</v>
      </c>
      <c r="C216" s="1">
        <v>44043</v>
      </c>
    </row>
    <row r="217" spans="2:3" x14ac:dyDescent="0.4">
      <c r="B217" t="s">
        <v>365</v>
      </c>
      <c r="C217" s="1">
        <v>44044</v>
      </c>
    </row>
    <row r="218" spans="2:3" x14ac:dyDescent="0.4">
      <c r="B218" t="s">
        <v>366</v>
      </c>
      <c r="C218" s="1">
        <v>44045</v>
      </c>
    </row>
    <row r="219" spans="2:3" x14ac:dyDescent="0.4">
      <c r="B219" t="s">
        <v>367</v>
      </c>
      <c r="C219" s="1">
        <v>44046</v>
      </c>
    </row>
    <row r="220" spans="2:3" x14ac:dyDescent="0.4">
      <c r="B220" t="s">
        <v>368</v>
      </c>
      <c r="C220" s="1">
        <v>44047</v>
      </c>
    </row>
    <row r="221" spans="2:3" x14ac:dyDescent="0.4">
      <c r="B221" t="s">
        <v>369</v>
      </c>
      <c r="C221" s="1">
        <v>44048</v>
      </c>
    </row>
    <row r="222" spans="2:3" x14ac:dyDescent="0.4">
      <c r="B222" t="s">
        <v>370</v>
      </c>
      <c r="C222" s="1">
        <v>44049</v>
      </c>
    </row>
    <row r="223" spans="2:3" x14ac:dyDescent="0.4">
      <c r="B223" t="s">
        <v>371</v>
      </c>
      <c r="C223" s="1">
        <v>44050</v>
      </c>
    </row>
    <row r="224" spans="2:3" x14ac:dyDescent="0.4">
      <c r="B224" t="s">
        <v>372</v>
      </c>
      <c r="C224" s="1">
        <v>44051</v>
      </c>
    </row>
    <row r="225" spans="2:3" x14ac:dyDescent="0.4">
      <c r="B225" t="s">
        <v>373</v>
      </c>
      <c r="C225" s="1">
        <v>44052</v>
      </c>
    </row>
    <row r="226" spans="2:3" x14ac:dyDescent="0.4">
      <c r="B226" t="s">
        <v>374</v>
      </c>
      <c r="C226" s="1">
        <v>44053</v>
      </c>
    </row>
    <row r="227" spans="2:3" x14ac:dyDescent="0.4">
      <c r="B227" t="s">
        <v>375</v>
      </c>
      <c r="C227" s="1">
        <v>44054</v>
      </c>
    </row>
    <row r="228" spans="2:3" x14ac:dyDescent="0.4">
      <c r="B228" t="s">
        <v>376</v>
      </c>
      <c r="C228" s="1">
        <v>44055</v>
      </c>
    </row>
    <row r="229" spans="2:3" x14ac:dyDescent="0.4">
      <c r="B229" t="s">
        <v>377</v>
      </c>
      <c r="C229" s="1">
        <v>44056</v>
      </c>
    </row>
    <row r="230" spans="2:3" x14ac:dyDescent="0.4">
      <c r="B230" t="s">
        <v>378</v>
      </c>
      <c r="C230" s="1">
        <v>44057</v>
      </c>
    </row>
    <row r="231" spans="2:3" x14ac:dyDescent="0.4">
      <c r="B231" t="s">
        <v>379</v>
      </c>
      <c r="C231" s="1">
        <v>44058</v>
      </c>
    </row>
    <row r="232" spans="2:3" x14ac:dyDescent="0.4">
      <c r="B232" t="s">
        <v>380</v>
      </c>
      <c r="C232" s="1">
        <v>44059</v>
      </c>
    </row>
    <row r="233" spans="2:3" x14ac:dyDescent="0.4">
      <c r="B233" t="s">
        <v>381</v>
      </c>
      <c r="C233" s="1">
        <v>44060</v>
      </c>
    </row>
    <row r="234" spans="2:3" x14ac:dyDescent="0.4">
      <c r="B234" t="s">
        <v>382</v>
      </c>
      <c r="C234" s="1">
        <v>44061</v>
      </c>
    </row>
    <row r="235" spans="2:3" x14ac:dyDescent="0.4">
      <c r="B235" t="s">
        <v>383</v>
      </c>
      <c r="C235" s="1">
        <v>44062</v>
      </c>
    </row>
    <row r="236" spans="2:3" x14ac:dyDescent="0.4">
      <c r="B236" t="s">
        <v>384</v>
      </c>
      <c r="C236" s="1">
        <v>44063</v>
      </c>
    </row>
    <row r="237" spans="2:3" x14ac:dyDescent="0.4">
      <c r="B237" t="s">
        <v>385</v>
      </c>
      <c r="C237" s="1">
        <v>44064</v>
      </c>
    </row>
    <row r="238" spans="2:3" x14ac:dyDescent="0.4">
      <c r="B238" t="s">
        <v>386</v>
      </c>
      <c r="C238" s="1">
        <v>44065</v>
      </c>
    </row>
    <row r="239" spans="2:3" x14ac:dyDescent="0.4">
      <c r="B239" t="s">
        <v>387</v>
      </c>
      <c r="C239" s="1">
        <v>44066</v>
      </c>
    </row>
    <row r="240" spans="2:3" x14ac:dyDescent="0.4">
      <c r="B240" t="s">
        <v>388</v>
      </c>
      <c r="C240" s="1">
        <v>44067</v>
      </c>
    </row>
    <row r="241" spans="2:3" x14ac:dyDescent="0.4">
      <c r="B241" t="s">
        <v>389</v>
      </c>
      <c r="C241" s="1">
        <v>44068</v>
      </c>
    </row>
    <row r="242" spans="2:3" x14ac:dyDescent="0.4">
      <c r="B242" t="s">
        <v>390</v>
      </c>
      <c r="C242" s="1">
        <v>44069</v>
      </c>
    </row>
    <row r="243" spans="2:3" x14ac:dyDescent="0.4">
      <c r="B243" t="s">
        <v>391</v>
      </c>
      <c r="C243" s="1">
        <v>44070</v>
      </c>
    </row>
    <row r="244" spans="2:3" x14ac:dyDescent="0.4">
      <c r="B244" t="s">
        <v>392</v>
      </c>
      <c r="C244" s="1">
        <v>44071</v>
      </c>
    </row>
    <row r="245" spans="2:3" x14ac:dyDescent="0.4">
      <c r="B245" t="s">
        <v>393</v>
      </c>
      <c r="C245" s="1">
        <v>44072</v>
      </c>
    </row>
    <row r="246" spans="2:3" x14ac:dyDescent="0.4">
      <c r="B246" t="s">
        <v>394</v>
      </c>
      <c r="C246" s="1">
        <v>44073</v>
      </c>
    </row>
    <row r="247" spans="2:3" x14ac:dyDescent="0.4">
      <c r="B247" t="s">
        <v>395</v>
      </c>
      <c r="C247" s="1">
        <v>44074</v>
      </c>
    </row>
    <row r="248" spans="2:3" x14ac:dyDescent="0.4">
      <c r="B248" t="s">
        <v>396</v>
      </c>
      <c r="C248" s="1">
        <v>44075</v>
      </c>
    </row>
    <row r="249" spans="2:3" x14ac:dyDescent="0.4">
      <c r="B249" t="s">
        <v>397</v>
      </c>
      <c r="C249" s="1">
        <v>44076</v>
      </c>
    </row>
    <row r="250" spans="2:3" x14ac:dyDescent="0.4">
      <c r="B250" t="s">
        <v>398</v>
      </c>
      <c r="C250" s="1">
        <v>44077</v>
      </c>
    </row>
    <row r="251" spans="2:3" x14ac:dyDescent="0.4">
      <c r="B251" t="s">
        <v>399</v>
      </c>
      <c r="C251" s="1">
        <v>44078</v>
      </c>
    </row>
    <row r="252" spans="2:3" x14ac:dyDescent="0.4">
      <c r="B252" t="s">
        <v>400</v>
      </c>
      <c r="C252" s="1">
        <v>44079</v>
      </c>
    </row>
    <row r="253" spans="2:3" x14ac:dyDescent="0.4">
      <c r="B253" t="s">
        <v>401</v>
      </c>
      <c r="C253" s="1">
        <v>44080</v>
      </c>
    </row>
    <row r="254" spans="2:3" x14ac:dyDescent="0.4">
      <c r="B254" t="s">
        <v>402</v>
      </c>
      <c r="C254" s="1">
        <v>44081</v>
      </c>
    </row>
    <row r="255" spans="2:3" x14ac:dyDescent="0.4">
      <c r="B255" t="s">
        <v>403</v>
      </c>
      <c r="C255" s="1">
        <v>44082</v>
      </c>
    </row>
    <row r="256" spans="2:3" x14ac:dyDescent="0.4">
      <c r="B256" t="s">
        <v>404</v>
      </c>
      <c r="C256" s="1">
        <v>44083</v>
      </c>
    </row>
    <row r="257" spans="2:3" x14ac:dyDescent="0.4">
      <c r="B257" t="s">
        <v>405</v>
      </c>
      <c r="C257" s="1">
        <v>44084</v>
      </c>
    </row>
    <row r="258" spans="2:3" x14ac:dyDescent="0.4">
      <c r="B258" t="s">
        <v>406</v>
      </c>
      <c r="C258" s="1">
        <v>44085</v>
      </c>
    </row>
    <row r="259" spans="2:3" x14ac:dyDescent="0.4">
      <c r="B259" t="s">
        <v>407</v>
      </c>
      <c r="C259" s="1">
        <v>44086</v>
      </c>
    </row>
    <row r="260" spans="2:3" x14ac:dyDescent="0.4">
      <c r="B260" t="s">
        <v>408</v>
      </c>
      <c r="C260" s="1">
        <v>44087</v>
      </c>
    </row>
    <row r="261" spans="2:3" x14ac:dyDescent="0.4">
      <c r="B261" t="s">
        <v>409</v>
      </c>
      <c r="C261" s="1">
        <v>44088</v>
      </c>
    </row>
    <row r="262" spans="2:3" x14ac:dyDescent="0.4">
      <c r="B262" t="s">
        <v>410</v>
      </c>
      <c r="C262" s="1">
        <v>44089</v>
      </c>
    </row>
    <row r="263" spans="2:3" x14ac:dyDescent="0.4">
      <c r="B263" t="s">
        <v>411</v>
      </c>
      <c r="C263" s="1">
        <v>44090</v>
      </c>
    </row>
    <row r="264" spans="2:3" x14ac:dyDescent="0.4">
      <c r="B264" t="s">
        <v>412</v>
      </c>
      <c r="C264" s="1">
        <v>44091</v>
      </c>
    </row>
    <row r="265" spans="2:3" x14ac:dyDescent="0.4">
      <c r="B265" t="s">
        <v>413</v>
      </c>
      <c r="C265" s="1">
        <v>44092</v>
      </c>
    </row>
    <row r="266" spans="2:3" x14ac:dyDescent="0.4">
      <c r="B266" t="s">
        <v>414</v>
      </c>
      <c r="C266" s="1">
        <v>44093</v>
      </c>
    </row>
    <row r="267" spans="2:3" x14ac:dyDescent="0.4">
      <c r="B267" t="s">
        <v>415</v>
      </c>
      <c r="C267" s="1">
        <v>44094</v>
      </c>
    </row>
    <row r="268" spans="2:3" x14ac:dyDescent="0.4">
      <c r="B268" t="s">
        <v>416</v>
      </c>
      <c r="C268" s="1">
        <v>44095</v>
      </c>
    </row>
    <row r="269" spans="2:3" x14ac:dyDescent="0.4">
      <c r="B269" t="s">
        <v>417</v>
      </c>
      <c r="C269" s="1">
        <v>44096</v>
      </c>
    </row>
    <row r="270" spans="2:3" x14ac:dyDescent="0.4">
      <c r="B270" t="s">
        <v>418</v>
      </c>
      <c r="C270" s="1">
        <v>44097</v>
      </c>
    </row>
    <row r="271" spans="2:3" x14ac:dyDescent="0.4">
      <c r="B271" t="s">
        <v>419</v>
      </c>
      <c r="C271" s="1">
        <v>44098</v>
      </c>
    </row>
    <row r="272" spans="2:3" x14ac:dyDescent="0.4">
      <c r="B272" t="s">
        <v>420</v>
      </c>
      <c r="C272" s="1">
        <v>44099</v>
      </c>
    </row>
    <row r="273" spans="2:3" x14ac:dyDescent="0.4">
      <c r="B273" t="s">
        <v>421</v>
      </c>
      <c r="C273" s="1">
        <v>44100</v>
      </c>
    </row>
    <row r="274" spans="2:3" x14ac:dyDescent="0.4">
      <c r="B274" t="s">
        <v>422</v>
      </c>
      <c r="C274" s="1">
        <v>44101</v>
      </c>
    </row>
    <row r="275" spans="2:3" x14ac:dyDescent="0.4">
      <c r="B275" t="s">
        <v>423</v>
      </c>
      <c r="C275" s="1">
        <v>44102</v>
      </c>
    </row>
    <row r="276" spans="2:3" x14ac:dyDescent="0.4">
      <c r="B276" t="s">
        <v>424</v>
      </c>
      <c r="C276" s="1">
        <v>44103</v>
      </c>
    </row>
    <row r="277" spans="2:3" x14ac:dyDescent="0.4">
      <c r="B277" t="s">
        <v>425</v>
      </c>
      <c r="C277" s="1">
        <v>44104</v>
      </c>
    </row>
    <row r="278" spans="2:3" x14ac:dyDescent="0.4">
      <c r="B278" t="s">
        <v>426</v>
      </c>
      <c r="C278" s="1">
        <v>44105</v>
      </c>
    </row>
    <row r="279" spans="2:3" x14ac:dyDescent="0.4">
      <c r="B279" t="s">
        <v>427</v>
      </c>
      <c r="C279" s="1">
        <v>44106</v>
      </c>
    </row>
    <row r="280" spans="2:3" x14ac:dyDescent="0.4">
      <c r="B280" t="s">
        <v>428</v>
      </c>
      <c r="C280" s="1">
        <v>44107</v>
      </c>
    </row>
    <row r="281" spans="2:3" x14ac:dyDescent="0.4">
      <c r="B281" t="s">
        <v>429</v>
      </c>
      <c r="C281" s="1">
        <v>44108</v>
      </c>
    </row>
    <row r="282" spans="2:3" x14ac:dyDescent="0.4">
      <c r="B282" t="s">
        <v>430</v>
      </c>
      <c r="C282" s="1">
        <v>44109</v>
      </c>
    </row>
    <row r="283" spans="2:3" x14ac:dyDescent="0.4">
      <c r="B283" t="s">
        <v>431</v>
      </c>
      <c r="C283" s="1">
        <v>44110</v>
      </c>
    </row>
    <row r="284" spans="2:3" x14ac:dyDescent="0.4">
      <c r="B284" t="s">
        <v>432</v>
      </c>
      <c r="C284" s="1">
        <v>44111</v>
      </c>
    </row>
    <row r="285" spans="2:3" x14ac:dyDescent="0.4">
      <c r="B285" t="s">
        <v>433</v>
      </c>
      <c r="C285" s="1">
        <v>44112</v>
      </c>
    </row>
    <row r="286" spans="2:3" x14ac:dyDescent="0.4">
      <c r="B286" t="s">
        <v>434</v>
      </c>
      <c r="C286" s="1">
        <v>44113</v>
      </c>
    </row>
    <row r="287" spans="2:3" x14ac:dyDescent="0.4">
      <c r="B287" t="s">
        <v>435</v>
      </c>
      <c r="C287" s="1">
        <v>44114</v>
      </c>
    </row>
    <row r="288" spans="2:3" x14ac:dyDescent="0.4">
      <c r="B288" t="s">
        <v>436</v>
      </c>
      <c r="C288" s="1">
        <v>44115</v>
      </c>
    </row>
    <row r="289" spans="2:3" x14ac:dyDescent="0.4">
      <c r="B289" t="s">
        <v>437</v>
      </c>
      <c r="C289" s="1">
        <v>44116</v>
      </c>
    </row>
    <row r="290" spans="2:3" x14ac:dyDescent="0.4">
      <c r="B290" t="s">
        <v>438</v>
      </c>
      <c r="C290" s="1">
        <v>44117</v>
      </c>
    </row>
    <row r="291" spans="2:3" x14ac:dyDescent="0.4">
      <c r="B291" t="s">
        <v>439</v>
      </c>
      <c r="C291" s="1">
        <v>44118</v>
      </c>
    </row>
    <row r="292" spans="2:3" x14ac:dyDescent="0.4">
      <c r="B292" t="s">
        <v>122</v>
      </c>
      <c r="C292" s="1">
        <v>44119</v>
      </c>
    </row>
    <row r="293" spans="2:3" x14ac:dyDescent="0.4">
      <c r="B293" t="s">
        <v>440</v>
      </c>
      <c r="C293" s="1">
        <v>44120</v>
      </c>
    </row>
    <row r="294" spans="2:3" x14ac:dyDescent="0.4">
      <c r="B294" t="s">
        <v>441</v>
      </c>
      <c r="C294" s="1">
        <v>44121</v>
      </c>
    </row>
    <row r="295" spans="2:3" x14ac:dyDescent="0.4">
      <c r="B295" t="s">
        <v>442</v>
      </c>
      <c r="C295" s="1">
        <v>44122</v>
      </c>
    </row>
    <row r="296" spans="2:3" x14ac:dyDescent="0.4">
      <c r="B296" t="s">
        <v>443</v>
      </c>
      <c r="C296" s="1">
        <v>44123</v>
      </c>
    </row>
    <row r="297" spans="2:3" x14ac:dyDescent="0.4">
      <c r="B297" t="s">
        <v>444</v>
      </c>
      <c r="C297" s="1">
        <v>44124</v>
      </c>
    </row>
    <row r="298" spans="2:3" x14ac:dyDescent="0.4">
      <c r="B298" t="s">
        <v>445</v>
      </c>
      <c r="C298" s="1">
        <v>44125</v>
      </c>
    </row>
    <row r="299" spans="2:3" x14ac:dyDescent="0.4">
      <c r="B299" t="s">
        <v>446</v>
      </c>
      <c r="C299" s="1">
        <v>44126</v>
      </c>
    </row>
    <row r="300" spans="2:3" x14ac:dyDescent="0.4">
      <c r="B300" t="s">
        <v>447</v>
      </c>
      <c r="C300" s="1">
        <v>44127</v>
      </c>
    </row>
    <row r="301" spans="2:3" x14ac:dyDescent="0.4">
      <c r="B301" t="s">
        <v>448</v>
      </c>
      <c r="C301" s="1">
        <v>44128</v>
      </c>
    </row>
    <row r="302" spans="2:3" x14ac:dyDescent="0.4">
      <c r="B302" t="s">
        <v>449</v>
      </c>
      <c r="C302" s="1">
        <v>44129</v>
      </c>
    </row>
    <row r="303" spans="2:3" x14ac:dyDescent="0.4">
      <c r="B303" t="s">
        <v>450</v>
      </c>
      <c r="C303" s="1">
        <v>44130</v>
      </c>
    </row>
    <row r="304" spans="2:3" x14ac:dyDescent="0.4">
      <c r="B304" t="s">
        <v>451</v>
      </c>
      <c r="C304" s="1">
        <v>44131</v>
      </c>
    </row>
    <row r="305" spans="2:3" x14ac:dyDescent="0.4">
      <c r="B305" t="s">
        <v>452</v>
      </c>
      <c r="C305" s="1">
        <v>44132</v>
      </c>
    </row>
    <row r="306" spans="2:3" x14ac:dyDescent="0.4">
      <c r="B306" t="s">
        <v>453</v>
      </c>
      <c r="C306" s="1">
        <v>44133</v>
      </c>
    </row>
    <row r="307" spans="2:3" x14ac:dyDescent="0.4">
      <c r="B307" t="s">
        <v>454</v>
      </c>
      <c r="C307" s="1">
        <v>44134</v>
      </c>
    </row>
    <row r="308" spans="2:3" x14ac:dyDescent="0.4">
      <c r="B308" t="s">
        <v>455</v>
      </c>
      <c r="C308" s="1">
        <v>44135</v>
      </c>
    </row>
    <row r="309" spans="2:3" x14ac:dyDescent="0.4">
      <c r="B309" t="s">
        <v>456</v>
      </c>
      <c r="C309" s="1">
        <v>44136</v>
      </c>
    </row>
    <row r="310" spans="2:3" x14ac:dyDescent="0.4">
      <c r="B310" t="s">
        <v>457</v>
      </c>
      <c r="C310" s="1">
        <v>44137</v>
      </c>
    </row>
    <row r="311" spans="2:3" x14ac:dyDescent="0.4">
      <c r="B311" t="s">
        <v>458</v>
      </c>
      <c r="C311" s="1">
        <v>44138</v>
      </c>
    </row>
    <row r="312" spans="2:3" x14ac:dyDescent="0.4">
      <c r="B312" t="s">
        <v>459</v>
      </c>
      <c r="C312" s="1">
        <v>44139</v>
      </c>
    </row>
    <row r="313" spans="2:3" x14ac:dyDescent="0.4">
      <c r="B313" t="s">
        <v>460</v>
      </c>
      <c r="C313" s="1">
        <v>44140</v>
      </c>
    </row>
    <row r="314" spans="2:3" x14ac:dyDescent="0.4">
      <c r="B314" t="s">
        <v>461</v>
      </c>
      <c r="C314" s="1">
        <v>44141</v>
      </c>
    </row>
    <row r="315" spans="2:3" x14ac:dyDescent="0.4">
      <c r="B315" t="s">
        <v>462</v>
      </c>
      <c r="C315" s="1">
        <v>44142</v>
      </c>
    </row>
    <row r="316" spans="2:3" x14ac:dyDescent="0.4">
      <c r="B316" t="s">
        <v>463</v>
      </c>
      <c r="C316" s="1">
        <v>44143</v>
      </c>
    </row>
    <row r="317" spans="2:3" x14ac:dyDescent="0.4">
      <c r="B317" t="s">
        <v>464</v>
      </c>
      <c r="C317" s="1">
        <v>44144</v>
      </c>
    </row>
    <row r="318" spans="2:3" x14ac:dyDescent="0.4">
      <c r="B318" t="s">
        <v>465</v>
      </c>
      <c r="C318" s="1">
        <v>44145</v>
      </c>
    </row>
    <row r="319" spans="2:3" x14ac:dyDescent="0.4">
      <c r="B319" t="s">
        <v>466</v>
      </c>
      <c r="C319" s="1">
        <v>44146</v>
      </c>
    </row>
    <row r="320" spans="2:3" x14ac:dyDescent="0.4">
      <c r="B320" t="s">
        <v>467</v>
      </c>
      <c r="C320" s="1">
        <v>44147</v>
      </c>
    </row>
    <row r="321" spans="2:3" x14ac:dyDescent="0.4">
      <c r="B321" t="s">
        <v>468</v>
      </c>
      <c r="C321" s="1">
        <v>44148</v>
      </c>
    </row>
    <row r="322" spans="2:3" x14ac:dyDescent="0.4">
      <c r="B322" t="s">
        <v>469</v>
      </c>
      <c r="C322" s="1">
        <v>44149</v>
      </c>
    </row>
    <row r="323" spans="2:3" x14ac:dyDescent="0.4">
      <c r="B323" t="s">
        <v>470</v>
      </c>
      <c r="C323" s="1">
        <v>44150</v>
      </c>
    </row>
    <row r="324" spans="2:3" x14ac:dyDescent="0.4">
      <c r="B324" t="s">
        <v>471</v>
      </c>
      <c r="C324" s="1">
        <v>44151</v>
      </c>
    </row>
    <row r="325" spans="2:3" x14ac:dyDescent="0.4">
      <c r="B325" t="s">
        <v>472</v>
      </c>
      <c r="C325" s="1">
        <v>44152</v>
      </c>
    </row>
    <row r="326" spans="2:3" x14ac:dyDescent="0.4">
      <c r="B326" t="s">
        <v>473</v>
      </c>
      <c r="C326" s="1">
        <v>44153</v>
      </c>
    </row>
    <row r="327" spans="2:3" x14ac:dyDescent="0.4">
      <c r="B327" t="s">
        <v>474</v>
      </c>
      <c r="C327" s="1">
        <v>44154</v>
      </c>
    </row>
    <row r="328" spans="2:3" x14ac:dyDescent="0.4">
      <c r="B328" t="s">
        <v>475</v>
      </c>
      <c r="C328" s="1">
        <v>44155</v>
      </c>
    </row>
    <row r="329" spans="2:3" x14ac:dyDescent="0.4">
      <c r="B329" t="s">
        <v>476</v>
      </c>
      <c r="C329" s="1">
        <v>44156</v>
      </c>
    </row>
    <row r="330" spans="2:3" x14ac:dyDescent="0.4">
      <c r="B330" t="s">
        <v>477</v>
      </c>
      <c r="C330" s="1">
        <v>44157</v>
      </c>
    </row>
    <row r="331" spans="2:3" x14ac:dyDescent="0.4">
      <c r="B331" t="s">
        <v>478</v>
      </c>
      <c r="C331" s="1">
        <v>44158</v>
      </c>
    </row>
    <row r="332" spans="2:3" x14ac:dyDescent="0.4">
      <c r="B332" t="s">
        <v>479</v>
      </c>
      <c r="C332" s="1">
        <v>44159</v>
      </c>
    </row>
    <row r="333" spans="2:3" x14ac:dyDescent="0.4">
      <c r="B333" t="s">
        <v>480</v>
      </c>
      <c r="C333" s="1">
        <v>44160</v>
      </c>
    </row>
    <row r="334" spans="2:3" x14ac:dyDescent="0.4">
      <c r="B334" t="s">
        <v>481</v>
      </c>
      <c r="C334" s="1">
        <v>44161</v>
      </c>
    </row>
    <row r="335" spans="2:3" x14ac:dyDescent="0.4">
      <c r="B335" t="s">
        <v>482</v>
      </c>
      <c r="C335" s="1">
        <v>44162</v>
      </c>
    </row>
    <row r="336" spans="2:3" x14ac:dyDescent="0.4">
      <c r="B336" t="s">
        <v>483</v>
      </c>
      <c r="C336" s="1">
        <v>44163</v>
      </c>
    </row>
    <row r="337" spans="2:3" x14ac:dyDescent="0.4">
      <c r="B337" t="s">
        <v>484</v>
      </c>
      <c r="C337" s="1">
        <v>44164</v>
      </c>
    </row>
    <row r="338" spans="2:3" x14ac:dyDescent="0.4">
      <c r="B338" t="s">
        <v>485</v>
      </c>
      <c r="C338" s="1">
        <v>44165</v>
      </c>
    </row>
    <row r="339" spans="2:3" x14ac:dyDescent="0.4">
      <c r="B339" t="s">
        <v>486</v>
      </c>
      <c r="C339" s="1">
        <v>44166</v>
      </c>
    </row>
    <row r="340" spans="2:3" x14ac:dyDescent="0.4">
      <c r="B340" t="s">
        <v>487</v>
      </c>
      <c r="C340" s="1">
        <v>44167</v>
      </c>
    </row>
    <row r="341" spans="2:3" x14ac:dyDescent="0.4">
      <c r="B341" t="s">
        <v>488</v>
      </c>
      <c r="C341" s="1">
        <v>44168</v>
      </c>
    </row>
    <row r="342" spans="2:3" x14ac:dyDescent="0.4">
      <c r="B342" t="s">
        <v>489</v>
      </c>
      <c r="C342" s="1">
        <v>44169</v>
      </c>
    </row>
    <row r="343" spans="2:3" x14ac:dyDescent="0.4">
      <c r="B343" t="s">
        <v>490</v>
      </c>
      <c r="C343" s="1">
        <v>44170</v>
      </c>
    </row>
    <row r="344" spans="2:3" x14ac:dyDescent="0.4">
      <c r="B344" t="s">
        <v>491</v>
      </c>
      <c r="C344" s="1">
        <v>44171</v>
      </c>
    </row>
    <row r="345" spans="2:3" x14ac:dyDescent="0.4">
      <c r="B345" t="s">
        <v>492</v>
      </c>
      <c r="C345" s="1">
        <v>44172</v>
      </c>
    </row>
    <row r="346" spans="2:3" x14ac:dyDescent="0.4">
      <c r="B346" t="s">
        <v>493</v>
      </c>
      <c r="C346" s="1">
        <v>44173</v>
      </c>
    </row>
    <row r="347" spans="2:3" x14ac:dyDescent="0.4">
      <c r="B347" t="s">
        <v>494</v>
      </c>
      <c r="C347" s="1">
        <v>44174</v>
      </c>
    </row>
    <row r="348" spans="2:3" x14ac:dyDescent="0.4">
      <c r="B348" t="s">
        <v>495</v>
      </c>
      <c r="C348" s="1">
        <v>44175</v>
      </c>
    </row>
    <row r="349" spans="2:3" x14ac:dyDescent="0.4">
      <c r="B349" t="s">
        <v>496</v>
      </c>
      <c r="C349" s="1">
        <v>44176</v>
      </c>
    </row>
    <row r="350" spans="2:3" x14ac:dyDescent="0.4">
      <c r="B350" t="s">
        <v>497</v>
      </c>
      <c r="C350" s="1">
        <v>44177</v>
      </c>
    </row>
    <row r="351" spans="2:3" x14ac:dyDescent="0.4">
      <c r="B351" t="s">
        <v>498</v>
      </c>
      <c r="C351" s="1">
        <v>44178</v>
      </c>
    </row>
    <row r="352" spans="2:3" x14ac:dyDescent="0.4">
      <c r="B352" t="s">
        <v>499</v>
      </c>
      <c r="C352" s="1">
        <v>44179</v>
      </c>
    </row>
    <row r="353" spans="2:3" x14ac:dyDescent="0.4">
      <c r="B353" t="s">
        <v>500</v>
      </c>
      <c r="C353" s="1">
        <v>44180</v>
      </c>
    </row>
    <row r="354" spans="2:3" x14ac:dyDescent="0.4">
      <c r="B354" t="s">
        <v>501</v>
      </c>
      <c r="C354" s="1">
        <v>44181</v>
      </c>
    </row>
    <row r="355" spans="2:3" x14ac:dyDescent="0.4">
      <c r="B355" t="s">
        <v>502</v>
      </c>
      <c r="C355" s="1">
        <v>44182</v>
      </c>
    </row>
    <row r="356" spans="2:3" x14ac:dyDescent="0.4">
      <c r="B356" t="s">
        <v>503</v>
      </c>
      <c r="C356" s="1">
        <v>44183</v>
      </c>
    </row>
    <row r="357" spans="2:3" x14ac:dyDescent="0.4">
      <c r="B357" t="s">
        <v>504</v>
      </c>
      <c r="C357" s="1">
        <v>44184</v>
      </c>
    </row>
    <row r="358" spans="2:3" x14ac:dyDescent="0.4">
      <c r="B358" t="s">
        <v>505</v>
      </c>
      <c r="C358" s="1">
        <v>44185</v>
      </c>
    </row>
    <row r="359" spans="2:3" x14ac:dyDescent="0.4">
      <c r="B359" t="s">
        <v>506</v>
      </c>
      <c r="C359" s="1">
        <v>44186</v>
      </c>
    </row>
    <row r="360" spans="2:3" x14ac:dyDescent="0.4">
      <c r="B360" t="s">
        <v>507</v>
      </c>
      <c r="C360" s="1">
        <v>44187</v>
      </c>
    </row>
    <row r="361" spans="2:3" x14ac:dyDescent="0.4">
      <c r="B361" t="s">
        <v>508</v>
      </c>
      <c r="C361" s="1">
        <v>44188</v>
      </c>
    </row>
    <row r="362" spans="2:3" x14ac:dyDescent="0.4">
      <c r="B362" t="s">
        <v>509</v>
      </c>
      <c r="C362" s="1">
        <v>44189</v>
      </c>
    </row>
    <row r="363" spans="2:3" x14ac:dyDescent="0.4">
      <c r="B363" t="s">
        <v>510</v>
      </c>
      <c r="C363" s="1">
        <v>44190</v>
      </c>
    </row>
    <row r="364" spans="2:3" x14ac:dyDescent="0.4">
      <c r="B364" t="s">
        <v>511</v>
      </c>
      <c r="C364" s="1">
        <v>44191</v>
      </c>
    </row>
    <row r="365" spans="2:3" x14ac:dyDescent="0.4">
      <c r="B365" t="s">
        <v>512</v>
      </c>
      <c r="C365" s="1">
        <v>44192</v>
      </c>
    </row>
    <row r="366" spans="2:3" x14ac:dyDescent="0.4">
      <c r="B366" t="s">
        <v>513</v>
      </c>
      <c r="C366" s="1">
        <v>44193</v>
      </c>
    </row>
    <row r="367" spans="2:3" x14ac:dyDescent="0.4">
      <c r="B367" t="s">
        <v>514</v>
      </c>
      <c r="C367" s="1">
        <v>44194</v>
      </c>
    </row>
    <row r="368" spans="2:3" x14ac:dyDescent="0.4">
      <c r="B368" t="s">
        <v>515</v>
      </c>
      <c r="C368" s="1">
        <v>44195</v>
      </c>
    </row>
    <row r="369" spans="2:3" x14ac:dyDescent="0.4">
      <c r="B369" t="s">
        <v>516</v>
      </c>
      <c r="C369" s="1">
        <v>44196</v>
      </c>
    </row>
    <row r="370" spans="2:3" x14ac:dyDescent="0.4">
      <c r="B370" t="s">
        <v>517</v>
      </c>
    </row>
    <row r="371" spans="2:3" x14ac:dyDescent="0.4">
      <c r="B371" t="s">
        <v>518</v>
      </c>
    </row>
    <row r="372" spans="2:3" x14ac:dyDescent="0.4">
      <c r="B372" t="s">
        <v>519</v>
      </c>
    </row>
    <row r="373" spans="2:3" x14ac:dyDescent="0.4">
      <c r="B373" t="s">
        <v>520</v>
      </c>
    </row>
    <row r="374" spans="2:3" x14ac:dyDescent="0.4">
      <c r="B374" t="s">
        <v>521</v>
      </c>
    </row>
    <row r="375" spans="2:3" x14ac:dyDescent="0.4">
      <c r="B375" t="s">
        <v>522</v>
      </c>
    </row>
    <row r="376" spans="2:3" x14ac:dyDescent="0.4">
      <c r="B376" t="s">
        <v>523</v>
      </c>
    </row>
    <row r="377" spans="2:3" x14ac:dyDescent="0.4">
      <c r="B377" t="s">
        <v>524</v>
      </c>
    </row>
    <row r="378" spans="2:3" x14ac:dyDescent="0.4">
      <c r="B378" t="s">
        <v>525</v>
      </c>
    </row>
    <row r="379" spans="2:3" x14ac:dyDescent="0.4">
      <c r="B379" t="s">
        <v>526</v>
      </c>
    </row>
    <row r="380" spans="2:3" x14ac:dyDescent="0.4">
      <c r="B380" t="s">
        <v>527</v>
      </c>
    </row>
    <row r="381" spans="2:3" x14ac:dyDescent="0.4">
      <c r="B381" t="s">
        <v>528</v>
      </c>
    </row>
    <row r="382" spans="2:3" x14ac:dyDescent="0.4">
      <c r="B382" t="s">
        <v>529</v>
      </c>
    </row>
    <row r="383" spans="2:3" x14ac:dyDescent="0.4">
      <c r="B383" t="s">
        <v>530</v>
      </c>
    </row>
    <row r="384" spans="2:3" x14ac:dyDescent="0.4">
      <c r="B384" t="s">
        <v>531</v>
      </c>
    </row>
    <row r="385" spans="2:2" x14ac:dyDescent="0.4">
      <c r="B385" t="s">
        <v>532</v>
      </c>
    </row>
    <row r="386" spans="2:2" x14ac:dyDescent="0.4">
      <c r="B386" t="s">
        <v>533</v>
      </c>
    </row>
    <row r="387" spans="2:2" x14ac:dyDescent="0.4">
      <c r="B387" t="s">
        <v>534</v>
      </c>
    </row>
    <row r="388" spans="2:2" x14ac:dyDescent="0.4">
      <c r="B388" t="s">
        <v>535</v>
      </c>
    </row>
    <row r="389" spans="2:2" x14ac:dyDescent="0.4">
      <c r="B389" t="s">
        <v>536</v>
      </c>
    </row>
    <row r="390" spans="2:2" x14ac:dyDescent="0.4">
      <c r="B390" t="s">
        <v>537</v>
      </c>
    </row>
    <row r="391" spans="2:2" x14ac:dyDescent="0.4">
      <c r="B391" t="s">
        <v>538</v>
      </c>
    </row>
    <row r="392" spans="2:2" x14ac:dyDescent="0.4">
      <c r="B392" t="s">
        <v>539</v>
      </c>
    </row>
    <row r="393" spans="2:2" x14ac:dyDescent="0.4">
      <c r="B393" t="s">
        <v>540</v>
      </c>
    </row>
    <row r="394" spans="2:2" x14ac:dyDescent="0.4">
      <c r="B394" t="s">
        <v>541</v>
      </c>
    </row>
    <row r="395" spans="2:2" x14ac:dyDescent="0.4">
      <c r="B395" t="s">
        <v>542</v>
      </c>
    </row>
    <row r="396" spans="2:2" x14ac:dyDescent="0.4">
      <c r="B396" t="s">
        <v>543</v>
      </c>
    </row>
    <row r="397" spans="2:2" x14ac:dyDescent="0.4">
      <c r="B397" t="s">
        <v>544</v>
      </c>
    </row>
    <row r="398" spans="2:2" x14ac:dyDescent="0.4">
      <c r="B398" t="s">
        <v>545</v>
      </c>
    </row>
    <row r="399" spans="2:2" x14ac:dyDescent="0.4">
      <c r="B399" t="s">
        <v>546</v>
      </c>
    </row>
    <row r="400" spans="2:2" x14ac:dyDescent="0.4">
      <c r="B400" t="s">
        <v>547</v>
      </c>
    </row>
    <row r="401" spans="2:2" x14ac:dyDescent="0.4">
      <c r="B401" t="s">
        <v>548</v>
      </c>
    </row>
    <row r="402" spans="2:2" x14ac:dyDescent="0.4">
      <c r="B402" t="s">
        <v>549</v>
      </c>
    </row>
    <row r="403" spans="2:2" x14ac:dyDescent="0.4">
      <c r="B403" t="s">
        <v>550</v>
      </c>
    </row>
    <row r="404" spans="2:2" x14ac:dyDescent="0.4">
      <c r="B404" t="s">
        <v>551</v>
      </c>
    </row>
    <row r="405" spans="2:2" x14ac:dyDescent="0.4">
      <c r="B405" t="s">
        <v>552</v>
      </c>
    </row>
    <row r="406" spans="2:2" x14ac:dyDescent="0.4">
      <c r="B406" t="s">
        <v>553</v>
      </c>
    </row>
    <row r="407" spans="2:2" x14ac:dyDescent="0.4">
      <c r="B407" t="s">
        <v>554</v>
      </c>
    </row>
    <row r="408" spans="2:2" x14ac:dyDescent="0.4">
      <c r="B408" t="s">
        <v>555</v>
      </c>
    </row>
    <row r="409" spans="2:2" x14ac:dyDescent="0.4">
      <c r="B409" t="s">
        <v>556</v>
      </c>
    </row>
    <row r="410" spans="2:2" x14ac:dyDescent="0.4">
      <c r="B410" t="s">
        <v>557</v>
      </c>
    </row>
    <row r="411" spans="2:2" x14ac:dyDescent="0.4">
      <c r="B411" t="s">
        <v>558</v>
      </c>
    </row>
    <row r="412" spans="2:2" x14ac:dyDescent="0.4">
      <c r="B412" t="s">
        <v>559</v>
      </c>
    </row>
    <row r="413" spans="2:2" x14ac:dyDescent="0.4">
      <c r="B413" t="s">
        <v>560</v>
      </c>
    </row>
    <row r="414" spans="2:2" x14ac:dyDescent="0.4">
      <c r="B414" t="s">
        <v>561</v>
      </c>
    </row>
    <row r="415" spans="2:2" x14ac:dyDescent="0.4">
      <c r="B415" t="s">
        <v>562</v>
      </c>
    </row>
    <row r="416" spans="2:2" x14ac:dyDescent="0.4">
      <c r="B416" t="s">
        <v>563</v>
      </c>
    </row>
    <row r="417" spans="2:2" x14ac:dyDescent="0.4">
      <c r="B417" t="s">
        <v>564</v>
      </c>
    </row>
    <row r="418" spans="2:2" x14ac:dyDescent="0.4">
      <c r="B418" t="s">
        <v>565</v>
      </c>
    </row>
    <row r="419" spans="2:2" x14ac:dyDescent="0.4">
      <c r="B419" t="s">
        <v>566</v>
      </c>
    </row>
    <row r="420" spans="2:2" x14ac:dyDescent="0.4">
      <c r="B420" t="s">
        <v>567</v>
      </c>
    </row>
    <row r="421" spans="2:2" x14ac:dyDescent="0.4">
      <c r="B421" t="s">
        <v>568</v>
      </c>
    </row>
    <row r="422" spans="2:2" x14ac:dyDescent="0.4">
      <c r="B422" t="s">
        <v>569</v>
      </c>
    </row>
    <row r="423" spans="2:2" x14ac:dyDescent="0.4">
      <c r="B423" t="s">
        <v>570</v>
      </c>
    </row>
    <row r="424" spans="2:2" x14ac:dyDescent="0.4">
      <c r="B424" t="s">
        <v>571</v>
      </c>
    </row>
    <row r="425" spans="2:2" x14ac:dyDescent="0.4">
      <c r="B425" t="s">
        <v>572</v>
      </c>
    </row>
    <row r="426" spans="2:2" x14ac:dyDescent="0.4">
      <c r="B426" t="s">
        <v>573</v>
      </c>
    </row>
    <row r="427" spans="2:2" x14ac:dyDescent="0.4">
      <c r="B427" t="s">
        <v>574</v>
      </c>
    </row>
    <row r="428" spans="2:2" x14ac:dyDescent="0.4">
      <c r="B428" t="s">
        <v>575</v>
      </c>
    </row>
    <row r="429" spans="2:2" x14ac:dyDescent="0.4">
      <c r="B429" t="s">
        <v>576</v>
      </c>
    </row>
    <row r="430" spans="2:2" x14ac:dyDescent="0.4">
      <c r="B430" t="s">
        <v>577</v>
      </c>
    </row>
    <row r="431" spans="2:2" x14ac:dyDescent="0.4">
      <c r="B431" t="s">
        <v>578</v>
      </c>
    </row>
    <row r="432" spans="2:2" x14ac:dyDescent="0.4">
      <c r="B432" t="s">
        <v>579</v>
      </c>
    </row>
    <row r="433" spans="2:2" x14ac:dyDescent="0.4">
      <c r="B433" t="s">
        <v>580</v>
      </c>
    </row>
    <row r="434" spans="2:2" x14ac:dyDescent="0.4">
      <c r="B434" t="s">
        <v>581</v>
      </c>
    </row>
    <row r="435" spans="2:2" x14ac:dyDescent="0.4">
      <c r="B435" t="s">
        <v>582</v>
      </c>
    </row>
    <row r="436" spans="2:2" x14ac:dyDescent="0.4">
      <c r="B436" t="s">
        <v>583</v>
      </c>
    </row>
    <row r="437" spans="2:2" x14ac:dyDescent="0.4">
      <c r="B437" t="s">
        <v>584</v>
      </c>
    </row>
    <row r="438" spans="2:2" x14ac:dyDescent="0.4">
      <c r="B438" t="s">
        <v>585</v>
      </c>
    </row>
    <row r="439" spans="2:2" x14ac:dyDescent="0.4">
      <c r="B439" t="s">
        <v>586</v>
      </c>
    </row>
    <row r="440" spans="2:2" x14ac:dyDescent="0.4">
      <c r="B440" t="s">
        <v>587</v>
      </c>
    </row>
    <row r="441" spans="2:2" x14ac:dyDescent="0.4">
      <c r="B441" t="s">
        <v>588</v>
      </c>
    </row>
    <row r="442" spans="2:2" x14ac:dyDescent="0.4">
      <c r="B442" t="s">
        <v>589</v>
      </c>
    </row>
    <row r="443" spans="2:2" x14ac:dyDescent="0.4">
      <c r="B443" t="s">
        <v>590</v>
      </c>
    </row>
    <row r="444" spans="2:2" x14ac:dyDescent="0.4">
      <c r="B444" t="s">
        <v>591</v>
      </c>
    </row>
    <row r="445" spans="2:2" x14ac:dyDescent="0.4">
      <c r="B445" t="s">
        <v>592</v>
      </c>
    </row>
    <row r="446" spans="2:2" x14ac:dyDescent="0.4">
      <c r="B446" t="s">
        <v>593</v>
      </c>
    </row>
    <row r="447" spans="2:2" x14ac:dyDescent="0.4">
      <c r="B447" t="s">
        <v>594</v>
      </c>
    </row>
    <row r="448" spans="2:2" x14ac:dyDescent="0.4">
      <c r="B448" t="s">
        <v>595</v>
      </c>
    </row>
    <row r="449" spans="2:2" x14ac:dyDescent="0.4">
      <c r="B449" t="s">
        <v>596</v>
      </c>
    </row>
    <row r="450" spans="2:2" x14ac:dyDescent="0.4">
      <c r="B450" t="s">
        <v>597</v>
      </c>
    </row>
    <row r="451" spans="2:2" x14ac:dyDescent="0.4">
      <c r="B451" t="s">
        <v>598</v>
      </c>
    </row>
    <row r="452" spans="2:2" x14ac:dyDescent="0.4">
      <c r="B452" t="s">
        <v>599</v>
      </c>
    </row>
    <row r="453" spans="2:2" x14ac:dyDescent="0.4">
      <c r="B453" t="s">
        <v>600</v>
      </c>
    </row>
    <row r="454" spans="2:2" x14ac:dyDescent="0.4">
      <c r="B454" t="s">
        <v>601</v>
      </c>
    </row>
    <row r="455" spans="2:2" x14ac:dyDescent="0.4">
      <c r="B455" t="s">
        <v>602</v>
      </c>
    </row>
    <row r="456" spans="2:2" x14ac:dyDescent="0.4">
      <c r="B456" t="s">
        <v>603</v>
      </c>
    </row>
    <row r="457" spans="2:2" x14ac:dyDescent="0.4">
      <c r="B457" t="s">
        <v>604</v>
      </c>
    </row>
    <row r="458" spans="2:2" x14ac:dyDescent="0.4">
      <c r="B458" t="s">
        <v>605</v>
      </c>
    </row>
    <row r="459" spans="2:2" x14ac:dyDescent="0.4">
      <c r="B459" t="s">
        <v>606</v>
      </c>
    </row>
    <row r="460" spans="2:2" x14ac:dyDescent="0.4">
      <c r="B460" t="s">
        <v>607</v>
      </c>
    </row>
    <row r="461" spans="2:2" x14ac:dyDescent="0.4">
      <c r="B461" t="s">
        <v>608</v>
      </c>
    </row>
    <row r="462" spans="2:2" x14ac:dyDescent="0.4">
      <c r="B462" t="s">
        <v>609</v>
      </c>
    </row>
    <row r="463" spans="2:2" x14ac:dyDescent="0.4">
      <c r="B463" t="s">
        <v>610</v>
      </c>
    </row>
    <row r="464" spans="2:2" x14ac:dyDescent="0.4">
      <c r="B464" t="s">
        <v>611</v>
      </c>
    </row>
    <row r="465" spans="2:2" x14ac:dyDescent="0.4">
      <c r="B465" t="s">
        <v>612</v>
      </c>
    </row>
    <row r="466" spans="2:2" x14ac:dyDescent="0.4">
      <c r="B466" t="s">
        <v>613</v>
      </c>
    </row>
    <row r="467" spans="2:2" x14ac:dyDescent="0.4">
      <c r="B467" t="s">
        <v>614</v>
      </c>
    </row>
    <row r="468" spans="2:2" x14ac:dyDescent="0.4">
      <c r="B468" t="s">
        <v>615</v>
      </c>
    </row>
    <row r="469" spans="2:2" x14ac:dyDescent="0.4">
      <c r="B469" t="s">
        <v>616</v>
      </c>
    </row>
    <row r="470" spans="2:2" x14ac:dyDescent="0.4">
      <c r="B470" t="s">
        <v>617</v>
      </c>
    </row>
    <row r="471" spans="2:2" x14ac:dyDescent="0.4">
      <c r="B471" t="s">
        <v>618</v>
      </c>
    </row>
    <row r="472" spans="2:2" x14ac:dyDescent="0.4">
      <c r="B472" t="s">
        <v>619</v>
      </c>
    </row>
    <row r="473" spans="2:2" x14ac:dyDescent="0.4">
      <c r="B473" t="s">
        <v>620</v>
      </c>
    </row>
    <row r="474" spans="2:2" x14ac:dyDescent="0.4">
      <c r="B474" t="s">
        <v>621</v>
      </c>
    </row>
    <row r="475" spans="2:2" x14ac:dyDescent="0.4">
      <c r="B475" t="s">
        <v>622</v>
      </c>
    </row>
    <row r="476" spans="2:2" x14ac:dyDescent="0.4">
      <c r="B476" t="s">
        <v>623</v>
      </c>
    </row>
    <row r="477" spans="2:2" x14ac:dyDescent="0.4">
      <c r="B477" t="s">
        <v>624</v>
      </c>
    </row>
    <row r="478" spans="2:2" x14ac:dyDescent="0.4">
      <c r="B478" t="s">
        <v>625</v>
      </c>
    </row>
    <row r="479" spans="2:2" x14ac:dyDescent="0.4">
      <c r="B479" t="s">
        <v>626</v>
      </c>
    </row>
    <row r="480" spans="2:2" x14ac:dyDescent="0.4">
      <c r="B480" t="s">
        <v>627</v>
      </c>
    </row>
    <row r="481" spans="2:2" x14ac:dyDescent="0.4">
      <c r="B481" t="s">
        <v>628</v>
      </c>
    </row>
    <row r="482" spans="2:2" x14ac:dyDescent="0.4">
      <c r="B482" t="s">
        <v>629</v>
      </c>
    </row>
    <row r="483" spans="2:2" x14ac:dyDescent="0.4">
      <c r="B483" t="s">
        <v>630</v>
      </c>
    </row>
    <row r="484" spans="2:2" x14ac:dyDescent="0.4">
      <c r="B484" t="s">
        <v>631</v>
      </c>
    </row>
    <row r="485" spans="2:2" x14ac:dyDescent="0.4">
      <c r="B485" t="s">
        <v>632</v>
      </c>
    </row>
    <row r="486" spans="2:2" x14ac:dyDescent="0.4">
      <c r="B486" t="s">
        <v>633</v>
      </c>
    </row>
    <row r="487" spans="2:2" x14ac:dyDescent="0.4">
      <c r="B487" t="s">
        <v>634</v>
      </c>
    </row>
    <row r="488" spans="2:2" x14ac:dyDescent="0.4">
      <c r="B488" t="s">
        <v>635</v>
      </c>
    </row>
    <row r="489" spans="2:2" x14ac:dyDescent="0.4">
      <c r="B489" t="s">
        <v>636</v>
      </c>
    </row>
    <row r="490" spans="2:2" x14ac:dyDescent="0.4">
      <c r="B490" t="s">
        <v>637</v>
      </c>
    </row>
    <row r="491" spans="2:2" x14ac:dyDescent="0.4">
      <c r="B491" t="s">
        <v>638</v>
      </c>
    </row>
    <row r="492" spans="2:2" x14ac:dyDescent="0.4">
      <c r="B492" t="s">
        <v>639</v>
      </c>
    </row>
    <row r="493" spans="2:2" x14ac:dyDescent="0.4">
      <c r="B493" t="s">
        <v>640</v>
      </c>
    </row>
    <row r="494" spans="2:2" x14ac:dyDescent="0.4">
      <c r="B494" t="s">
        <v>641</v>
      </c>
    </row>
    <row r="495" spans="2:2" x14ac:dyDescent="0.4">
      <c r="B495" t="s">
        <v>642</v>
      </c>
    </row>
    <row r="496" spans="2:2" x14ac:dyDescent="0.4">
      <c r="B496" t="s">
        <v>643</v>
      </c>
    </row>
    <row r="497" spans="2:2" x14ac:dyDescent="0.4">
      <c r="B497" t="s">
        <v>644</v>
      </c>
    </row>
    <row r="498" spans="2:2" x14ac:dyDescent="0.4">
      <c r="B498" t="s">
        <v>645</v>
      </c>
    </row>
    <row r="499" spans="2:2" x14ac:dyDescent="0.4">
      <c r="B499" t="s">
        <v>646</v>
      </c>
    </row>
    <row r="500" spans="2:2" x14ac:dyDescent="0.4">
      <c r="B500" t="s">
        <v>647</v>
      </c>
    </row>
    <row r="501" spans="2:2" x14ac:dyDescent="0.4">
      <c r="B501" t="s">
        <v>648</v>
      </c>
    </row>
    <row r="502" spans="2:2" x14ac:dyDescent="0.4">
      <c r="B502" t="s">
        <v>649</v>
      </c>
    </row>
    <row r="503" spans="2:2" x14ac:dyDescent="0.4">
      <c r="B503" t="s">
        <v>650</v>
      </c>
    </row>
    <row r="504" spans="2:2" x14ac:dyDescent="0.4">
      <c r="B504" t="s">
        <v>651</v>
      </c>
    </row>
    <row r="505" spans="2:2" x14ac:dyDescent="0.4">
      <c r="B505" t="s">
        <v>652</v>
      </c>
    </row>
    <row r="506" spans="2:2" x14ac:dyDescent="0.4">
      <c r="B506" t="s">
        <v>653</v>
      </c>
    </row>
    <row r="507" spans="2:2" x14ac:dyDescent="0.4">
      <c r="B507" t="s">
        <v>654</v>
      </c>
    </row>
    <row r="508" spans="2:2" x14ac:dyDescent="0.4">
      <c r="B508" t="s">
        <v>655</v>
      </c>
    </row>
    <row r="509" spans="2:2" x14ac:dyDescent="0.4">
      <c r="B509" t="s">
        <v>656</v>
      </c>
    </row>
    <row r="510" spans="2:2" x14ac:dyDescent="0.4">
      <c r="B510" t="s">
        <v>657</v>
      </c>
    </row>
    <row r="511" spans="2:2" x14ac:dyDescent="0.4">
      <c r="B511" t="s">
        <v>658</v>
      </c>
    </row>
    <row r="512" spans="2:2" x14ac:dyDescent="0.4">
      <c r="B512" t="s">
        <v>659</v>
      </c>
    </row>
    <row r="513" spans="2:2" x14ac:dyDescent="0.4">
      <c r="B513" t="s">
        <v>660</v>
      </c>
    </row>
    <row r="514" spans="2:2" x14ac:dyDescent="0.4">
      <c r="B514" t="s">
        <v>661</v>
      </c>
    </row>
    <row r="515" spans="2:2" x14ac:dyDescent="0.4">
      <c r="B515" t="s">
        <v>662</v>
      </c>
    </row>
    <row r="516" spans="2:2" x14ac:dyDescent="0.4">
      <c r="B516" t="s">
        <v>663</v>
      </c>
    </row>
    <row r="517" spans="2:2" x14ac:dyDescent="0.4">
      <c r="B517" t="s">
        <v>664</v>
      </c>
    </row>
    <row r="518" spans="2:2" x14ac:dyDescent="0.4">
      <c r="B518" t="s">
        <v>665</v>
      </c>
    </row>
    <row r="519" spans="2:2" x14ac:dyDescent="0.4">
      <c r="B519" t="s">
        <v>666</v>
      </c>
    </row>
    <row r="520" spans="2:2" x14ac:dyDescent="0.4">
      <c r="B520" t="s">
        <v>667</v>
      </c>
    </row>
    <row r="521" spans="2:2" x14ac:dyDescent="0.4">
      <c r="B521" t="s">
        <v>668</v>
      </c>
    </row>
    <row r="522" spans="2:2" x14ac:dyDescent="0.4">
      <c r="B522" t="s">
        <v>669</v>
      </c>
    </row>
    <row r="523" spans="2:2" x14ac:dyDescent="0.4">
      <c r="B523" t="s">
        <v>670</v>
      </c>
    </row>
    <row r="524" spans="2:2" x14ac:dyDescent="0.4">
      <c r="B524" t="s">
        <v>671</v>
      </c>
    </row>
    <row r="525" spans="2:2" x14ac:dyDescent="0.4">
      <c r="B525" t="s">
        <v>672</v>
      </c>
    </row>
    <row r="526" spans="2:2" x14ac:dyDescent="0.4">
      <c r="B526" t="s">
        <v>673</v>
      </c>
    </row>
    <row r="527" spans="2:2" x14ac:dyDescent="0.4">
      <c r="B527" t="s">
        <v>674</v>
      </c>
    </row>
    <row r="528" spans="2:2" x14ac:dyDescent="0.4">
      <c r="B528" t="s">
        <v>675</v>
      </c>
    </row>
    <row r="529" spans="2:2" x14ac:dyDescent="0.4">
      <c r="B529" t="s">
        <v>676</v>
      </c>
    </row>
    <row r="530" spans="2:2" x14ac:dyDescent="0.4">
      <c r="B530" t="s">
        <v>677</v>
      </c>
    </row>
    <row r="531" spans="2:2" x14ac:dyDescent="0.4">
      <c r="B531" t="s">
        <v>678</v>
      </c>
    </row>
    <row r="532" spans="2:2" x14ac:dyDescent="0.4">
      <c r="B532" t="s">
        <v>679</v>
      </c>
    </row>
    <row r="533" spans="2:2" x14ac:dyDescent="0.4">
      <c r="B533" t="s">
        <v>680</v>
      </c>
    </row>
    <row r="534" spans="2:2" x14ac:dyDescent="0.4">
      <c r="B534" t="s">
        <v>681</v>
      </c>
    </row>
    <row r="535" spans="2:2" x14ac:dyDescent="0.4">
      <c r="B535" t="s">
        <v>682</v>
      </c>
    </row>
    <row r="536" spans="2:2" x14ac:dyDescent="0.4">
      <c r="B536" t="s">
        <v>683</v>
      </c>
    </row>
    <row r="537" spans="2:2" x14ac:dyDescent="0.4">
      <c r="B537" t="s">
        <v>684</v>
      </c>
    </row>
    <row r="538" spans="2:2" x14ac:dyDescent="0.4">
      <c r="B538" t="s">
        <v>685</v>
      </c>
    </row>
    <row r="539" spans="2:2" x14ac:dyDescent="0.4">
      <c r="B539" t="s">
        <v>686</v>
      </c>
    </row>
    <row r="540" spans="2:2" x14ac:dyDescent="0.4">
      <c r="B540" t="s">
        <v>687</v>
      </c>
    </row>
    <row r="541" spans="2:2" x14ac:dyDescent="0.4">
      <c r="B541" t="s">
        <v>688</v>
      </c>
    </row>
    <row r="542" spans="2:2" x14ac:dyDescent="0.4">
      <c r="B542" t="s">
        <v>689</v>
      </c>
    </row>
    <row r="543" spans="2:2" x14ac:dyDescent="0.4">
      <c r="B543" t="s">
        <v>690</v>
      </c>
    </row>
    <row r="544" spans="2:2" x14ac:dyDescent="0.4">
      <c r="B544" t="s">
        <v>691</v>
      </c>
    </row>
    <row r="545" spans="2:2" x14ac:dyDescent="0.4">
      <c r="B545" t="s">
        <v>692</v>
      </c>
    </row>
    <row r="546" spans="2:2" x14ac:dyDescent="0.4">
      <c r="B546" t="s">
        <v>693</v>
      </c>
    </row>
    <row r="547" spans="2:2" x14ac:dyDescent="0.4">
      <c r="B547" t="s">
        <v>694</v>
      </c>
    </row>
    <row r="548" spans="2:2" x14ac:dyDescent="0.4">
      <c r="B548" t="s">
        <v>695</v>
      </c>
    </row>
    <row r="549" spans="2:2" x14ac:dyDescent="0.4">
      <c r="B549" t="s">
        <v>696</v>
      </c>
    </row>
    <row r="550" spans="2:2" x14ac:dyDescent="0.4">
      <c r="B550" t="s">
        <v>697</v>
      </c>
    </row>
    <row r="551" spans="2:2" x14ac:dyDescent="0.4">
      <c r="B551" t="s">
        <v>698</v>
      </c>
    </row>
    <row r="552" spans="2:2" x14ac:dyDescent="0.4">
      <c r="B552" t="s">
        <v>699</v>
      </c>
    </row>
    <row r="553" spans="2:2" x14ac:dyDescent="0.4">
      <c r="B553" t="s">
        <v>700</v>
      </c>
    </row>
    <row r="554" spans="2:2" x14ac:dyDescent="0.4">
      <c r="B554" t="s">
        <v>701</v>
      </c>
    </row>
    <row r="555" spans="2:2" x14ac:dyDescent="0.4">
      <c r="B555" t="s">
        <v>702</v>
      </c>
    </row>
    <row r="556" spans="2:2" x14ac:dyDescent="0.4">
      <c r="B556" t="s">
        <v>703</v>
      </c>
    </row>
    <row r="557" spans="2:2" x14ac:dyDescent="0.4">
      <c r="B557" t="s">
        <v>704</v>
      </c>
    </row>
    <row r="558" spans="2:2" x14ac:dyDescent="0.4">
      <c r="B558" t="s">
        <v>705</v>
      </c>
    </row>
    <row r="559" spans="2:2" x14ac:dyDescent="0.4">
      <c r="B559" t="s">
        <v>706</v>
      </c>
    </row>
    <row r="560" spans="2:2" x14ac:dyDescent="0.4">
      <c r="B560" t="s">
        <v>707</v>
      </c>
    </row>
    <row r="561" spans="2:2" x14ac:dyDescent="0.4">
      <c r="B561" t="s">
        <v>708</v>
      </c>
    </row>
    <row r="562" spans="2:2" x14ac:dyDescent="0.4">
      <c r="B562" t="s">
        <v>709</v>
      </c>
    </row>
    <row r="563" spans="2:2" x14ac:dyDescent="0.4">
      <c r="B563" t="s">
        <v>710</v>
      </c>
    </row>
    <row r="564" spans="2:2" x14ac:dyDescent="0.4">
      <c r="B564" t="s">
        <v>711</v>
      </c>
    </row>
    <row r="565" spans="2:2" x14ac:dyDescent="0.4">
      <c r="B565" t="s">
        <v>712</v>
      </c>
    </row>
    <row r="566" spans="2:2" x14ac:dyDescent="0.4">
      <c r="B566" t="s">
        <v>713</v>
      </c>
    </row>
    <row r="567" spans="2:2" x14ac:dyDescent="0.4">
      <c r="B567" t="s">
        <v>714</v>
      </c>
    </row>
    <row r="568" spans="2:2" x14ac:dyDescent="0.4">
      <c r="B568" t="s">
        <v>715</v>
      </c>
    </row>
    <row r="569" spans="2:2" x14ac:dyDescent="0.4">
      <c r="B569" t="s">
        <v>716</v>
      </c>
    </row>
    <row r="570" spans="2:2" x14ac:dyDescent="0.4">
      <c r="B570" t="s">
        <v>717</v>
      </c>
    </row>
    <row r="571" spans="2:2" x14ac:dyDescent="0.4">
      <c r="B571" t="s">
        <v>718</v>
      </c>
    </row>
    <row r="572" spans="2:2" x14ac:dyDescent="0.4">
      <c r="B572" t="s">
        <v>719</v>
      </c>
    </row>
    <row r="573" spans="2:2" x14ac:dyDescent="0.4">
      <c r="B573" t="s">
        <v>720</v>
      </c>
    </row>
    <row r="574" spans="2:2" x14ac:dyDescent="0.4">
      <c r="B574" t="s">
        <v>721</v>
      </c>
    </row>
    <row r="575" spans="2:2" x14ac:dyDescent="0.4">
      <c r="B575" t="s">
        <v>722</v>
      </c>
    </row>
    <row r="576" spans="2:2" x14ac:dyDescent="0.4">
      <c r="B576" t="s">
        <v>723</v>
      </c>
    </row>
    <row r="577" spans="2:2" x14ac:dyDescent="0.4">
      <c r="B577" t="s">
        <v>724</v>
      </c>
    </row>
    <row r="578" spans="2:2" x14ac:dyDescent="0.4">
      <c r="B578" t="s">
        <v>725</v>
      </c>
    </row>
    <row r="579" spans="2:2" x14ac:dyDescent="0.4">
      <c r="B579" t="s">
        <v>726</v>
      </c>
    </row>
    <row r="580" spans="2:2" x14ac:dyDescent="0.4">
      <c r="B580" t="s">
        <v>727</v>
      </c>
    </row>
    <row r="581" spans="2:2" x14ac:dyDescent="0.4">
      <c r="B581" t="s">
        <v>728</v>
      </c>
    </row>
    <row r="582" spans="2:2" x14ac:dyDescent="0.4">
      <c r="B582" t="s">
        <v>729</v>
      </c>
    </row>
    <row r="583" spans="2:2" x14ac:dyDescent="0.4">
      <c r="B583" t="s">
        <v>730</v>
      </c>
    </row>
    <row r="584" spans="2:2" x14ac:dyDescent="0.4">
      <c r="B584" t="s">
        <v>731</v>
      </c>
    </row>
    <row r="585" spans="2:2" x14ac:dyDescent="0.4">
      <c r="B585" t="s">
        <v>732</v>
      </c>
    </row>
    <row r="586" spans="2:2" x14ac:dyDescent="0.4">
      <c r="B586" t="s">
        <v>733</v>
      </c>
    </row>
    <row r="587" spans="2:2" x14ac:dyDescent="0.4">
      <c r="B587" t="s">
        <v>734</v>
      </c>
    </row>
    <row r="588" spans="2:2" x14ac:dyDescent="0.4">
      <c r="B588" t="s">
        <v>735</v>
      </c>
    </row>
    <row r="589" spans="2:2" x14ac:dyDescent="0.4">
      <c r="B589" t="s">
        <v>736</v>
      </c>
    </row>
    <row r="590" spans="2:2" x14ac:dyDescent="0.4">
      <c r="B590" t="s">
        <v>737</v>
      </c>
    </row>
    <row r="591" spans="2:2" x14ac:dyDescent="0.4">
      <c r="B591" t="s">
        <v>738</v>
      </c>
    </row>
    <row r="592" spans="2:2" x14ac:dyDescent="0.4">
      <c r="B592" t="s">
        <v>739</v>
      </c>
    </row>
    <row r="593" spans="2:2" x14ac:dyDescent="0.4">
      <c r="B593" t="s">
        <v>740</v>
      </c>
    </row>
    <row r="594" spans="2:2" x14ac:dyDescent="0.4">
      <c r="B594" t="s">
        <v>741</v>
      </c>
    </row>
    <row r="595" spans="2:2" x14ac:dyDescent="0.4">
      <c r="B595" t="s">
        <v>742</v>
      </c>
    </row>
    <row r="596" spans="2:2" x14ac:dyDescent="0.4">
      <c r="B596" t="s">
        <v>743</v>
      </c>
    </row>
    <row r="597" spans="2:2" x14ac:dyDescent="0.4">
      <c r="B597" t="s">
        <v>744</v>
      </c>
    </row>
    <row r="598" spans="2:2" x14ac:dyDescent="0.4">
      <c r="B598" t="s">
        <v>745</v>
      </c>
    </row>
    <row r="599" spans="2:2" x14ac:dyDescent="0.4">
      <c r="B599" t="s">
        <v>746</v>
      </c>
    </row>
    <row r="600" spans="2:2" x14ac:dyDescent="0.4">
      <c r="B600" t="s">
        <v>747</v>
      </c>
    </row>
    <row r="601" spans="2:2" x14ac:dyDescent="0.4">
      <c r="B601" t="s">
        <v>748</v>
      </c>
    </row>
    <row r="602" spans="2:2" x14ac:dyDescent="0.4">
      <c r="B602" t="s">
        <v>749</v>
      </c>
    </row>
    <row r="603" spans="2:2" x14ac:dyDescent="0.4">
      <c r="B603" t="s">
        <v>750</v>
      </c>
    </row>
    <row r="604" spans="2:2" x14ac:dyDescent="0.4">
      <c r="B604" t="s">
        <v>751</v>
      </c>
    </row>
    <row r="605" spans="2:2" x14ac:dyDescent="0.4">
      <c r="B605" t="s">
        <v>752</v>
      </c>
    </row>
    <row r="606" spans="2:2" x14ac:dyDescent="0.4">
      <c r="B606" t="s">
        <v>753</v>
      </c>
    </row>
    <row r="607" spans="2:2" x14ac:dyDescent="0.4">
      <c r="B607" t="s">
        <v>754</v>
      </c>
    </row>
    <row r="608" spans="2:2" x14ac:dyDescent="0.4">
      <c r="B608" t="s">
        <v>755</v>
      </c>
    </row>
    <row r="609" spans="2:2" x14ac:dyDescent="0.4">
      <c r="B609" t="s">
        <v>756</v>
      </c>
    </row>
    <row r="610" spans="2:2" x14ac:dyDescent="0.4">
      <c r="B610" t="s">
        <v>757</v>
      </c>
    </row>
    <row r="611" spans="2:2" x14ac:dyDescent="0.4">
      <c r="B611" t="s">
        <v>758</v>
      </c>
    </row>
    <row r="612" spans="2:2" x14ac:dyDescent="0.4">
      <c r="B612" t="s">
        <v>759</v>
      </c>
    </row>
    <row r="613" spans="2:2" x14ac:dyDescent="0.4">
      <c r="B613" t="s">
        <v>760</v>
      </c>
    </row>
    <row r="614" spans="2:2" x14ac:dyDescent="0.4">
      <c r="B614" t="s">
        <v>761</v>
      </c>
    </row>
    <row r="615" spans="2:2" x14ac:dyDescent="0.4">
      <c r="B615" t="s">
        <v>762</v>
      </c>
    </row>
    <row r="616" spans="2:2" x14ac:dyDescent="0.4">
      <c r="B616" t="s">
        <v>763</v>
      </c>
    </row>
    <row r="617" spans="2:2" x14ac:dyDescent="0.4">
      <c r="B617" t="s">
        <v>764</v>
      </c>
    </row>
    <row r="618" spans="2:2" x14ac:dyDescent="0.4">
      <c r="B618" t="s">
        <v>765</v>
      </c>
    </row>
    <row r="619" spans="2:2" x14ac:dyDescent="0.4">
      <c r="B619" t="s">
        <v>766</v>
      </c>
    </row>
    <row r="620" spans="2:2" x14ac:dyDescent="0.4">
      <c r="B620" t="s">
        <v>767</v>
      </c>
    </row>
    <row r="621" spans="2:2" x14ac:dyDescent="0.4">
      <c r="B621" t="s">
        <v>768</v>
      </c>
    </row>
    <row r="622" spans="2:2" x14ac:dyDescent="0.4">
      <c r="B622" t="s">
        <v>769</v>
      </c>
    </row>
    <row r="623" spans="2:2" x14ac:dyDescent="0.4">
      <c r="B623" t="s">
        <v>770</v>
      </c>
    </row>
    <row r="624" spans="2:2" x14ac:dyDescent="0.4">
      <c r="B624" t="s">
        <v>771</v>
      </c>
    </row>
    <row r="625" spans="2:2" x14ac:dyDescent="0.4">
      <c r="B625" t="s">
        <v>772</v>
      </c>
    </row>
    <row r="626" spans="2:2" x14ac:dyDescent="0.4">
      <c r="B626" t="s">
        <v>773</v>
      </c>
    </row>
    <row r="627" spans="2:2" x14ac:dyDescent="0.4">
      <c r="B627" t="s">
        <v>774</v>
      </c>
    </row>
    <row r="628" spans="2:2" x14ac:dyDescent="0.4">
      <c r="B628" t="s">
        <v>775</v>
      </c>
    </row>
    <row r="629" spans="2:2" x14ac:dyDescent="0.4">
      <c r="B629" t="s">
        <v>776</v>
      </c>
    </row>
    <row r="630" spans="2:2" x14ac:dyDescent="0.4">
      <c r="B630" t="s">
        <v>777</v>
      </c>
    </row>
    <row r="631" spans="2:2" x14ac:dyDescent="0.4">
      <c r="B631" t="s">
        <v>778</v>
      </c>
    </row>
    <row r="632" spans="2:2" x14ac:dyDescent="0.4">
      <c r="B632" t="s">
        <v>779</v>
      </c>
    </row>
    <row r="633" spans="2:2" x14ac:dyDescent="0.4">
      <c r="B633" t="s">
        <v>780</v>
      </c>
    </row>
    <row r="634" spans="2:2" x14ac:dyDescent="0.4">
      <c r="B634" t="s">
        <v>781</v>
      </c>
    </row>
    <row r="635" spans="2:2" x14ac:dyDescent="0.4">
      <c r="B635" t="s">
        <v>782</v>
      </c>
    </row>
    <row r="636" spans="2:2" x14ac:dyDescent="0.4">
      <c r="B636" t="s">
        <v>783</v>
      </c>
    </row>
    <row r="637" spans="2:2" x14ac:dyDescent="0.4">
      <c r="B637" t="s">
        <v>784</v>
      </c>
    </row>
    <row r="638" spans="2:2" x14ac:dyDescent="0.4">
      <c r="B638" t="s">
        <v>785</v>
      </c>
    </row>
    <row r="639" spans="2:2" x14ac:dyDescent="0.4">
      <c r="B639" t="s">
        <v>786</v>
      </c>
    </row>
    <row r="640" spans="2:2" x14ac:dyDescent="0.4">
      <c r="B640" t="s">
        <v>787</v>
      </c>
    </row>
    <row r="641" spans="2:2" x14ac:dyDescent="0.4">
      <c r="B641" t="s">
        <v>788</v>
      </c>
    </row>
    <row r="642" spans="2:2" x14ac:dyDescent="0.4">
      <c r="B642" t="s">
        <v>789</v>
      </c>
    </row>
    <row r="643" spans="2:2" x14ac:dyDescent="0.4">
      <c r="B643" t="s">
        <v>790</v>
      </c>
    </row>
    <row r="644" spans="2:2" x14ac:dyDescent="0.4">
      <c r="B644" t="s">
        <v>791</v>
      </c>
    </row>
    <row r="645" spans="2:2" x14ac:dyDescent="0.4">
      <c r="B645" t="s">
        <v>792</v>
      </c>
    </row>
    <row r="646" spans="2:2" x14ac:dyDescent="0.4">
      <c r="B646" t="s">
        <v>793</v>
      </c>
    </row>
    <row r="647" spans="2:2" x14ac:dyDescent="0.4">
      <c r="B647" t="s">
        <v>794</v>
      </c>
    </row>
    <row r="648" spans="2:2" x14ac:dyDescent="0.4">
      <c r="B648" t="s">
        <v>795</v>
      </c>
    </row>
    <row r="649" spans="2:2" x14ac:dyDescent="0.4">
      <c r="B649" t="s">
        <v>796</v>
      </c>
    </row>
    <row r="650" spans="2:2" x14ac:dyDescent="0.4">
      <c r="B650" t="s">
        <v>797</v>
      </c>
    </row>
    <row r="651" spans="2:2" x14ac:dyDescent="0.4">
      <c r="B651" t="s">
        <v>798</v>
      </c>
    </row>
    <row r="652" spans="2:2" x14ac:dyDescent="0.4">
      <c r="B652" t="s">
        <v>799</v>
      </c>
    </row>
    <row r="653" spans="2:2" x14ac:dyDescent="0.4">
      <c r="B653" t="s">
        <v>800</v>
      </c>
    </row>
    <row r="654" spans="2:2" x14ac:dyDescent="0.4">
      <c r="B654" t="s">
        <v>801</v>
      </c>
    </row>
    <row r="655" spans="2:2" x14ac:dyDescent="0.4">
      <c r="B655" t="s">
        <v>802</v>
      </c>
    </row>
    <row r="656" spans="2:2" x14ac:dyDescent="0.4">
      <c r="B656" t="s">
        <v>803</v>
      </c>
    </row>
    <row r="657" spans="2:2" x14ac:dyDescent="0.4">
      <c r="B657" t="s">
        <v>804</v>
      </c>
    </row>
    <row r="658" spans="2:2" x14ac:dyDescent="0.4">
      <c r="B658" t="s">
        <v>805</v>
      </c>
    </row>
    <row r="659" spans="2:2" x14ac:dyDescent="0.4">
      <c r="B659" t="s">
        <v>806</v>
      </c>
    </row>
    <row r="660" spans="2:2" x14ac:dyDescent="0.4">
      <c r="B660" t="s">
        <v>807</v>
      </c>
    </row>
    <row r="661" spans="2:2" x14ac:dyDescent="0.4">
      <c r="B661" t="s">
        <v>808</v>
      </c>
    </row>
    <row r="662" spans="2:2" x14ac:dyDescent="0.4">
      <c r="B662" t="s">
        <v>809</v>
      </c>
    </row>
    <row r="663" spans="2:2" x14ac:dyDescent="0.4">
      <c r="B663" t="s">
        <v>810</v>
      </c>
    </row>
    <row r="664" spans="2:2" x14ac:dyDescent="0.4">
      <c r="B664" t="s">
        <v>811</v>
      </c>
    </row>
    <row r="665" spans="2:2" x14ac:dyDescent="0.4">
      <c r="B665" t="s">
        <v>812</v>
      </c>
    </row>
    <row r="666" spans="2:2" x14ac:dyDescent="0.4">
      <c r="B666" t="s">
        <v>813</v>
      </c>
    </row>
    <row r="667" spans="2:2" x14ac:dyDescent="0.4">
      <c r="B667" t="s">
        <v>814</v>
      </c>
    </row>
    <row r="668" spans="2:2" x14ac:dyDescent="0.4">
      <c r="B668" t="s">
        <v>815</v>
      </c>
    </row>
    <row r="669" spans="2:2" x14ac:dyDescent="0.4">
      <c r="B669" t="s">
        <v>816</v>
      </c>
    </row>
    <row r="670" spans="2:2" x14ac:dyDescent="0.4">
      <c r="B670" t="s">
        <v>817</v>
      </c>
    </row>
    <row r="671" spans="2:2" x14ac:dyDescent="0.4">
      <c r="B671" t="s">
        <v>818</v>
      </c>
    </row>
    <row r="672" spans="2:2" x14ac:dyDescent="0.4">
      <c r="B672" t="s">
        <v>819</v>
      </c>
    </row>
    <row r="673" spans="2:2" x14ac:dyDescent="0.4">
      <c r="B673" t="s">
        <v>820</v>
      </c>
    </row>
    <row r="674" spans="2:2" x14ac:dyDescent="0.4">
      <c r="B674" t="s">
        <v>821</v>
      </c>
    </row>
    <row r="675" spans="2:2" x14ac:dyDescent="0.4">
      <c r="B675" t="s">
        <v>822</v>
      </c>
    </row>
    <row r="676" spans="2:2" x14ac:dyDescent="0.4">
      <c r="B676" t="s">
        <v>823</v>
      </c>
    </row>
    <row r="677" spans="2:2" x14ac:dyDescent="0.4">
      <c r="B677" t="s">
        <v>824</v>
      </c>
    </row>
    <row r="678" spans="2:2" x14ac:dyDescent="0.4">
      <c r="B678" t="s">
        <v>825</v>
      </c>
    </row>
    <row r="679" spans="2:2" x14ac:dyDescent="0.4">
      <c r="B679" t="s">
        <v>826</v>
      </c>
    </row>
    <row r="680" spans="2:2" x14ac:dyDescent="0.4">
      <c r="B680" t="s">
        <v>827</v>
      </c>
    </row>
    <row r="681" spans="2:2" x14ac:dyDescent="0.4">
      <c r="B681" t="s">
        <v>828</v>
      </c>
    </row>
    <row r="682" spans="2:2" x14ac:dyDescent="0.4">
      <c r="B682" t="s">
        <v>829</v>
      </c>
    </row>
    <row r="683" spans="2:2" x14ac:dyDescent="0.4">
      <c r="B683" t="s">
        <v>830</v>
      </c>
    </row>
    <row r="684" spans="2:2" x14ac:dyDescent="0.4">
      <c r="B684" t="s">
        <v>831</v>
      </c>
    </row>
    <row r="685" spans="2:2" x14ac:dyDescent="0.4">
      <c r="B685" t="s">
        <v>832</v>
      </c>
    </row>
    <row r="686" spans="2:2" x14ac:dyDescent="0.4">
      <c r="B686" t="s">
        <v>833</v>
      </c>
    </row>
    <row r="687" spans="2:2" x14ac:dyDescent="0.4">
      <c r="B687" t="s">
        <v>834</v>
      </c>
    </row>
    <row r="688" spans="2:2" x14ac:dyDescent="0.4">
      <c r="B688" t="s">
        <v>835</v>
      </c>
    </row>
    <row r="689" spans="2:2" x14ac:dyDescent="0.4">
      <c r="B689" t="s">
        <v>836</v>
      </c>
    </row>
    <row r="690" spans="2:2" x14ac:dyDescent="0.4">
      <c r="B690" t="s">
        <v>837</v>
      </c>
    </row>
    <row r="691" spans="2:2" x14ac:dyDescent="0.4">
      <c r="B691" t="s">
        <v>838</v>
      </c>
    </row>
    <row r="692" spans="2:2" x14ac:dyDescent="0.4">
      <c r="B692" t="s">
        <v>839</v>
      </c>
    </row>
    <row r="693" spans="2:2" x14ac:dyDescent="0.4">
      <c r="B693" t="s">
        <v>840</v>
      </c>
    </row>
    <row r="694" spans="2:2" x14ac:dyDescent="0.4">
      <c r="B694" t="s">
        <v>841</v>
      </c>
    </row>
    <row r="695" spans="2:2" x14ac:dyDescent="0.4">
      <c r="B695" t="s">
        <v>842</v>
      </c>
    </row>
    <row r="696" spans="2:2" x14ac:dyDescent="0.4">
      <c r="B696" t="s">
        <v>843</v>
      </c>
    </row>
    <row r="697" spans="2:2" x14ac:dyDescent="0.4">
      <c r="B697" t="s">
        <v>844</v>
      </c>
    </row>
    <row r="698" spans="2:2" x14ac:dyDescent="0.4">
      <c r="B698" t="s">
        <v>845</v>
      </c>
    </row>
    <row r="699" spans="2:2" x14ac:dyDescent="0.4">
      <c r="B699" t="s">
        <v>846</v>
      </c>
    </row>
    <row r="700" spans="2:2" x14ac:dyDescent="0.4">
      <c r="B700" t="s">
        <v>847</v>
      </c>
    </row>
    <row r="701" spans="2:2" x14ac:dyDescent="0.4">
      <c r="B701" t="s">
        <v>848</v>
      </c>
    </row>
    <row r="702" spans="2:2" x14ac:dyDescent="0.4">
      <c r="B702" t="s">
        <v>849</v>
      </c>
    </row>
    <row r="703" spans="2:2" x14ac:dyDescent="0.4">
      <c r="B703" t="s">
        <v>850</v>
      </c>
    </row>
    <row r="704" spans="2:2" x14ac:dyDescent="0.4">
      <c r="B704" t="s">
        <v>851</v>
      </c>
    </row>
    <row r="705" spans="2:2" x14ac:dyDescent="0.4">
      <c r="B705" t="s">
        <v>852</v>
      </c>
    </row>
    <row r="706" spans="2:2" x14ac:dyDescent="0.4">
      <c r="B706" t="s">
        <v>853</v>
      </c>
    </row>
    <row r="707" spans="2:2" x14ac:dyDescent="0.4">
      <c r="B707" t="s">
        <v>854</v>
      </c>
    </row>
    <row r="708" spans="2:2" x14ac:dyDescent="0.4">
      <c r="B708" t="s">
        <v>855</v>
      </c>
    </row>
    <row r="709" spans="2:2" x14ac:dyDescent="0.4">
      <c r="B709" t="s">
        <v>856</v>
      </c>
    </row>
    <row r="710" spans="2:2" x14ac:dyDescent="0.4">
      <c r="B710" t="s">
        <v>857</v>
      </c>
    </row>
    <row r="711" spans="2:2" x14ac:dyDescent="0.4">
      <c r="B711" t="s">
        <v>858</v>
      </c>
    </row>
    <row r="712" spans="2:2" x14ac:dyDescent="0.4">
      <c r="B712" t="s">
        <v>859</v>
      </c>
    </row>
    <row r="713" spans="2:2" x14ac:dyDescent="0.4">
      <c r="B713" t="s">
        <v>860</v>
      </c>
    </row>
    <row r="714" spans="2:2" x14ac:dyDescent="0.4">
      <c r="B714" t="s">
        <v>861</v>
      </c>
    </row>
    <row r="715" spans="2:2" x14ac:dyDescent="0.4">
      <c r="B715" t="s">
        <v>862</v>
      </c>
    </row>
    <row r="716" spans="2:2" x14ac:dyDescent="0.4">
      <c r="B716" t="s">
        <v>863</v>
      </c>
    </row>
    <row r="717" spans="2:2" x14ac:dyDescent="0.4">
      <c r="B717" t="s">
        <v>864</v>
      </c>
    </row>
    <row r="718" spans="2:2" x14ac:dyDescent="0.4">
      <c r="B718" t="s">
        <v>865</v>
      </c>
    </row>
    <row r="719" spans="2:2" x14ac:dyDescent="0.4">
      <c r="B719" t="s">
        <v>866</v>
      </c>
    </row>
    <row r="720" spans="2:2" x14ac:dyDescent="0.4">
      <c r="B720" t="s">
        <v>867</v>
      </c>
    </row>
    <row r="721" spans="2:2" x14ac:dyDescent="0.4">
      <c r="B721" t="s">
        <v>868</v>
      </c>
    </row>
    <row r="722" spans="2:2" x14ac:dyDescent="0.4">
      <c r="B722" t="s">
        <v>869</v>
      </c>
    </row>
    <row r="723" spans="2:2" x14ac:dyDescent="0.4">
      <c r="B723" t="s">
        <v>870</v>
      </c>
    </row>
    <row r="724" spans="2:2" x14ac:dyDescent="0.4">
      <c r="B724" t="s">
        <v>871</v>
      </c>
    </row>
    <row r="725" spans="2:2" x14ac:dyDescent="0.4">
      <c r="B725" t="s">
        <v>872</v>
      </c>
    </row>
    <row r="726" spans="2:2" x14ac:dyDescent="0.4">
      <c r="B726" t="s">
        <v>873</v>
      </c>
    </row>
    <row r="727" spans="2:2" x14ac:dyDescent="0.4">
      <c r="B727" t="s">
        <v>874</v>
      </c>
    </row>
    <row r="728" spans="2:2" x14ac:dyDescent="0.4">
      <c r="B728" t="s">
        <v>875</v>
      </c>
    </row>
    <row r="729" spans="2:2" x14ac:dyDescent="0.4">
      <c r="B729" t="s">
        <v>876</v>
      </c>
    </row>
    <row r="730" spans="2:2" x14ac:dyDescent="0.4">
      <c r="B730" t="s">
        <v>877</v>
      </c>
    </row>
    <row r="731" spans="2:2" x14ac:dyDescent="0.4">
      <c r="B731" t="s">
        <v>878</v>
      </c>
    </row>
    <row r="732" spans="2:2" x14ac:dyDescent="0.4">
      <c r="B732" t="s">
        <v>879</v>
      </c>
    </row>
    <row r="733" spans="2:2" x14ac:dyDescent="0.4">
      <c r="B733" t="s">
        <v>880</v>
      </c>
    </row>
    <row r="734" spans="2:2" x14ac:dyDescent="0.4">
      <c r="B734" t="s">
        <v>881</v>
      </c>
    </row>
    <row r="735" spans="2:2" x14ac:dyDescent="0.4">
      <c r="B735" t="s">
        <v>882</v>
      </c>
    </row>
    <row r="736" spans="2:2" x14ac:dyDescent="0.4">
      <c r="B736" t="s">
        <v>883</v>
      </c>
    </row>
    <row r="737" spans="2:2" x14ac:dyDescent="0.4">
      <c r="B737" t="s">
        <v>884</v>
      </c>
    </row>
    <row r="738" spans="2:2" x14ac:dyDescent="0.4">
      <c r="B738" t="s">
        <v>885</v>
      </c>
    </row>
    <row r="739" spans="2:2" x14ac:dyDescent="0.4">
      <c r="B739" t="s">
        <v>886</v>
      </c>
    </row>
    <row r="740" spans="2:2" x14ac:dyDescent="0.4">
      <c r="B740" t="s">
        <v>887</v>
      </c>
    </row>
    <row r="741" spans="2:2" x14ac:dyDescent="0.4">
      <c r="B741" t="s">
        <v>888</v>
      </c>
    </row>
    <row r="742" spans="2:2" x14ac:dyDescent="0.4">
      <c r="B742" t="s">
        <v>889</v>
      </c>
    </row>
    <row r="743" spans="2:2" x14ac:dyDescent="0.4">
      <c r="B743" t="s">
        <v>890</v>
      </c>
    </row>
    <row r="744" spans="2:2" x14ac:dyDescent="0.4">
      <c r="B744" t="s">
        <v>891</v>
      </c>
    </row>
    <row r="745" spans="2:2" x14ac:dyDescent="0.4">
      <c r="B745" t="s">
        <v>892</v>
      </c>
    </row>
    <row r="746" spans="2:2" x14ac:dyDescent="0.4">
      <c r="B746" t="s">
        <v>893</v>
      </c>
    </row>
    <row r="747" spans="2:2" x14ac:dyDescent="0.4">
      <c r="B747" t="s">
        <v>894</v>
      </c>
    </row>
    <row r="748" spans="2:2" x14ac:dyDescent="0.4">
      <c r="B748" t="s">
        <v>895</v>
      </c>
    </row>
    <row r="749" spans="2:2" x14ac:dyDescent="0.4">
      <c r="B749" t="s">
        <v>896</v>
      </c>
    </row>
    <row r="750" spans="2:2" x14ac:dyDescent="0.4">
      <c r="B750" t="s">
        <v>897</v>
      </c>
    </row>
    <row r="751" spans="2:2" x14ac:dyDescent="0.4">
      <c r="B751" t="s">
        <v>898</v>
      </c>
    </row>
    <row r="752" spans="2:2" x14ac:dyDescent="0.4">
      <c r="B752" t="s">
        <v>899</v>
      </c>
    </row>
    <row r="753" spans="2:2" x14ac:dyDescent="0.4">
      <c r="B753" t="s">
        <v>900</v>
      </c>
    </row>
    <row r="754" spans="2:2" x14ac:dyDescent="0.4">
      <c r="B754" t="s">
        <v>901</v>
      </c>
    </row>
    <row r="755" spans="2:2" x14ac:dyDescent="0.4">
      <c r="B755" t="s">
        <v>902</v>
      </c>
    </row>
    <row r="756" spans="2:2" x14ac:dyDescent="0.4">
      <c r="B756" t="s">
        <v>903</v>
      </c>
    </row>
    <row r="757" spans="2:2" x14ac:dyDescent="0.4">
      <c r="B757" t="s">
        <v>904</v>
      </c>
    </row>
    <row r="758" spans="2:2" x14ac:dyDescent="0.4">
      <c r="B758" t="s">
        <v>905</v>
      </c>
    </row>
    <row r="759" spans="2:2" x14ac:dyDescent="0.4">
      <c r="B759" t="s">
        <v>906</v>
      </c>
    </row>
    <row r="760" spans="2:2" x14ac:dyDescent="0.4">
      <c r="B760" t="s">
        <v>907</v>
      </c>
    </row>
    <row r="761" spans="2:2" x14ac:dyDescent="0.4">
      <c r="B761" t="s">
        <v>125</v>
      </c>
    </row>
    <row r="762" spans="2:2" x14ac:dyDescent="0.4">
      <c r="B762" t="s">
        <v>908</v>
      </c>
    </row>
    <row r="763" spans="2:2" x14ac:dyDescent="0.4">
      <c r="B763" t="s">
        <v>909</v>
      </c>
    </row>
    <row r="764" spans="2:2" x14ac:dyDescent="0.4">
      <c r="B764" t="s">
        <v>910</v>
      </c>
    </row>
    <row r="765" spans="2:2" x14ac:dyDescent="0.4">
      <c r="B765" t="s">
        <v>911</v>
      </c>
    </row>
    <row r="766" spans="2:2" x14ac:dyDescent="0.4">
      <c r="B766" t="s">
        <v>912</v>
      </c>
    </row>
    <row r="767" spans="2:2" x14ac:dyDescent="0.4">
      <c r="B767" t="s">
        <v>913</v>
      </c>
    </row>
    <row r="768" spans="2:2" x14ac:dyDescent="0.4">
      <c r="B768" t="s">
        <v>914</v>
      </c>
    </row>
    <row r="769" spans="2:2" x14ac:dyDescent="0.4">
      <c r="B769" t="s">
        <v>915</v>
      </c>
    </row>
    <row r="770" spans="2:2" x14ac:dyDescent="0.4">
      <c r="B770" t="s">
        <v>916</v>
      </c>
    </row>
    <row r="771" spans="2:2" x14ac:dyDescent="0.4">
      <c r="B771" t="s">
        <v>917</v>
      </c>
    </row>
    <row r="772" spans="2:2" x14ac:dyDescent="0.4">
      <c r="B772" t="s">
        <v>918</v>
      </c>
    </row>
    <row r="773" spans="2:2" x14ac:dyDescent="0.4">
      <c r="B773" t="s">
        <v>919</v>
      </c>
    </row>
    <row r="774" spans="2:2" x14ac:dyDescent="0.4">
      <c r="B774" t="s">
        <v>920</v>
      </c>
    </row>
    <row r="775" spans="2:2" x14ac:dyDescent="0.4">
      <c r="B775" t="s">
        <v>921</v>
      </c>
    </row>
    <row r="776" spans="2:2" x14ac:dyDescent="0.4">
      <c r="B776" t="s">
        <v>922</v>
      </c>
    </row>
    <row r="777" spans="2:2" x14ac:dyDescent="0.4">
      <c r="B777" t="s">
        <v>923</v>
      </c>
    </row>
    <row r="778" spans="2:2" x14ac:dyDescent="0.4">
      <c r="B778" t="s">
        <v>924</v>
      </c>
    </row>
    <row r="779" spans="2:2" x14ac:dyDescent="0.4">
      <c r="B779" t="s">
        <v>925</v>
      </c>
    </row>
    <row r="780" spans="2:2" x14ac:dyDescent="0.4">
      <c r="B780" t="s">
        <v>926</v>
      </c>
    </row>
    <row r="781" spans="2:2" x14ac:dyDescent="0.4">
      <c r="B781" t="s">
        <v>927</v>
      </c>
    </row>
    <row r="782" spans="2:2" x14ac:dyDescent="0.4">
      <c r="B782" t="s">
        <v>928</v>
      </c>
    </row>
    <row r="783" spans="2:2" x14ac:dyDescent="0.4">
      <c r="B783" t="s">
        <v>929</v>
      </c>
    </row>
    <row r="784" spans="2:2" x14ac:dyDescent="0.4">
      <c r="B784" t="s">
        <v>930</v>
      </c>
    </row>
    <row r="785" spans="2:2" x14ac:dyDescent="0.4">
      <c r="B785" t="s">
        <v>931</v>
      </c>
    </row>
    <row r="786" spans="2:2" x14ac:dyDescent="0.4">
      <c r="B786" t="s">
        <v>932</v>
      </c>
    </row>
    <row r="787" spans="2:2" x14ac:dyDescent="0.4">
      <c r="B787" t="s">
        <v>933</v>
      </c>
    </row>
    <row r="788" spans="2:2" x14ac:dyDescent="0.4">
      <c r="B788" t="s">
        <v>934</v>
      </c>
    </row>
    <row r="789" spans="2:2" x14ac:dyDescent="0.4">
      <c r="B789" t="s">
        <v>935</v>
      </c>
    </row>
    <row r="790" spans="2:2" x14ac:dyDescent="0.4">
      <c r="B790" t="s">
        <v>936</v>
      </c>
    </row>
    <row r="791" spans="2:2" x14ac:dyDescent="0.4">
      <c r="B791" t="s">
        <v>937</v>
      </c>
    </row>
    <row r="792" spans="2:2" x14ac:dyDescent="0.4">
      <c r="B792" t="s">
        <v>938</v>
      </c>
    </row>
    <row r="793" spans="2:2" x14ac:dyDescent="0.4">
      <c r="B793" t="s">
        <v>939</v>
      </c>
    </row>
    <row r="794" spans="2:2" x14ac:dyDescent="0.4">
      <c r="B794" t="s">
        <v>940</v>
      </c>
    </row>
    <row r="795" spans="2:2" x14ac:dyDescent="0.4">
      <c r="B795" t="s">
        <v>941</v>
      </c>
    </row>
    <row r="796" spans="2:2" x14ac:dyDescent="0.4">
      <c r="B796" t="s">
        <v>942</v>
      </c>
    </row>
    <row r="797" spans="2:2" x14ac:dyDescent="0.4">
      <c r="B797" t="s">
        <v>943</v>
      </c>
    </row>
    <row r="798" spans="2:2" x14ac:dyDescent="0.4">
      <c r="B798" t="s">
        <v>944</v>
      </c>
    </row>
    <row r="799" spans="2:2" x14ac:dyDescent="0.4">
      <c r="B799" t="s">
        <v>945</v>
      </c>
    </row>
    <row r="800" spans="2:2" x14ac:dyDescent="0.4">
      <c r="B800" t="s">
        <v>946</v>
      </c>
    </row>
    <row r="801" spans="2:2" x14ac:dyDescent="0.4">
      <c r="B801" t="s">
        <v>947</v>
      </c>
    </row>
    <row r="802" spans="2:2" x14ac:dyDescent="0.4">
      <c r="B802" t="s">
        <v>948</v>
      </c>
    </row>
    <row r="803" spans="2:2" x14ac:dyDescent="0.4">
      <c r="B803" t="s">
        <v>949</v>
      </c>
    </row>
    <row r="804" spans="2:2" x14ac:dyDescent="0.4">
      <c r="B804" t="s">
        <v>950</v>
      </c>
    </row>
    <row r="805" spans="2:2" x14ac:dyDescent="0.4">
      <c r="B805" t="s">
        <v>951</v>
      </c>
    </row>
    <row r="806" spans="2:2" x14ac:dyDescent="0.4">
      <c r="B806" t="s">
        <v>952</v>
      </c>
    </row>
    <row r="807" spans="2:2" x14ac:dyDescent="0.4">
      <c r="B807" t="s">
        <v>953</v>
      </c>
    </row>
    <row r="808" spans="2:2" x14ac:dyDescent="0.4">
      <c r="B808" t="s">
        <v>954</v>
      </c>
    </row>
    <row r="809" spans="2:2" x14ac:dyDescent="0.4">
      <c r="B809" t="s">
        <v>955</v>
      </c>
    </row>
    <row r="810" spans="2:2" x14ac:dyDescent="0.4">
      <c r="B810" t="s">
        <v>956</v>
      </c>
    </row>
    <row r="811" spans="2:2" x14ac:dyDescent="0.4">
      <c r="B811" t="s">
        <v>957</v>
      </c>
    </row>
    <row r="812" spans="2:2" x14ac:dyDescent="0.4">
      <c r="B812" t="s">
        <v>958</v>
      </c>
    </row>
    <row r="813" spans="2:2" x14ac:dyDescent="0.4">
      <c r="B813" t="s">
        <v>959</v>
      </c>
    </row>
    <row r="814" spans="2:2" x14ac:dyDescent="0.4">
      <c r="B814" t="s">
        <v>960</v>
      </c>
    </row>
    <row r="815" spans="2:2" x14ac:dyDescent="0.4">
      <c r="B815" t="s">
        <v>961</v>
      </c>
    </row>
    <row r="816" spans="2:2" x14ac:dyDescent="0.4">
      <c r="B816" t="s">
        <v>962</v>
      </c>
    </row>
    <row r="817" spans="2:2" x14ac:dyDescent="0.4">
      <c r="B817" t="s">
        <v>963</v>
      </c>
    </row>
    <row r="818" spans="2:2" x14ac:dyDescent="0.4">
      <c r="B818" t="s">
        <v>964</v>
      </c>
    </row>
    <row r="819" spans="2:2" x14ac:dyDescent="0.4">
      <c r="B819" t="s">
        <v>965</v>
      </c>
    </row>
    <row r="820" spans="2:2" x14ac:dyDescent="0.4">
      <c r="B820" t="s">
        <v>966</v>
      </c>
    </row>
    <row r="821" spans="2:2" x14ac:dyDescent="0.4">
      <c r="B821" t="s">
        <v>967</v>
      </c>
    </row>
    <row r="822" spans="2:2" x14ac:dyDescent="0.4">
      <c r="B822" t="s">
        <v>968</v>
      </c>
    </row>
    <row r="823" spans="2:2" x14ac:dyDescent="0.4">
      <c r="B823" t="s">
        <v>969</v>
      </c>
    </row>
    <row r="824" spans="2:2" x14ac:dyDescent="0.4">
      <c r="B824" t="s">
        <v>970</v>
      </c>
    </row>
    <row r="825" spans="2:2" x14ac:dyDescent="0.4">
      <c r="B825" t="s">
        <v>971</v>
      </c>
    </row>
    <row r="826" spans="2:2" x14ac:dyDescent="0.4">
      <c r="B826" t="s">
        <v>972</v>
      </c>
    </row>
    <row r="827" spans="2:2" x14ac:dyDescent="0.4">
      <c r="B827" t="s">
        <v>973</v>
      </c>
    </row>
    <row r="828" spans="2:2" x14ac:dyDescent="0.4">
      <c r="B828" t="s">
        <v>974</v>
      </c>
    </row>
    <row r="829" spans="2:2" x14ac:dyDescent="0.4">
      <c r="B829" t="s">
        <v>975</v>
      </c>
    </row>
    <row r="830" spans="2:2" x14ac:dyDescent="0.4">
      <c r="B830" t="s">
        <v>976</v>
      </c>
    </row>
    <row r="831" spans="2:2" x14ac:dyDescent="0.4">
      <c r="B831" t="s">
        <v>977</v>
      </c>
    </row>
    <row r="832" spans="2:2" x14ac:dyDescent="0.4">
      <c r="B832" t="s">
        <v>978</v>
      </c>
    </row>
    <row r="833" spans="2:2" x14ac:dyDescent="0.4">
      <c r="B833" t="s">
        <v>979</v>
      </c>
    </row>
    <row r="834" spans="2:2" x14ac:dyDescent="0.4">
      <c r="B834" t="s">
        <v>980</v>
      </c>
    </row>
    <row r="835" spans="2:2" x14ac:dyDescent="0.4">
      <c r="B835" t="s">
        <v>981</v>
      </c>
    </row>
    <row r="836" spans="2:2" x14ac:dyDescent="0.4">
      <c r="B836" t="s">
        <v>982</v>
      </c>
    </row>
    <row r="837" spans="2:2" x14ac:dyDescent="0.4">
      <c r="B837" t="s">
        <v>983</v>
      </c>
    </row>
    <row r="838" spans="2:2" x14ac:dyDescent="0.4">
      <c r="B838" t="s">
        <v>984</v>
      </c>
    </row>
    <row r="839" spans="2:2" x14ac:dyDescent="0.4">
      <c r="B839" t="s">
        <v>985</v>
      </c>
    </row>
    <row r="840" spans="2:2" x14ac:dyDescent="0.4">
      <c r="B840" t="s">
        <v>986</v>
      </c>
    </row>
    <row r="841" spans="2:2" x14ac:dyDescent="0.4">
      <c r="B841" t="s">
        <v>987</v>
      </c>
    </row>
    <row r="842" spans="2:2" x14ac:dyDescent="0.4">
      <c r="B842" t="s">
        <v>988</v>
      </c>
    </row>
    <row r="843" spans="2:2" x14ac:dyDescent="0.4">
      <c r="B843" t="s">
        <v>989</v>
      </c>
    </row>
    <row r="844" spans="2:2" x14ac:dyDescent="0.4">
      <c r="B844" t="s">
        <v>990</v>
      </c>
    </row>
    <row r="845" spans="2:2" x14ac:dyDescent="0.4">
      <c r="B845" t="s">
        <v>991</v>
      </c>
    </row>
    <row r="846" spans="2:2" x14ac:dyDescent="0.4">
      <c r="B846" t="s">
        <v>992</v>
      </c>
    </row>
    <row r="847" spans="2:2" x14ac:dyDescent="0.4">
      <c r="B847" t="s">
        <v>993</v>
      </c>
    </row>
    <row r="848" spans="2:2" x14ac:dyDescent="0.4">
      <c r="B848" t="s">
        <v>994</v>
      </c>
    </row>
    <row r="849" spans="2:2" x14ac:dyDescent="0.4">
      <c r="B849" t="s">
        <v>995</v>
      </c>
    </row>
    <row r="850" spans="2:2" x14ac:dyDescent="0.4">
      <c r="B850" t="s">
        <v>996</v>
      </c>
    </row>
    <row r="851" spans="2:2" x14ac:dyDescent="0.4">
      <c r="B851" t="s">
        <v>997</v>
      </c>
    </row>
    <row r="852" spans="2:2" x14ac:dyDescent="0.4">
      <c r="B852" t="s">
        <v>998</v>
      </c>
    </row>
    <row r="853" spans="2:2" x14ac:dyDescent="0.4">
      <c r="B853" t="s">
        <v>999</v>
      </c>
    </row>
    <row r="854" spans="2:2" x14ac:dyDescent="0.4">
      <c r="B854" t="s">
        <v>1000</v>
      </c>
    </row>
    <row r="855" spans="2:2" x14ac:dyDescent="0.4">
      <c r="B855" t="s">
        <v>1001</v>
      </c>
    </row>
    <row r="856" spans="2:2" x14ac:dyDescent="0.4">
      <c r="B856" t="s">
        <v>1002</v>
      </c>
    </row>
    <row r="857" spans="2:2" x14ac:dyDescent="0.4">
      <c r="B857" t="s">
        <v>1003</v>
      </c>
    </row>
    <row r="858" spans="2:2" x14ac:dyDescent="0.4">
      <c r="B858" t="s">
        <v>1004</v>
      </c>
    </row>
    <row r="859" spans="2:2" x14ac:dyDescent="0.4">
      <c r="B859" t="s">
        <v>1005</v>
      </c>
    </row>
    <row r="860" spans="2:2" x14ac:dyDescent="0.4">
      <c r="B860" t="s">
        <v>1006</v>
      </c>
    </row>
    <row r="861" spans="2:2" x14ac:dyDescent="0.4">
      <c r="B861" t="s">
        <v>1007</v>
      </c>
    </row>
    <row r="862" spans="2:2" x14ac:dyDescent="0.4">
      <c r="B862" t="s">
        <v>1008</v>
      </c>
    </row>
    <row r="863" spans="2:2" x14ac:dyDescent="0.4">
      <c r="B863" t="s">
        <v>1009</v>
      </c>
    </row>
    <row r="864" spans="2:2" x14ac:dyDescent="0.4">
      <c r="B864" t="s">
        <v>1010</v>
      </c>
    </row>
    <row r="865" spans="2:2" x14ac:dyDescent="0.4">
      <c r="B865" t="s">
        <v>1011</v>
      </c>
    </row>
    <row r="866" spans="2:2" x14ac:dyDescent="0.4">
      <c r="B866" t="s">
        <v>1012</v>
      </c>
    </row>
    <row r="867" spans="2:2" x14ac:dyDescent="0.4">
      <c r="B867" t="s">
        <v>1013</v>
      </c>
    </row>
    <row r="868" spans="2:2" x14ac:dyDescent="0.4">
      <c r="B868" t="s">
        <v>1014</v>
      </c>
    </row>
    <row r="869" spans="2:2" x14ac:dyDescent="0.4">
      <c r="B869" t="s">
        <v>1015</v>
      </c>
    </row>
    <row r="870" spans="2:2" x14ac:dyDescent="0.4">
      <c r="B870" t="s">
        <v>1016</v>
      </c>
    </row>
    <row r="871" spans="2:2" x14ac:dyDescent="0.4">
      <c r="B871" t="s">
        <v>1017</v>
      </c>
    </row>
    <row r="872" spans="2:2" x14ac:dyDescent="0.4">
      <c r="B872" t="s">
        <v>1018</v>
      </c>
    </row>
    <row r="873" spans="2:2" x14ac:dyDescent="0.4">
      <c r="B873" t="s">
        <v>1019</v>
      </c>
    </row>
    <row r="874" spans="2:2" x14ac:dyDescent="0.4">
      <c r="B874" t="s">
        <v>1020</v>
      </c>
    </row>
    <row r="875" spans="2:2" x14ac:dyDescent="0.4">
      <c r="B875" t="s">
        <v>1021</v>
      </c>
    </row>
    <row r="876" spans="2:2" x14ac:dyDescent="0.4">
      <c r="B876" t="s">
        <v>1022</v>
      </c>
    </row>
    <row r="877" spans="2:2" x14ac:dyDescent="0.4">
      <c r="B877" t="s">
        <v>1023</v>
      </c>
    </row>
    <row r="878" spans="2:2" x14ac:dyDescent="0.4">
      <c r="B878" t="s">
        <v>1024</v>
      </c>
    </row>
    <row r="879" spans="2:2" x14ac:dyDescent="0.4">
      <c r="B879" t="s">
        <v>1025</v>
      </c>
    </row>
    <row r="880" spans="2:2" x14ac:dyDescent="0.4">
      <c r="B880" t="s">
        <v>1026</v>
      </c>
    </row>
    <row r="881" spans="2:2" x14ac:dyDescent="0.4">
      <c r="B881" t="s">
        <v>1027</v>
      </c>
    </row>
    <row r="882" spans="2:2" x14ac:dyDescent="0.4">
      <c r="B882" t="s">
        <v>1028</v>
      </c>
    </row>
    <row r="883" spans="2:2" x14ac:dyDescent="0.4">
      <c r="B883" t="s">
        <v>1029</v>
      </c>
    </row>
    <row r="884" spans="2:2" x14ac:dyDescent="0.4">
      <c r="B884" t="s">
        <v>1030</v>
      </c>
    </row>
    <row r="885" spans="2:2" x14ac:dyDescent="0.4">
      <c r="B885" t="s">
        <v>1031</v>
      </c>
    </row>
    <row r="886" spans="2:2" x14ac:dyDescent="0.4">
      <c r="B886" t="s">
        <v>1032</v>
      </c>
    </row>
    <row r="887" spans="2:2" x14ac:dyDescent="0.4">
      <c r="B887" t="s">
        <v>1033</v>
      </c>
    </row>
    <row r="888" spans="2:2" x14ac:dyDescent="0.4">
      <c r="B888" t="s">
        <v>1034</v>
      </c>
    </row>
    <row r="889" spans="2:2" x14ac:dyDescent="0.4">
      <c r="B889" t="s">
        <v>1035</v>
      </c>
    </row>
    <row r="890" spans="2:2" x14ac:dyDescent="0.4">
      <c r="B890" t="s">
        <v>1036</v>
      </c>
    </row>
    <row r="891" spans="2:2" x14ac:dyDescent="0.4">
      <c r="B891" t="s">
        <v>1037</v>
      </c>
    </row>
    <row r="892" spans="2:2" x14ac:dyDescent="0.4">
      <c r="B892" t="s">
        <v>1038</v>
      </c>
    </row>
    <row r="893" spans="2:2" x14ac:dyDescent="0.4">
      <c r="B893" t="s">
        <v>1039</v>
      </c>
    </row>
    <row r="894" spans="2:2" x14ac:dyDescent="0.4">
      <c r="B894" t="s">
        <v>1040</v>
      </c>
    </row>
    <row r="895" spans="2:2" x14ac:dyDescent="0.4">
      <c r="B895" t="s">
        <v>1041</v>
      </c>
    </row>
    <row r="896" spans="2:2" x14ac:dyDescent="0.4">
      <c r="B896" t="s">
        <v>1042</v>
      </c>
    </row>
    <row r="897" spans="2:2" x14ac:dyDescent="0.4">
      <c r="B897" t="s">
        <v>1043</v>
      </c>
    </row>
    <row r="898" spans="2:2" x14ac:dyDescent="0.4">
      <c r="B898" t="s">
        <v>1044</v>
      </c>
    </row>
    <row r="899" spans="2:2" x14ac:dyDescent="0.4">
      <c r="B899" t="s">
        <v>1045</v>
      </c>
    </row>
    <row r="900" spans="2:2" x14ac:dyDescent="0.4">
      <c r="B900" t="s">
        <v>1046</v>
      </c>
    </row>
    <row r="901" spans="2:2" x14ac:dyDescent="0.4">
      <c r="B901" t="s">
        <v>1047</v>
      </c>
    </row>
    <row r="902" spans="2:2" x14ac:dyDescent="0.4">
      <c r="B902" t="s">
        <v>1048</v>
      </c>
    </row>
    <row r="903" spans="2:2" x14ac:dyDescent="0.4">
      <c r="B903" t="s">
        <v>1049</v>
      </c>
    </row>
    <row r="904" spans="2:2" x14ac:dyDescent="0.4">
      <c r="B904" t="s">
        <v>1050</v>
      </c>
    </row>
    <row r="905" spans="2:2" x14ac:dyDescent="0.4">
      <c r="B905" t="s">
        <v>1051</v>
      </c>
    </row>
    <row r="906" spans="2:2" x14ac:dyDescent="0.4">
      <c r="B906" t="s">
        <v>1052</v>
      </c>
    </row>
    <row r="907" spans="2:2" x14ac:dyDescent="0.4">
      <c r="B907" t="s">
        <v>1053</v>
      </c>
    </row>
    <row r="908" spans="2:2" x14ac:dyDescent="0.4">
      <c r="B908" t="s">
        <v>1054</v>
      </c>
    </row>
    <row r="909" spans="2:2" x14ac:dyDescent="0.4">
      <c r="B909" t="s">
        <v>1055</v>
      </c>
    </row>
    <row r="910" spans="2:2" x14ac:dyDescent="0.4">
      <c r="B910" t="s">
        <v>1056</v>
      </c>
    </row>
    <row r="911" spans="2:2" x14ac:dyDescent="0.4">
      <c r="B911" t="s">
        <v>1057</v>
      </c>
    </row>
    <row r="912" spans="2:2" x14ac:dyDescent="0.4">
      <c r="B912" t="s">
        <v>1058</v>
      </c>
    </row>
    <row r="913" spans="2:2" x14ac:dyDescent="0.4">
      <c r="B913" t="s">
        <v>1059</v>
      </c>
    </row>
    <row r="914" spans="2:2" x14ac:dyDescent="0.4">
      <c r="B914" t="s">
        <v>1060</v>
      </c>
    </row>
    <row r="915" spans="2:2" x14ac:dyDescent="0.4">
      <c r="B915" t="s">
        <v>1061</v>
      </c>
    </row>
    <row r="916" spans="2:2" x14ac:dyDescent="0.4">
      <c r="B916" t="s">
        <v>1062</v>
      </c>
    </row>
    <row r="917" spans="2:2" x14ac:dyDescent="0.4">
      <c r="B917" t="s">
        <v>1063</v>
      </c>
    </row>
    <row r="918" spans="2:2" x14ac:dyDescent="0.4">
      <c r="B918" t="s">
        <v>1064</v>
      </c>
    </row>
    <row r="919" spans="2:2" x14ac:dyDescent="0.4">
      <c r="B919" t="s">
        <v>1065</v>
      </c>
    </row>
    <row r="920" spans="2:2" x14ac:dyDescent="0.4">
      <c r="B920" t="s">
        <v>1066</v>
      </c>
    </row>
    <row r="921" spans="2:2" x14ac:dyDescent="0.4">
      <c r="B921" t="s">
        <v>1067</v>
      </c>
    </row>
    <row r="922" spans="2:2" x14ac:dyDescent="0.4">
      <c r="B922" t="s">
        <v>1068</v>
      </c>
    </row>
    <row r="923" spans="2:2" x14ac:dyDescent="0.4">
      <c r="B923" t="s">
        <v>1069</v>
      </c>
    </row>
    <row r="924" spans="2:2" x14ac:dyDescent="0.4">
      <c r="B924" t="s">
        <v>1070</v>
      </c>
    </row>
    <row r="925" spans="2:2" x14ac:dyDescent="0.4">
      <c r="B925" t="s">
        <v>1071</v>
      </c>
    </row>
    <row r="926" spans="2:2" x14ac:dyDescent="0.4">
      <c r="B926" t="s">
        <v>1072</v>
      </c>
    </row>
    <row r="927" spans="2:2" x14ac:dyDescent="0.4">
      <c r="B927" t="s">
        <v>1073</v>
      </c>
    </row>
    <row r="928" spans="2:2" x14ac:dyDescent="0.4">
      <c r="B928" t="s">
        <v>1074</v>
      </c>
    </row>
    <row r="929" spans="2:2" x14ac:dyDescent="0.4">
      <c r="B929" t="s">
        <v>1075</v>
      </c>
    </row>
    <row r="930" spans="2:2" x14ac:dyDescent="0.4">
      <c r="B930" t="s">
        <v>1076</v>
      </c>
    </row>
    <row r="931" spans="2:2" x14ac:dyDescent="0.4">
      <c r="B931" t="s">
        <v>1077</v>
      </c>
    </row>
    <row r="932" spans="2:2" x14ac:dyDescent="0.4">
      <c r="B932" t="s">
        <v>1078</v>
      </c>
    </row>
    <row r="933" spans="2:2" x14ac:dyDescent="0.4">
      <c r="B933" t="s">
        <v>1079</v>
      </c>
    </row>
    <row r="934" spans="2:2" x14ac:dyDescent="0.4">
      <c r="B934" t="s">
        <v>1080</v>
      </c>
    </row>
    <row r="935" spans="2:2" x14ac:dyDescent="0.4">
      <c r="B935" t="s">
        <v>1081</v>
      </c>
    </row>
    <row r="936" spans="2:2" x14ac:dyDescent="0.4">
      <c r="B936" t="s">
        <v>1082</v>
      </c>
    </row>
    <row r="937" spans="2:2" x14ac:dyDescent="0.4">
      <c r="B937" t="s">
        <v>1083</v>
      </c>
    </row>
    <row r="938" spans="2:2" x14ac:dyDescent="0.4">
      <c r="B938" t="s">
        <v>1084</v>
      </c>
    </row>
    <row r="939" spans="2:2" x14ac:dyDescent="0.4">
      <c r="B939" t="s">
        <v>1085</v>
      </c>
    </row>
    <row r="940" spans="2:2" x14ac:dyDescent="0.4">
      <c r="B940" t="s">
        <v>1086</v>
      </c>
    </row>
    <row r="941" spans="2:2" x14ac:dyDescent="0.4">
      <c r="B941" t="s">
        <v>1087</v>
      </c>
    </row>
    <row r="942" spans="2:2" x14ac:dyDescent="0.4">
      <c r="B942" t="s">
        <v>1088</v>
      </c>
    </row>
    <row r="943" spans="2:2" x14ac:dyDescent="0.4">
      <c r="B943" t="s">
        <v>1089</v>
      </c>
    </row>
    <row r="944" spans="2:2" x14ac:dyDescent="0.4">
      <c r="B944" t="s">
        <v>1090</v>
      </c>
    </row>
    <row r="945" spans="2:2" x14ac:dyDescent="0.4">
      <c r="B945" t="s">
        <v>1091</v>
      </c>
    </row>
    <row r="946" spans="2:2" x14ac:dyDescent="0.4">
      <c r="B946" t="s">
        <v>1092</v>
      </c>
    </row>
    <row r="947" spans="2:2" x14ac:dyDescent="0.4">
      <c r="B947" t="s">
        <v>1093</v>
      </c>
    </row>
    <row r="948" spans="2:2" x14ac:dyDescent="0.4">
      <c r="B948" t="s">
        <v>1094</v>
      </c>
    </row>
    <row r="949" spans="2:2" x14ac:dyDescent="0.4">
      <c r="B949" t="s">
        <v>1095</v>
      </c>
    </row>
    <row r="950" spans="2:2" x14ac:dyDescent="0.4">
      <c r="B950" t="s">
        <v>1096</v>
      </c>
    </row>
    <row r="951" spans="2:2" x14ac:dyDescent="0.4">
      <c r="B951" t="s">
        <v>1097</v>
      </c>
    </row>
    <row r="952" spans="2:2" x14ac:dyDescent="0.4">
      <c r="B952" t="s">
        <v>1098</v>
      </c>
    </row>
    <row r="953" spans="2:2" x14ac:dyDescent="0.4">
      <c r="B953" t="s">
        <v>1099</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65"/>
  <sheetViews>
    <sheetView topLeftCell="B1" zoomScale="50" zoomScaleNormal="50" workbookViewId="0">
      <selection activeCell="D5" sqref="D5:D9"/>
    </sheetView>
  </sheetViews>
  <sheetFormatPr baseColWidth="10" defaultColWidth="11.3046875" defaultRowHeight="14.6" x14ac:dyDescent="0.4"/>
  <cols>
    <col min="1" max="1" width="39" bestFit="1" customWidth="1"/>
    <col min="3" max="3" width="46.3046875" customWidth="1"/>
    <col min="5" max="5" width="57.3046875" customWidth="1"/>
    <col min="7" max="7" width="27.15234375" customWidth="1"/>
    <col min="8" max="8" width="28.53515625" customWidth="1"/>
    <col min="9" max="9" width="18.3046875" customWidth="1"/>
    <col min="10" max="10" width="21.53515625" customWidth="1"/>
    <col min="11" max="11" width="19.69140625" customWidth="1"/>
  </cols>
  <sheetData>
    <row r="1" spans="1:11" ht="15" thickBot="1" x14ac:dyDescent="0.45"/>
    <row r="2" spans="1:11" ht="65.7" customHeight="1" thickBot="1" x14ac:dyDescent="0.85">
      <c r="A2" s="205" t="s">
        <v>1100</v>
      </c>
      <c r="B2" s="206"/>
      <c r="C2" s="206"/>
      <c r="D2" s="206"/>
      <c r="E2" s="206"/>
      <c r="F2" s="206"/>
      <c r="G2" s="206"/>
      <c r="H2" s="103" t="s">
        <v>1101</v>
      </c>
      <c r="I2" s="104" t="s">
        <v>1102</v>
      </c>
      <c r="J2" s="105" t="s">
        <v>34</v>
      </c>
      <c r="K2" s="106" t="s">
        <v>60</v>
      </c>
    </row>
    <row r="3" spans="1:11" ht="40.200000000000003" customHeight="1" x14ac:dyDescent="0.75">
      <c r="A3" s="198" t="s">
        <v>1103</v>
      </c>
      <c r="B3" s="199">
        <v>21</v>
      </c>
      <c r="C3" s="79" t="s">
        <v>105</v>
      </c>
      <c r="D3" s="192">
        <v>1</v>
      </c>
      <c r="E3" s="193"/>
      <c r="F3" s="193"/>
      <c r="G3" s="194"/>
      <c r="H3" s="93"/>
      <c r="I3" s="94"/>
      <c r="J3" s="94"/>
      <c r="K3" s="95"/>
    </row>
    <row r="4" spans="1:11" ht="40.200000000000003" customHeight="1" thickBot="1" x14ac:dyDescent="0.8">
      <c r="A4" s="198"/>
      <c r="B4" s="200"/>
      <c r="C4" s="96" t="s">
        <v>1104</v>
      </c>
      <c r="D4" s="207">
        <v>1</v>
      </c>
      <c r="E4" s="208"/>
      <c r="F4" s="208"/>
      <c r="G4" s="209"/>
      <c r="H4" s="97"/>
      <c r="I4" s="98"/>
      <c r="J4" s="98"/>
      <c r="K4" s="99"/>
    </row>
    <row r="5" spans="1:11" ht="27" customHeight="1" x14ac:dyDescent="0.4">
      <c r="A5" s="198"/>
      <c r="B5" s="200"/>
      <c r="C5" s="201" t="s">
        <v>1105</v>
      </c>
      <c r="D5" s="203">
        <v>19</v>
      </c>
      <c r="E5" s="76" t="s">
        <v>53</v>
      </c>
      <c r="F5" s="80">
        <v>2</v>
      </c>
      <c r="G5" s="77" t="s">
        <v>1106</v>
      </c>
      <c r="H5" s="83">
        <v>63</v>
      </c>
      <c r="I5" s="213">
        <f>+H10/D5</f>
        <v>38.684210526315788</v>
      </c>
      <c r="J5" s="114" t="s">
        <v>1101</v>
      </c>
      <c r="K5" s="107" t="s">
        <v>1101</v>
      </c>
    </row>
    <row r="6" spans="1:11" ht="27" customHeight="1" thickBot="1" x14ac:dyDescent="0.45">
      <c r="A6" s="198"/>
      <c r="B6" s="200"/>
      <c r="C6" s="201"/>
      <c r="D6" s="203"/>
      <c r="E6" s="76" t="s">
        <v>42</v>
      </c>
      <c r="F6" s="80">
        <v>5</v>
      </c>
      <c r="G6" s="77" t="s">
        <v>1107</v>
      </c>
      <c r="H6" s="81">
        <v>184</v>
      </c>
      <c r="I6" s="214"/>
      <c r="J6" s="113">
        <v>277</v>
      </c>
      <c r="K6" s="82">
        <v>458</v>
      </c>
    </row>
    <row r="7" spans="1:11" ht="27" customHeight="1" x14ac:dyDescent="0.4">
      <c r="A7" s="198"/>
      <c r="B7" s="200"/>
      <c r="C7" s="201"/>
      <c r="D7" s="203"/>
      <c r="E7" s="76" t="s">
        <v>100</v>
      </c>
      <c r="F7" s="80">
        <v>1</v>
      </c>
      <c r="G7" s="77" t="s">
        <v>60</v>
      </c>
      <c r="H7" s="81">
        <v>387</v>
      </c>
      <c r="I7" s="214"/>
      <c r="J7" s="112" t="s">
        <v>1108</v>
      </c>
      <c r="K7" s="109" t="s">
        <v>1108</v>
      </c>
    </row>
    <row r="8" spans="1:11" ht="27" customHeight="1" x14ac:dyDescent="0.4">
      <c r="A8" s="198"/>
      <c r="B8" s="200"/>
      <c r="C8" s="201"/>
      <c r="D8" s="203"/>
      <c r="E8" s="76" t="s">
        <v>57</v>
      </c>
      <c r="F8" s="80">
        <v>7</v>
      </c>
      <c r="G8" s="77" t="s">
        <v>1109</v>
      </c>
      <c r="H8" s="81">
        <v>40</v>
      </c>
      <c r="I8" s="214"/>
      <c r="J8" s="116">
        <v>5</v>
      </c>
      <c r="K8" s="82">
        <v>4</v>
      </c>
    </row>
    <row r="9" spans="1:11" ht="27" customHeight="1" x14ac:dyDescent="0.4">
      <c r="A9" s="198"/>
      <c r="B9" s="200"/>
      <c r="C9" s="202"/>
      <c r="D9" s="204"/>
      <c r="E9" s="91" t="s">
        <v>50</v>
      </c>
      <c r="F9" s="90">
        <v>2</v>
      </c>
      <c r="G9" s="92" t="s">
        <v>1110</v>
      </c>
      <c r="H9" s="101">
        <v>61</v>
      </c>
      <c r="I9" s="215"/>
      <c r="J9" s="117" t="s">
        <v>1111</v>
      </c>
      <c r="K9" s="115" t="s">
        <v>1111</v>
      </c>
    </row>
    <row r="10" spans="1:11" ht="43.4" customHeight="1" x14ac:dyDescent="0.4">
      <c r="A10" s="88"/>
      <c r="B10" s="89"/>
      <c r="C10" s="210" t="s">
        <v>1112</v>
      </c>
      <c r="D10" s="211"/>
      <c r="E10" s="211"/>
      <c r="F10" s="211"/>
      <c r="G10" s="212"/>
      <c r="H10" s="102">
        <f>SUM(H5:H9)</f>
        <v>735</v>
      </c>
      <c r="I10" s="216"/>
      <c r="J10" s="118">
        <f>+J6/J8</f>
        <v>55.4</v>
      </c>
      <c r="K10" s="108">
        <f>+K6/K8</f>
        <v>114.5</v>
      </c>
    </row>
    <row r="11" spans="1:11" ht="40.200000000000003" customHeight="1" thickBot="1" x14ac:dyDescent="0.8">
      <c r="A11" s="78" t="s">
        <v>1113</v>
      </c>
      <c r="B11" s="189">
        <v>9</v>
      </c>
      <c r="C11" s="190"/>
      <c r="D11" s="190"/>
      <c r="E11" s="190"/>
      <c r="F11" s="190"/>
      <c r="G11" s="191"/>
      <c r="H11" s="111">
        <v>827</v>
      </c>
      <c r="I11" s="100"/>
      <c r="J11" s="100"/>
      <c r="K11" s="110"/>
    </row>
    <row r="12" spans="1:11" ht="40.200000000000003" customHeight="1" x14ac:dyDescent="0.75">
      <c r="A12" s="79" t="s">
        <v>1114</v>
      </c>
      <c r="B12" s="192">
        <v>7</v>
      </c>
      <c r="C12" s="193"/>
      <c r="D12" s="193"/>
      <c r="E12" s="193"/>
      <c r="F12" s="193"/>
      <c r="G12" s="194"/>
      <c r="H12" s="81">
        <v>793</v>
      </c>
      <c r="I12" s="85"/>
      <c r="J12" s="100"/>
      <c r="K12" s="100"/>
    </row>
    <row r="13" spans="1:11" ht="40.200000000000003" customHeight="1" thickBot="1" x14ac:dyDescent="0.8">
      <c r="A13" s="75" t="s">
        <v>1115</v>
      </c>
      <c r="B13" s="195">
        <v>2</v>
      </c>
      <c r="C13" s="196"/>
      <c r="D13" s="196"/>
      <c r="E13" s="196"/>
      <c r="F13" s="196"/>
      <c r="G13" s="197"/>
      <c r="H13" s="87">
        <v>34</v>
      </c>
      <c r="I13" s="85"/>
      <c r="J13" s="100"/>
      <c r="K13" s="100"/>
    </row>
    <row r="14" spans="1:11" ht="40.200000000000003" customHeight="1" x14ac:dyDescent="0.4">
      <c r="I14" s="86"/>
    </row>
    <row r="15" spans="1:11" ht="40.200000000000003" customHeight="1" x14ac:dyDescent="0.4">
      <c r="A15">
        <v>2021</v>
      </c>
    </row>
    <row r="16" spans="1:11" ht="40.200000000000003" customHeight="1" x14ac:dyDescent="0.4"/>
    <row r="17" ht="40.200000000000003" customHeight="1" x14ac:dyDescent="0.4"/>
    <row r="18" ht="40.200000000000003" customHeight="1" x14ac:dyDescent="0.4"/>
    <row r="19" ht="40.200000000000003" customHeight="1" x14ac:dyDescent="0.4"/>
    <row r="20" ht="40.200000000000003" customHeight="1" x14ac:dyDescent="0.4"/>
    <row r="21" ht="40.200000000000003" customHeight="1" x14ac:dyDescent="0.4"/>
    <row r="22" ht="40.200000000000003" customHeight="1" x14ac:dyDescent="0.4"/>
    <row r="23" ht="40.200000000000003" customHeight="1" x14ac:dyDescent="0.4"/>
    <row r="24" ht="40.200000000000003" customHeight="1" x14ac:dyDescent="0.4"/>
    <row r="25" ht="40.200000000000003" customHeight="1" x14ac:dyDescent="0.4"/>
    <row r="26" ht="40.200000000000003" customHeight="1" x14ac:dyDescent="0.4"/>
    <row r="27" ht="40.200000000000003" customHeight="1" x14ac:dyDescent="0.4"/>
    <row r="28" ht="40.200000000000003" customHeight="1" x14ac:dyDescent="0.4"/>
    <row r="29" ht="40.200000000000003" customHeight="1" x14ac:dyDescent="0.4"/>
    <row r="30" ht="40.200000000000003" customHeight="1" x14ac:dyDescent="0.4"/>
    <row r="31" ht="40.200000000000003" customHeight="1" x14ac:dyDescent="0.4"/>
    <row r="32" ht="40.200000000000003" customHeight="1" x14ac:dyDescent="0.4"/>
    <row r="33" ht="40.200000000000003" customHeight="1" x14ac:dyDescent="0.4"/>
    <row r="34" ht="40.200000000000003" customHeight="1" x14ac:dyDescent="0.4"/>
    <row r="35" ht="40.200000000000003" customHeight="1" x14ac:dyDescent="0.4"/>
    <row r="36" ht="40.200000000000003" customHeight="1" x14ac:dyDescent="0.4"/>
    <row r="37" ht="40.200000000000003" customHeight="1" x14ac:dyDescent="0.4"/>
    <row r="38" ht="40.200000000000003" customHeight="1" x14ac:dyDescent="0.4"/>
    <row r="39" ht="40.200000000000003" customHeight="1" x14ac:dyDescent="0.4"/>
    <row r="40" ht="40.200000000000003" customHeight="1" x14ac:dyDescent="0.4"/>
    <row r="41" ht="40.200000000000003" customHeight="1" x14ac:dyDescent="0.4"/>
    <row r="42" ht="40.200000000000003" customHeight="1" x14ac:dyDescent="0.4"/>
    <row r="43" ht="40.200000000000003" customHeight="1" x14ac:dyDescent="0.4"/>
    <row r="44" ht="40.200000000000003" customHeight="1" x14ac:dyDescent="0.4"/>
    <row r="45" ht="40.200000000000003" customHeight="1" x14ac:dyDescent="0.4"/>
    <row r="46" ht="40.200000000000003" customHeight="1" x14ac:dyDescent="0.4"/>
    <row r="47" ht="40.200000000000003" customHeight="1" x14ac:dyDescent="0.4"/>
    <row r="48" ht="40.200000000000003" customHeight="1" x14ac:dyDescent="0.4"/>
    <row r="49" ht="40.200000000000003" customHeight="1" x14ac:dyDescent="0.4"/>
    <row r="50" ht="40.200000000000003" customHeight="1" x14ac:dyDescent="0.4"/>
    <row r="51" ht="40.200000000000003" customHeight="1" x14ac:dyDescent="0.4"/>
    <row r="52" ht="40.200000000000003" customHeight="1" x14ac:dyDescent="0.4"/>
    <row r="53" ht="40.200000000000003" customHeight="1" x14ac:dyDescent="0.4"/>
    <row r="54" ht="40.200000000000003" customHeight="1" x14ac:dyDescent="0.4"/>
    <row r="55" ht="40.200000000000003" customHeight="1" x14ac:dyDescent="0.4"/>
    <row r="56" ht="40.200000000000003" customHeight="1" x14ac:dyDescent="0.4"/>
    <row r="57" ht="40.200000000000003" customHeight="1" x14ac:dyDescent="0.4"/>
    <row r="58" ht="40.200000000000003" customHeight="1" x14ac:dyDescent="0.4"/>
    <row r="59" ht="40.200000000000003" customHeight="1" x14ac:dyDescent="0.4"/>
    <row r="60" ht="40.200000000000003" customHeight="1" x14ac:dyDescent="0.4"/>
    <row r="61" ht="40.200000000000003" customHeight="1" x14ac:dyDescent="0.4"/>
    <row r="62" ht="40.200000000000003" customHeight="1" x14ac:dyDescent="0.4"/>
    <row r="63" ht="40.200000000000003" customHeight="1" x14ac:dyDescent="0.4"/>
    <row r="64" ht="40.200000000000003" customHeight="1" x14ac:dyDescent="0.4"/>
    <row r="65" ht="40.200000000000003" customHeight="1" x14ac:dyDescent="0.4"/>
    <row r="66" ht="40.200000000000003" customHeight="1" x14ac:dyDescent="0.4"/>
    <row r="67" ht="40.200000000000003" customHeight="1" x14ac:dyDescent="0.4"/>
    <row r="68" ht="40.200000000000003" customHeight="1" x14ac:dyDescent="0.4"/>
    <row r="69" ht="40.200000000000003" customHeight="1" x14ac:dyDescent="0.4"/>
    <row r="70" ht="40.200000000000003" customHeight="1" x14ac:dyDescent="0.4"/>
    <row r="71" ht="40.200000000000003" customHeight="1" x14ac:dyDescent="0.4"/>
    <row r="72" ht="40.200000000000003" customHeight="1" x14ac:dyDescent="0.4"/>
    <row r="73" ht="40.200000000000003" customHeight="1" x14ac:dyDescent="0.4"/>
    <row r="74" ht="40.200000000000003" customHeight="1" x14ac:dyDescent="0.4"/>
    <row r="75" ht="40.200000000000003" customHeight="1" x14ac:dyDescent="0.4"/>
    <row r="76" ht="40.200000000000003" customHeight="1" x14ac:dyDescent="0.4"/>
    <row r="77" ht="40.200000000000003" customHeight="1" x14ac:dyDescent="0.4"/>
    <row r="78" ht="40.200000000000003" customHeight="1" x14ac:dyDescent="0.4"/>
    <row r="79" ht="40.200000000000003" customHeight="1" x14ac:dyDescent="0.4"/>
    <row r="80" ht="40.200000000000003" customHeight="1" x14ac:dyDescent="0.4"/>
    <row r="81" ht="40.200000000000003" customHeight="1" x14ac:dyDescent="0.4"/>
    <row r="82" ht="40.200000000000003" customHeight="1" x14ac:dyDescent="0.4"/>
    <row r="83" ht="40.200000000000003" customHeight="1" x14ac:dyDescent="0.4"/>
    <row r="84" ht="40.200000000000003" customHeight="1" x14ac:dyDescent="0.4"/>
    <row r="85" ht="40.200000000000003" customHeight="1" x14ac:dyDescent="0.4"/>
    <row r="86" ht="40.200000000000003" customHeight="1" x14ac:dyDescent="0.4"/>
    <row r="87" ht="40.200000000000003" customHeight="1" x14ac:dyDescent="0.4"/>
    <row r="88" ht="40.200000000000003" customHeight="1" x14ac:dyDescent="0.4"/>
    <row r="89" ht="40.200000000000003" customHeight="1" x14ac:dyDescent="0.4"/>
    <row r="90" ht="40.200000000000003" customHeight="1" x14ac:dyDescent="0.4"/>
    <row r="91" ht="40.200000000000003" customHeight="1" x14ac:dyDescent="0.4"/>
    <row r="92" ht="40.200000000000003" customHeight="1" x14ac:dyDescent="0.4"/>
    <row r="93" ht="40.200000000000003" customHeight="1" x14ac:dyDescent="0.4"/>
    <row r="94" ht="40.200000000000003" customHeight="1" x14ac:dyDescent="0.4"/>
    <row r="95" ht="40.200000000000003" customHeight="1" x14ac:dyDescent="0.4"/>
    <row r="96" ht="40.200000000000003" customHeight="1" x14ac:dyDescent="0.4"/>
    <row r="97" ht="40.200000000000003" customHeight="1" x14ac:dyDescent="0.4"/>
    <row r="98" ht="40.200000000000003" customHeight="1" x14ac:dyDescent="0.4"/>
    <row r="99" ht="40.200000000000003" customHeight="1" x14ac:dyDescent="0.4"/>
    <row r="100" ht="40.200000000000003" customHeight="1" x14ac:dyDescent="0.4"/>
    <row r="101" ht="40.200000000000003" customHeight="1" x14ac:dyDescent="0.4"/>
    <row r="102" ht="40.200000000000003" customHeight="1" x14ac:dyDescent="0.4"/>
    <row r="103" ht="40.200000000000003" customHeight="1" x14ac:dyDescent="0.4"/>
    <row r="104" ht="40.200000000000003" customHeight="1" x14ac:dyDescent="0.4"/>
    <row r="105" ht="40.200000000000003" customHeight="1" x14ac:dyDescent="0.4"/>
    <row r="106" ht="40.200000000000003" customHeight="1" x14ac:dyDescent="0.4"/>
    <row r="107" ht="40.200000000000003" customHeight="1" x14ac:dyDescent="0.4"/>
    <row r="108" ht="40.200000000000003" customHeight="1" x14ac:dyDescent="0.4"/>
    <row r="109" ht="40.200000000000003" customHeight="1" x14ac:dyDescent="0.4"/>
    <row r="110" ht="40.200000000000003" customHeight="1" x14ac:dyDescent="0.4"/>
    <row r="111" ht="40.200000000000003" customHeight="1" x14ac:dyDescent="0.4"/>
    <row r="112" ht="40.200000000000003" customHeight="1" x14ac:dyDescent="0.4"/>
    <row r="113" ht="40.200000000000003" customHeight="1" x14ac:dyDescent="0.4"/>
    <row r="114" ht="40.200000000000003" customHeight="1" x14ac:dyDescent="0.4"/>
    <row r="115" ht="40.200000000000003" customHeight="1" x14ac:dyDescent="0.4"/>
    <row r="116" ht="40.200000000000003" customHeight="1" x14ac:dyDescent="0.4"/>
    <row r="117" ht="40.200000000000003" customHeight="1" x14ac:dyDescent="0.4"/>
    <row r="118" ht="40.200000000000003" customHeight="1" x14ac:dyDescent="0.4"/>
    <row r="119" ht="40.200000000000003" customHeight="1" x14ac:dyDescent="0.4"/>
    <row r="120" ht="40.200000000000003" customHeight="1" x14ac:dyDescent="0.4"/>
    <row r="121" ht="40.200000000000003" customHeight="1" x14ac:dyDescent="0.4"/>
    <row r="122" ht="40.200000000000003" customHeight="1" x14ac:dyDescent="0.4"/>
    <row r="123" ht="40.200000000000003" customHeight="1" x14ac:dyDescent="0.4"/>
    <row r="124" ht="40.200000000000003" customHeight="1" x14ac:dyDescent="0.4"/>
    <row r="125" ht="40.200000000000003" customHeight="1" x14ac:dyDescent="0.4"/>
    <row r="126" ht="40.200000000000003" customHeight="1" x14ac:dyDescent="0.4"/>
    <row r="127" ht="40.200000000000003" customHeight="1" x14ac:dyDescent="0.4"/>
    <row r="128" ht="40.200000000000003" customHeight="1" x14ac:dyDescent="0.4"/>
    <row r="129" ht="40.200000000000003" customHeight="1" x14ac:dyDescent="0.4"/>
    <row r="130" ht="40.200000000000003" customHeight="1" x14ac:dyDescent="0.4"/>
    <row r="131" ht="40.200000000000003" customHeight="1" x14ac:dyDescent="0.4"/>
    <row r="132" ht="40.200000000000003" customHeight="1" x14ac:dyDescent="0.4"/>
    <row r="133" ht="40.200000000000003" customHeight="1" x14ac:dyDescent="0.4"/>
    <row r="134" ht="40.200000000000003" customHeight="1" x14ac:dyDescent="0.4"/>
    <row r="135" ht="40.200000000000003" customHeight="1" x14ac:dyDescent="0.4"/>
    <row r="136" ht="40.200000000000003" customHeight="1" x14ac:dyDescent="0.4"/>
    <row r="137" ht="40.200000000000003" customHeight="1" x14ac:dyDescent="0.4"/>
    <row r="138" ht="40.200000000000003" customHeight="1" x14ac:dyDescent="0.4"/>
    <row r="139" ht="40.200000000000003" customHeight="1" x14ac:dyDescent="0.4"/>
    <row r="140" ht="40.200000000000003" customHeight="1" x14ac:dyDescent="0.4"/>
    <row r="141" ht="40.200000000000003" customHeight="1" x14ac:dyDescent="0.4"/>
    <row r="142" ht="40.200000000000003" customHeight="1" x14ac:dyDescent="0.4"/>
    <row r="143" ht="40.200000000000003" customHeight="1" x14ac:dyDescent="0.4"/>
    <row r="144" ht="40.200000000000003" customHeight="1" x14ac:dyDescent="0.4"/>
    <row r="145" ht="40.200000000000003" customHeight="1" x14ac:dyDescent="0.4"/>
    <row r="146" ht="40.200000000000003" customHeight="1" x14ac:dyDescent="0.4"/>
    <row r="147" ht="40.200000000000003" customHeight="1" x14ac:dyDescent="0.4"/>
    <row r="148" ht="40.200000000000003" customHeight="1" x14ac:dyDescent="0.4"/>
    <row r="149" ht="40.200000000000003" customHeight="1" x14ac:dyDescent="0.4"/>
    <row r="150" ht="40.200000000000003" customHeight="1" x14ac:dyDescent="0.4"/>
    <row r="151" ht="40.200000000000003" customHeight="1" x14ac:dyDescent="0.4"/>
    <row r="152" ht="40.200000000000003" customHeight="1" x14ac:dyDescent="0.4"/>
    <row r="153" ht="40.200000000000003" customHeight="1" x14ac:dyDescent="0.4"/>
    <row r="154" ht="40.200000000000003" customHeight="1" x14ac:dyDescent="0.4"/>
    <row r="155" ht="40.200000000000003" customHeight="1" x14ac:dyDescent="0.4"/>
    <row r="156" ht="40.200000000000003" customHeight="1" x14ac:dyDescent="0.4"/>
    <row r="157" ht="40.200000000000003" customHeight="1" x14ac:dyDescent="0.4"/>
    <row r="158" ht="40.200000000000003" customHeight="1" x14ac:dyDescent="0.4"/>
    <row r="159" ht="40.200000000000003" customHeight="1" x14ac:dyDescent="0.4"/>
    <row r="160" ht="40.200000000000003" customHeight="1" x14ac:dyDescent="0.4"/>
    <row r="161" ht="40.200000000000003" customHeight="1" x14ac:dyDescent="0.4"/>
    <row r="162" ht="40.200000000000003" customHeight="1" x14ac:dyDescent="0.4"/>
    <row r="163" ht="40.200000000000003" customHeight="1" x14ac:dyDescent="0.4"/>
    <row r="164" ht="40.200000000000003" customHeight="1" x14ac:dyDescent="0.4"/>
    <row r="165" ht="40.200000000000003" customHeight="1" x14ac:dyDescent="0.4"/>
  </sheetData>
  <mergeCells count="12">
    <mergeCell ref="A2:G2"/>
    <mergeCell ref="D4:G4"/>
    <mergeCell ref="D3:G3"/>
    <mergeCell ref="C10:G10"/>
    <mergeCell ref="I5:I10"/>
    <mergeCell ref="B11:G11"/>
    <mergeCell ref="B12:G12"/>
    <mergeCell ref="B13:G13"/>
    <mergeCell ref="A3:A9"/>
    <mergeCell ref="B3:B9"/>
    <mergeCell ref="C5:C9"/>
    <mergeCell ref="D5:D9"/>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5"/>
  <sheetViews>
    <sheetView workbookViewId="0"/>
  </sheetViews>
  <sheetFormatPr baseColWidth="10" defaultColWidth="11.3046875" defaultRowHeight="14.6" x14ac:dyDescent="0.4"/>
  <cols>
    <col min="1" max="1" width="26.3046875" customWidth="1"/>
    <col min="2" max="2" width="11.15234375" style="84"/>
  </cols>
  <sheetData>
    <row r="1" spans="1:2" x14ac:dyDescent="0.4">
      <c r="A1" t="s">
        <v>1116</v>
      </c>
    </row>
    <row r="3" spans="1:2" x14ac:dyDescent="0.4">
      <c r="A3" t="s">
        <v>1117</v>
      </c>
      <c r="B3" s="84">
        <v>38</v>
      </c>
    </row>
    <row r="4" spans="1:2" x14ac:dyDescent="0.4">
      <c r="A4" t="s">
        <v>1101</v>
      </c>
      <c r="B4" s="84">
        <v>3696</v>
      </c>
    </row>
    <row r="5" spans="1:2" x14ac:dyDescent="0.4">
      <c r="A5" t="s">
        <v>1118</v>
      </c>
      <c r="B5" s="84">
        <f>+B4/B3</f>
        <v>97.263157894736835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B0A13-1DF5-4BC1-AFC9-D1CAEC01B586}">
  <dimension ref="A1:M167"/>
  <sheetViews>
    <sheetView zoomScale="50" zoomScaleNormal="50" workbookViewId="0">
      <selection activeCell="D5" sqref="D5:D9"/>
    </sheetView>
  </sheetViews>
  <sheetFormatPr baseColWidth="10" defaultColWidth="11.3828125" defaultRowHeight="14.6" x14ac:dyDescent="0.4"/>
  <cols>
    <col min="1" max="1" width="42.53515625" customWidth="1"/>
    <col min="3" max="3" width="46.3046875" customWidth="1"/>
    <col min="4" max="4" width="14.07421875" bestFit="1" customWidth="1"/>
    <col min="5" max="5" width="62.53515625" customWidth="1"/>
    <col min="7" max="7" width="27.15234375" customWidth="1"/>
    <col min="8" max="8" width="28.53515625" customWidth="1"/>
    <col min="9" max="9" width="18.3828125" customWidth="1"/>
    <col min="10" max="10" width="21.53515625" customWidth="1"/>
    <col min="11" max="11" width="19.69140625" customWidth="1"/>
  </cols>
  <sheetData>
    <row r="1" spans="1:12" ht="15" thickBot="1" x14ac:dyDescent="0.45"/>
    <row r="2" spans="1:12" ht="65.7" customHeight="1" thickBot="1" x14ac:dyDescent="0.85">
      <c r="A2" s="205" t="s">
        <v>1179</v>
      </c>
      <c r="B2" s="206"/>
      <c r="C2" s="206"/>
      <c r="D2" s="206"/>
      <c r="E2" s="206"/>
      <c r="F2" s="206"/>
      <c r="G2" s="206"/>
      <c r="H2" s="103" t="s">
        <v>1101</v>
      </c>
      <c r="I2" s="104" t="s">
        <v>1102</v>
      </c>
      <c r="J2" s="105" t="s">
        <v>34</v>
      </c>
      <c r="K2" s="106" t="s">
        <v>60</v>
      </c>
    </row>
    <row r="3" spans="1:12" ht="40" customHeight="1" x14ac:dyDescent="0.75">
      <c r="A3" s="198" t="s">
        <v>1103</v>
      </c>
      <c r="B3" s="199">
        <f>+D5+D3+D4</f>
        <v>22</v>
      </c>
      <c r="C3" s="79" t="s">
        <v>105</v>
      </c>
      <c r="D3" s="192">
        <v>2</v>
      </c>
      <c r="E3" s="193"/>
      <c r="F3" s="193"/>
      <c r="G3" s="194"/>
      <c r="H3" s="93"/>
      <c r="I3" s="94"/>
      <c r="J3" s="217" t="s">
        <v>1180</v>
      </c>
      <c r="K3" s="218" t="s">
        <v>1180</v>
      </c>
    </row>
    <row r="4" spans="1:12" ht="40" customHeight="1" thickBot="1" x14ac:dyDescent="0.8">
      <c r="A4" s="198"/>
      <c r="B4" s="200"/>
      <c r="C4" s="96" t="s">
        <v>1104</v>
      </c>
      <c r="D4" s="207">
        <v>1</v>
      </c>
      <c r="E4" s="208"/>
      <c r="F4" s="208"/>
      <c r="G4" s="209"/>
      <c r="H4" s="97"/>
      <c r="I4" s="98"/>
      <c r="J4" s="219">
        <v>6</v>
      </c>
      <c r="K4" s="220">
        <v>11</v>
      </c>
    </row>
    <row r="5" spans="1:12" ht="27" customHeight="1" x14ac:dyDescent="0.4">
      <c r="A5" s="198"/>
      <c r="B5" s="200"/>
      <c r="C5" s="201" t="s">
        <v>1105</v>
      </c>
      <c r="D5" s="203">
        <f>SUM(F5:F9)</f>
        <v>19</v>
      </c>
      <c r="E5" s="76" t="s">
        <v>53</v>
      </c>
      <c r="F5" s="169">
        <v>2</v>
      </c>
      <c r="G5" s="77" t="s">
        <v>1106</v>
      </c>
      <c r="H5" s="83">
        <v>123</v>
      </c>
      <c r="I5" s="221">
        <f>+H10/D5</f>
        <v>53.842105263157897</v>
      </c>
      <c r="J5" s="222" t="s">
        <v>1101</v>
      </c>
      <c r="K5" s="107" t="s">
        <v>1101</v>
      </c>
    </row>
    <row r="6" spans="1:12" ht="27" customHeight="1" thickBot="1" x14ac:dyDescent="0.45">
      <c r="A6" s="198"/>
      <c r="B6" s="200"/>
      <c r="C6" s="201"/>
      <c r="D6" s="203"/>
      <c r="E6" s="76" t="s">
        <v>42</v>
      </c>
      <c r="F6" s="169">
        <v>5</v>
      </c>
      <c r="G6" s="77" t="s">
        <v>1107</v>
      </c>
      <c r="H6" s="81">
        <v>282</v>
      </c>
      <c r="I6" s="223"/>
      <c r="J6" s="224">
        <v>229</v>
      </c>
      <c r="K6" s="167">
        <v>694</v>
      </c>
    </row>
    <row r="7" spans="1:12" ht="27" customHeight="1" thickBot="1" x14ac:dyDescent="0.45">
      <c r="A7" s="198"/>
      <c r="B7" s="200"/>
      <c r="C7" s="201"/>
      <c r="D7" s="203"/>
      <c r="E7" s="76" t="s">
        <v>100</v>
      </c>
      <c r="F7" s="169">
        <v>1</v>
      </c>
      <c r="G7" s="77" t="s">
        <v>60</v>
      </c>
      <c r="H7" s="81">
        <v>267</v>
      </c>
      <c r="I7" s="223"/>
      <c r="J7" s="225" t="s">
        <v>1111</v>
      </c>
      <c r="K7" s="115" t="s">
        <v>1111</v>
      </c>
    </row>
    <row r="8" spans="1:12" ht="27" customHeight="1" x14ac:dyDescent="0.4">
      <c r="A8" s="198"/>
      <c r="B8" s="200"/>
      <c r="C8" s="201"/>
      <c r="D8" s="203"/>
      <c r="E8" s="76" t="s">
        <v>57</v>
      </c>
      <c r="F8" s="169">
        <v>8</v>
      </c>
      <c r="G8" s="77" t="s">
        <v>1181</v>
      </c>
      <c r="H8" s="81">
        <v>309</v>
      </c>
      <c r="I8" s="223"/>
      <c r="J8" s="226">
        <f>J6/J4</f>
        <v>38.166666666666664</v>
      </c>
      <c r="K8" s="227">
        <f>K6/K4</f>
        <v>63.090909090909093</v>
      </c>
    </row>
    <row r="9" spans="1:12" ht="27" customHeight="1" thickBot="1" x14ac:dyDescent="0.45">
      <c r="A9" s="198"/>
      <c r="B9" s="200"/>
      <c r="C9" s="202"/>
      <c r="D9" s="204"/>
      <c r="E9" s="91" t="s">
        <v>50</v>
      </c>
      <c r="F9" s="170">
        <v>3</v>
      </c>
      <c r="G9" s="92" t="s">
        <v>1182</v>
      </c>
      <c r="H9" s="101">
        <v>42</v>
      </c>
      <c r="I9" s="228"/>
      <c r="J9" s="229"/>
      <c r="K9" s="230"/>
    </row>
    <row r="10" spans="1:12" ht="43.4" customHeight="1" thickBot="1" x14ac:dyDescent="0.45">
      <c r="A10" s="168"/>
      <c r="B10" s="89"/>
      <c r="C10" s="210" t="s">
        <v>1112</v>
      </c>
      <c r="D10" s="211"/>
      <c r="E10" s="211"/>
      <c r="F10" s="211"/>
      <c r="G10" s="212"/>
      <c r="H10" s="102">
        <f>SUM(H5:H9)</f>
        <v>1023</v>
      </c>
      <c r="I10" s="231"/>
    </row>
    <row r="11" spans="1:12" ht="40" customHeight="1" thickBot="1" x14ac:dyDescent="0.8">
      <c r="A11" s="78" t="s">
        <v>1113</v>
      </c>
      <c r="B11" s="189">
        <f>SUM(B12:G13)</f>
        <v>12</v>
      </c>
      <c r="C11" s="190"/>
      <c r="D11" s="190"/>
      <c r="E11" s="190"/>
      <c r="F11" s="190"/>
      <c r="G11" s="191"/>
      <c r="H11" s="102">
        <f>SUM(H12:H13)</f>
        <v>1228</v>
      </c>
      <c r="I11" s="100"/>
      <c r="J11" s="100"/>
      <c r="K11" s="110"/>
    </row>
    <row r="12" spans="1:12" ht="40" customHeight="1" x14ac:dyDescent="0.75">
      <c r="A12" s="79" t="s">
        <v>1183</v>
      </c>
      <c r="B12" s="192">
        <v>6</v>
      </c>
      <c r="C12" s="193"/>
      <c r="D12" s="193"/>
      <c r="E12" s="193"/>
      <c r="F12" s="193"/>
      <c r="G12" s="194"/>
      <c r="H12" s="83">
        <v>734</v>
      </c>
      <c r="I12" s="85"/>
      <c r="J12" s="100"/>
      <c r="K12" s="100"/>
    </row>
    <row r="13" spans="1:12" ht="40" customHeight="1" thickBot="1" x14ac:dyDescent="0.8">
      <c r="A13" s="75" t="s">
        <v>1184</v>
      </c>
      <c r="B13" s="195">
        <v>6</v>
      </c>
      <c r="C13" s="196"/>
      <c r="D13" s="196"/>
      <c r="E13" s="196"/>
      <c r="F13" s="196"/>
      <c r="G13" s="197"/>
      <c r="H13" s="87">
        <v>494</v>
      </c>
      <c r="I13" s="85"/>
      <c r="J13" s="100"/>
      <c r="K13" s="100"/>
    </row>
    <row r="14" spans="1:12" ht="40" customHeight="1" thickBot="1" x14ac:dyDescent="0.45">
      <c r="A14" s="232"/>
      <c r="B14" s="232"/>
      <c r="C14" s="232"/>
      <c r="D14" s="232"/>
      <c r="E14" s="232"/>
      <c r="F14" s="232"/>
      <c r="G14" s="78" t="s">
        <v>1185</v>
      </c>
      <c r="H14" s="233">
        <f>H11/B11</f>
        <v>102.33333333333333</v>
      </c>
      <c r="I14" s="233">
        <f>H11/11</f>
        <v>111.63636363636364</v>
      </c>
      <c r="J14" s="234"/>
      <c r="K14" s="235"/>
      <c r="L14" s="232"/>
    </row>
    <row r="15" spans="1:12" ht="40" customHeight="1" thickBot="1" x14ac:dyDescent="0.45">
      <c r="A15" s="236" t="s">
        <v>1186</v>
      </c>
      <c r="B15" s="232"/>
      <c r="C15" s="232"/>
      <c r="D15" s="232"/>
      <c r="E15" s="232"/>
      <c r="F15" s="232"/>
      <c r="G15" s="232"/>
      <c r="H15" s="232"/>
      <c r="I15" s="75" t="s">
        <v>1187</v>
      </c>
      <c r="J15" s="234"/>
      <c r="K15" s="235"/>
      <c r="L15" s="232"/>
    </row>
    <row r="16" spans="1:12" ht="40" customHeight="1" x14ac:dyDescent="0.4">
      <c r="A16" s="236" t="s">
        <v>1188</v>
      </c>
      <c r="B16" s="232"/>
      <c r="C16" s="232"/>
      <c r="D16" s="232"/>
      <c r="E16" s="232"/>
      <c r="F16" s="232"/>
      <c r="G16" s="232"/>
      <c r="H16" s="232"/>
      <c r="I16" s="234"/>
      <c r="J16" s="234"/>
      <c r="K16" s="235"/>
      <c r="L16" s="232"/>
    </row>
    <row r="17" spans="1:13" ht="40" customHeight="1" x14ac:dyDescent="0.4">
      <c r="A17" s="237" t="s">
        <v>1189</v>
      </c>
      <c r="B17" s="232"/>
      <c r="C17" s="232"/>
      <c r="D17" s="232"/>
      <c r="E17" s="232"/>
      <c r="F17" s="232"/>
      <c r="G17" s="232"/>
      <c r="H17" s="232"/>
      <c r="I17" s="232"/>
      <c r="J17" s="232"/>
      <c r="K17" s="232"/>
      <c r="L17" s="232"/>
    </row>
    <row r="18" spans="1:13" ht="40" customHeight="1" x14ac:dyDescent="0.4">
      <c r="A18" s="237"/>
      <c r="B18" s="232"/>
      <c r="C18" s="232"/>
      <c r="D18" s="232"/>
      <c r="E18" s="232"/>
      <c r="F18" s="232"/>
      <c r="G18" s="232"/>
      <c r="H18" s="232"/>
      <c r="I18" s="232"/>
      <c r="J18" s="232"/>
      <c r="K18" s="232"/>
      <c r="L18" s="232"/>
    </row>
    <row r="19" spans="1:13" ht="40" customHeight="1" thickBot="1" x14ac:dyDescent="0.45">
      <c r="A19" s="237"/>
      <c r="B19" s="232"/>
      <c r="C19" s="232"/>
      <c r="D19" s="232"/>
      <c r="E19" s="232"/>
      <c r="F19" s="238"/>
      <c r="G19" s="232"/>
      <c r="H19" s="232"/>
      <c r="I19" s="232"/>
      <c r="J19" s="232"/>
      <c r="K19" s="232"/>
      <c r="L19" s="232"/>
    </row>
    <row r="20" spans="1:13" ht="40" customHeight="1" x14ac:dyDescent="0.4">
      <c r="A20" s="239" t="s">
        <v>1105</v>
      </c>
      <c r="B20" s="203" t="s">
        <v>53</v>
      </c>
      <c r="C20" s="240"/>
      <c r="D20" s="241">
        <f>84/H5</f>
        <v>0.68292682926829273</v>
      </c>
      <c r="E20" s="242" t="s">
        <v>62</v>
      </c>
      <c r="F20" s="85"/>
      <c r="G20" s="85"/>
      <c r="H20" s="85"/>
      <c r="I20" s="85"/>
      <c r="J20" s="85"/>
    </row>
    <row r="21" spans="1:13" ht="40" customHeight="1" x14ac:dyDescent="0.4">
      <c r="A21" s="243"/>
      <c r="B21" s="203" t="s">
        <v>42</v>
      </c>
      <c r="C21" s="240"/>
      <c r="D21" s="244">
        <f>141/H6</f>
        <v>0.5</v>
      </c>
      <c r="E21" s="77" t="s">
        <v>1190</v>
      </c>
      <c r="F21" s="85"/>
      <c r="G21" s="85"/>
      <c r="H21" s="85"/>
      <c r="I21" s="85"/>
      <c r="J21" s="85"/>
    </row>
    <row r="22" spans="1:13" ht="40" customHeight="1" x14ac:dyDescent="0.4">
      <c r="A22" s="243"/>
      <c r="B22" s="203" t="s">
        <v>100</v>
      </c>
      <c r="C22" s="240"/>
      <c r="D22" s="244">
        <f>267/H7</f>
        <v>1</v>
      </c>
      <c r="E22" s="77" t="s">
        <v>1191</v>
      </c>
      <c r="F22" s="85"/>
      <c r="G22" s="85"/>
      <c r="H22" s="85"/>
      <c r="I22" s="85"/>
      <c r="J22" s="85"/>
    </row>
    <row r="23" spans="1:13" ht="40" customHeight="1" x14ac:dyDescent="0.4">
      <c r="A23" s="243"/>
      <c r="B23" s="203" t="s">
        <v>57</v>
      </c>
      <c r="C23" s="240"/>
      <c r="D23" s="244">
        <f>134/H8</f>
        <v>0.4336569579288026</v>
      </c>
      <c r="E23" s="77" t="s">
        <v>98</v>
      </c>
      <c r="F23" s="85"/>
      <c r="G23" s="85"/>
      <c r="H23" s="85"/>
      <c r="I23" s="85"/>
      <c r="J23" s="85"/>
    </row>
    <row r="24" spans="1:13" ht="40" customHeight="1" thickBot="1" x14ac:dyDescent="0.45">
      <c r="A24" s="245"/>
      <c r="B24" s="203" t="s">
        <v>50</v>
      </c>
      <c r="C24" s="240"/>
      <c r="D24" s="246">
        <f>40/H9</f>
        <v>0.95238095238095233</v>
      </c>
      <c r="E24" s="92" t="s">
        <v>55</v>
      </c>
      <c r="F24" s="85"/>
      <c r="G24" s="85"/>
      <c r="H24" s="85"/>
      <c r="I24" s="85"/>
      <c r="J24" s="85"/>
    </row>
    <row r="25" spans="1:13" ht="40" customHeight="1" x14ac:dyDescent="0.4">
      <c r="A25" s="232"/>
      <c r="B25" s="232"/>
      <c r="C25" s="232"/>
      <c r="D25" s="232"/>
      <c r="E25" s="232"/>
      <c r="F25" s="232"/>
      <c r="G25" s="232"/>
      <c r="H25" s="232"/>
      <c r="I25" s="232"/>
      <c r="J25" s="232"/>
      <c r="K25" s="232"/>
      <c r="L25" s="232"/>
      <c r="M25" s="232"/>
    </row>
    <row r="26" spans="1:13" ht="40" customHeight="1" x14ac:dyDescent="0.4">
      <c r="A26" s="237" t="s">
        <v>1192</v>
      </c>
      <c r="B26" s="232"/>
      <c r="C26" s="232"/>
      <c r="D26" s="232"/>
      <c r="E26" s="232"/>
      <c r="F26" s="232"/>
      <c r="G26" s="232"/>
      <c r="H26" s="232"/>
      <c r="I26" s="232"/>
      <c r="J26" s="232"/>
      <c r="K26" s="232"/>
      <c r="L26" s="232"/>
      <c r="M26" s="232"/>
    </row>
    <row r="27" spans="1:13" ht="40" customHeight="1" thickBot="1" x14ac:dyDescent="0.45">
      <c r="A27" s="232"/>
      <c r="B27" s="232"/>
      <c r="C27" s="232"/>
      <c r="D27" s="232"/>
      <c r="E27" s="232"/>
      <c r="F27" s="238"/>
      <c r="G27" s="232"/>
      <c r="H27" s="232"/>
      <c r="I27" s="232"/>
      <c r="J27" s="232"/>
      <c r="K27" s="232"/>
      <c r="L27" s="232"/>
      <c r="M27" s="232"/>
    </row>
    <row r="28" spans="1:13" ht="40" customHeight="1" x14ac:dyDescent="0.4">
      <c r="A28" s="247" t="s">
        <v>1113</v>
      </c>
      <c r="B28" s="248" t="s">
        <v>1183</v>
      </c>
      <c r="C28" s="249"/>
      <c r="D28" s="241">
        <f>208/H12</f>
        <v>0.28337874659400547</v>
      </c>
      <c r="E28" s="242" t="s">
        <v>47</v>
      </c>
      <c r="F28" s="232"/>
      <c r="G28" s="232"/>
      <c r="H28" s="232"/>
      <c r="I28" s="232"/>
      <c r="J28" s="232"/>
    </row>
    <row r="29" spans="1:13" ht="40" customHeight="1" thickBot="1" x14ac:dyDescent="0.45">
      <c r="A29" s="202"/>
      <c r="B29" s="195" t="s">
        <v>1184</v>
      </c>
      <c r="C29" s="250"/>
      <c r="D29" s="246">
        <f>207/H13</f>
        <v>0.41902834008097167</v>
      </c>
      <c r="E29" s="92" t="s">
        <v>68</v>
      </c>
      <c r="F29" s="232"/>
      <c r="G29" s="232"/>
      <c r="H29" s="232"/>
      <c r="I29" s="232"/>
      <c r="J29" s="232"/>
    </row>
    <row r="30" spans="1:13" ht="40" customHeight="1" x14ac:dyDescent="0.4">
      <c r="A30" s="232"/>
      <c r="B30" s="232"/>
      <c r="C30" s="232"/>
      <c r="D30" s="232"/>
      <c r="E30" s="232"/>
      <c r="F30" s="232"/>
      <c r="G30" s="232"/>
      <c r="H30" s="232"/>
      <c r="I30" s="232"/>
      <c r="J30" s="232"/>
      <c r="K30" s="232"/>
      <c r="L30" s="232"/>
      <c r="M30" s="232"/>
    </row>
    <row r="31" spans="1:13" ht="40" customHeight="1" x14ac:dyDescent="0.4">
      <c r="A31" s="237"/>
      <c r="B31" s="232"/>
      <c r="C31" s="232"/>
      <c r="D31" s="232"/>
      <c r="E31" s="232"/>
      <c r="F31" s="232"/>
      <c r="G31" s="232"/>
      <c r="H31" s="232"/>
      <c r="I31" s="232"/>
      <c r="J31" s="232"/>
      <c r="K31" s="232"/>
      <c r="L31" s="232"/>
      <c r="M31" s="232"/>
    </row>
    <row r="32" spans="1:13" ht="40" customHeight="1" x14ac:dyDescent="0.4">
      <c r="A32" s="232"/>
      <c r="B32" s="232"/>
      <c r="C32" s="232"/>
      <c r="D32" s="232"/>
      <c r="E32" s="232"/>
      <c r="F32" s="232"/>
      <c r="G32" s="232"/>
      <c r="H32" s="232"/>
      <c r="I32" s="232"/>
      <c r="J32" s="232"/>
      <c r="K32" s="232"/>
      <c r="L32" s="232"/>
      <c r="M32" s="232"/>
    </row>
    <row r="33" ht="40" customHeight="1" x14ac:dyDescent="0.4"/>
    <row r="34" ht="40" customHeight="1" x14ac:dyDescent="0.4"/>
    <row r="35" ht="40" customHeight="1" x14ac:dyDescent="0.4"/>
    <row r="36" ht="40" customHeight="1" x14ac:dyDescent="0.4"/>
    <row r="37" ht="40" customHeight="1" x14ac:dyDescent="0.4"/>
    <row r="38" ht="40" customHeight="1" x14ac:dyDescent="0.4"/>
    <row r="39" ht="40" customHeight="1" x14ac:dyDescent="0.4"/>
    <row r="40" ht="40" customHeight="1" x14ac:dyDescent="0.4"/>
    <row r="41" ht="40" customHeight="1" x14ac:dyDescent="0.4"/>
    <row r="42" ht="40" customHeight="1" x14ac:dyDescent="0.4"/>
    <row r="43" ht="40" customHeight="1" x14ac:dyDescent="0.4"/>
    <row r="44" ht="40" customHeight="1" x14ac:dyDescent="0.4"/>
    <row r="45" ht="40" customHeight="1" x14ac:dyDescent="0.4"/>
    <row r="46" ht="40" customHeight="1" x14ac:dyDescent="0.4"/>
    <row r="47" ht="40" customHeight="1" x14ac:dyDescent="0.4"/>
    <row r="48" ht="40" customHeight="1" x14ac:dyDescent="0.4"/>
    <row r="49" ht="40" customHeight="1" x14ac:dyDescent="0.4"/>
    <row r="50" ht="40" customHeight="1" x14ac:dyDescent="0.4"/>
    <row r="51" ht="40" customHeight="1" x14ac:dyDescent="0.4"/>
    <row r="52" ht="40" customHeight="1" x14ac:dyDescent="0.4"/>
    <row r="53" ht="40" customHeight="1" x14ac:dyDescent="0.4"/>
    <row r="54" ht="40" customHeight="1" x14ac:dyDescent="0.4"/>
    <row r="55" ht="40" customHeight="1" x14ac:dyDescent="0.4"/>
    <row r="56" ht="40" customHeight="1" x14ac:dyDescent="0.4"/>
    <row r="57" ht="40" customHeight="1" x14ac:dyDescent="0.4"/>
    <row r="58" ht="40" customHeight="1" x14ac:dyDescent="0.4"/>
    <row r="59" ht="40" customHeight="1" x14ac:dyDescent="0.4"/>
    <row r="60" ht="40" customHeight="1" x14ac:dyDescent="0.4"/>
    <row r="61" ht="40" customHeight="1" x14ac:dyDescent="0.4"/>
    <row r="62" ht="40" customHeight="1" x14ac:dyDescent="0.4"/>
    <row r="63" ht="40" customHeight="1" x14ac:dyDescent="0.4"/>
    <row r="64" ht="40" customHeight="1" x14ac:dyDescent="0.4"/>
    <row r="65" ht="40" customHeight="1" x14ac:dyDescent="0.4"/>
    <row r="66" ht="40" customHeight="1" x14ac:dyDescent="0.4"/>
    <row r="67" ht="40" customHeight="1" x14ac:dyDescent="0.4"/>
    <row r="68" ht="40" customHeight="1" x14ac:dyDescent="0.4"/>
    <row r="69" ht="40" customHeight="1" x14ac:dyDescent="0.4"/>
    <row r="70" ht="40" customHeight="1" x14ac:dyDescent="0.4"/>
    <row r="71" ht="40" customHeight="1" x14ac:dyDescent="0.4"/>
    <row r="72" ht="40" customHeight="1" x14ac:dyDescent="0.4"/>
    <row r="73" ht="40" customHeight="1" x14ac:dyDescent="0.4"/>
    <row r="74" ht="40" customHeight="1" x14ac:dyDescent="0.4"/>
    <row r="75" ht="40" customHeight="1" x14ac:dyDescent="0.4"/>
    <row r="76" ht="40" customHeight="1" x14ac:dyDescent="0.4"/>
    <row r="77" ht="40" customHeight="1" x14ac:dyDescent="0.4"/>
    <row r="78" ht="40" customHeight="1" x14ac:dyDescent="0.4"/>
    <row r="79" ht="40" customHeight="1" x14ac:dyDescent="0.4"/>
    <row r="80" ht="40" customHeight="1" x14ac:dyDescent="0.4"/>
    <row r="81" ht="40" customHeight="1" x14ac:dyDescent="0.4"/>
    <row r="82" ht="40" customHeight="1" x14ac:dyDescent="0.4"/>
    <row r="83" ht="40" customHeight="1" x14ac:dyDescent="0.4"/>
    <row r="84" ht="40" customHeight="1" x14ac:dyDescent="0.4"/>
    <row r="85" ht="40" customHeight="1" x14ac:dyDescent="0.4"/>
    <row r="86" ht="40" customHeight="1" x14ac:dyDescent="0.4"/>
    <row r="87" ht="40" customHeight="1" x14ac:dyDescent="0.4"/>
    <row r="88" ht="40" customHeight="1" x14ac:dyDescent="0.4"/>
    <row r="89" ht="40" customHeight="1" x14ac:dyDescent="0.4"/>
    <row r="90" ht="40" customHeight="1" x14ac:dyDescent="0.4"/>
    <row r="91" ht="40" customHeight="1" x14ac:dyDescent="0.4"/>
    <row r="92" ht="40" customHeight="1" x14ac:dyDescent="0.4"/>
    <row r="93" ht="40" customHeight="1" x14ac:dyDescent="0.4"/>
    <row r="94" ht="40" customHeight="1" x14ac:dyDescent="0.4"/>
    <row r="95" ht="40" customHeight="1" x14ac:dyDescent="0.4"/>
    <row r="96" ht="40" customHeight="1" x14ac:dyDescent="0.4"/>
    <row r="97" ht="40" customHeight="1" x14ac:dyDescent="0.4"/>
    <row r="98" ht="40" customHeight="1" x14ac:dyDescent="0.4"/>
    <row r="99" ht="40" customHeight="1" x14ac:dyDescent="0.4"/>
    <row r="100" ht="40" customHeight="1" x14ac:dyDescent="0.4"/>
    <row r="101" ht="40" customHeight="1" x14ac:dyDescent="0.4"/>
    <row r="102" ht="40" customHeight="1" x14ac:dyDescent="0.4"/>
    <row r="103" ht="40" customHeight="1" x14ac:dyDescent="0.4"/>
    <row r="104" ht="40" customHeight="1" x14ac:dyDescent="0.4"/>
    <row r="105" ht="40" customHeight="1" x14ac:dyDescent="0.4"/>
    <row r="106" ht="40" customHeight="1" x14ac:dyDescent="0.4"/>
    <row r="107" ht="40" customHeight="1" x14ac:dyDescent="0.4"/>
    <row r="108" ht="40" customHeight="1" x14ac:dyDescent="0.4"/>
    <row r="109" ht="40" customHeight="1" x14ac:dyDescent="0.4"/>
    <row r="110" ht="40" customHeight="1" x14ac:dyDescent="0.4"/>
    <row r="111" ht="40" customHeight="1" x14ac:dyDescent="0.4"/>
    <row r="112" ht="40" customHeight="1" x14ac:dyDescent="0.4"/>
    <row r="113" ht="40" customHeight="1" x14ac:dyDescent="0.4"/>
    <row r="114" ht="40" customHeight="1" x14ac:dyDescent="0.4"/>
    <row r="115" ht="40" customHeight="1" x14ac:dyDescent="0.4"/>
    <row r="116" ht="40" customHeight="1" x14ac:dyDescent="0.4"/>
    <row r="117" ht="40" customHeight="1" x14ac:dyDescent="0.4"/>
    <row r="118" ht="40" customHeight="1" x14ac:dyDescent="0.4"/>
    <row r="119" ht="40" customHeight="1" x14ac:dyDescent="0.4"/>
    <row r="120" ht="40" customHeight="1" x14ac:dyDescent="0.4"/>
    <row r="121" ht="40" customHeight="1" x14ac:dyDescent="0.4"/>
    <row r="122" ht="40" customHeight="1" x14ac:dyDescent="0.4"/>
    <row r="123" ht="40" customHeight="1" x14ac:dyDescent="0.4"/>
    <row r="124" ht="40" customHeight="1" x14ac:dyDescent="0.4"/>
    <row r="125" ht="40" customHeight="1" x14ac:dyDescent="0.4"/>
    <row r="126" ht="40" customHeight="1" x14ac:dyDescent="0.4"/>
    <row r="127" ht="40" customHeight="1" x14ac:dyDescent="0.4"/>
    <row r="128" ht="40" customHeight="1" x14ac:dyDescent="0.4"/>
    <row r="129" ht="40" customHeight="1" x14ac:dyDescent="0.4"/>
    <row r="130" ht="40" customHeight="1" x14ac:dyDescent="0.4"/>
    <row r="131" ht="40" customHeight="1" x14ac:dyDescent="0.4"/>
    <row r="132" ht="40" customHeight="1" x14ac:dyDescent="0.4"/>
    <row r="133" ht="40" customHeight="1" x14ac:dyDescent="0.4"/>
    <row r="134" ht="40" customHeight="1" x14ac:dyDescent="0.4"/>
    <row r="135" ht="40" customHeight="1" x14ac:dyDescent="0.4"/>
    <row r="136" ht="40" customHeight="1" x14ac:dyDescent="0.4"/>
    <row r="137" ht="40" customHeight="1" x14ac:dyDescent="0.4"/>
    <row r="138" ht="40" customHeight="1" x14ac:dyDescent="0.4"/>
    <row r="139" ht="40" customHeight="1" x14ac:dyDescent="0.4"/>
    <row r="140" ht="40" customHeight="1" x14ac:dyDescent="0.4"/>
    <row r="141" ht="40" customHeight="1" x14ac:dyDescent="0.4"/>
    <row r="142" ht="40" customHeight="1" x14ac:dyDescent="0.4"/>
    <row r="143" ht="40" customHeight="1" x14ac:dyDescent="0.4"/>
    <row r="144" ht="40" customHeight="1" x14ac:dyDescent="0.4"/>
    <row r="145" ht="40" customHeight="1" x14ac:dyDescent="0.4"/>
    <row r="146" ht="40" customHeight="1" x14ac:dyDescent="0.4"/>
    <row r="147" ht="40" customHeight="1" x14ac:dyDescent="0.4"/>
    <row r="148" ht="40" customHeight="1" x14ac:dyDescent="0.4"/>
    <row r="149" ht="40" customHeight="1" x14ac:dyDescent="0.4"/>
    <row r="150" ht="40" customHeight="1" x14ac:dyDescent="0.4"/>
    <row r="151" ht="40" customHeight="1" x14ac:dyDescent="0.4"/>
    <row r="152" ht="40" customHeight="1" x14ac:dyDescent="0.4"/>
    <row r="153" ht="40" customHeight="1" x14ac:dyDescent="0.4"/>
    <row r="154" ht="40" customHeight="1" x14ac:dyDescent="0.4"/>
    <row r="155" ht="40" customHeight="1" x14ac:dyDescent="0.4"/>
    <row r="156" ht="40" customHeight="1" x14ac:dyDescent="0.4"/>
    <row r="157" ht="40" customHeight="1" x14ac:dyDescent="0.4"/>
    <row r="158" ht="40" customHeight="1" x14ac:dyDescent="0.4"/>
    <row r="159" ht="40" customHeight="1" x14ac:dyDescent="0.4"/>
    <row r="160" ht="40" customHeight="1" x14ac:dyDescent="0.4"/>
    <row r="161" ht="40" customHeight="1" x14ac:dyDescent="0.4"/>
    <row r="162" ht="40" customHeight="1" x14ac:dyDescent="0.4"/>
    <row r="163" ht="40" customHeight="1" x14ac:dyDescent="0.4"/>
    <row r="164" ht="40" customHeight="1" x14ac:dyDescent="0.4"/>
    <row r="165" ht="40" customHeight="1" x14ac:dyDescent="0.4"/>
    <row r="166" ht="40" customHeight="1" x14ac:dyDescent="0.4"/>
    <row r="167" ht="40" customHeight="1" x14ac:dyDescent="0.4"/>
  </sheetData>
  <mergeCells count="23">
    <mergeCell ref="A28:A29"/>
    <mergeCell ref="B28:C28"/>
    <mergeCell ref="B29:C29"/>
    <mergeCell ref="B13:G13"/>
    <mergeCell ref="A20:A24"/>
    <mergeCell ref="B20:C20"/>
    <mergeCell ref="B21:C21"/>
    <mergeCell ref="B22:C22"/>
    <mergeCell ref="B23:C23"/>
    <mergeCell ref="B24:C24"/>
    <mergeCell ref="I5:I9"/>
    <mergeCell ref="J8:J9"/>
    <mergeCell ref="K8:K9"/>
    <mergeCell ref="C10:G10"/>
    <mergeCell ref="B11:G11"/>
    <mergeCell ref="B12:G12"/>
    <mergeCell ref="A2:G2"/>
    <mergeCell ref="A3:A9"/>
    <mergeCell ref="B3:B9"/>
    <mergeCell ref="D3:G3"/>
    <mergeCell ref="D4:G4"/>
    <mergeCell ref="C5:C9"/>
    <mergeCell ref="D5:D9"/>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385D8-D02B-4434-8FD2-BEA9AB13D1B8}">
  <dimension ref="A1:M167"/>
  <sheetViews>
    <sheetView tabSelected="1" zoomScale="50" zoomScaleNormal="50" workbookViewId="0">
      <selection activeCell="D5" sqref="D5:D9"/>
    </sheetView>
  </sheetViews>
  <sheetFormatPr baseColWidth="10" defaultColWidth="11.3828125" defaultRowHeight="14.6" x14ac:dyDescent="0.4"/>
  <cols>
    <col min="1" max="1" width="42.53515625" customWidth="1"/>
    <col min="3" max="3" width="46.3046875" customWidth="1"/>
    <col min="4" max="4" width="14.07421875" bestFit="1" customWidth="1"/>
    <col min="5" max="5" width="62.53515625" customWidth="1"/>
    <col min="7" max="7" width="27.15234375" customWidth="1"/>
    <col min="8" max="8" width="28.53515625" customWidth="1"/>
    <col min="9" max="9" width="18.3828125" customWidth="1"/>
    <col min="10" max="10" width="21.53515625" customWidth="1"/>
    <col min="11" max="11" width="19.69140625" customWidth="1"/>
  </cols>
  <sheetData>
    <row r="1" spans="1:12" ht="15" thickBot="1" x14ac:dyDescent="0.45"/>
    <row r="2" spans="1:12" ht="65.7" customHeight="1" thickBot="1" x14ac:dyDescent="0.85">
      <c r="A2" s="205" t="s">
        <v>1179</v>
      </c>
      <c r="B2" s="206"/>
      <c r="C2" s="206"/>
      <c r="D2" s="206"/>
      <c r="E2" s="206"/>
      <c r="F2" s="206"/>
      <c r="G2" s="206"/>
      <c r="H2" s="103" t="s">
        <v>1101</v>
      </c>
      <c r="I2" s="104" t="s">
        <v>1102</v>
      </c>
      <c r="J2" s="105" t="s">
        <v>34</v>
      </c>
      <c r="K2" s="106" t="s">
        <v>60</v>
      </c>
    </row>
    <row r="3" spans="1:12" ht="40" customHeight="1" x14ac:dyDescent="0.75">
      <c r="A3" s="198" t="s">
        <v>1103</v>
      </c>
      <c r="B3" s="199">
        <f>+D5+D3+D4</f>
        <v>22</v>
      </c>
      <c r="C3" s="79" t="s">
        <v>105</v>
      </c>
      <c r="D3" s="192">
        <v>2</v>
      </c>
      <c r="E3" s="193"/>
      <c r="F3" s="193"/>
      <c r="G3" s="194"/>
      <c r="H3" s="93"/>
      <c r="I3" s="94"/>
      <c r="J3" s="217" t="s">
        <v>1180</v>
      </c>
      <c r="K3" s="218" t="s">
        <v>1180</v>
      </c>
    </row>
    <row r="4" spans="1:12" ht="40" customHeight="1" thickBot="1" x14ac:dyDescent="0.8">
      <c r="A4" s="198"/>
      <c r="B4" s="200"/>
      <c r="C4" s="96" t="s">
        <v>1104</v>
      </c>
      <c r="D4" s="207">
        <v>1</v>
      </c>
      <c r="E4" s="208"/>
      <c r="F4" s="208"/>
      <c r="G4" s="209"/>
      <c r="H4" s="97"/>
      <c r="I4" s="98"/>
      <c r="J4" s="219">
        <v>6</v>
      </c>
      <c r="K4" s="220">
        <v>11</v>
      </c>
    </row>
    <row r="5" spans="1:12" ht="27" customHeight="1" x14ac:dyDescent="0.4">
      <c r="A5" s="198"/>
      <c r="B5" s="200"/>
      <c r="C5" s="201" t="s">
        <v>1105</v>
      </c>
      <c r="D5" s="203">
        <f>SUM(F5:F9)</f>
        <v>19</v>
      </c>
      <c r="E5" s="76" t="s">
        <v>53</v>
      </c>
      <c r="F5" s="169">
        <v>2</v>
      </c>
      <c r="G5" s="77" t="s">
        <v>1106</v>
      </c>
      <c r="H5" s="83">
        <v>123</v>
      </c>
      <c r="I5" s="221">
        <f>+H10/D5</f>
        <v>53.842105263157897</v>
      </c>
      <c r="J5" s="222" t="s">
        <v>1101</v>
      </c>
      <c r="K5" s="107" t="s">
        <v>1101</v>
      </c>
    </row>
    <row r="6" spans="1:12" ht="27" customHeight="1" thickBot="1" x14ac:dyDescent="0.45">
      <c r="A6" s="198"/>
      <c r="B6" s="200"/>
      <c r="C6" s="201"/>
      <c r="D6" s="203"/>
      <c r="E6" s="76" t="s">
        <v>42</v>
      </c>
      <c r="F6" s="169">
        <v>5</v>
      </c>
      <c r="G6" s="77" t="s">
        <v>1107</v>
      </c>
      <c r="H6" s="81">
        <v>282</v>
      </c>
      <c r="I6" s="223"/>
      <c r="J6" s="224">
        <v>229</v>
      </c>
      <c r="K6" s="167">
        <v>694</v>
      </c>
    </row>
    <row r="7" spans="1:12" ht="27" customHeight="1" thickBot="1" x14ac:dyDescent="0.45">
      <c r="A7" s="198"/>
      <c r="B7" s="200"/>
      <c r="C7" s="201"/>
      <c r="D7" s="203"/>
      <c r="E7" s="76" t="s">
        <v>100</v>
      </c>
      <c r="F7" s="169">
        <v>1</v>
      </c>
      <c r="G7" s="77" t="s">
        <v>60</v>
      </c>
      <c r="H7" s="81">
        <v>267</v>
      </c>
      <c r="I7" s="223"/>
      <c r="J7" s="225" t="s">
        <v>1111</v>
      </c>
      <c r="K7" s="115" t="s">
        <v>1111</v>
      </c>
    </row>
    <row r="8" spans="1:12" ht="27" customHeight="1" x14ac:dyDescent="0.4">
      <c r="A8" s="198"/>
      <c r="B8" s="200"/>
      <c r="C8" s="201"/>
      <c r="D8" s="203"/>
      <c r="E8" s="76" t="s">
        <v>57</v>
      </c>
      <c r="F8" s="169">
        <v>8</v>
      </c>
      <c r="G8" s="77" t="s">
        <v>1181</v>
      </c>
      <c r="H8" s="81">
        <v>309</v>
      </c>
      <c r="I8" s="223"/>
      <c r="J8" s="226">
        <f>J6/J4</f>
        <v>38.166666666666664</v>
      </c>
      <c r="K8" s="227">
        <f>K6/K4</f>
        <v>63.090909090909093</v>
      </c>
    </row>
    <row r="9" spans="1:12" ht="27" customHeight="1" thickBot="1" x14ac:dyDescent="0.45">
      <c r="A9" s="198"/>
      <c r="B9" s="200"/>
      <c r="C9" s="202"/>
      <c r="D9" s="204"/>
      <c r="E9" s="91" t="s">
        <v>50</v>
      </c>
      <c r="F9" s="170">
        <v>3</v>
      </c>
      <c r="G9" s="92" t="s">
        <v>1182</v>
      </c>
      <c r="H9" s="101">
        <v>42</v>
      </c>
      <c r="I9" s="228"/>
      <c r="J9" s="229"/>
      <c r="K9" s="230"/>
    </row>
    <row r="10" spans="1:12" ht="43.4" customHeight="1" thickBot="1" x14ac:dyDescent="0.45">
      <c r="A10" s="168"/>
      <c r="B10" s="89"/>
      <c r="C10" s="210" t="s">
        <v>1112</v>
      </c>
      <c r="D10" s="211"/>
      <c r="E10" s="211"/>
      <c r="F10" s="211"/>
      <c r="G10" s="212"/>
      <c r="H10" s="102">
        <f>SUM(H5:H9)</f>
        <v>1023</v>
      </c>
      <c r="I10" s="231"/>
    </row>
    <row r="11" spans="1:12" ht="40" customHeight="1" thickBot="1" x14ac:dyDescent="0.8">
      <c r="A11" s="78" t="s">
        <v>1113</v>
      </c>
      <c r="B11" s="189">
        <f>SUM(B12:G13)</f>
        <v>12</v>
      </c>
      <c r="C11" s="190"/>
      <c r="D11" s="190"/>
      <c r="E11" s="190"/>
      <c r="F11" s="190"/>
      <c r="G11" s="191"/>
      <c r="H11" s="102">
        <f>SUM(H12:H13)</f>
        <v>1228</v>
      </c>
      <c r="I11" s="100"/>
      <c r="J11" s="100"/>
      <c r="K11" s="110"/>
    </row>
    <row r="12" spans="1:12" ht="40" customHeight="1" x14ac:dyDescent="0.75">
      <c r="A12" s="79" t="s">
        <v>1183</v>
      </c>
      <c r="B12" s="192">
        <v>6</v>
      </c>
      <c r="C12" s="193"/>
      <c r="D12" s="193"/>
      <c r="E12" s="193"/>
      <c r="F12" s="193"/>
      <c r="G12" s="194"/>
      <c r="H12" s="83">
        <v>734</v>
      </c>
      <c r="I12" s="85"/>
      <c r="J12" s="100"/>
      <c r="K12" s="100"/>
    </row>
    <row r="13" spans="1:12" ht="40" customHeight="1" thickBot="1" x14ac:dyDescent="0.8">
      <c r="A13" s="75" t="s">
        <v>1184</v>
      </c>
      <c r="B13" s="195">
        <v>6</v>
      </c>
      <c r="C13" s="196"/>
      <c r="D13" s="196"/>
      <c r="E13" s="196"/>
      <c r="F13" s="196"/>
      <c r="G13" s="197"/>
      <c r="H13" s="87">
        <v>494</v>
      </c>
      <c r="I13" s="85"/>
      <c r="J13" s="100"/>
      <c r="K13" s="100"/>
    </row>
    <row r="14" spans="1:12" ht="40" customHeight="1" thickBot="1" x14ac:dyDescent="0.45">
      <c r="A14" s="232"/>
      <c r="B14" s="232"/>
      <c r="C14" s="232"/>
      <c r="D14" s="232"/>
      <c r="E14" s="232"/>
      <c r="F14" s="232"/>
      <c r="G14" s="78" t="s">
        <v>1185</v>
      </c>
      <c r="H14" s="233">
        <f>H11/B11</f>
        <v>102.33333333333333</v>
      </c>
      <c r="I14" s="233">
        <f>H11/11</f>
        <v>111.63636363636364</v>
      </c>
      <c r="J14" s="234"/>
      <c r="K14" s="235"/>
      <c r="L14" s="232"/>
    </row>
    <row r="15" spans="1:12" ht="40" customHeight="1" thickBot="1" x14ac:dyDescent="0.45">
      <c r="A15" s="236" t="s">
        <v>1186</v>
      </c>
      <c r="B15" s="232"/>
      <c r="C15" s="232"/>
      <c r="D15" s="232"/>
      <c r="E15" s="232"/>
      <c r="F15" s="232"/>
      <c r="G15" s="232"/>
      <c r="H15" s="232"/>
      <c r="I15" s="75" t="s">
        <v>1187</v>
      </c>
      <c r="J15" s="234"/>
      <c r="K15" s="235"/>
      <c r="L15" s="232"/>
    </row>
    <row r="16" spans="1:12" ht="40" customHeight="1" x14ac:dyDescent="0.4">
      <c r="A16" s="236" t="s">
        <v>1188</v>
      </c>
      <c r="B16" s="232"/>
      <c r="C16" s="232"/>
      <c r="D16" s="232"/>
      <c r="E16" s="232"/>
      <c r="F16" s="232"/>
      <c r="G16" s="232"/>
      <c r="H16" s="232"/>
      <c r="I16" s="234"/>
      <c r="J16" s="234"/>
      <c r="K16" s="235"/>
      <c r="L16" s="232"/>
    </row>
    <row r="17" spans="1:13" ht="40" customHeight="1" x14ac:dyDescent="0.4">
      <c r="A17" s="237" t="s">
        <v>1189</v>
      </c>
      <c r="B17" s="232"/>
      <c r="C17" s="232"/>
      <c r="D17" s="232"/>
      <c r="E17" s="232"/>
      <c r="F17" s="232"/>
      <c r="G17" s="232"/>
      <c r="H17" s="232"/>
      <c r="I17" s="232"/>
      <c r="J17" s="232"/>
      <c r="K17" s="232"/>
      <c r="L17" s="232"/>
    </row>
    <row r="18" spans="1:13" ht="40" customHeight="1" x14ac:dyDescent="0.4">
      <c r="A18" s="237" t="s">
        <v>1193</v>
      </c>
      <c r="B18" s="232"/>
      <c r="C18" s="232"/>
      <c r="D18" s="232"/>
      <c r="E18" s="232"/>
      <c r="F18" s="232"/>
      <c r="G18" s="232"/>
      <c r="H18" s="232"/>
      <c r="I18" s="232"/>
      <c r="J18" s="232"/>
      <c r="K18" s="232"/>
      <c r="L18" s="232"/>
    </row>
    <row r="19" spans="1:13" ht="40" customHeight="1" thickBot="1" x14ac:dyDescent="0.45">
      <c r="A19" s="237"/>
      <c r="B19" s="232"/>
      <c r="C19" s="232"/>
      <c r="D19" s="232"/>
      <c r="E19" s="232"/>
      <c r="F19" s="238"/>
      <c r="G19" s="232"/>
      <c r="H19" s="232"/>
      <c r="I19" s="232"/>
      <c r="J19" s="232"/>
      <c r="K19" s="232"/>
      <c r="L19" s="232"/>
    </row>
    <row r="20" spans="1:13" ht="40" customHeight="1" x14ac:dyDescent="0.4">
      <c r="A20" s="239" t="s">
        <v>1105</v>
      </c>
      <c r="B20" s="203" t="s">
        <v>53</v>
      </c>
      <c r="C20" s="240"/>
      <c r="D20" s="241">
        <f>84/H5</f>
        <v>0.68292682926829273</v>
      </c>
      <c r="E20" s="242" t="s">
        <v>62</v>
      </c>
      <c r="F20" s="85"/>
      <c r="G20" s="85"/>
      <c r="H20" s="85"/>
      <c r="I20" s="85"/>
      <c r="J20" s="85"/>
    </row>
    <row r="21" spans="1:13" ht="40" customHeight="1" x14ac:dyDescent="0.4">
      <c r="A21" s="243"/>
      <c r="B21" s="203" t="s">
        <v>42</v>
      </c>
      <c r="C21" s="240"/>
      <c r="D21" s="244">
        <f>141/H6</f>
        <v>0.5</v>
      </c>
      <c r="E21" s="77" t="s">
        <v>1190</v>
      </c>
      <c r="F21" s="85"/>
      <c r="G21" s="85"/>
      <c r="H21" s="85"/>
      <c r="I21" s="85"/>
      <c r="J21" s="85"/>
    </row>
    <row r="22" spans="1:13" ht="40" customHeight="1" x14ac:dyDescent="0.4">
      <c r="A22" s="243"/>
      <c r="B22" s="203" t="s">
        <v>100</v>
      </c>
      <c r="C22" s="240"/>
      <c r="D22" s="244">
        <f>267/H7</f>
        <v>1</v>
      </c>
      <c r="E22" s="77" t="s">
        <v>1191</v>
      </c>
      <c r="F22" s="85"/>
      <c r="G22" s="85"/>
      <c r="H22" s="85"/>
      <c r="I22" s="85"/>
      <c r="J22" s="85"/>
    </row>
    <row r="23" spans="1:13" ht="40" customHeight="1" x14ac:dyDescent="0.4">
      <c r="A23" s="243"/>
      <c r="B23" s="203" t="s">
        <v>57</v>
      </c>
      <c r="C23" s="240"/>
      <c r="D23" s="244">
        <f>134/H8</f>
        <v>0.4336569579288026</v>
      </c>
      <c r="E23" s="77" t="s">
        <v>98</v>
      </c>
      <c r="F23" s="85"/>
      <c r="G23" s="85"/>
      <c r="H23" s="85"/>
      <c r="I23" s="85"/>
      <c r="J23" s="85"/>
    </row>
    <row r="24" spans="1:13" ht="40" customHeight="1" thickBot="1" x14ac:dyDescent="0.45">
      <c r="A24" s="245"/>
      <c r="B24" s="203" t="s">
        <v>50</v>
      </c>
      <c r="C24" s="240"/>
      <c r="D24" s="246">
        <f>40/H9</f>
        <v>0.95238095238095233</v>
      </c>
      <c r="E24" s="92" t="s">
        <v>55</v>
      </c>
      <c r="F24" s="85"/>
      <c r="G24" s="85"/>
      <c r="H24" s="85"/>
      <c r="I24" s="85"/>
      <c r="J24" s="85"/>
    </row>
    <row r="25" spans="1:13" ht="40" customHeight="1" x14ac:dyDescent="0.4">
      <c r="A25" s="232"/>
      <c r="B25" s="232"/>
      <c r="C25" s="232"/>
      <c r="D25" s="232"/>
      <c r="E25" s="232"/>
      <c r="F25" s="232"/>
      <c r="G25" s="232"/>
      <c r="H25" s="232"/>
      <c r="I25" s="232"/>
      <c r="J25" s="232"/>
      <c r="K25" s="232"/>
      <c r="L25" s="232"/>
      <c r="M25" s="232"/>
    </row>
    <row r="26" spans="1:13" ht="40" customHeight="1" x14ac:dyDescent="0.4">
      <c r="B26" s="232"/>
      <c r="C26" s="232"/>
      <c r="D26" s="232"/>
      <c r="E26" s="232"/>
      <c r="F26" s="232"/>
      <c r="G26" s="232"/>
      <c r="H26" s="232"/>
      <c r="I26" s="232"/>
      <c r="J26" s="232"/>
      <c r="K26" s="232"/>
      <c r="L26" s="232"/>
      <c r="M26" s="232"/>
    </row>
    <row r="27" spans="1:13" ht="40" customHeight="1" thickBot="1" x14ac:dyDescent="0.45">
      <c r="A27" s="232"/>
      <c r="B27" s="232"/>
      <c r="C27" s="232"/>
      <c r="D27" s="232"/>
      <c r="E27" s="232"/>
      <c r="F27" s="238"/>
      <c r="G27" s="232"/>
      <c r="H27" s="232"/>
      <c r="I27" s="232"/>
      <c r="J27" s="232"/>
      <c r="K27" s="232"/>
      <c r="L27" s="232"/>
      <c r="M27" s="232"/>
    </row>
    <row r="28" spans="1:13" ht="40" customHeight="1" x14ac:dyDescent="0.4">
      <c r="A28" s="247" t="s">
        <v>1113</v>
      </c>
      <c r="B28" s="248" t="s">
        <v>1183</v>
      </c>
      <c r="C28" s="249"/>
      <c r="D28" s="241">
        <f>208/H12</f>
        <v>0.28337874659400547</v>
      </c>
      <c r="E28" s="242" t="s">
        <v>47</v>
      </c>
      <c r="F28" s="232"/>
      <c r="G28" s="232"/>
      <c r="H28" s="232"/>
      <c r="I28" s="232"/>
      <c r="J28" s="232"/>
    </row>
    <row r="29" spans="1:13" ht="40" customHeight="1" thickBot="1" x14ac:dyDescent="0.45">
      <c r="A29" s="202"/>
      <c r="B29" s="195" t="s">
        <v>1184</v>
      </c>
      <c r="C29" s="250"/>
      <c r="D29" s="246">
        <f>207/H13</f>
        <v>0.41902834008097167</v>
      </c>
      <c r="E29" s="92" t="s">
        <v>68</v>
      </c>
      <c r="F29" s="232"/>
      <c r="G29" s="232"/>
      <c r="H29" s="232"/>
      <c r="I29" s="232"/>
      <c r="J29" s="232"/>
    </row>
    <row r="30" spans="1:13" ht="40" customHeight="1" x14ac:dyDescent="0.4">
      <c r="A30" s="232"/>
      <c r="B30" s="232"/>
      <c r="C30" s="232"/>
      <c r="D30" s="232"/>
      <c r="E30" s="232"/>
      <c r="F30" s="232"/>
      <c r="G30" s="232"/>
      <c r="H30" s="232"/>
      <c r="I30" s="232"/>
      <c r="J30" s="232"/>
      <c r="K30" s="232"/>
      <c r="L30" s="232"/>
      <c r="M30" s="232"/>
    </row>
    <row r="31" spans="1:13" ht="40" customHeight="1" x14ac:dyDescent="0.4">
      <c r="A31" s="237"/>
      <c r="B31" s="232"/>
      <c r="C31" s="232"/>
      <c r="D31" s="232"/>
      <c r="E31" s="232"/>
      <c r="F31" s="232"/>
      <c r="G31" s="232"/>
      <c r="H31" s="232"/>
      <c r="I31" s="232"/>
      <c r="J31" s="232"/>
      <c r="K31" s="232"/>
      <c r="L31" s="232"/>
      <c r="M31" s="232"/>
    </row>
    <row r="32" spans="1:13" ht="40" customHeight="1" x14ac:dyDescent="0.4">
      <c r="A32" s="232"/>
      <c r="B32" s="232"/>
      <c r="C32" s="232"/>
      <c r="D32" s="232"/>
      <c r="E32" s="232"/>
      <c r="F32" s="232"/>
      <c r="G32" s="232"/>
      <c r="H32" s="232"/>
      <c r="I32" s="232"/>
      <c r="J32" s="232"/>
      <c r="K32" s="232"/>
      <c r="L32" s="232"/>
      <c r="M32" s="232"/>
    </row>
    <row r="33" ht="40" customHeight="1" x14ac:dyDescent="0.4"/>
    <row r="34" ht="40" customHeight="1" x14ac:dyDescent="0.4"/>
    <row r="35" ht="40" customHeight="1" x14ac:dyDescent="0.4"/>
    <row r="36" ht="40" customHeight="1" x14ac:dyDescent="0.4"/>
    <row r="37" ht="40" customHeight="1" x14ac:dyDescent="0.4"/>
    <row r="38" ht="40" customHeight="1" x14ac:dyDescent="0.4"/>
    <row r="39" ht="40" customHeight="1" x14ac:dyDescent="0.4"/>
    <row r="40" ht="40" customHeight="1" x14ac:dyDescent="0.4"/>
    <row r="41" ht="40" customHeight="1" x14ac:dyDescent="0.4"/>
    <row r="42" ht="40" customHeight="1" x14ac:dyDescent="0.4"/>
    <row r="43" ht="40" customHeight="1" x14ac:dyDescent="0.4"/>
    <row r="44" ht="40" customHeight="1" x14ac:dyDescent="0.4"/>
    <row r="45" ht="40" customHeight="1" x14ac:dyDescent="0.4"/>
    <row r="46" ht="40" customHeight="1" x14ac:dyDescent="0.4"/>
    <row r="47" ht="40" customHeight="1" x14ac:dyDescent="0.4"/>
    <row r="48" ht="40" customHeight="1" x14ac:dyDescent="0.4"/>
    <row r="49" ht="40" customHeight="1" x14ac:dyDescent="0.4"/>
    <row r="50" ht="40" customHeight="1" x14ac:dyDescent="0.4"/>
    <row r="51" ht="40" customHeight="1" x14ac:dyDescent="0.4"/>
    <row r="52" ht="40" customHeight="1" x14ac:dyDescent="0.4"/>
    <row r="53" ht="40" customHeight="1" x14ac:dyDescent="0.4"/>
    <row r="54" ht="40" customHeight="1" x14ac:dyDescent="0.4"/>
    <row r="55" ht="40" customHeight="1" x14ac:dyDescent="0.4"/>
    <row r="56" ht="40" customHeight="1" x14ac:dyDescent="0.4"/>
    <row r="57" ht="40" customHeight="1" x14ac:dyDescent="0.4"/>
    <row r="58" ht="40" customHeight="1" x14ac:dyDescent="0.4"/>
    <row r="59" ht="40" customHeight="1" x14ac:dyDescent="0.4"/>
    <row r="60" ht="40" customHeight="1" x14ac:dyDescent="0.4"/>
    <row r="61" ht="40" customHeight="1" x14ac:dyDescent="0.4"/>
    <row r="62" ht="40" customHeight="1" x14ac:dyDescent="0.4"/>
    <row r="63" ht="40" customHeight="1" x14ac:dyDescent="0.4"/>
    <row r="64" ht="40" customHeight="1" x14ac:dyDescent="0.4"/>
    <row r="65" ht="40" customHeight="1" x14ac:dyDescent="0.4"/>
    <row r="66" ht="40" customHeight="1" x14ac:dyDescent="0.4"/>
    <row r="67" ht="40" customHeight="1" x14ac:dyDescent="0.4"/>
    <row r="68" ht="40" customHeight="1" x14ac:dyDescent="0.4"/>
    <row r="69" ht="40" customHeight="1" x14ac:dyDescent="0.4"/>
    <row r="70" ht="40" customHeight="1" x14ac:dyDescent="0.4"/>
    <row r="71" ht="40" customHeight="1" x14ac:dyDescent="0.4"/>
    <row r="72" ht="40" customHeight="1" x14ac:dyDescent="0.4"/>
    <row r="73" ht="40" customHeight="1" x14ac:dyDescent="0.4"/>
    <row r="74" ht="40" customHeight="1" x14ac:dyDescent="0.4"/>
    <row r="75" ht="40" customHeight="1" x14ac:dyDescent="0.4"/>
    <row r="76" ht="40" customHeight="1" x14ac:dyDescent="0.4"/>
    <row r="77" ht="40" customHeight="1" x14ac:dyDescent="0.4"/>
    <row r="78" ht="40" customHeight="1" x14ac:dyDescent="0.4"/>
    <row r="79" ht="40" customHeight="1" x14ac:dyDescent="0.4"/>
    <row r="80" ht="40" customHeight="1" x14ac:dyDescent="0.4"/>
    <row r="81" ht="40" customHeight="1" x14ac:dyDescent="0.4"/>
    <row r="82" ht="40" customHeight="1" x14ac:dyDescent="0.4"/>
    <row r="83" ht="40" customHeight="1" x14ac:dyDescent="0.4"/>
    <row r="84" ht="40" customHeight="1" x14ac:dyDescent="0.4"/>
    <row r="85" ht="40" customHeight="1" x14ac:dyDescent="0.4"/>
    <row r="86" ht="40" customHeight="1" x14ac:dyDescent="0.4"/>
    <row r="87" ht="40" customHeight="1" x14ac:dyDescent="0.4"/>
    <row r="88" ht="40" customHeight="1" x14ac:dyDescent="0.4"/>
    <row r="89" ht="40" customHeight="1" x14ac:dyDescent="0.4"/>
    <row r="90" ht="40" customHeight="1" x14ac:dyDescent="0.4"/>
    <row r="91" ht="40" customHeight="1" x14ac:dyDescent="0.4"/>
    <row r="92" ht="40" customHeight="1" x14ac:dyDescent="0.4"/>
    <row r="93" ht="40" customHeight="1" x14ac:dyDescent="0.4"/>
    <row r="94" ht="40" customHeight="1" x14ac:dyDescent="0.4"/>
    <row r="95" ht="40" customHeight="1" x14ac:dyDescent="0.4"/>
    <row r="96" ht="40" customHeight="1" x14ac:dyDescent="0.4"/>
    <row r="97" ht="40" customHeight="1" x14ac:dyDescent="0.4"/>
    <row r="98" ht="40" customHeight="1" x14ac:dyDescent="0.4"/>
    <row r="99" ht="40" customHeight="1" x14ac:dyDescent="0.4"/>
    <row r="100" ht="40" customHeight="1" x14ac:dyDescent="0.4"/>
    <row r="101" ht="40" customHeight="1" x14ac:dyDescent="0.4"/>
    <row r="102" ht="40" customHeight="1" x14ac:dyDescent="0.4"/>
    <row r="103" ht="40" customHeight="1" x14ac:dyDescent="0.4"/>
    <row r="104" ht="40" customHeight="1" x14ac:dyDescent="0.4"/>
    <row r="105" ht="40" customHeight="1" x14ac:dyDescent="0.4"/>
    <row r="106" ht="40" customHeight="1" x14ac:dyDescent="0.4"/>
    <row r="107" ht="40" customHeight="1" x14ac:dyDescent="0.4"/>
    <row r="108" ht="40" customHeight="1" x14ac:dyDescent="0.4"/>
    <row r="109" ht="40" customHeight="1" x14ac:dyDescent="0.4"/>
    <row r="110" ht="40" customHeight="1" x14ac:dyDescent="0.4"/>
    <row r="111" ht="40" customHeight="1" x14ac:dyDescent="0.4"/>
    <row r="112" ht="40" customHeight="1" x14ac:dyDescent="0.4"/>
    <row r="113" ht="40" customHeight="1" x14ac:dyDescent="0.4"/>
    <row r="114" ht="40" customHeight="1" x14ac:dyDescent="0.4"/>
    <row r="115" ht="40" customHeight="1" x14ac:dyDescent="0.4"/>
    <row r="116" ht="40" customHeight="1" x14ac:dyDescent="0.4"/>
    <row r="117" ht="40" customHeight="1" x14ac:dyDescent="0.4"/>
    <row r="118" ht="40" customHeight="1" x14ac:dyDescent="0.4"/>
    <row r="119" ht="40" customHeight="1" x14ac:dyDescent="0.4"/>
    <row r="120" ht="40" customHeight="1" x14ac:dyDescent="0.4"/>
    <row r="121" ht="40" customHeight="1" x14ac:dyDescent="0.4"/>
    <row r="122" ht="40" customHeight="1" x14ac:dyDescent="0.4"/>
    <row r="123" ht="40" customHeight="1" x14ac:dyDescent="0.4"/>
    <row r="124" ht="40" customHeight="1" x14ac:dyDescent="0.4"/>
    <row r="125" ht="40" customHeight="1" x14ac:dyDescent="0.4"/>
    <row r="126" ht="40" customHeight="1" x14ac:dyDescent="0.4"/>
    <row r="127" ht="40" customHeight="1" x14ac:dyDescent="0.4"/>
    <row r="128" ht="40" customHeight="1" x14ac:dyDescent="0.4"/>
    <row r="129" ht="40" customHeight="1" x14ac:dyDescent="0.4"/>
    <row r="130" ht="40" customHeight="1" x14ac:dyDescent="0.4"/>
    <row r="131" ht="40" customHeight="1" x14ac:dyDescent="0.4"/>
    <row r="132" ht="40" customHeight="1" x14ac:dyDescent="0.4"/>
    <row r="133" ht="40" customHeight="1" x14ac:dyDescent="0.4"/>
    <row r="134" ht="40" customHeight="1" x14ac:dyDescent="0.4"/>
    <row r="135" ht="40" customHeight="1" x14ac:dyDescent="0.4"/>
    <row r="136" ht="40" customHeight="1" x14ac:dyDescent="0.4"/>
    <row r="137" ht="40" customHeight="1" x14ac:dyDescent="0.4"/>
    <row r="138" ht="40" customHeight="1" x14ac:dyDescent="0.4"/>
    <row r="139" ht="40" customHeight="1" x14ac:dyDescent="0.4"/>
    <row r="140" ht="40" customHeight="1" x14ac:dyDescent="0.4"/>
    <row r="141" ht="40" customHeight="1" x14ac:dyDescent="0.4"/>
    <row r="142" ht="40" customHeight="1" x14ac:dyDescent="0.4"/>
    <row r="143" ht="40" customHeight="1" x14ac:dyDescent="0.4"/>
    <row r="144" ht="40" customHeight="1" x14ac:dyDescent="0.4"/>
    <row r="145" ht="40" customHeight="1" x14ac:dyDescent="0.4"/>
    <row r="146" ht="40" customHeight="1" x14ac:dyDescent="0.4"/>
    <row r="147" ht="40" customHeight="1" x14ac:dyDescent="0.4"/>
    <row r="148" ht="40" customHeight="1" x14ac:dyDescent="0.4"/>
    <row r="149" ht="40" customHeight="1" x14ac:dyDescent="0.4"/>
    <row r="150" ht="40" customHeight="1" x14ac:dyDescent="0.4"/>
    <row r="151" ht="40" customHeight="1" x14ac:dyDescent="0.4"/>
    <row r="152" ht="40" customHeight="1" x14ac:dyDescent="0.4"/>
    <row r="153" ht="40" customHeight="1" x14ac:dyDescent="0.4"/>
    <row r="154" ht="40" customHeight="1" x14ac:dyDescent="0.4"/>
    <row r="155" ht="40" customHeight="1" x14ac:dyDescent="0.4"/>
    <row r="156" ht="40" customHeight="1" x14ac:dyDescent="0.4"/>
    <row r="157" ht="40" customHeight="1" x14ac:dyDescent="0.4"/>
    <row r="158" ht="40" customHeight="1" x14ac:dyDescent="0.4"/>
    <row r="159" ht="40" customHeight="1" x14ac:dyDescent="0.4"/>
    <row r="160" ht="40" customHeight="1" x14ac:dyDescent="0.4"/>
    <row r="161" ht="40" customHeight="1" x14ac:dyDescent="0.4"/>
    <row r="162" ht="40" customHeight="1" x14ac:dyDescent="0.4"/>
    <row r="163" ht="40" customHeight="1" x14ac:dyDescent="0.4"/>
    <row r="164" ht="40" customHeight="1" x14ac:dyDescent="0.4"/>
    <row r="165" ht="40" customHeight="1" x14ac:dyDescent="0.4"/>
    <row r="166" ht="40" customHeight="1" x14ac:dyDescent="0.4"/>
    <row r="167" ht="40" customHeight="1" x14ac:dyDescent="0.4"/>
  </sheetData>
  <mergeCells count="23">
    <mergeCell ref="A28:A29"/>
    <mergeCell ref="B28:C28"/>
    <mergeCell ref="B29:C29"/>
    <mergeCell ref="B13:G13"/>
    <mergeCell ref="A20:A24"/>
    <mergeCell ref="B20:C20"/>
    <mergeCell ref="B21:C21"/>
    <mergeCell ref="B22:C22"/>
    <mergeCell ref="B23:C23"/>
    <mergeCell ref="B24:C24"/>
    <mergeCell ref="I5:I9"/>
    <mergeCell ref="J8:J9"/>
    <mergeCell ref="K8:K9"/>
    <mergeCell ref="C10:G10"/>
    <mergeCell ref="B11:G11"/>
    <mergeCell ref="B12:G12"/>
    <mergeCell ref="A2:G2"/>
    <mergeCell ref="A3:A9"/>
    <mergeCell ref="B3:B9"/>
    <mergeCell ref="D3:G3"/>
    <mergeCell ref="D4:G4"/>
    <mergeCell ref="C5:C9"/>
    <mergeCell ref="D5:D9"/>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ACTIVIDADES</vt:lpstr>
      <vt:lpstr>Hoja4</vt:lpstr>
      <vt:lpstr>Hoja3</vt:lpstr>
      <vt:lpstr>Hoja1</vt:lpstr>
      <vt:lpstr>Hoja2</vt:lpstr>
      <vt:lpstr>RESUMEN PARC</vt:lpstr>
      <vt:lpstr>AÑO_2020</vt:lpstr>
      <vt:lpstr>INF PARC Jun_30</vt:lpstr>
      <vt:lpstr>INF PARC Jun_30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Franklin Alejandro Botero Rivera (SERINGTEC S.A.S)</dc:creator>
  <cp:keywords/>
  <dc:description/>
  <cp:lastModifiedBy>Francisco Guerrero Urrego</cp:lastModifiedBy>
  <cp:revision/>
  <dcterms:created xsi:type="dcterms:W3CDTF">2019-12-13T19:21:50Z</dcterms:created>
  <dcterms:modified xsi:type="dcterms:W3CDTF">2021-07-01T22:36:11Z</dcterms:modified>
  <cp:category/>
  <cp:contentStatus/>
</cp:coreProperties>
</file>