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2\ecopetrol_2022\Nivel Involucramiento\"/>
    </mc:Choice>
  </mc:AlternateContent>
  <bookViews>
    <workbookView xWindow="0" yWindow="0" windowWidth="23040" windowHeight="9390"/>
  </bookViews>
  <sheets>
    <sheet name="Hoja1" sheetId="1" r:id="rId1"/>
  </sheets>
  <externalReferences>
    <externalReference r:id="rId2"/>
  </externalReferences>
  <definedNames>
    <definedName name="_xlnm._FilterDatabase" localSheetId="0" hidden="1">Hoja1!$A$1:$R$49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9" i="1" l="1"/>
  <c r="O49" i="1"/>
  <c r="L49" i="1"/>
  <c r="H49" i="1"/>
  <c r="G49" i="1"/>
  <c r="R48" i="1"/>
  <c r="O48" i="1"/>
  <c r="L48" i="1"/>
  <c r="H48" i="1"/>
  <c r="G48" i="1"/>
  <c r="R47" i="1"/>
  <c r="O47" i="1"/>
  <c r="G47" i="1"/>
  <c r="R46" i="1"/>
  <c r="O46" i="1"/>
  <c r="L46" i="1"/>
  <c r="H46" i="1"/>
  <c r="G46" i="1"/>
  <c r="R45" i="1"/>
  <c r="O45" i="1"/>
  <c r="G45" i="1"/>
  <c r="R44" i="1"/>
  <c r="O44" i="1"/>
  <c r="L44" i="1"/>
  <c r="H44" i="1"/>
  <c r="G44" i="1"/>
  <c r="R43" i="1"/>
  <c r="O43" i="1"/>
  <c r="G43" i="1"/>
  <c r="R42" i="1"/>
  <c r="O42" i="1"/>
  <c r="L42" i="1"/>
  <c r="H42" i="1"/>
  <c r="G42" i="1"/>
  <c r="R41" i="1"/>
  <c r="O41" i="1"/>
  <c r="L41" i="1"/>
  <c r="H41" i="1"/>
  <c r="G41" i="1"/>
  <c r="R40" i="1"/>
  <c r="O40" i="1"/>
  <c r="L40" i="1"/>
  <c r="H40" i="1"/>
  <c r="G40" i="1"/>
  <c r="R39" i="1"/>
  <c r="O39" i="1"/>
  <c r="L39" i="1"/>
  <c r="H39" i="1"/>
  <c r="G39" i="1"/>
  <c r="R38" i="1"/>
  <c r="O38" i="1"/>
  <c r="L38" i="1"/>
  <c r="H38" i="1"/>
  <c r="G38" i="1"/>
  <c r="R37" i="1"/>
  <c r="O37" i="1"/>
  <c r="L37" i="1"/>
  <c r="H37" i="1"/>
  <c r="G37" i="1"/>
  <c r="R36" i="1"/>
  <c r="O36" i="1"/>
  <c r="L36" i="1"/>
  <c r="H36" i="1"/>
  <c r="G36" i="1"/>
  <c r="O35" i="1"/>
  <c r="L35" i="1"/>
  <c r="H35" i="1"/>
  <c r="G35" i="1"/>
  <c r="O34" i="1"/>
  <c r="L34" i="1"/>
  <c r="H34" i="1"/>
  <c r="G34" i="1"/>
  <c r="R33" i="1"/>
  <c r="O33" i="1"/>
  <c r="G33" i="1"/>
  <c r="R32" i="1"/>
  <c r="O32" i="1"/>
  <c r="L32" i="1"/>
  <c r="H32" i="1"/>
  <c r="G32" i="1"/>
  <c r="R31" i="1"/>
  <c r="O31" i="1"/>
  <c r="L31" i="1"/>
  <c r="H31" i="1"/>
  <c r="G31" i="1"/>
  <c r="R30" i="1"/>
  <c r="O30" i="1"/>
  <c r="G30" i="1"/>
  <c r="R29" i="1"/>
  <c r="O29" i="1"/>
  <c r="L29" i="1"/>
  <c r="H29" i="1"/>
  <c r="G29" i="1"/>
  <c r="R28" i="1"/>
  <c r="O28" i="1"/>
  <c r="L28" i="1"/>
  <c r="H28" i="1"/>
  <c r="G28" i="1"/>
  <c r="R27" i="1"/>
  <c r="O27" i="1"/>
  <c r="L27" i="1"/>
  <c r="H27" i="1"/>
  <c r="G27" i="1"/>
  <c r="R26" i="1"/>
  <c r="O26" i="1"/>
  <c r="L26" i="1"/>
  <c r="H26" i="1"/>
  <c r="G26" i="1"/>
  <c r="R25" i="1"/>
  <c r="O25" i="1"/>
  <c r="L25" i="1"/>
  <c r="H25" i="1"/>
  <c r="G25" i="1"/>
  <c r="R24" i="1"/>
  <c r="O24" i="1"/>
  <c r="L24" i="1"/>
  <c r="H24" i="1"/>
  <c r="G24" i="1"/>
  <c r="R23" i="1"/>
  <c r="O23" i="1"/>
  <c r="G23" i="1"/>
  <c r="R22" i="1"/>
  <c r="O22" i="1"/>
  <c r="L22" i="1"/>
  <c r="H22" i="1"/>
  <c r="G22" i="1"/>
  <c r="R21" i="1"/>
  <c r="O21" i="1"/>
  <c r="L21" i="1"/>
  <c r="H21" i="1"/>
  <c r="G21" i="1"/>
  <c r="R20" i="1"/>
  <c r="O20" i="1"/>
  <c r="L20" i="1"/>
  <c r="H20" i="1"/>
  <c r="G20" i="1"/>
  <c r="R19" i="1"/>
  <c r="O19" i="1"/>
  <c r="L19" i="1"/>
  <c r="H19" i="1"/>
  <c r="G19" i="1"/>
  <c r="R18" i="1"/>
  <c r="O18" i="1"/>
  <c r="L18" i="1"/>
  <c r="H18" i="1"/>
  <c r="G18" i="1"/>
  <c r="R17" i="1"/>
  <c r="O17" i="1"/>
  <c r="L17" i="1"/>
  <c r="H17" i="1"/>
  <c r="G17" i="1"/>
  <c r="R16" i="1"/>
  <c r="O16" i="1"/>
  <c r="G16" i="1"/>
  <c r="R15" i="1"/>
  <c r="O15" i="1"/>
  <c r="L15" i="1"/>
  <c r="H15" i="1"/>
  <c r="G15" i="1"/>
  <c r="R14" i="1"/>
  <c r="O14" i="1"/>
  <c r="L14" i="1"/>
  <c r="H14" i="1"/>
  <c r="G14" i="1"/>
  <c r="R13" i="1"/>
  <c r="O13" i="1"/>
  <c r="L13" i="1"/>
  <c r="H13" i="1"/>
  <c r="G13" i="1"/>
  <c r="R12" i="1"/>
  <c r="O12" i="1"/>
  <c r="L12" i="1"/>
  <c r="H12" i="1"/>
  <c r="G12" i="1"/>
  <c r="R11" i="1"/>
  <c r="O11" i="1"/>
  <c r="L11" i="1"/>
  <c r="H11" i="1"/>
  <c r="G11" i="1"/>
  <c r="R10" i="1"/>
  <c r="O10" i="1"/>
  <c r="L10" i="1"/>
  <c r="H10" i="1"/>
  <c r="G10" i="1"/>
  <c r="R9" i="1"/>
  <c r="O9" i="1"/>
  <c r="G9" i="1"/>
  <c r="R8" i="1"/>
  <c r="O8" i="1"/>
  <c r="L8" i="1"/>
  <c r="H8" i="1"/>
  <c r="G8" i="1"/>
  <c r="R7" i="1"/>
  <c r="O7" i="1"/>
  <c r="L7" i="1"/>
  <c r="H7" i="1"/>
  <c r="G7" i="1"/>
  <c r="R6" i="1"/>
  <c r="O6" i="1"/>
  <c r="G6" i="1"/>
  <c r="R5" i="1"/>
  <c r="O5" i="1"/>
  <c r="L5" i="1"/>
  <c r="H5" i="1"/>
  <c r="G5" i="1"/>
  <c r="R4" i="1"/>
  <c r="O4" i="1"/>
  <c r="G4" i="1"/>
  <c r="R3" i="1"/>
  <c r="O3" i="1"/>
  <c r="G3" i="1"/>
  <c r="R2" i="1"/>
  <c r="O2" i="1"/>
  <c r="L2" i="1"/>
  <c r="H2" i="1"/>
  <c r="G2" i="1"/>
</calcChain>
</file>

<file path=xl/sharedStrings.xml><?xml version="1.0" encoding="utf-8"?>
<sst xmlns="http://schemas.openxmlformats.org/spreadsheetml/2006/main" count="206" uniqueCount="76">
  <si>
    <t>Estatus</t>
  </si>
  <si>
    <t>GERENCIA</t>
  </si>
  <si>
    <t>Region</t>
  </si>
  <si>
    <t>OOIP</t>
  </si>
  <si>
    <t>NP</t>
  </si>
  <si>
    <t>Vol_Remanente</t>
  </si>
  <si>
    <t>FR_Act</t>
  </si>
  <si>
    <t>P1</t>
  </si>
  <si>
    <t>P2</t>
  </si>
  <si>
    <t>P3</t>
  </si>
  <si>
    <t>FR_Incremental</t>
  </si>
  <si>
    <t>RC</t>
  </si>
  <si>
    <t>RV</t>
  </si>
  <si>
    <t>Potencial_Incorporacion</t>
  </si>
  <si>
    <t>Produccion</t>
  </si>
  <si>
    <t>ABANICO</t>
  </si>
  <si>
    <t>activo</t>
  </si>
  <si>
    <t>GAO</t>
  </si>
  <si>
    <t>SUR</t>
  </si>
  <si>
    <t>ALCARAVAN</t>
  </si>
  <si>
    <t>GAR</t>
  </si>
  <si>
    <t>ARAUCA</t>
  </si>
  <si>
    <t>GSU</t>
  </si>
  <si>
    <t>CENTRO</t>
  </si>
  <si>
    <t>BARRANCA LEBRIJA</t>
  </si>
  <si>
    <t>GAN</t>
  </si>
  <si>
    <t>NORTE</t>
  </si>
  <si>
    <t>BOLIVAR</t>
  </si>
  <si>
    <t>BOQUERON</t>
  </si>
  <si>
    <t>BORANDA</t>
  </si>
  <si>
    <t>CAMOA</t>
  </si>
  <si>
    <t>CAMPO RICO</t>
  </si>
  <si>
    <t>CAPACHOS</t>
  </si>
  <si>
    <t>CARACARA</t>
  </si>
  <si>
    <t>CARARE LAS MONAS</t>
  </si>
  <si>
    <t>CASANARE</t>
  </si>
  <si>
    <t>CERRITO</t>
  </si>
  <si>
    <t>CHAPARRAL</t>
  </si>
  <si>
    <t>CHIPIRON</t>
  </si>
  <si>
    <t>COROCORA</t>
  </si>
  <si>
    <t>COSECHA</t>
  </si>
  <si>
    <t>CPI PALAGUA</t>
  </si>
  <si>
    <t>CRAVO NORTE</t>
  </si>
  <si>
    <t>DINDAL-RIO SECO</t>
  </si>
  <si>
    <t>DOIMA</t>
  </si>
  <si>
    <t>NA</t>
  </si>
  <si>
    <t>DOÑA MARIA</t>
  </si>
  <si>
    <t>ESTERO</t>
  </si>
  <si>
    <t>GARCERO</t>
  </si>
  <si>
    <t>GUACHIRIA</t>
  </si>
  <si>
    <t>inactivo</t>
  </si>
  <si>
    <t>GUAJIRA</t>
  </si>
  <si>
    <t>GUAYUYACO</t>
  </si>
  <si>
    <t>HATO NUEVO</t>
  </si>
  <si>
    <t>LA ROMPIDA</t>
  </si>
  <si>
    <t>LCI</t>
  </si>
  <si>
    <t>MAGANGUE</t>
  </si>
  <si>
    <t>MATAMBO</t>
  </si>
  <si>
    <t>OPON</t>
  </si>
  <si>
    <t>OROCUE</t>
  </si>
  <si>
    <t>PAVAS-CACHIRA</t>
  </si>
  <si>
    <t>QUEBRADA ROJA</t>
  </si>
  <si>
    <t>QUIFA</t>
  </si>
  <si>
    <t>RONDON</t>
  </si>
  <si>
    <t>SAN LUIS</t>
  </si>
  <si>
    <t>SURORIENTE</t>
  </si>
  <si>
    <t>TAMBAQUI</t>
  </si>
  <si>
    <t>TECA</t>
  </si>
  <si>
    <t>TIBU</t>
  </si>
  <si>
    <t>TISQUIRAMA A-B</t>
  </si>
  <si>
    <t>TOCA</t>
  </si>
  <si>
    <t>Fecha_fin</t>
  </si>
  <si>
    <t>VPN</t>
  </si>
  <si>
    <t>ACTIVO</t>
  </si>
  <si>
    <t>AGUAS BLANCAS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</si>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</sst>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4" fontId="0" fillId="0" borderId="0" xfId="0" applyNumberFormat="1"/>
    <xf numFmtId="2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ORIZACION_ACTIVOS_R_V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7"/>
      <sheetName val="bd"/>
      <sheetName val="bd_contrato"/>
      <sheetName val="RV"/>
      <sheetName val="rc"/>
      <sheetName val="agrupado"/>
      <sheetName val="vpn"/>
      <sheetName val="NP_calculado"/>
      <sheetName val="ooip"/>
      <sheetName val="info"/>
      <sheetName val="produccion"/>
      <sheetName val="info_and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CRAVO NORTE</v>
          </cell>
          <cell r="H2">
            <v>155.69</v>
          </cell>
        </row>
        <row r="3">
          <cell r="G3" t="str">
            <v>RONDON</v>
          </cell>
          <cell r="H3">
            <v>14.81</v>
          </cell>
        </row>
        <row r="4">
          <cell r="G4" t="str">
            <v>CHIPIRON</v>
          </cell>
          <cell r="H4">
            <v>35.559999999999995</v>
          </cell>
        </row>
        <row r="5">
          <cell r="G5" t="str">
            <v>COSECHA</v>
          </cell>
          <cell r="H5">
            <v>59.485100000000003</v>
          </cell>
        </row>
        <row r="6">
          <cell r="G6" t="str">
            <v>CASANARE</v>
          </cell>
          <cell r="H6">
            <v>-0.97380000000000155</v>
          </cell>
        </row>
        <row r="7">
          <cell r="G7" t="str">
            <v>ESTERO</v>
          </cell>
          <cell r="H7">
            <v>19.791799999999999</v>
          </cell>
        </row>
        <row r="8">
          <cell r="G8" t="str">
            <v>GARCERO</v>
          </cell>
          <cell r="H8">
            <v>33.851599999999998</v>
          </cell>
        </row>
        <row r="9">
          <cell r="G9" t="str">
            <v>OROCUE</v>
          </cell>
          <cell r="H9">
            <v>-14.664</v>
          </cell>
        </row>
        <row r="10">
          <cell r="G10" t="str">
            <v>COROCORA</v>
          </cell>
          <cell r="H10">
            <v>58.521799999999999</v>
          </cell>
        </row>
        <row r="11">
          <cell r="G11" t="str">
            <v>CAMPO RICO</v>
          </cell>
          <cell r="H11">
            <v>0.41</v>
          </cell>
        </row>
        <row r="12">
          <cell r="G12" t="str">
            <v>CARARE LAS MONAS</v>
          </cell>
          <cell r="H12">
            <v>4.75</v>
          </cell>
        </row>
        <row r="13">
          <cell r="G13" t="str">
            <v>TISQUIRAMA A-B</v>
          </cell>
          <cell r="H13">
            <v>0.58879999999999999</v>
          </cell>
        </row>
        <row r="14">
          <cell r="G14" t="str">
            <v>CPI PALAGUA</v>
          </cell>
          <cell r="H14">
            <v>254.14449999999999</v>
          </cell>
        </row>
        <row r="15">
          <cell r="G15" t="str">
            <v>GUAYUYACO</v>
          </cell>
          <cell r="H15">
            <v>3.87</v>
          </cell>
        </row>
        <row r="16">
          <cell r="G16" t="str">
            <v>BOQUERON</v>
          </cell>
          <cell r="H16">
            <v>73.135599999999997</v>
          </cell>
        </row>
        <row r="17">
          <cell r="G17" t="str">
            <v>ABANICO</v>
          </cell>
          <cell r="H17">
            <v>-1.73</v>
          </cell>
        </row>
        <row r="18">
          <cell r="G18" t="str">
            <v>MATAMBO</v>
          </cell>
          <cell r="H18">
            <v>7.02</v>
          </cell>
        </row>
        <row r="19">
          <cell r="G19" t="str">
            <v>DOIMA</v>
          </cell>
          <cell r="H19">
            <v>0</v>
          </cell>
        </row>
        <row r="20">
          <cell r="G20" t="str">
            <v>MAGDALENA MEDIO</v>
          </cell>
          <cell r="H20">
            <v>0</v>
          </cell>
        </row>
        <row r="21">
          <cell r="G21" t="str">
            <v>CARACARA</v>
          </cell>
          <cell r="H21">
            <v>7.8213999999999997</v>
          </cell>
        </row>
        <row r="22">
          <cell r="G22" t="str">
            <v>TIBU</v>
          </cell>
          <cell r="H22">
            <v>0</v>
          </cell>
        </row>
        <row r="23">
          <cell r="G23" t="str">
            <v>DOÑA MARIA</v>
          </cell>
          <cell r="H23">
            <v>0</v>
          </cell>
        </row>
        <row r="24">
          <cell r="G24" t="str">
            <v>CAPACHOS</v>
          </cell>
          <cell r="H24">
            <v>37.311999999999998</v>
          </cell>
        </row>
        <row r="25">
          <cell r="G25" t="str">
            <v>ALCARAVAN</v>
          </cell>
          <cell r="H25">
            <v>0</v>
          </cell>
        </row>
        <row r="26">
          <cell r="G26" t="str">
            <v>TAMBAQUI</v>
          </cell>
          <cell r="H26">
            <v>0</v>
          </cell>
        </row>
        <row r="27">
          <cell r="G27" t="str">
            <v>CHAPARRAL</v>
          </cell>
          <cell r="H27">
            <v>0</v>
          </cell>
        </row>
        <row r="28">
          <cell r="G28" t="str">
            <v>OPON</v>
          </cell>
          <cell r="H28">
            <v>-0.64</v>
          </cell>
        </row>
        <row r="29">
          <cell r="G29" t="str">
            <v>GUACHIRIA</v>
          </cell>
          <cell r="H29">
            <v>0.05</v>
          </cell>
        </row>
        <row r="30">
          <cell r="G30" t="str">
            <v>MAGANGUE</v>
          </cell>
          <cell r="H30">
            <v>0</v>
          </cell>
        </row>
        <row r="31">
          <cell r="G31" t="str">
            <v>CERRITO</v>
          </cell>
          <cell r="H31">
            <v>0</v>
          </cell>
        </row>
        <row r="32">
          <cell r="G32" t="str">
            <v>SAN LUIS</v>
          </cell>
          <cell r="H32">
            <v>0</v>
          </cell>
        </row>
        <row r="33">
          <cell r="G33" t="str">
            <v>BARRANCA LEBRIJA</v>
          </cell>
          <cell r="H33">
            <v>0</v>
          </cell>
        </row>
        <row r="34">
          <cell r="G34" t="str">
            <v>PAVAS-CACHIRA</v>
          </cell>
          <cell r="H34">
            <v>0</v>
          </cell>
        </row>
        <row r="35">
          <cell r="G35" t="str">
            <v>LA ROMPIDA</v>
          </cell>
          <cell r="H35">
            <v>0</v>
          </cell>
        </row>
        <row r="36">
          <cell r="G36" t="str">
            <v>QUEBRADA ROJA</v>
          </cell>
          <cell r="H36">
            <v>0</v>
          </cell>
        </row>
        <row r="37">
          <cell r="G37" t="str">
            <v>TOCA</v>
          </cell>
          <cell r="H37">
            <v>0</v>
          </cell>
        </row>
        <row r="38">
          <cell r="G38" t="str">
            <v>CAMOA</v>
          </cell>
          <cell r="H38">
            <v>0</v>
          </cell>
        </row>
        <row r="39">
          <cell r="G39" t="str">
            <v>DINDAL-RIO SECO</v>
          </cell>
          <cell r="H39">
            <v>0</v>
          </cell>
        </row>
        <row r="40">
          <cell r="G40" t="str">
            <v>BOLIVAR</v>
          </cell>
          <cell r="H40">
            <v>0</v>
          </cell>
        </row>
        <row r="41">
          <cell r="G41" t="str">
            <v>HATO NUEVO</v>
          </cell>
          <cell r="H41">
            <v>0</v>
          </cell>
        </row>
        <row r="42">
          <cell r="G42" t="str">
            <v>BORANDA</v>
          </cell>
          <cell r="H42">
            <v>0</v>
          </cell>
        </row>
        <row r="43">
          <cell r="G43" t="str">
            <v>ARAUCA</v>
          </cell>
          <cell r="H43">
            <v>0</v>
          </cell>
        </row>
        <row r="44">
          <cell r="G44" t="str">
            <v>QUIFA</v>
          </cell>
          <cell r="H44">
            <v>446.59</v>
          </cell>
        </row>
        <row r="45">
          <cell r="G45" t="str">
            <v>GUAJIRA</v>
          </cell>
          <cell r="H45">
            <v>454.72800000000007</v>
          </cell>
        </row>
        <row r="46">
          <cell r="G46" t="str">
            <v>SURORIENTE</v>
          </cell>
          <cell r="H46">
            <v>74.940600000000003</v>
          </cell>
        </row>
        <row r="47">
          <cell r="G47" t="str">
            <v>LCI</v>
          </cell>
          <cell r="H47">
            <v>483.58439999999985</v>
          </cell>
        </row>
        <row r="48">
          <cell r="G48" t="str">
            <v>TECA</v>
          </cell>
          <cell r="H48">
            <v>103.657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selection activeCell="I6" sqref="I6"/>
    </sheetView>
  </sheetViews>
  <sheetFormatPr baseColWidth="10" defaultRowHeight="15" x14ac:dyDescent="0.25"/>
  <cols>
    <col min="17" max="17" width="11.5703125" style="1"/>
  </cols>
  <sheetData>
    <row r="1" spans="1:18" x14ac:dyDescent="0.25">
      <c r="A1" t="s">
        <v>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71</v>
      </c>
      <c r="R1" t="s">
        <v>72</v>
      </c>
    </row>
    <row r="2" spans="1:18" x14ac:dyDescent="0.25">
      <c r="A2" t="s">
        <v>15</v>
      </c>
      <c r="B2" t="s">
        <v>16</v>
      </c>
      <c r="C2" t="s">
        <v>17</v>
      </c>
      <c r="D2" t="s">
        <v>18</v>
      </c>
      <c r="E2">
        <v>37.99</v>
      </c>
      <c r="F2">
        <v>10.93481843138677</v>
      </c>
      <c r="G2">
        <f t="shared" ref="G2:G49" si="0">E2-F2</f>
        <v>27.055181568613232</v>
      </c>
      <c r="H2">
        <f>F2/E2</f>
        <v>0.28783412559586125</v>
      </c>
      <c r="I2">
        <v>0.45188575052631574</v>
      </c>
      <c r="J2">
        <v>0</v>
      </c>
      <c r="K2">
        <v>0</v>
      </c>
      <c r="L2">
        <f>(I2+J2+K2+M2+N2)/E2</f>
        <v>1.3442188653482776E-2</v>
      </c>
      <c r="M2">
        <v>5.8782996419494901E-2</v>
      </c>
      <c r="O2">
        <f>J2+K2+M2+N2</f>
        <v>5.8782996419494901E-2</v>
      </c>
      <c r="P2">
        <v>177.43600251491767</v>
      </c>
      <c r="Q2" s="1">
        <v>45575</v>
      </c>
      <c r="R2">
        <f>VLOOKUP(A2,[1]vpn!$G$2:$H$48,2,0)</f>
        <v>-1.73</v>
      </c>
    </row>
    <row r="3" spans="1:18" x14ac:dyDescent="0.25">
      <c r="A3" t="s">
        <v>19</v>
      </c>
      <c r="B3" t="s">
        <v>16</v>
      </c>
      <c r="C3" t="s">
        <v>20</v>
      </c>
      <c r="D3" t="s">
        <v>18</v>
      </c>
      <c r="E3">
        <v>0</v>
      </c>
      <c r="F3">
        <v>0</v>
      </c>
      <c r="G3">
        <f t="shared" si="0"/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O3">
        <f t="shared" ref="O3:O49" si="1">J3+K3+M3+N3</f>
        <v>0</v>
      </c>
      <c r="P3">
        <v>0</v>
      </c>
      <c r="Q3" s="1">
        <v>54789</v>
      </c>
      <c r="R3">
        <f>VLOOKUP(A3,[1]vpn!$G$2:$H$48,2,0)</f>
        <v>0</v>
      </c>
    </row>
    <row r="4" spans="1:18" x14ac:dyDescent="0.25">
      <c r="A4" t="s">
        <v>21</v>
      </c>
      <c r="B4" t="s">
        <v>16</v>
      </c>
      <c r="C4" t="s">
        <v>22</v>
      </c>
      <c r="D4" t="s">
        <v>23</v>
      </c>
      <c r="E4">
        <v>0</v>
      </c>
      <c r="F4">
        <v>0</v>
      </c>
      <c r="G4">
        <f t="shared" si="0"/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7.0622060834933373</v>
      </c>
      <c r="O4">
        <f t="shared" si="1"/>
        <v>7.0622060834933373</v>
      </c>
      <c r="P4">
        <v>0</v>
      </c>
      <c r="Q4" s="1">
        <v>54789</v>
      </c>
      <c r="R4">
        <f>VLOOKUP(A4,[1]vpn!$G$2:$H$48,2,0)</f>
        <v>0</v>
      </c>
    </row>
    <row r="5" spans="1:18" x14ac:dyDescent="0.25">
      <c r="A5" t="s">
        <v>24</v>
      </c>
      <c r="B5" t="s">
        <v>16</v>
      </c>
      <c r="C5" t="s">
        <v>25</v>
      </c>
      <c r="D5" t="s">
        <v>26</v>
      </c>
      <c r="E5">
        <v>11.047459460000001</v>
      </c>
      <c r="F5">
        <v>0.69309200000000004</v>
      </c>
      <c r="G5">
        <f t="shared" si="0"/>
        <v>10.354367460000001</v>
      </c>
      <c r="H5">
        <f>F5/E5</f>
        <v>6.2737682134929515E-2</v>
      </c>
      <c r="I5">
        <v>0</v>
      </c>
      <c r="J5">
        <v>0</v>
      </c>
      <c r="K5">
        <v>0</v>
      </c>
      <c r="L5">
        <f>(I5+J5+K5+M5+N5)/E5</f>
        <v>0</v>
      </c>
      <c r="M5">
        <v>0</v>
      </c>
      <c r="O5">
        <f t="shared" si="1"/>
        <v>0</v>
      </c>
      <c r="P5">
        <v>0</v>
      </c>
      <c r="Q5" s="1">
        <v>54789</v>
      </c>
      <c r="R5">
        <f>VLOOKUP(A5,[1]vpn!$G$2:$H$48,2,0)</f>
        <v>0</v>
      </c>
    </row>
    <row r="6" spans="1:18" x14ac:dyDescent="0.25">
      <c r="A6" t="s">
        <v>27</v>
      </c>
      <c r="B6" t="s">
        <v>16</v>
      </c>
      <c r="C6" t="s">
        <v>20</v>
      </c>
      <c r="D6" t="s">
        <v>18</v>
      </c>
      <c r="E6">
        <v>0</v>
      </c>
      <c r="F6">
        <v>0</v>
      </c>
      <c r="G6">
        <f t="shared" si="0"/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O6">
        <f t="shared" si="1"/>
        <v>0</v>
      </c>
      <c r="P6">
        <v>0</v>
      </c>
      <c r="Q6" s="1">
        <v>54789</v>
      </c>
      <c r="R6">
        <f>VLOOKUP(A6,[1]vpn!$G$2:$H$48,2,0)</f>
        <v>0</v>
      </c>
    </row>
    <row r="7" spans="1:18" x14ac:dyDescent="0.25">
      <c r="A7" t="s">
        <v>28</v>
      </c>
      <c r="B7" t="s">
        <v>16</v>
      </c>
      <c r="C7" t="s">
        <v>17</v>
      </c>
      <c r="D7" t="s">
        <v>26</v>
      </c>
      <c r="E7">
        <v>463.77192982456143</v>
      </c>
      <c r="F7">
        <v>120.188955635789</v>
      </c>
      <c r="G7">
        <f t="shared" si="0"/>
        <v>343.58297418877243</v>
      </c>
      <c r="H7">
        <f>F7/E7</f>
        <v>0.25915530437828532</v>
      </c>
      <c r="I7">
        <v>7.6758544210526312</v>
      </c>
      <c r="J7">
        <v>0.5254703684210531</v>
      </c>
      <c r="K7">
        <v>0.26111824561403507</v>
      </c>
      <c r="L7">
        <f>(I7+J7+K7+M7+N7)/E7</f>
        <v>6.8234836426644921E-2</v>
      </c>
      <c r="M7">
        <v>8.0769587357606714</v>
      </c>
      <c r="N7">
        <v>15.106</v>
      </c>
      <c r="O7">
        <f t="shared" si="1"/>
        <v>23.969547349795761</v>
      </c>
      <c r="P7">
        <v>5004.9061535773271</v>
      </c>
      <c r="Q7" s="1">
        <v>45199</v>
      </c>
      <c r="R7">
        <f>VLOOKUP(A7,[1]vpn!$G$2:$H$48,2,0)</f>
        <v>73.135599999999997</v>
      </c>
    </row>
    <row r="8" spans="1:18" x14ac:dyDescent="0.25">
      <c r="A8" t="s">
        <v>29</v>
      </c>
      <c r="B8" t="s">
        <v>16</v>
      </c>
      <c r="C8" t="s">
        <v>25</v>
      </c>
      <c r="D8" t="s">
        <v>18</v>
      </c>
      <c r="E8">
        <v>44.5</v>
      </c>
      <c r="F8">
        <v>0.16143838524222687</v>
      </c>
      <c r="G8">
        <f t="shared" si="0"/>
        <v>44.338561614757772</v>
      </c>
      <c r="H8">
        <f>F8/E8</f>
        <v>3.6278288818477949E-3</v>
      </c>
      <c r="I8">
        <v>9.6451999999999996E-2</v>
      </c>
      <c r="J8">
        <v>0.10787299999999998</v>
      </c>
      <c r="K8">
        <v>6.8709999999999882E-3</v>
      </c>
      <c r="L8">
        <f>(I8+J8+K8+M8+N8)/E8</f>
        <v>4.7853093301979547E-3</v>
      </c>
      <c r="M8">
        <v>1.7502651938090053E-3</v>
      </c>
      <c r="O8">
        <f t="shared" si="1"/>
        <v>0.11649426519380898</v>
      </c>
      <c r="P8">
        <v>237.84291303140893</v>
      </c>
      <c r="Q8" s="1">
        <v>54789</v>
      </c>
      <c r="R8">
        <f>VLOOKUP(A8,[1]vpn!$G$2:$H$48,2,0)</f>
        <v>0</v>
      </c>
    </row>
    <row r="9" spans="1:18" x14ac:dyDescent="0.25">
      <c r="A9" t="s">
        <v>30</v>
      </c>
      <c r="B9" t="s">
        <v>16</v>
      </c>
      <c r="C9" t="s">
        <v>20</v>
      </c>
      <c r="D9" t="s">
        <v>18</v>
      </c>
      <c r="E9">
        <v>0</v>
      </c>
      <c r="F9">
        <v>0</v>
      </c>
      <c r="G9">
        <f t="shared" si="0"/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O9">
        <f t="shared" si="1"/>
        <v>0</v>
      </c>
      <c r="P9">
        <v>0</v>
      </c>
      <c r="Q9" s="1">
        <v>54789</v>
      </c>
      <c r="R9">
        <f>VLOOKUP(A9,[1]vpn!$G$2:$H$48,2,0)</f>
        <v>0</v>
      </c>
    </row>
    <row r="10" spans="1:18" x14ac:dyDescent="0.25">
      <c r="A10" t="s">
        <v>31</v>
      </c>
      <c r="B10" t="s">
        <v>16</v>
      </c>
      <c r="C10" t="s">
        <v>17</v>
      </c>
      <c r="D10" t="s">
        <v>26</v>
      </c>
      <c r="E10">
        <v>37.449564000000002</v>
      </c>
      <c r="F10">
        <v>15.752289107308135</v>
      </c>
      <c r="G10">
        <f t="shared" si="0"/>
        <v>21.697274892691865</v>
      </c>
      <c r="H10">
        <f t="shared" ref="H10:H15" si="2">F10/E10</f>
        <v>0.4206267690408394</v>
      </c>
      <c r="I10">
        <v>3.5314060140350878</v>
      </c>
      <c r="J10">
        <v>9.8211371929824431E-3</v>
      </c>
      <c r="K10">
        <v>0.1028279766666666</v>
      </c>
      <c r="L10">
        <f t="shared" ref="L10:L15" si="3">(I10+J10+K10+M10+N10)/E10</f>
        <v>0.12218880222769969</v>
      </c>
      <c r="M10">
        <v>0.79386224121484583</v>
      </c>
      <c r="N10">
        <v>0.13800000000000001</v>
      </c>
      <c r="O10">
        <f t="shared" si="1"/>
        <v>1.0445113550744949</v>
      </c>
      <c r="P10">
        <v>1121.0376257211387</v>
      </c>
      <c r="Q10" s="1">
        <v>46531</v>
      </c>
      <c r="R10">
        <f>VLOOKUP(A10,[1]vpn!$G$2:$H$48,2,0)</f>
        <v>0.41</v>
      </c>
    </row>
    <row r="11" spans="1:18" x14ac:dyDescent="0.25">
      <c r="A11" t="s">
        <v>32</v>
      </c>
      <c r="B11" t="s">
        <v>16</v>
      </c>
      <c r="C11" t="s">
        <v>25</v>
      </c>
      <c r="D11" t="s">
        <v>26</v>
      </c>
      <c r="E11">
        <v>53.86</v>
      </c>
      <c r="F11">
        <v>5.2579760100000001</v>
      </c>
      <c r="G11">
        <f t="shared" si="0"/>
        <v>48.602023989999999</v>
      </c>
      <c r="H11">
        <f t="shared" si="2"/>
        <v>9.7623022836984777E-2</v>
      </c>
      <c r="I11">
        <v>2.4854393717543859</v>
      </c>
      <c r="J11">
        <v>0</v>
      </c>
      <c r="K11">
        <v>0.38600148228070175</v>
      </c>
      <c r="L11">
        <f t="shared" si="3"/>
        <v>0.27480052167357794</v>
      </c>
      <c r="M11">
        <v>3.3393152433038216</v>
      </c>
      <c r="N11">
        <v>8.59</v>
      </c>
      <c r="O11">
        <f t="shared" si="1"/>
        <v>12.315316725584523</v>
      </c>
      <c r="P11">
        <v>4194.553282311922</v>
      </c>
      <c r="Q11" s="1">
        <v>54789</v>
      </c>
      <c r="R11">
        <f>VLOOKUP(A11,[1]vpn!$G$2:$H$48,2,0)</f>
        <v>37.311999999999998</v>
      </c>
    </row>
    <row r="12" spans="1:18" x14ac:dyDescent="0.25">
      <c r="A12" t="s">
        <v>33</v>
      </c>
      <c r="B12" t="s">
        <v>16</v>
      </c>
      <c r="C12" t="s">
        <v>20</v>
      </c>
      <c r="D12" t="s">
        <v>18</v>
      </c>
      <c r="E12">
        <v>193.19000000000003</v>
      </c>
      <c r="F12">
        <v>93.619614670000018</v>
      </c>
      <c r="G12">
        <f t="shared" si="0"/>
        <v>99.570385330000008</v>
      </c>
      <c r="H12">
        <f t="shared" si="2"/>
        <v>0.48459865764273519</v>
      </c>
      <c r="I12">
        <v>3.8093918221052636</v>
      </c>
      <c r="J12">
        <v>1.5445976140350814E-2</v>
      </c>
      <c r="K12">
        <v>0</v>
      </c>
      <c r="L12">
        <f t="shared" si="3"/>
        <v>3.0878638211645566E-2</v>
      </c>
      <c r="M12">
        <v>2.140606317862193</v>
      </c>
      <c r="O12">
        <f t="shared" si="1"/>
        <v>2.1560522940025439</v>
      </c>
      <c r="P12">
        <v>2503.9988506226337</v>
      </c>
      <c r="Q12" s="1">
        <v>47216</v>
      </c>
      <c r="R12">
        <f>VLOOKUP(A12,[1]vpn!$G$2:$H$48,2,0)</f>
        <v>7.8213999999999997</v>
      </c>
    </row>
    <row r="13" spans="1:18" x14ac:dyDescent="0.25">
      <c r="A13" t="s">
        <v>34</v>
      </c>
      <c r="B13" t="s">
        <v>16</v>
      </c>
      <c r="C13" t="s">
        <v>20</v>
      </c>
      <c r="D13" t="s">
        <v>18</v>
      </c>
      <c r="E13">
        <v>661.42754385964929</v>
      </c>
      <c r="F13">
        <v>233.62060809712986</v>
      </c>
      <c r="G13">
        <f t="shared" si="0"/>
        <v>427.8069357625194</v>
      </c>
      <c r="H13">
        <f t="shared" si="2"/>
        <v>0.35320665168232346</v>
      </c>
      <c r="I13">
        <v>2.5746313328070176</v>
      </c>
      <c r="J13">
        <v>0.20728902543859662</v>
      </c>
      <c r="K13">
        <v>7.570108842105272E-2</v>
      </c>
      <c r="L13">
        <f t="shared" si="3"/>
        <v>5.5338829255193681E-3</v>
      </c>
      <c r="M13">
        <v>0.80264114476645931</v>
      </c>
      <c r="O13">
        <f t="shared" si="1"/>
        <v>1.0856312586261088</v>
      </c>
      <c r="P13">
        <v>1048.0985589193372</v>
      </c>
      <c r="Q13" s="1">
        <v>54789</v>
      </c>
      <c r="R13">
        <f>VLOOKUP(A13,[1]vpn!$G$2:$H$48,2,0)</f>
        <v>4.75</v>
      </c>
    </row>
    <row r="14" spans="1:18" x14ac:dyDescent="0.25">
      <c r="A14" t="s">
        <v>35</v>
      </c>
      <c r="B14" t="s">
        <v>16</v>
      </c>
      <c r="C14" t="s">
        <v>17</v>
      </c>
      <c r="D14" t="s">
        <v>26</v>
      </c>
      <c r="E14">
        <v>273.49535000000003</v>
      </c>
      <c r="F14">
        <v>108.23930895306506</v>
      </c>
      <c r="G14">
        <f t="shared" si="0"/>
        <v>165.25604104693497</v>
      </c>
      <c r="H14">
        <f t="shared" si="2"/>
        <v>0.39576288574217094</v>
      </c>
      <c r="I14">
        <v>1.2980369898245616</v>
      </c>
      <c r="J14">
        <v>0.16361439087719298</v>
      </c>
      <c r="K14">
        <v>0</v>
      </c>
      <c r="L14">
        <f t="shared" si="3"/>
        <v>3.735895604905469E-2</v>
      </c>
      <c r="M14">
        <v>3.5878493795690751</v>
      </c>
      <c r="N14">
        <v>5.1680000000000001</v>
      </c>
      <c r="O14">
        <f t="shared" si="1"/>
        <v>8.9194637704462671</v>
      </c>
      <c r="P14">
        <v>1386.0600256650573</v>
      </c>
      <c r="Q14" s="1">
        <v>54789</v>
      </c>
      <c r="R14">
        <f>VLOOKUP(A14,[1]vpn!$G$2:$H$48,2,0)</f>
        <v>-0.97380000000000155</v>
      </c>
    </row>
    <row r="15" spans="1:18" x14ac:dyDescent="0.25">
      <c r="A15" t="s">
        <v>36</v>
      </c>
      <c r="B15" t="s">
        <v>16</v>
      </c>
      <c r="C15" t="s">
        <v>25</v>
      </c>
      <c r="D15" t="s">
        <v>26</v>
      </c>
      <c r="E15">
        <v>29.53</v>
      </c>
      <c r="F15">
        <v>2.2663917780943447E-2</v>
      </c>
      <c r="G15">
        <f t="shared" si="0"/>
        <v>29.507336082219059</v>
      </c>
      <c r="H15">
        <f t="shared" si="2"/>
        <v>7.674879031812884E-4</v>
      </c>
      <c r="I15">
        <v>0</v>
      </c>
      <c r="J15">
        <v>0</v>
      </c>
      <c r="K15">
        <v>0</v>
      </c>
      <c r="L15">
        <f t="shared" si="3"/>
        <v>0</v>
      </c>
      <c r="M15">
        <v>0</v>
      </c>
      <c r="O15">
        <f t="shared" si="1"/>
        <v>0</v>
      </c>
      <c r="P15">
        <v>0</v>
      </c>
      <c r="Q15" s="1">
        <v>47346</v>
      </c>
      <c r="R15">
        <f>VLOOKUP(A15,[1]vpn!$G$2:$H$48,2,0)</f>
        <v>0</v>
      </c>
    </row>
    <row r="16" spans="1:18" x14ac:dyDescent="0.25">
      <c r="A16" t="s">
        <v>37</v>
      </c>
      <c r="B16" t="s">
        <v>16</v>
      </c>
      <c r="C16" t="s">
        <v>20</v>
      </c>
      <c r="D16" t="s">
        <v>18</v>
      </c>
      <c r="E16">
        <v>0</v>
      </c>
      <c r="F16">
        <v>0</v>
      </c>
      <c r="G16">
        <f t="shared" si="0"/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O16">
        <f t="shared" si="1"/>
        <v>0</v>
      </c>
      <c r="P16">
        <v>0</v>
      </c>
      <c r="Q16" s="1">
        <v>41639</v>
      </c>
      <c r="R16">
        <f>VLOOKUP(A16,[1]vpn!$G$2:$H$48,2,0)</f>
        <v>0</v>
      </c>
    </row>
    <row r="17" spans="1:18" x14ac:dyDescent="0.25">
      <c r="A17" t="s">
        <v>38</v>
      </c>
      <c r="B17" t="s">
        <v>16</v>
      </c>
      <c r="C17" t="s">
        <v>20</v>
      </c>
      <c r="D17" t="s">
        <v>18</v>
      </c>
      <c r="E17">
        <v>89.710000000000008</v>
      </c>
      <c r="F17">
        <v>33.031566771999998</v>
      </c>
      <c r="G17">
        <f t="shared" si="0"/>
        <v>56.67843322800001</v>
      </c>
      <c r="H17">
        <f t="shared" ref="H17:H22" si="4">F17/E17</f>
        <v>0.36820384318359151</v>
      </c>
      <c r="I17">
        <v>3.0352740000000002</v>
      </c>
      <c r="J17">
        <v>1.3990009999999997</v>
      </c>
      <c r="K17">
        <v>1.0252969999999999</v>
      </c>
      <c r="L17">
        <f t="shared" ref="L17:L22" si="5">(I17+J17+K17+M17+N17)/E17</f>
        <v>7.0653656844597942E-2</v>
      </c>
      <c r="M17">
        <v>0.87876755552888264</v>
      </c>
      <c r="O17">
        <f t="shared" si="1"/>
        <v>3.3030655555288821</v>
      </c>
      <c r="P17">
        <v>2843.5725925280503</v>
      </c>
      <c r="Q17" s="1">
        <v>46796</v>
      </c>
      <c r="R17">
        <f>VLOOKUP(A17,[1]vpn!$G$2:$H$48,2,0)</f>
        <v>35.559999999999995</v>
      </c>
    </row>
    <row r="18" spans="1:18" x14ac:dyDescent="0.25">
      <c r="A18" t="s">
        <v>39</v>
      </c>
      <c r="B18" t="s">
        <v>16</v>
      </c>
      <c r="C18" t="s">
        <v>17</v>
      </c>
      <c r="D18" t="s">
        <v>26</v>
      </c>
      <c r="E18">
        <v>53.01700000000001</v>
      </c>
      <c r="F18">
        <v>24.296843508806486</v>
      </c>
      <c r="G18">
        <f t="shared" si="0"/>
        <v>28.720156491193524</v>
      </c>
      <c r="H18">
        <f t="shared" si="4"/>
        <v>0.45828401284128639</v>
      </c>
      <c r="I18">
        <v>1.7247927684210527</v>
      </c>
      <c r="J18">
        <v>0</v>
      </c>
      <c r="K18">
        <v>0</v>
      </c>
      <c r="L18">
        <f t="shared" si="5"/>
        <v>0.22441738061772856</v>
      </c>
      <c r="M18">
        <v>3.172143499789065</v>
      </c>
      <c r="N18">
        <v>7.0010000000000003</v>
      </c>
      <c r="O18">
        <f t="shared" si="1"/>
        <v>10.173143499789065</v>
      </c>
      <c r="P18">
        <v>2008.4868172755073</v>
      </c>
      <c r="Q18" s="1">
        <v>54789</v>
      </c>
      <c r="R18">
        <f>VLOOKUP(A18,[1]vpn!$G$2:$H$48,2,0)</f>
        <v>58.521799999999999</v>
      </c>
    </row>
    <row r="19" spans="1:18" x14ac:dyDescent="0.25">
      <c r="A19" t="s">
        <v>40</v>
      </c>
      <c r="B19" t="s">
        <v>16</v>
      </c>
      <c r="C19" t="s">
        <v>20</v>
      </c>
      <c r="D19" t="s">
        <v>18</v>
      </c>
      <c r="E19">
        <v>136.75099999999998</v>
      </c>
      <c r="F19">
        <v>43.865886068999998</v>
      </c>
      <c r="G19">
        <f t="shared" si="0"/>
        <v>92.885113930999978</v>
      </c>
      <c r="H19">
        <f t="shared" si="4"/>
        <v>0.32077195829646588</v>
      </c>
      <c r="I19">
        <v>3.2384445614035089</v>
      </c>
      <c r="J19">
        <v>1.8878762105263154</v>
      </c>
      <c r="K19">
        <v>0.73802121052631542</v>
      </c>
      <c r="L19">
        <f t="shared" si="5"/>
        <v>5.9533599625306161E-2</v>
      </c>
      <c r="M19">
        <v>2.2769372999041004</v>
      </c>
      <c r="O19">
        <f t="shared" si="1"/>
        <v>4.9028347209567311</v>
      </c>
      <c r="P19">
        <v>4582.2173239494205</v>
      </c>
      <c r="Q19" s="1">
        <v>47847</v>
      </c>
      <c r="R19">
        <f>VLOOKUP(A19,[1]vpn!$G$2:$H$48,2,0)</f>
        <v>59.485100000000003</v>
      </c>
    </row>
    <row r="20" spans="1:18" x14ac:dyDescent="0.25">
      <c r="A20" t="s">
        <v>41</v>
      </c>
      <c r="B20" t="s">
        <v>16</v>
      </c>
      <c r="C20" t="s">
        <v>25</v>
      </c>
      <c r="D20" t="s">
        <v>26</v>
      </c>
      <c r="E20">
        <v>3046</v>
      </c>
      <c r="F20">
        <v>282.71593233149446</v>
      </c>
      <c r="G20">
        <f t="shared" si="0"/>
        <v>2763.2840676685055</v>
      </c>
      <c r="H20">
        <f t="shared" si="4"/>
        <v>9.2815473516577304E-2</v>
      </c>
      <c r="I20">
        <v>31.423025617894737</v>
      </c>
      <c r="J20">
        <v>0.43317018964912313</v>
      </c>
      <c r="K20">
        <v>0.10962180649122732</v>
      </c>
      <c r="L20">
        <f t="shared" si="5"/>
        <v>4.0763474011020179E-2</v>
      </c>
      <c r="M20">
        <v>3.601724223532389</v>
      </c>
      <c r="N20">
        <v>88.597999999999999</v>
      </c>
      <c r="O20">
        <f t="shared" si="1"/>
        <v>92.742516219672737</v>
      </c>
      <c r="P20">
        <v>7757.7930138902639</v>
      </c>
      <c r="Q20" s="1">
        <v>54789</v>
      </c>
      <c r="R20">
        <f>VLOOKUP(A20,[1]vpn!$G$2:$H$48,2,0)</f>
        <v>254.14449999999999</v>
      </c>
    </row>
    <row r="21" spans="1:18" x14ac:dyDescent="0.25">
      <c r="A21" t="s">
        <v>42</v>
      </c>
      <c r="B21" t="s">
        <v>16</v>
      </c>
      <c r="C21" t="s">
        <v>20</v>
      </c>
      <c r="D21" t="s">
        <v>18</v>
      </c>
      <c r="E21">
        <v>1932.73</v>
      </c>
      <c r="F21">
        <v>1332.4059633419999</v>
      </c>
      <c r="G21">
        <f t="shared" si="0"/>
        <v>600.32403665800007</v>
      </c>
      <c r="H21">
        <f t="shared" si="4"/>
        <v>0.68939063570286585</v>
      </c>
      <c r="I21">
        <v>21.247375999999996</v>
      </c>
      <c r="J21">
        <v>8.3915830000000007</v>
      </c>
      <c r="K21">
        <v>5.0456739999999991</v>
      </c>
      <c r="L21">
        <f t="shared" si="5"/>
        <v>2.0161148484547156E-2</v>
      </c>
      <c r="M21">
        <v>4.281423510538831</v>
      </c>
      <c r="O21">
        <f t="shared" si="1"/>
        <v>17.718680510538832</v>
      </c>
      <c r="P21">
        <v>14757.377505376522</v>
      </c>
      <c r="Q21" s="1">
        <v>54789</v>
      </c>
      <c r="R21">
        <f>VLOOKUP(A21,[1]vpn!$G$2:$H$48,2,0)</f>
        <v>155.69</v>
      </c>
    </row>
    <row r="22" spans="1:18" x14ac:dyDescent="0.25">
      <c r="A22" t="s">
        <v>43</v>
      </c>
      <c r="B22" t="s">
        <v>16</v>
      </c>
      <c r="C22" t="s">
        <v>17</v>
      </c>
      <c r="D22" t="s">
        <v>18</v>
      </c>
      <c r="E22">
        <v>24.291403508771928</v>
      </c>
      <c r="F22">
        <v>14.636253820350902</v>
      </c>
      <c r="G22">
        <f t="shared" si="0"/>
        <v>9.6551496884210266</v>
      </c>
      <c r="H22">
        <f t="shared" si="4"/>
        <v>0.60252812543604439</v>
      </c>
      <c r="I22">
        <v>0</v>
      </c>
      <c r="J22">
        <v>0</v>
      </c>
      <c r="K22">
        <v>0</v>
      </c>
      <c r="L22">
        <f t="shared" si="5"/>
        <v>0</v>
      </c>
      <c r="M22">
        <v>0</v>
      </c>
      <c r="O22">
        <f t="shared" si="1"/>
        <v>0</v>
      </c>
      <c r="P22">
        <v>5.8737235967093078</v>
      </c>
      <c r="Q22" s="1">
        <v>54789</v>
      </c>
      <c r="R22">
        <f>VLOOKUP(A22,[1]vpn!$G$2:$H$48,2,0)</f>
        <v>0</v>
      </c>
    </row>
    <row r="23" spans="1:18" x14ac:dyDescent="0.25">
      <c r="A23" t="s">
        <v>44</v>
      </c>
      <c r="B23" t="s">
        <v>16</v>
      </c>
      <c r="C23" t="s">
        <v>45</v>
      </c>
      <c r="D23" t="s">
        <v>23</v>
      </c>
      <c r="E23">
        <v>0</v>
      </c>
      <c r="F23">
        <v>0</v>
      </c>
      <c r="G23">
        <f t="shared" si="0"/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O23">
        <f t="shared" si="1"/>
        <v>0</v>
      </c>
      <c r="P23">
        <v>0</v>
      </c>
      <c r="Q23" s="1">
        <v>42704</v>
      </c>
      <c r="R23">
        <f>VLOOKUP(A23,[1]vpn!$G$2:$H$48,2,0)</f>
        <v>0</v>
      </c>
    </row>
    <row r="24" spans="1:18" x14ac:dyDescent="0.25">
      <c r="A24" t="s">
        <v>46</v>
      </c>
      <c r="B24" t="s">
        <v>16</v>
      </c>
      <c r="C24" t="s">
        <v>25</v>
      </c>
      <c r="D24" t="s">
        <v>26</v>
      </c>
      <c r="E24">
        <v>1.86</v>
      </c>
      <c r="F24">
        <v>0.32769361000000002</v>
      </c>
      <c r="G24">
        <f t="shared" si="0"/>
        <v>1.53230639</v>
      </c>
      <c r="H24">
        <f t="shared" ref="H24:H29" si="6">F24/E24</f>
        <v>0.17617936021505376</v>
      </c>
      <c r="I24">
        <v>0</v>
      </c>
      <c r="J24">
        <v>0</v>
      </c>
      <c r="K24">
        <v>0</v>
      </c>
      <c r="L24">
        <f t="shared" ref="L24:L29" si="7">(I24+J24+K24+M24+N24)/E24</f>
        <v>0</v>
      </c>
      <c r="M24">
        <v>0</v>
      </c>
      <c r="O24">
        <f t="shared" si="1"/>
        <v>0</v>
      </c>
      <c r="P24">
        <v>0</v>
      </c>
      <c r="Q24" s="1">
        <v>54789</v>
      </c>
      <c r="R24">
        <f>VLOOKUP(A24,[1]vpn!$G$2:$H$48,2,0)</f>
        <v>0</v>
      </c>
    </row>
    <row r="25" spans="1:18" x14ac:dyDescent="0.25">
      <c r="A25" t="s">
        <v>47</v>
      </c>
      <c r="B25" t="s">
        <v>16</v>
      </c>
      <c r="C25" t="s">
        <v>17</v>
      </c>
      <c r="D25" t="s">
        <v>26</v>
      </c>
      <c r="E25">
        <v>40.992704999999994</v>
      </c>
      <c r="F25">
        <v>16.598780936044378</v>
      </c>
      <c r="G25">
        <f t="shared" si="0"/>
        <v>24.393924063955616</v>
      </c>
      <c r="H25">
        <f t="shared" si="6"/>
        <v>0.4049203617093427</v>
      </c>
      <c r="I25">
        <v>1.0786290000000001</v>
      </c>
      <c r="J25">
        <v>0</v>
      </c>
      <c r="K25">
        <v>0</v>
      </c>
      <c r="L25">
        <f t="shared" si="7"/>
        <v>0.20200234011831442</v>
      </c>
      <c r="M25">
        <v>1.4479933377797278</v>
      </c>
      <c r="N25">
        <v>5.7539999999999996</v>
      </c>
      <c r="O25">
        <f t="shared" si="1"/>
        <v>7.2019933377797276</v>
      </c>
      <c r="P25">
        <v>1076.7947532696371</v>
      </c>
      <c r="Q25" s="1">
        <v>54789</v>
      </c>
      <c r="R25">
        <f>VLOOKUP(A25,[1]vpn!$G$2:$H$48,2,0)</f>
        <v>19.791799999999999</v>
      </c>
    </row>
    <row r="26" spans="1:18" x14ac:dyDescent="0.25">
      <c r="A26" t="s">
        <v>48</v>
      </c>
      <c r="B26" t="s">
        <v>16</v>
      </c>
      <c r="C26" t="s">
        <v>17</v>
      </c>
      <c r="D26" t="s">
        <v>26</v>
      </c>
      <c r="E26">
        <v>107.81756700000001</v>
      </c>
      <c r="F26">
        <v>51.177479475752669</v>
      </c>
      <c r="G26">
        <f t="shared" si="0"/>
        <v>56.640087524247342</v>
      </c>
      <c r="H26">
        <f t="shared" si="6"/>
        <v>0.47466735616240224</v>
      </c>
      <c r="I26">
        <v>1.2768600000000001</v>
      </c>
      <c r="J26">
        <v>0</v>
      </c>
      <c r="K26">
        <v>0</v>
      </c>
      <c r="L26">
        <f t="shared" si="7"/>
        <v>0.18151913281032314</v>
      </c>
      <c r="M26">
        <v>3.4890912635589144</v>
      </c>
      <c r="N26">
        <v>14.805</v>
      </c>
      <c r="O26">
        <f t="shared" si="1"/>
        <v>18.294091263558915</v>
      </c>
      <c r="P26">
        <v>1277.6822759608524</v>
      </c>
      <c r="Q26" s="1">
        <v>54789</v>
      </c>
      <c r="R26">
        <f>VLOOKUP(A26,[1]vpn!$G$2:$H$48,2,0)</f>
        <v>33.851599999999998</v>
      </c>
    </row>
    <row r="27" spans="1:18" x14ac:dyDescent="0.25">
      <c r="A27" t="s">
        <v>49</v>
      </c>
      <c r="B27" t="s">
        <v>50</v>
      </c>
      <c r="C27" t="s">
        <v>20</v>
      </c>
      <c r="D27" t="s">
        <v>18</v>
      </c>
      <c r="E27">
        <v>9.379999999999999</v>
      </c>
      <c r="F27">
        <v>2.2718624900000002</v>
      </c>
      <c r="G27">
        <f t="shared" si="0"/>
        <v>7.1081375099999988</v>
      </c>
      <c r="H27">
        <f t="shared" si="6"/>
        <v>0.24220282409381669</v>
      </c>
      <c r="I27">
        <v>1.0454E-2</v>
      </c>
      <c r="J27">
        <v>0</v>
      </c>
      <c r="K27">
        <v>0</v>
      </c>
      <c r="L27">
        <f t="shared" si="7"/>
        <v>1.1144989339019191E-3</v>
      </c>
      <c r="M27">
        <v>0</v>
      </c>
      <c r="O27">
        <f t="shared" si="1"/>
        <v>0</v>
      </c>
      <c r="P27">
        <v>8.4775207163247757</v>
      </c>
      <c r="Q27" s="1">
        <v>54789</v>
      </c>
      <c r="R27">
        <f>VLOOKUP(A27,[1]vpn!$G$2:$H$48,2,0)</f>
        <v>0.05</v>
      </c>
    </row>
    <row r="28" spans="1:18" x14ac:dyDescent="0.25">
      <c r="A28" t="s">
        <v>51</v>
      </c>
      <c r="B28" t="s">
        <v>16</v>
      </c>
      <c r="C28" t="s">
        <v>25</v>
      </c>
      <c r="D28" t="s">
        <v>26</v>
      </c>
      <c r="E28">
        <v>1160.2</v>
      </c>
      <c r="F28">
        <v>965.98022406377004</v>
      </c>
      <c r="G28">
        <f t="shared" si="0"/>
        <v>194.21977593623001</v>
      </c>
      <c r="H28">
        <f t="shared" si="6"/>
        <v>0.83259802108582137</v>
      </c>
      <c r="I28">
        <v>61.472978066140357</v>
      </c>
      <c r="J28">
        <v>0</v>
      </c>
      <c r="K28">
        <v>0</v>
      </c>
      <c r="L28">
        <f t="shared" si="7"/>
        <v>5.7746949289898597E-2</v>
      </c>
      <c r="M28">
        <v>5.5250325</v>
      </c>
      <c r="O28">
        <f t="shared" si="1"/>
        <v>5.5250325</v>
      </c>
      <c r="P28">
        <v>12716.913497660986</v>
      </c>
      <c r="Q28" s="1">
        <v>54789</v>
      </c>
      <c r="R28">
        <f>VLOOKUP(A28,[1]vpn!$G$2:$H$48,2,0)</f>
        <v>454.72800000000007</v>
      </c>
    </row>
    <row r="29" spans="1:18" x14ac:dyDescent="0.25">
      <c r="A29" t="s">
        <v>52</v>
      </c>
      <c r="B29" t="s">
        <v>16</v>
      </c>
      <c r="C29" t="s">
        <v>25</v>
      </c>
      <c r="D29" t="s">
        <v>18</v>
      </c>
      <c r="E29">
        <v>26.8</v>
      </c>
      <c r="F29">
        <v>7.2255541100000009</v>
      </c>
      <c r="G29">
        <f t="shared" si="0"/>
        <v>19.57444589</v>
      </c>
      <c r="H29">
        <f t="shared" si="6"/>
        <v>0.26961022798507467</v>
      </c>
      <c r="I29">
        <v>0.189722</v>
      </c>
      <c r="J29">
        <v>0</v>
      </c>
      <c r="K29">
        <v>0</v>
      </c>
      <c r="L29">
        <f t="shared" si="7"/>
        <v>1.0223375347111114E-2</v>
      </c>
      <c r="M29">
        <v>8.4264459302577865E-2</v>
      </c>
      <c r="O29">
        <f t="shared" si="1"/>
        <v>8.4264459302577865E-2</v>
      </c>
      <c r="P29">
        <v>173.56136842356264</v>
      </c>
      <c r="Q29" s="1">
        <v>54789</v>
      </c>
      <c r="R29">
        <f>VLOOKUP(A29,[1]vpn!$G$2:$H$48,2,0)</f>
        <v>3.87</v>
      </c>
    </row>
    <row r="30" spans="1:18" x14ac:dyDescent="0.25">
      <c r="A30" t="s">
        <v>53</v>
      </c>
      <c r="B30" t="s">
        <v>16</v>
      </c>
      <c r="C30" t="s">
        <v>20</v>
      </c>
      <c r="D30" t="s">
        <v>18</v>
      </c>
      <c r="E30">
        <v>0</v>
      </c>
      <c r="F30">
        <v>0</v>
      </c>
      <c r="G30">
        <f t="shared" si="0"/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O30">
        <f t="shared" si="1"/>
        <v>0</v>
      </c>
      <c r="P30">
        <v>0</v>
      </c>
      <c r="Q30" s="1">
        <v>54789</v>
      </c>
      <c r="R30">
        <f>VLOOKUP(A30,[1]vpn!$G$2:$H$48,2,0)</f>
        <v>0</v>
      </c>
    </row>
    <row r="31" spans="1:18" x14ac:dyDescent="0.25">
      <c r="A31" t="s">
        <v>54</v>
      </c>
      <c r="B31" t="s">
        <v>50</v>
      </c>
      <c r="C31" t="s">
        <v>25</v>
      </c>
      <c r="D31" t="s">
        <v>26</v>
      </c>
      <c r="E31">
        <v>68.989999999999995</v>
      </c>
      <c r="F31">
        <v>0.104827</v>
      </c>
      <c r="G31">
        <f t="shared" si="0"/>
        <v>68.885172999999995</v>
      </c>
      <c r="H31">
        <f>F31/E31</f>
        <v>1.5194520945064503E-3</v>
      </c>
      <c r="I31">
        <v>0</v>
      </c>
      <c r="J31">
        <v>0</v>
      </c>
      <c r="K31">
        <v>0</v>
      </c>
      <c r="L31">
        <f>(I31+J31+K31+M31+N31)/E31</f>
        <v>0</v>
      </c>
      <c r="M31">
        <v>0</v>
      </c>
      <c r="O31">
        <f t="shared" si="1"/>
        <v>0</v>
      </c>
      <c r="P31">
        <v>0</v>
      </c>
      <c r="Q31" s="1">
        <v>54789</v>
      </c>
      <c r="R31">
        <f>VLOOKUP(A31,[1]vpn!$G$2:$H$48,2,0)</f>
        <v>0</v>
      </c>
    </row>
    <row r="32" spans="1:18" x14ac:dyDescent="0.25">
      <c r="A32" t="s">
        <v>55</v>
      </c>
      <c r="B32" t="s">
        <v>16</v>
      </c>
      <c r="D32" t="e">
        <v>#N/A</v>
      </c>
      <c r="E32">
        <v>6430</v>
      </c>
      <c r="F32">
        <v>914</v>
      </c>
      <c r="G32">
        <f t="shared" si="0"/>
        <v>5516</v>
      </c>
      <c r="H32">
        <f>F32/E32</f>
        <v>0.1421461897356143</v>
      </c>
      <c r="I32">
        <v>103</v>
      </c>
      <c r="J32">
        <v>28</v>
      </c>
      <c r="K32">
        <v>41</v>
      </c>
      <c r="L32">
        <f>(I32+J32+K32+M32+N32)/E32</f>
        <v>5.6609642301710728E-2</v>
      </c>
      <c r="M32">
        <v>172</v>
      </c>
      <c r="N32">
        <v>20</v>
      </c>
      <c r="O32">
        <f t="shared" si="1"/>
        <v>261</v>
      </c>
      <c r="P32">
        <v>20497.108714472099</v>
      </c>
      <c r="Q32" s="1">
        <v>54789</v>
      </c>
      <c r="R32">
        <f>VLOOKUP(A32,[1]vpn!$G$2:$H$48,2,0)</f>
        <v>483.58439999999985</v>
      </c>
    </row>
    <row r="33" spans="1:18" x14ac:dyDescent="0.25">
      <c r="A33" t="s">
        <v>56</v>
      </c>
      <c r="B33" t="s">
        <v>16</v>
      </c>
      <c r="C33" t="s">
        <v>20</v>
      </c>
      <c r="D33" t="s">
        <v>18</v>
      </c>
      <c r="E33">
        <v>0</v>
      </c>
      <c r="F33">
        <v>0</v>
      </c>
      <c r="G33">
        <f t="shared" si="0"/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O33">
        <f t="shared" si="1"/>
        <v>0</v>
      </c>
      <c r="P33">
        <v>0</v>
      </c>
      <c r="Q33" s="1">
        <v>54789</v>
      </c>
      <c r="R33">
        <f>VLOOKUP(A33,[1]vpn!$G$2:$H$48,2,0)</f>
        <v>0</v>
      </c>
    </row>
    <row r="34" spans="1:18" x14ac:dyDescent="0.25">
      <c r="A34" s="2" t="s">
        <v>74</v>
      </c>
      <c r="B34" s="2" t="s">
        <v>16</v>
      </c>
      <c r="C34" s="2" t="s">
        <v>25</v>
      </c>
      <c r="D34" s="2" t="s">
        <v>26</v>
      </c>
      <c r="E34" s="2">
        <v>198.76</v>
      </c>
      <c r="F34" s="3">
        <v>1.4534310500000001</v>
      </c>
      <c r="G34" s="2">
        <f t="shared" si="0"/>
        <v>197.30656894999998</v>
      </c>
      <c r="H34" s="2">
        <f t="shared" ref="H34:H42" si="8">F34/E34</f>
        <v>7.312492704769572E-3</v>
      </c>
      <c r="I34" s="2">
        <v>0.13343212245614033</v>
      </c>
      <c r="J34" s="2">
        <v>0</v>
      </c>
      <c r="K34" s="2">
        <v>0</v>
      </c>
      <c r="L34" s="2">
        <f t="shared" ref="L34:L42" si="9">(I34+J34+K34+M34+N34)/E34</f>
        <v>3.4233777375046175E-2</v>
      </c>
      <c r="M34" s="2">
        <v>5.0888734686080372</v>
      </c>
      <c r="N34" s="2">
        <v>1.5820000000000001</v>
      </c>
      <c r="O34" s="2">
        <f t="shared" si="1"/>
        <v>6.6708734686080371</v>
      </c>
      <c r="P34" s="2">
        <v>281.47727388134649</v>
      </c>
      <c r="Q34" s="4">
        <v>54789</v>
      </c>
      <c r="R34" s="5">
        <v>-20.346000000000004</v>
      </c>
    </row>
    <row r="35" spans="1:18" x14ac:dyDescent="0.25">
      <c r="A35" s="2" t="s">
        <v>75</v>
      </c>
      <c r="B35" s="2" t="s">
        <v>16</v>
      </c>
      <c r="C35" s="2" t="s">
        <v>25</v>
      </c>
      <c r="D35" s="2" t="s">
        <v>26</v>
      </c>
      <c r="E35" s="2">
        <v>111.87</v>
      </c>
      <c r="F35" s="3">
        <v>9.0818396873000005</v>
      </c>
      <c r="G35" s="2">
        <f t="shared" si="0"/>
        <v>102.7881603127</v>
      </c>
      <c r="H35" s="2">
        <f t="shared" si="8"/>
        <v>8.1182083555019213E-2</v>
      </c>
      <c r="I35" s="2">
        <v>0</v>
      </c>
      <c r="J35" s="2">
        <v>0</v>
      </c>
      <c r="K35" s="2">
        <v>0</v>
      </c>
      <c r="L35" s="2">
        <f t="shared" si="9"/>
        <v>0</v>
      </c>
      <c r="M35" s="2">
        <v>0</v>
      </c>
      <c r="N35" s="2">
        <v>0</v>
      </c>
      <c r="O35" s="2">
        <f t="shared" si="1"/>
        <v>0</v>
      </c>
      <c r="P35" s="2">
        <v>1.3492997678717351</v>
      </c>
      <c r="Q35" s="4">
        <v>54789</v>
      </c>
      <c r="R35" s="6">
        <v>0</v>
      </c>
    </row>
    <row r="36" spans="1:18" x14ac:dyDescent="0.25">
      <c r="A36" t="s">
        <v>57</v>
      </c>
      <c r="B36" t="s">
        <v>16</v>
      </c>
      <c r="C36" t="s">
        <v>17</v>
      </c>
      <c r="D36" t="s">
        <v>26</v>
      </c>
      <c r="E36">
        <v>55.35</v>
      </c>
      <c r="F36">
        <v>6.0521517106999996</v>
      </c>
      <c r="G36">
        <f t="shared" si="0"/>
        <v>49.297848289299999</v>
      </c>
      <c r="H36">
        <f t="shared" si="8"/>
        <v>0.10934330100632339</v>
      </c>
      <c r="I36">
        <v>0.32792856140350879</v>
      </c>
      <c r="J36">
        <v>7.4183298245614038E-2</v>
      </c>
      <c r="K36">
        <v>3.4391999999999978E-2</v>
      </c>
      <c r="L36">
        <f t="shared" si="9"/>
        <v>2.7074478453405753E-2</v>
      </c>
      <c r="M36">
        <v>1.0620685227468856</v>
      </c>
      <c r="O36">
        <f t="shared" si="1"/>
        <v>1.1706438209924996</v>
      </c>
      <c r="P36">
        <v>504.03702593649996</v>
      </c>
      <c r="Q36" s="1">
        <v>45625</v>
      </c>
      <c r="R36">
        <f>VLOOKUP(A36,[1]vpn!$G$2:$H$48,2,0)</f>
        <v>7.02</v>
      </c>
    </row>
    <row r="37" spans="1:18" x14ac:dyDescent="0.25">
      <c r="A37" t="s">
        <v>58</v>
      </c>
      <c r="B37" t="s">
        <v>16</v>
      </c>
      <c r="C37" t="s">
        <v>25</v>
      </c>
      <c r="D37" t="s">
        <v>26</v>
      </c>
      <c r="E37">
        <v>76.649179083600245</v>
      </c>
      <c r="F37">
        <v>11.0557536173825</v>
      </c>
      <c r="G37">
        <f t="shared" si="0"/>
        <v>65.593425466217752</v>
      </c>
      <c r="H37">
        <f t="shared" si="8"/>
        <v>0.14423838258364302</v>
      </c>
      <c r="I37">
        <v>0</v>
      </c>
      <c r="J37">
        <v>0</v>
      </c>
      <c r="K37">
        <v>0</v>
      </c>
      <c r="L37">
        <f t="shared" si="9"/>
        <v>0</v>
      </c>
      <c r="M37">
        <v>0</v>
      </c>
      <c r="O37">
        <f t="shared" si="1"/>
        <v>0</v>
      </c>
      <c r="P37">
        <v>0</v>
      </c>
      <c r="Q37" s="1">
        <v>54789</v>
      </c>
      <c r="R37">
        <f>VLOOKUP(A37,[1]vpn!$G$2:$H$48,2,0)</f>
        <v>-0.64</v>
      </c>
    </row>
    <row r="38" spans="1:18" x14ac:dyDescent="0.25">
      <c r="A38" t="s">
        <v>59</v>
      </c>
      <c r="B38" t="s">
        <v>16</v>
      </c>
      <c r="C38" t="s">
        <v>17</v>
      </c>
      <c r="D38" t="s">
        <v>26</v>
      </c>
      <c r="E38">
        <v>33.799999999999997</v>
      </c>
      <c r="F38">
        <v>22.754733343795362</v>
      </c>
      <c r="G38">
        <f t="shared" si="0"/>
        <v>11.045266656204635</v>
      </c>
      <c r="H38">
        <f t="shared" si="8"/>
        <v>0.67321696283418231</v>
      </c>
      <c r="I38">
        <v>0.67576899999999995</v>
      </c>
      <c r="J38">
        <v>0</v>
      </c>
      <c r="K38">
        <v>0</v>
      </c>
      <c r="L38">
        <f t="shared" si="9"/>
        <v>4.862734146786804E-2</v>
      </c>
      <c r="M38">
        <v>0.96783514161393946</v>
      </c>
      <c r="O38">
        <f t="shared" si="1"/>
        <v>0.96783514161393946</v>
      </c>
      <c r="P38">
        <v>693.65543240100033</v>
      </c>
      <c r="Q38" s="1">
        <v>54789</v>
      </c>
      <c r="R38">
        <f>VLOOKUP(A38,[1]vpn!$G$2:$H$48,2,0)</f>
        <v>-14.664</v>
      </c>
    </row>
    <row r="39" spans="1:18" x14ac:dyDescent="0.25">
      <c r="A39" t="s">
        <v>60</v>
      </c>
      <c r="B39" t="s">
        <v>16</v>
      </c>
      <c r="C39" t="s">
        <v>25</v>
      </c>
      <c r="D39" t="s">
        <v>26</v>
      </c>
      <c r="E39">
        <v>24.973667798507499</v>
      </c>
      <c r="F39">
        <v>0.33953011999999999</v>
      </c>
      <c r="G39">
        <f t="shared" si="0"/>
        <v>24.6341376785075</v>
      </c>
      <c r="H39">
        <f t="shared" si="8"/>
        <v>1.3595524803941347E-2</v>
      </c>
      <c r="I39">
        <v>0</v>
      </c>
      <c r="J39">
        <v>0</v>
      </c>
      <c r="K39">
        <v>0</v>
      </c>
      <c r="L39">
        <f t="shared" si="9"/>
        <v>0</v>
      </c>
      <c r="M39">
        <v>0</v>
      </c>
      <c r="O39">
        <f t="shared" si="1"/>
        <v>0</v>
      </c>
      <c r="P39">
        <v>0</v>
      </c>
      <c r="Q39" s="1">
        <v>54789</v>
      </c>
      <c r="R39">
        <f>VLOOKUP(A39,[1]vpn!$G$2:$H$48,2,0)</f>
        <v>0</v>
      </c>
    </row>
    <row r="40" spans="1:18" x14ac:dyDescent="0.25">
      <c r="A40" t="s">
        <v>61</v>
      </c>
      <c r="B40" t="s">
        <v>50</v>
      </c>
      <c r="C40" t="s">
        <v>20</v>
      </c>
      <c r="D40" t="s">
        <v>18</v>
      </c>
      <c r="E40">
        <v>4.4000000000000004</v>
      </c>
      <c r="F40">
        <v>5.9989999999999991E-3</v>
      </c>
      <c r="G40">
        <f t="shared" si="0"/>
        <v>4.3940010000000003</v>
      </c>
      <c r="H40">
        <f t="shared" si="8"/>
        <v>1.3634090909090907E-3</v>
      </c>
      <c r="I40">
        <v>0</v>
      </c>
      <c r="J40">
        <v>0</v>
      </c>
      <c r="K40">
        <v>0</v>
      </c>
      <c r="L40">
        <f t="shared" si="9"/>
        <v>0</v>
      </c>
      <c r="M40">
        <v>0</v>
      </c>
      <c r="O40">
        <f t="shared" si="1"/>
        <v>0</v>
      </c>
      <c r="P40">
        <v>0</v>
      </c>
      <c r="Q40" s="1">
        <v>54789</v>
      </c>
      <c r="R40">
        <f>VLOOKUP(A40,[1]vpn!$G$2:$H$48,2,0)</f>
        <v>0</v>
      </c>
    </row>
    <row r="41" spans="1:18" x14ac:dyDescent="0.25">
      <c r="A41" t="s">
        <v>62</v>
      </c>
      <c r="B41" t="s">
        <v>16</v>
      </c>
      <c r="C41" t="s">
        <v>17</v>
      </c>
      <c r="D41" t="s">
        <v>18</v>
      </c>
      <c r="E41">
        <v>2199</v>
      </c>
      <c r="F41">
        <v>182.57929338079796</v>
      </c>
      <c r="G41">
        <f t="shared" si="0"/>
        <v>2016.4207066192021</v>
      </c>
      <c r="H41">
        <f t="shared" si="8"/>
        <v>8.3028328049476102E-2</v>
      </c>
      <c r="I41">
        <v>21.681349000000001</v>
      </c>
      <c r="J41">
        <v>11.147173999999998</v>
      </c>
      <c r="K41">
        <v>3.5160789999999995</v>
      </c>
      <c r="L41">
        <f t="shared" si="9"/>
        <v>1.9166251914865852E-2</v>
      </c>
      <c r="M41">
        <v>5.8019859607900104</v>
      </c>
      <c r="O41">
        <f t="shared" si="1"/>
        <v>20.465238960790007</v>
      </c>
      <c r="P41">
        <v>1036.3711546863369</v>
      </c>
      <c r="Q41" s="1">
        <v>48203</v>
      </c>
      <c r="R41">
        <f>VLOOKUP(A41,[1]vpn!$G$2:$H$48,2,0)</f>
        <v>446.59</v>
      </c>
    </row>
    <row r="42" spans="1:18" x14ac:dyDescent="0.25">
      <c r="A42" t="s">
        <v>63</v>
      </c>
      <c r="B42" t="s">
        <v>16</v>
      </c>
      <c r="C42" t="s">
        <v>20</v>
      </c>
      <c r="D42" t="s">
        <v>18</v>
      </c>
      <c r="E42">
        <v>95.150999999999996</v>
      </c>
      <c r="F42">
        <v>50.857705023000001</v>
      </c>
      <c r="G42">
        <f t="shared" si="0"/>
        <v>44.293294976999995</v>
      </c>
      <c r="H42">
        <f t="shared" si="8"/>
        <v>0.53449469814295181</v>
      </c>
      <c r="I42">
        <v>2.9886032105263158</v>
      </c>
      <c r="J42">
        <v>1.5432019298245614</v>
      </c>
      <c r="K42">
        <v>0.67183529824561417</v>
      </c>
      <c r="L42">
        <f t="shared" si="9"/>
        <v>0.12113113674558824</v>
      </c>
      <c r="M42">
        <v>6.3221083538829763</v>
      </c>
      <c r="O42">
        <f t="shared" si="1"/>
        <v>8.5371455819531512</v>
      </c>
      <c r="P42">
        <v>2344.380750170867</v>
      </c>
      <c r="Q42" s="1">
        <v>44934</v>
      </c>
      <c r="R42">
        <f>VLOOKUP(A42,[1]vpn!$G$2:$H$48,2,0)</f>
        <v>14.81</v>
      </c>
    </row>
    <row r="43" spans="1:18" x14ac:dyDescent="0.25">
      <c r="A43" t="s">
        <v>64</v>
      </c>
      <c r="B43" t="s">
        <v>16</v>
      </c>
      <c r="C43" t="s">
        <v>20</v>
      </c>
      <c r="D43" t="s">
        <v>18</v>
      </c>
      <c r="E43">
        <v>0</v>
      </c>
      <c r="F43">
        <v>0</v>
      </c>
      <c r="G43">
        <f t="shared" si="0"/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O43">
        <f t="shared" si="1"/>
        <v>0</v>
      </c>
      <c r="P43">
        <v>0</v>
      </c>
      <c r="Q43" s="1">
        <v>41639</v>
      </c>
      <c r="R43">
        <f>VLOOKUP(A43,[1]vpn!$G$2:$H$48,2,0)</f>
        <v>0</v>
      </c>
    </row>
    <row r="44" spans="1:18" x14ac:dyDescent="0.25">
      <c r="A44" t="s">
        <v>65</v>
      </c>
      <c r="B44" t="s">
        <v>16</v>
      </c>
      <c r="C44" t="s">
        <v>25</v>
      </c>
      <c r="D44" t="s">
        <v>18</v>
      </c>
      <c r="E44">
        <v>495.4</v>
      </c>
      <c r="F44">
        <v>35.161827991179223</v>
      </c>
      <c r="G44">
        <f t="shared" si="0"/>
        <v>460.23817200882075</v>
      </c>
      <c r="H44">
        <f>F44/E44</f>
        <v>7.0976641080297179E-2</v>
      </c>
      <c r="I44">
        <v>6.1037079659649125</v>
      </c>
      <c r="J44">
        <v>0.61845200000000045</v>
      </c>
      <c r="K44">
        <v>0</v>
      </c>
      <c r="L44">
        <f>(I44+J44+K44+M44+N44)/E44</f>
        <v>8.7431592295567115E-2</v>
      </c>
      <c r="M44">
        <v>36.591450857259034</v>
      </c>
      <c r="O44">
        <f t="shared" si="1"/>
        <v>37.209902857259031</v>
      </c>
      <c r="P44">
        <v>2538.8771131975282</v>
      </c>
      <c r="Q44" s="1">
        <v>45466</v>
      </c>
      <c r="R44">
        <f>VLOOKUP(A44,[1]vpn!$G$2:$H$48,2,0)</f>
        <v>74.940600000000003</v>
      </c>
    </row>
    <row r="45" spans="1:18" x14ac:dyDescent="0.25">
      <c r="A45" t="s">
        <v>66</v>
      </c>
      <c r="B45" t="s">
        <v>16</v>
      </c>
      <c r="C45" t="s">
        <v>20</v>
      </c>
      <c r="D45" t="s">
        <v>18</v>
      </c>
      <c r="E45">
        <v>0</v>
      </c>
      <c r="F45">
        <v>0</v>
      </c>
      <c r="G45">
        <f t="shared" si="0"/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O45">
        <f t="shared" si="1"/>
        <v>0</v>
      </c>
      <c r="P45">
        <v>0</v>
      </c>
      <c r="Q45" s="1">
        <v>54789</v>
      </c>
      <c r="R45">
        <f>VLOOKUP(A45,[1]vpn!$G$2:$H$48,2,0)</f>
        <v>0</v>
      </c>
    </row>
    <row r="46" spans="1:18" x14ac:dyDescent="0.25">
      <c r="A46" t="s">
        <v>67</v>
      </c>
      <c r="B46" t="s">
        <v>16</v>
      </c>
      <c r="D46" t="e">
        <v>#N/A</v>
      </c>
      <c r="E46">
        <v>1333</v>
      </c>
      <c r="F46">
        <v>105.69148153455664</v>
      </c>
      <c r="G46">
        <f t="shared" si="0"/>
        <v>1227.3085184654433</v>
      </c>
      <c r="H46">
        <f>F46/E46</f>
        <v>7.9288433259232294E-2</v>
      </c>
      <c r="I46">
        <v>64</v>
      </c>
      <c r="J46">
        <v>0</v>
      </c>
      <c r="K46">
        <v>0</v>
      </c>
      <c r="L46">
        <f>(I46+J46+K46+M46+N46)/E46</f>
        <v>0.10787126756136771</v>
      </c>
      <c r="M46" s="7">
        <v>79.792399659303157</v>
      </c>
      <c r="O46">
        <f t="shared" si="1"/>
        <v>79.792399659303157</v>
      </c>
      <c r="P46">
        <v>1106.8476169437054</v>
      </c>
      <c r="Q46" s="1">
        <v>54789</v>
      </c>
      <c r="R46">
        <f>VLOOKUP(A46,[1]vpn!$G$2:$H$48,2,0)</f>
        <v>103.657</v>
      </c>
    </row>
    <row r="47" spans="1:18" x14ac:dyDescent="0.25">
      <c r="A47" t="s">
        <v>68</v>
      </c>
      <c r="B47" t="s">
        <v>16</v>
      </c>
      <c r="C47" t="s">
        <v>25</v>
      </c>
      <c r="D47" t="s">
        <v>26</v>
      </c>
      <c r="E47">
        <v>0</v>
      </c>
      <c r="F47">
        <v>0</v>
      </c>
      <c r="G47">
        <f t="shared" si="0"/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O47">
        <f t="shared" si="1"/>
        <v>0</v>
      </c>
      <c r="P47">
        <v>0.32955807193225628</v>
      </c>
      <c r="Q47" s="1">
        <v>54789</v>
      </c>
      <c r="R47">
        <f>VLOOKUP(A47,[1]vpn!$G$2:$H$48,2,0)</f>
        <v>0</v>
      </c>
    </row>
    <row r="48" spans="1:18" x14ac:dyDescent="0.25">
      <c r="A48" t="s">
        <v>69</v>
      </c>
      <c r="B48" t="s">
        <v>16</v>
      </c>
      <c r="C48" t="s">
        <v>25</v>
      </c>
      <c r="D48" t="s">
        <v>18</v>
      </c>
      <c r="E48">
        <v>85.510509903770654</v>
      </c>
      <c r="F48">
        <v>8.8979009994058309</v>
      </c>
      <c r="G48">
        <f t="shared" si="0"/>
        <v>76.612608904364819</v>
      </c>
      <c r="H48">
        <f>F48/E48</f>
        <v>0.10405622664885397</v>
      </c>
      <c r="I48">
        <v>1.1745817385964914</v>
      </c>
      <c r="J48">
        <v>0</v>
      </c>
      <c r="K48">
        <v>0</v>
      </c>
      <c r="L48">
        <f>(I48+J48+K48+M48+N48)/E48</f>
        <v>3.3934146581648977E-2</v>
      </c>
      <c r="M48">
        <v>1.1061444387496087</v>
      </c>
      <c r="N48">
        <v>0.621</v>
      </c>
      <c r="O48">
        <f t="shared" si="1"/>
        <v>1.7271444387496087</v>
      </c>
      <c r="P48">
        <v>469.26419077904302</v>
      </c>
      <c r="Q48" s="1">
        <v>54789</v>
      </c>
      <c r="R48">
        <f>VLOOKUP(A48,[1]vpn!$G$2:$H$48,2,0)</f>
        <v>0.58879999999999999</v>
      </c>
    </row>
    <row r="49" spans="1:18" x14ac:dyDescent="0.25">
      <c r="A49" t="s">
        <v>70</v>
      </c>
      <c r="B49" t="s">
        <v>50</v>
      </c>
      <c r="C49" t="s">
        <v>25</v>
      </c>
      <c r="D49" t="s">
        <v>26</v>
      </c>
      <c r="E49">
        <v>15.7677468879169</v>
      </c>
      <c r="F49">
        <v>0.19799600000000001</v>
      </c>
      <c r="G49">
        <f t="shared" si="0"/>
        <v>15.5697508879169</v>
      </c>
      <c r="H49">
        <f>F49/E49</f>
        <v>1.2557025515911079E-2</v>
      </c>
      <c r="I49">
        <v>0</v>
      </c>
      <c r="J49">
        <v>0</v>
      </c>
      <c r="K49">
        <v>0</v>
      </c>
      <c r="L49">
        <f>(I49+J49+K49+M49+N49)/E49</f>
        <v>0</v>
      </c>
      <c r="M49">
        <v>0</v>
      </c>
      <c r="O49">
        <f t="shared" si="1"/>
        <v>0</v>
      </c>
      <c r="P49">
        <v>0</v>
      </c>
      <c r="Q49" s="1">
        <v>54789</v>
      </c>
      <c r="R49">
        <f>VLOOKUP(A49,[1]vpn!$G$2:$H$48,2,0)</f>
        <v>0</v>
      </c>
    </row>
  </sheetData>
  <autoFilter ref="A1:R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2022-02-10T19:13:11Z</dcterms:created>
  <dcterms:modified xsi:type="dcterms:W3CDTF">2022-02-13T15:39:10Z</dcterms:modified>
</cp:coreProperties>
</file>