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8" i="1" l="1"/>
  <c r="M48" i="1"/>
  <c r="I48" i="1"/>
  <c r="H48" i="1"/>
  <c r="M47" i="1" l="1"/>
  <c r="I47" i="1"/>
  <c r="H47" i="1"/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<sst xmlns="http://schemas.openxmlformats.org/spreadsheetml/2006/main" count="318" uniqueCount="116">
  <si>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</si>
  <si>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</si>
  <si>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</si>
  <si>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</si>
  <si>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</si>
  <si>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</si>
  <si>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</si>
  <si>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</si>
  <si>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</si>
  <si>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</si>
  <si>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</si>
  <si>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</si>
  <si>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</si>
  <si>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</si>
  <si>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</si>
  <si>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</si>
  <si>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</si>
  <si>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</si>
  <si>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</si>
  <si>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</si>
  <si>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</si>
  <si>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</si>
  <si>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</si>
  <si>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</si>
  <si>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</si>
  <si>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</si>
  <si>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</si>
  <si>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</si>
  <si>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</si>
  <si>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</si>
  <si>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</si>
  <si>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</si>
  <si>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</si>
  <si>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</si>
  <si>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</si>
  <si>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</si>
  <si>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</si>
  <si>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</si>
  <si>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</si>
  <si>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</si>
  <si>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</si>
  <si>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</si>
  <si>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</si>
  <si>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</si>
  <si>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</si>
  <si>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</si>
  <si>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</si>
  <si>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</si>
  <si>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</si>
  <si>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</si>
  <si>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</si>
  <si>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</si>
  <si>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</si>
  <si>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</si>
  <si>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</si>
  <si>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</si>
  <si>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</si>
  <si>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</si>
  <si>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</si>
  <si>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</si>
  <si>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</si>
  <si>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</si>
  <si>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</si>
  <si>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</si>
  <si>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</si>
  <si>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</si>
  <si>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</si>
  <si>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</si>
  <si>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</si>
  <si>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</si>
  <si>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</si>
  <si>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</si>
  <si>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</si>
  <si>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</si>
  <si>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</si>
  <si>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</si>
  <si>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</si>
  <si>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</si>
  <si>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</si>
  <si>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</si>
  <si>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</si>
  <si>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</si>
  <si>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</si>
  <si>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</si>
  <si>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</si>
  <si>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</si>
  <si>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</si>
  <si>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</si>
  <si>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</si>
  <si>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</si>
  <si>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</si>
  <si>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</si>
  <si>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</si>
  <si>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</si>
  <si>
    <t>LLANOS NORTE</t>
  </si>
  <si>
    <t>DINA T</t>
  </si>
  <si>
    <t>AKACIAS</t>
  </si>
  <si>
    <t>FUENTE</t>
  </si>
  <si>
    <t>GERENCIA VAS</t>
  </si>
  <si>
    <t>ECP</t>
  </si>
  <si>
    <t>OOIP - MBls</t>
  </si>
  <si>
    <t>OOIP Oficial</t>
  </si>
  <si>
    <t>Np - MBls</t>
  </si>
  <si>
    <t>Dic/2021-OFM</t>
  </si>
  <si>
    <t>P1 - - MBls</t>
  </si>
  <si>
    <t>Balance de reservas oficial</t>
  </si>
  <si>
    <t>P2 - MBls</t>
  </si>
  <si>
    <t>P3 - - MBls</t>
  </si>
  <si>
    <t>RC- MBls</t>
  </si>
  <si>
    <t>Balance de RC oficial</t>
  </si>
  <si>
    <t>RV - MBls</t>
  </si>
  <si>
    <t>PLP 2021</t>
  </si>
  <si>
    <t>Fecha_finalización contrato</t>
  </si>
  <si>
    <t>VPN activo (MUSD)</t>
  </si>
  <si>
    <t>Portafolio/2022</t>
  </si>
  <si>
    <t>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</si>
</sst>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0" fontId="0" fillId="0" borderId="1" xfId="0" applyNumberFormat="1" applyBorder="1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pane ySplit="1" topLeftCell="A26" activePane="bottomLeft" state="frozen"/>
      <selection pane="bottomLeft" activeCell="G54" sqref="G54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  <col min="22" max="22" width="12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3.8571428571428572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4.7714285714285714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2.7999999999999994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4.7714285714285714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4.628571428571429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4.7714285714285714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4.5999999999999996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3.7142857142857144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2.7999999999999994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2.7999999999999994</v>
      </c>
    </row>
    <row r="18" spans="1:20" x14ac:dyDescent="0.25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3.6857142857142855</v>
      </c>
    </row>
    <row r="19" spans="1:20" x14ac:dyDescent="0.25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25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25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4.5</v>
      </c>
    </row>
    <row r="22" spans="1:20" x14ac:dyDescent="0.25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2.7999999999999994</v>
      </c>
    </row>
    <row r="23" spans="1:20" x14ac:dyDescent="0.25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2.7999999999999994</v>
      </c>
    </row>
    <row r="24" spans="1:20" x14ac:dyDescent="0.25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25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4.0285714285714285</v>
      </c>
    </row>
    <row r="26" spans="1:20" x14ac:dyDescent="0.25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3.7428571428571429</v>
      </c>
    </row>
    <row r="27" spans="1:20" x14ac:dyDescent="0.25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25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25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4.5</v>
      </c>
    </row>
    <row r="30" spans="1:20" x14ac:dyDescent="0.25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4.7714285714285714</v>
      </c>
    </row>
    <row r="32" spans="1:20" x14ac:dyDescent="0.25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8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4.5</v>
      </c>
    </row>
    <row r="33" spans="1:20" x14ac:dyDescent="0.25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4.628571428571429</v>
      </c>
    </row>
    <row r="34" spans="1:20" x14ac:dyDescent="0.25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25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2.7999999999999994</v>
      </c>
    </row>
    <row r="36" spans="1:20" x14ac:dyDescent="0.25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4.5</v>
      </c>
    </row>
    <row r="37" spans="1:20" x14ac:dyDescent="0.25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25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3.8571428571428572</v>
      </c>
    </row>
    <row r="39" spans="1:20" x14ac:dyDescent="0.25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25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3.8571428571428572</v>
      </c>
    </row>
    <row r="41" spans="1:20" x14ac:dyDescent="0.25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25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4.5</v>
      </c>
    </row>
    <row r="43" spans="1:20" x14ac:dyDescent="0.25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4.5</v>
      </c>
    </row>
    <row r="44" spans="1:20" x14ac:dyDescent="0.25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3.7428571428571429</v>
      </c>
    </row>
    <row r="45" spans="1:20" x14ac:dyDescent="0.25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4.5</v>
      </c>
    </row>
    <row r="46" spans="1:20" x14ac:dyDescent="0.25">
      <c r="A46" t="s">
        <v>94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4.4119047619047622</v>
      </c>
    </row>
    <row r="47" spans="1:20" x14ac:dyDescent="0.25">
      <c r="A47" s="9" t="s">
        <v>95</v>
      </c>
      <c r="B47" s="9" t="s">
        <v>16</v>
      </c>
      <c r="C47" s="9" t="s">
        <v>115</v>
      </c>
      <c r="D47" t="s">
        <v>18</v>
      </c>
      <c r="E47" s="9" t="s">
        <v>81</v>
      </c>
      <c r="F47" s="9">
        <v>281</v>
      </c>
      <c r="G47" s="9">
        <v>74.25</v>
      </c>
      <c r="H47" s="9">
        <f>F47-G47</f>
        <v>206.75</v>
      </c>
      <c r="I47" s="10">
        <f>G47/F47</f>
        <v>0.26423487544483987</v>
      </c>
      <c r="J47" s="10">
        <v>7.09</v>
      </c>
      <c r="K47" s="10">
        <v>0</v>
      </c>
      <c r="L47" s="10">
        <v>0</v>
      </c>
      <c r="M47" s="9">
        <f>(J47+K47+L47+N47+O47)/F47</f>
        <v>8.7900355871886104E-2</v>
      </c>
      <c r="N47" s="9">
        <v>11.78</v>
      </c>
      <c r="O47" s="9">
        <v>5.83</v>
      </c>
      <c r="P47" s="9">
        <f>K47+L47+N47+O47</f>
        <v>17.61</v>
      </c>
      <c r="Q47" s="9">
        <v>2809</v>
      </c>
      <c r="R47" s="11">
        <v>45082</v>
      </c>
      <c r="S47" s="9">
        <v>56.4</v>
      </c>
      <c r="T47" s="9">
        <v>4.5</v>
      </c>
    </row>
    <row r="48" spans="1:20" x14ac:dyDescent="0.25">
      <c r="A48" s="9" t="s">
        <v>96</v>
      </c>
      <c r="B48" s="9" t="s">
        <v>16</v>
      </c>
      <c r="C48" s="9" t="s">
        <v>25</v>
      </c>
      <c r="D48" t="s">
        <v>18</v>
      </c>
      <c r="E48" s="9" t="s">
        <v>81</v>
      </c>
      <c r="F48" s="9">
        <v>3210</v>
      </c>
      <c r="G48" s="9">
        <v>28.9</v>
      </c>
      <c r="H48" s="9">
        <f>F48-G48</f>
        <v>3181.1</v>
      </c>
      <c r="I48" s="10">
        <f>G48/F48</f>
        <v>9.0031152647975076E-3</v>
      </c>
      <c r="J48" s="9">
        <v>52</v>
      </c>
      <c r="K48" s="9">
        <v>57</v>
      </c>
      <c r="L48" s="9">
        <v>32</v>
      </c>
      <c r="M48" s="9">
        <f>(J48+K48+L48+N48+O48)/F48</f>
        <v>7.5389408099688471E-2</v>
      </c>
      <c r="N48" s="9">
        <v>101</v>
      </c>
      <c r="O48" s="9">
        <v>0</v>
      </c>
      <c r="P48" s="9">
        <f>K48+L48+N48+O48</f>
        <v>190</v>
      </c>
      <c r="Q48" s="12">
        <v>16775.614657534246</v>
      </c>
      <c r="R48" s="11">
        <v>45263</v>
      </c>
      <c r="S48" s="9">
        <v>654</v>
      </c>
      <c r="T48" s="9">
        <v>4.5</v>
      </c>
    </row>
  </sheetData>
  <autoFilter ref="A1:T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H23" sqref="H23"/>
    </sheetView>
  </sheetViews>
  <sheetFormatPr baseColWidth="10" defaultRowHeight="15" x14ac:dyDescent="0.25"/>
  <cols>
    <col min="1" max="1" width="22.5703125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25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25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25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25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4"/>
  <sheetViews>
    <sheetView workbookViewId="0">
      <selection activeCell="H14" sqref="H14"/>
    </sheetView>
  </sheetViews>
  <sheetFormatPr baseColWidth="10" defaultRowHeight="15" x14ac:dyDescent="0.25"/>
  <cols>
    <col min="7" max="7" width="25.42578125" bestFit="1" customWidth="1"/>
    <col min="8" max="8" width="15.140625" customWidth="1"/>
    <col min="9" max="9" width="24.5703125" bestFit="1" customWidth="1"/>
  </cols>
  <sheetData>
    <row r="2" spans="7:9" x14ac:dyDescent="0.25">
      <c r="G2" t="s">
        <v>73</v>
      </c>
      <c r="H2" t="s">
        <v>95</v>
      </c>
      <c r="I2" t="s">
        <v>97</v>
      </c>
    </row>
    <row r="3" spans="7:9" x14ac:dyDescent="0.25">
      <c r="G3" t="s">
        <v>98</v>
      </c>
    </row>
    <row r="4" spans="7:9" x14ac:dyDescent="0.25">
      <c r="G4" t="s">
        <v>88</v>
      </c>
      <c r="H4" t="s">
        <v>99</v>
      </c>
    </row>
    <row r="5" spans="7:9" x14ac:dyDescent="0.25">
      <c r="G5" t="s">
        <v>100</v>
      </c>
      <c r="H5">
        <v>281</v>
      </c>
      <c r="I5" t="s">
        <v>101</v>
      </c>
    </row>
    <row r="6" spans="7:9" x14ac:dyDescent="0.25">
      <c r="G6" t="s">
        <v>102</v>
      </c>
      <c r="H6">
        <v>74.25</v>
      </c>
      <c r="I6" t="s">
        <v>103</v>
      </c>
    </row>
    <row r="7" spans="7:9" x14ac:dyDescent="0.25">
      <c r="G7" t="s">
        <v>6</v>
      </c>
      <c r="H7">
        <v>26.4</v>
      </c>
    </row>
    <row r="8" spans="7:9" x14ac:dyDescent="0.25">
      <c r="G8" t="s">
        <v>104</v>
      </c>
      <c r="H8">
        <v>7.09</v>
      </c>
      <c r="I8" t="s">
        <v>105</v>
      </c>
    </row>
    <row r="9" spans="7:9" x14ac:dyDescent="0.25">
      <c r="G9" t="s">
        <v>106</v>
      </c>
      <c r="H9">
        <v>0</v>
      </c>
    </row>
    <row r="10" spans="7:9" x14ac:dyDescent="0.25">
      <c r="G10" t="s">
        <v>107</v>
      </c>
      <c r="H10">
        <v>0</v>
      </c>
    </row>
    <row r="11" spans="7:9" x14ac:dyDescent="0.25">
      <c r="G11" t="s">
        <v>108</v>
      </c>
      <c r="H11">
        <v>11.78</v>
      </c>
      <c r="I11" t="s">
        <v>109</v>
      </c>
    </row>
    <row r="12" spans="7:9" x14ac:dyDescent="0.25">
      <c r="G12" t="s">
        <v>110</v>
      </c>
      <c r="H12">
        <v>5.83</v>
      </c>
      <c r="I12" t="s">
        <v>111</v>
      </c>
    </row>
    <row r="13" spans="7:9" x14ac:dyDescent="0.25">
      <c r="G13" t="s">
        <v>112</v>
      </c>
      <c r="H13" s="1">
        <v>45082</v>
      </c>
    </row>
    <row r="14" spans="7:9" x14ac:dyDescent="0.25">
      <c r="G14" t="s">
        <v>113</v>
      </c>
      <c r="H14">
        <v>56.4</v>
      </c>
      <c r="I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2022-03-31T21:49:02Z</dcterms:modified>
</cp:coreProperties>
</file>