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" sheetId="1" state="visible" r:id="rId3"/>
    <sheet name="DADOS" sheetId="2" state="visible" r:id="rId4"/>
  </sheets>
  <definedNames>
    <definedName function="false" hidden="false" localSheetId="0" name="_xlnm.Print_Area" vbProcedure="false">APP!$A$1:$T$56</definedName>
    <definedName function="false" hidden="false" name="aporte" vbProcedure="false">APP!$D$17</definedName>
    <definedName function="false" hidden="false" name="patrimonio" vbProcedure="false">APP!$D$20</definedName>
    <definedName function="false" hidden="false" name="qtd_anos" vbProcedure="false">APP!$D$18</definedName>
    <definedName function="false" hidden="false" name="rendimento_carteira" vbProcedure="false">APP!$D$13</definedName>
    <definedName function="false" hidden="false" name="salario" vbProcedure="false">APP!$D$12</definedName>
    <definedName function="false" hidden="false" name="sugestao_investimento" vbProcedure="false">APP!$D$14</definedName>
    <definedName function="false" hidden="false" name="taxa_mensal" vbProcedure="false">APP!$D$19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<sst xmlns="http://schemas.openxmlformats.org/spreadsheetml/2006/main" count="71" uniqueCount="34">
  <si>
    <t xml:space="preserve">CONFIGURAÇÕES</t>
  </si>
  <si>
    <t xml:space="preserve">Salário</t>
  </si>
  <si>
    <t xml:space="preserve">Rendimento Carteira</t>
  </si>
  <si>
    <t xml:space="preserve">Sugestão de Investimento (30%)</t>
  </si>
  <si>
    <t xml:space="preserve">INVESTIMENTO MENSAL</t>
  </si>
  <si>
    <t xml:space="preserve">Quanto investir por mês ?</t>
  </si>
  <si>
    <t xml:space="preserve">Por Quantos Anos ?</t>
  </si>
  <si>
    <t xml:space="preserve">Taxa de Rendimento mensal ?</t>
  </si>
  <si>
    <t xml:space="preserve">Patrimônio acumulado ?</t>
  </si>
  <si>
    <t xml:space="preserve">Dividendos Mensais ?</t>
  </si>
  <si>
    <t xml:space="preserve"> Cenários</t>
  </si>
  <si>
    <t xml:space="preserve">Dividendo</t>
  </si>
  <si>
    <t xml:space="preserve">Quanto em 2 Anos ?</t>
  </si>
  <si>
    <t xml:space="preserve">Quanto em 3 Anos ?</t>
  </si>
  <si>
    <t xml:space="preserve">Quanto em 4 Anos ?</t>
  </si>
  <si>
    <t xml:space="preserve">Quanto em 5 Anos ?</t>
  </si>
  <si>
    <t xml:space="preserve">Quanto em 10 Anos ?</t>
  </si>
  <si>
    <t xml:space="preserve">PERFIL</t>
  </si>
  <si>
    <t xml:space="preserve">Conservador</t>
  </si>
  <si>
    <t xml:space="preserve">VALOR A SER INVESTIDO POR MÊS</t>
  </si>
  <si>
    <t xml:space="preserve">TIPO DE FII</t>
  </si>
  <si>
    <t xml:space="preserve">Percentual Sugerido</t>
  </si>
  <si>
    <t xml:space="preserve">Valores</t>
  </si>
  <si>
    <t xml:space="preserve">PAPEL</t>
  </si>
  <si>
    <t xml:space="preserve">TIJOLO</t>
  </si>
  <si>
    <t xml:space="preserve">HÍBRIDOS</t>
  </si>
  <si>
    <t xml:space="preserve">FOFs</t>
  </si>
  <si>
    <t xml:space="preserve">DESENVOLVIMENTO</t>
  </si>
  <si>
    <t xml:space="preserve">HOTELARIAS</t>
  </si>
  <si>
    <t xml:space="preserve">CHAVE</t>
  </si>
  <si>
    <t xml:space="preserve">%</t>
  </si>
  <si>
    <t xml:space="preserve">Moderado-TIJOLO</t>
  </si>
  <si>
    <t xml:space="preserve">Moderado</t>
  </si>
  <si>
    <t xml:space="preserve">Agressivo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</si>
</sst>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_-"/>
    <numFmt numFmtId="166" formatCode="&quot;R$ &quot;#,##0.00"/>
    <numFmt numFmtId="167" formatCode="0.00%"/>
    <numFmt numFmtId="168" formatCode="&quot;R$ &quot;#,##0.00;[RED]&quot;-R$ &quot;#,##0.00"/>
    <numFmt numFmtId="169" formatCode="0%"/>
  </numFmts>
  <fonts count="1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Segoe UI Semibold"/>
      <family val="2"/>
      <charset val="1"/>
    </font>
    <font>
      <sz val="12"/>
      <color theme="1"/>
      <name val="Segoe UI"/>
      <family val="2"/>
      <charset val="1"/>
    </font>
    <font>
      <sz val="11"/>
      <color theme="1"/>
      <name val="Segoe UI"/>
      <family val="2"/>
      <charset val="1"/>
    </font>
    <font>
      <b val="true"/>
      <sz val="20"/>
      <color theme="0"/>
      <name val="Segoe UI Semibold"/>
      <family val="2"/>
      <charset val="1"/>
    </font>
    <font>
      <b val="true"/>
      <sz val="11"/>
      <color theme="1"/>
      <name val="Segoe UI"/>
      <family val="2"/>
      <charset val="1"/>
    </font>
    <font>
      <b val="true"/>
      <sz val="12"/>
      <color theme="1"/>
      <name val="Segoe UI"/>
      <family val="2"/>
      <charset val="1"/>
    </font>
    <font>
      <b val="true"/>
      <sz val="14"/>
      <color theme="0"/>
      <name val="Segoe UI Semibold"/>
      <family val="2"/>
      <charset val="1"/>
    </font>
    <font>
      <sz val="11"/>
      <color theme="0"/>
      <name val="Aptos Narrow"/>
      <family val="2"/>
      <charset val="1"/>
    </font>
    <font>
      <sz val="11"/>
      <color rgb="FF9C57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1"/>
      <color rgb="FF9E9E9E"/>
      <name val="Aptos Narrow"/>
      <family val="2"/>
      <charset val="1"/>
    </font>
    <font>
      <sz val="9"/>
      <color rgb="FF595959"/>
      <name val="Aptos Narrow"/>
      <family val="2"/>
    </font>
    <font>
      <sz val="9"/>
      <color rgb="FF808080"/>
      <name val="Aptos Narrow"/>
      <family val="2"/>
    </font>
    <font>
      <outline val="true"/>
      <sz val="54"/>
      <color rgb="FFFFE082"/>
      <name val="Arial Black"/>
      <family val="0"/>
    </font>
    <font>
      <outline val="true"/>
      <sz val="44"/>
      <color rgb="FFFFE082"/>
      <name val="Arial Black"/>
      <family val="0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E082"/>
      </patternFill>
    </fill>
    <fill>
      <patternFill patternType="solid">
        <fgColor theme="3" tint="0.2499"/>
        <bgColor rgb="FF156082"/>
      </patternFill>
    </fill>
    <fill>
      <patternFill patternType="solid">
        <fgColor theme="0" tint="-0.25"/>
        <bgColor rgb="FF9DAFBF"/>
      </patternFill>
    </fill>
    <fill>
      <patternFill patternType="solid">
        <fgColor theme="0" tint="-0.05"/>
        <bgColor rgb="FFFFFFFF"/>
      </patternFill>
    </fill>
    <fill>
      <patternFill patternType="solid">
        <fgColor theme="4" tint="0.5999"/>
        <bgColor rgb="FF7BBEED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>
        <color theme="0" tint="-0.35"/>
      </right>
      <top/>
      <bottom style="thin">
        <color theme="0" tint="-0.35"/>
      </bottom>
      <diagonal/>
    </border>
    <border diagonalUp="false" diagonalDown="false">
      <left style="thin">
        <color theme="0" tint="-0.35"/>
      </left>
      <right style="medium"/>
      <top/>
      <bottom style="thin">
        <color theme="0" tint="-0.35"/>
      </bottom>
      <diagonal/>
    </border>
    <border diagonalUp="false" diagonalDown="false">
      <left style="medium"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 diagonalUp="false" diagonalDown="false">
      <left style="thin">
        <color theme="0" tint="-0.35"/>
      </left>
      <right style="medium"/>
      <top style="thin">
        <color theme="0" tint="-0.35"/>
      </top>
      <bottom style="thin">
        <color theme="0" tint="-0.35"/>
      </bottom>
      <diagonal/>
    </border>
    <border diagonalUp="false" diagonalDown="false">
      <left style="medium"/>
      <right style="thin">
        <color theme="0" tint="-0.35"/>
      </right>
      <top style="thin">
        <color theme="0" tint="-0.35"/>
      </top>
      <bottom style="medium"/>
      <diagonal/>
    </border>
    <border diagonalUp="false" diagonalDown="false">
      <left style="thin">
        <color theme="0" tint="-0.35"/>
      </left>
      <right style="medium"/>
      <top style="thin">
        <color theme="0" tint="-0.35"/>
      </top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>
        <color theme="0" tint="-0.15"/>
      </right>
      <top/>
      <bottom style="hair">
        <color theme="0" tint="-0.15"/>
      </bottom>
      <diagonal/>
    </border>
    <border diagonalUp="false" diagonalDown="false">
      <left style="hair">
        <color theme="0" tint="-0.15"/>
      </left>
      <right style="hair">
        <color theme="0" tint="-0.15"/>
      </right>
      <top/>
      <bottom style="hair">
        <color theme="0" tint="-0.15"/>
      </bottom>
      <diagonal/>
    </border>
    <border diagonalUp="false" diagonalDown="false">
      <left style="hair">
        <color theme="0" tint="-0.15"/>
      </left>
      <right style="medium"/>
      <top/>
      <bottom style="hair">
        <color theme="0" tint="-0.15"/>
      </bottom>
      <diagonal/>
    </border>
    <border diagonalUp="false" diagonalDown="false">
      <left style="medium"/>
      <right style="hair">
        <color theme="0" tint="-0.15"/>
      </right>
      <top style="hair">
        <color theme="0" tint="-0.15"/>
      </top>
      <bottom style="hair">
        <color theme="0" tint="-0.15"/>
      </bottom>
      <diagonal/>
    </border>
    <border diagonalUp="false" diagonalDown="false">
      <left style="hair">
        <color theme="0" tint="-0.15"/>
      </left>
      <right style="hair">
        <color theme="0" tint="-0.15"/>
      </right>
      <top style="hair">
        <color theme="0" tint="-0.15"/>
      </top>
      <bottom style="hair">
        <color theme="0" tint="-0.15"/>
      </bottom>
      <diagonal/>
    </border>
    <border diagonalUp="false" diagonalDown="false">
      <left style="hair">
        <color theme="0" tint="-0.15"/>
      </left>
      <right style="medium"/>
      <top style="hair">
        <color theme="0" tint="-0.15"/>
      </top>
      <bottom style="hair">
        <color theme="0" tint="-0.15"/>
      </bottom>
      <diagonal/>
    </border>
    <border diagonalUp="false" diagonalDown="false">
      <left style="medium"/>
      <right style="hair">
        <color theme="0" tint="-0.15"/>
      </right>
      <top style="hair">
        <color theme="0" tint="-0.15"/>
      </top>
      <bottom style="medium"/>
      <diagonal/>
    </border>
    <border diagonalUp="false" diagonalDown="false">
      <left style="hair">
        <color theme="0" tint="-0.15"/>
      </left>
      <right style="hair">
        <color theme="0" tint="-0.15"/>
      </right>
      <top style="hair">
        <color theme="0" tint="-0.15"/>
      </top>
      <bottom style="medium"/>
      <diagonal/>
    </border>
    <border diagonalUp="false" diagonalDown="false">
      <left style="hair">
        <color theme="0" tint="-0.15"/>
      </left>
      <right style="medium"/>
      <top style="hair">
        <color theme="0" tint="-0.15"/>
      </top>
      <bottom style="medium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6" fontId="6" fillId="0" borderId="3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6" fontId="6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8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8" fontId="8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6" fontId="6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6" fontId="6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6" xfId="0" applyFont="true" applyBorder="true" applyAlignment="true" applyProtection="true">
      <alignment horizontal="left" vertical="bottom" textRotation="0" wrapText="false" indent="3" shrinkToFit="false"/>
      <protection locked="true" hidden="false"/>
    </xf>
    <xf numFmtId="166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4EA72E"/>
      <rgbColor rgb="FFC07FB6"/>
      <rgbColor rgb="FF156082"/>
      <rgbColor rgb="FFBFBFBF"/>
      <rgbColor rgb="FF808080"/>
      <rgbColor rgb="FF9DAFBF"/>
      <rgbColor rgb="FF9C2A8F"/>
      <rgbColor rgb="FFF2F2F2"/>
      <rgbColor rgb="FF83CBEB"/>
      <rgbColor rgb="FF660066"/>
      <rgbColor rgb="FFF49D82"/>
      <rgbColor rgb="FF215F9A"/>
      <rgbColor rgb="FFD9D9D9"/>
      <rgbColor rgb="FF000080"/>
      <rgbColor rgb="FFFF00FF"/>
      <rgbColor rgb="FFFFFF00"/>
      <rgbColor rgb="FF00FFFF"/>
      <rgbColor rgb="FF800080"/>
      <rgbColor rgb="FF800000"/>
      <rgbColor rgb="FF145D7F"/>
      <rgbColor rgb="FF0000FF"/>
      <rgbColor rgb="FF0F9ED5"/>
      <rgbColor rgb="FF9EB39F"/>
      <rgbColor rgb="FFA7D4A0"/>
      <rgbColor rgb="FFFFEB9C"/>
      <rgbColor rgb="FF9DCEF5"/>
      <rgbColor rgb="FFF5B7A4"/>
      <rgbColor rgb="FFD09FC8"/>
      <rgbColor rgb="FFFFE082"/>
      <rgbColor rgb="FF0E9AD0"/>
      <rgbColor rgb="FF7BBEED"/>
      <rgbColor rgb="FF8AC57F"/>
      <rgbColor rgb="FFA6A6A6"/>
      <rgbColor rgb="FFE36E30"/>
      <rgbColor rgb="FFE97132"/>
      <rgbColor rgb="FF595959"/>
      <rgbColor rgb="FF9E9E9E"/>
      <rgbColor rgb="FF003366"/>
      <rgbColor rgb="FF4CA32C"/>
      <rgbColor rgb="FF003300"/>
      <rgbColor rgb="FF7C9B7E"/>
      <rgbColor rgb="FF9C5700"/>
      <rgbColor rgb="FFA02B93"/>
      <rgbColor rgb="FF7C95AB"/>
      <rgbColor rgb="FF1868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9dafbf"/>
                  </a:gs>
                  <a:gs pos="50000">
                    <a:srgbClr val="90a2b3"/>
                  </a:gs>
                  <a:gs pos="100000">
                    <a:srgbClr val="7c95ab"/>
                  </a:gs>
                </a:gsLst>
                <a:lin ang="5400000"/>
              </a:gradFill>
              <a:ln w="9360">
                <a:solidFill>
                  <a:srgbClr val="145d7f"/>
                </a:solidFill>
                <a:round/>
              </a:ln>
            </c:spPr>
          </c:dPt>
          <c:dPt>
            <c:idx val="1"/>
            <c:spPr>
              <a:gradFill>
                <a:gsLst>
                  <a:gs pos="0">
                    <a:srgbClr val="f5b7a4"/>
                  </a:gs>
                  <a:gs pos="50000">
                    <a:srgbClr val="f2ab96"/>
                  </a:gs>
                  <a:gs pos="100000">
                    <a:srgbClr val="f49d82"/>
                  </a:gs>
                </a:gsLst>
                <a:lin ang="5400000"/>
              </a:gradFill>
              <a:ln w="9360">
                <a:solidFill>
                  <a:srgbClr val="e36e30"/>
                </a:solidFill>
                <a:round/>
              </a:ln>
            </c:spPr>
          </c:dPt>
          <c:dPt>
            <c:idx val="2"/>
            <c:spPr>
              <a:gradFill>
                <a:gsLst>
                  <a:gs pos="0">
                    <a:srgbClr val="9eb39f"/>
                  </a:gs>
                  <a:gs pos="50000">
                    <a:srgbClr val="91a892"/>
                  </a:gs>
                  <a:gs pos="100000">
                    <a:srgbClr val="7c9b7e"/>
                  </a:gs>
                </a:gsLst>
                <a:lin ang="5400000"/>
              </a:gradFill>
              <a:ln w="9360">
                <a:solidFill>
                  <a:srgbClr val="186823"/>
                </a:solidFill>
                <a:round/>
              </a:ln>
            </c:spPr>
          </c:dPt>
          <c:dPt>
            <c:idx val="3"/>
            <c:spPr>
              <a:gradFill>
                <a:gsLst>
                  <a:gs pos="0">
                    <a:srgbClr val="9dcef5"/>
                  </a:gs>
                  <a:gs pos="50000">
                    <a:srgbClr val="90c3ea"/>
                  </a:gs>
                  <a:gs pos="100000">
                    <a:srgbClr val="7bbeed"/>
                  </a:gs>
                </a:gsLst>
                <a:lin ang="5400000"/>
              </a:gradFill>
              <a:ln w="9360">
                <a:solidFill>
                  <a:srgbClr val="0e9ad0"/>
                </a:solidFill>
                <a:round/>
              </a:ln>
            </c:spPr>
          </c:dPt>
          <c:dPt>
            <c:idx val="4"/>
            <c:spPr>
              <a:gradFill>
                <a:gsLst>
                  <a:gs pos="0">
                    <a:srgbClr val="d09fc8"/>
                  </a:gs>
                  <a:gs pos="50000">
                    <a:srgbClr val="c593bd"/>
                  </a:gs>
                  <a:gs pos="100000">
                    <a:srgbClr val="c07fb6"/>
                  </a:gs>
                </a:gsLst>
                <a:lin ang="5400000"/>
              </a:gradFill>
              <a:ln w="9360">
                <a:solidFill>
                  <a:srgbClr val="9c2a8f"/>
                </a:solidFill>
                <a:round/>
              </a:ln>
            </c:spPr>
          </c:dPt>
          <c:dPt>
            <c:idx val="5"/>
            <c:spPr>
              <a:gradFill>
                <a:gsLst>
                  <a:gs pos="0">
                    <a:srgbClr val="a7d4a0"/>
                  </a:gs>
                  <a:gs pos="50000">
                    <a:srgbClr val="9bca93"/>
                  </a:gs>
                  <a:gs pos="100000">
                    <a:srgbClr val="8ac57f"/>
                  </a:gs>
                </a:gsLst>
                <a:lin ang="5400000"/>
              </a:gradFill>
              <a:ln w="9360">
                <a:solidFill>
                  <a:srgbClr val="4ca32c"/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595959"/>
                      </a:solidFill>
                      <a:uFillTx/>
                      <a:latin typeface="Aptos Narrow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595959"/>
                    </a:solidFill>
                    <a:uFillTx/>
                    <a:latin typeface="Aptos Narrow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808080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317160</xdr:colOff>
      <xdr:row>45</xdr:row>
      <xdr:rowOff>88200</xdr:rowOff>
    </xdr:from>
    <xdr:to>
      <xdr:col>3</xdr:col>
      <xdr:colOff>891720</xdr:colOff>
      <xdr:row>58</xdr:row>
      <xdr:rowOff>25560</xdr:rowOff>
    </xdr:to>
    <xdr:graphicFrame>
      <xdr:nvGraphicFramePr>
        <xdr:cNvPr id="0" name="Gráfico 5"/>
        <xdr:cNvGraphicFramePr/>
      </xdr:nvGraphicFramePr>
      <xdr:xfrm>
        <a:off x="317160" y="9041760"/>
        <a:ext cx="5001840" cy="24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303120</xdr:colOff>
      <xdr:row>2</xdr:row>
      <xdr:rowOff>17280</xdr:rowOff>
    </xdr:from>
    <xdr:to>
      <xdr:col>4</xdr:col>
      <xdr:colOff>16560</xdr:colOff>
      <xdr:row>8</xdr:row>
      <xdr:rowOff>98280</xdr:rowOff>
    </xdr:to>
    <xdr:sp>
      <xdr:nvSpPr>
        <xdr:cNvPr id="1" name="Retângulo: Cantos Arredondados 1"/>
        <xdr:cNvSpPr/>
      </xdr:nvSpPr>
      <xdr:spPr>
        <a:xfrm>
          <a:off x="303120" y="398160"/>
          <a:ext cx="5093280" cy="1224000"/>
        </a:xfrm>
        <a:prstGeom prst="roundRect">
          <a:avLst>
            <a:gd name="adj" fmla="val 16667"/>
          </a:avLst>
        </a:prstGeom>
        <a:solidFill>
          <a:srgbClr val="215f9a"/>
        </a:solidFill>
        <a:ln w="19050">
          <a:solidFill>
            <a:srgbClr val="092a38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b">
          <a:noAutofit/>
        </a:bodyPr>
        <a:p>
          <a:pPr algn="ctr">
            <a:lnSpc>
              <a:spcPct val="100000"/>
            </a:lnSpc>
          </a:pPr>
          <a:r>
            <a:rPr b="0" lang="pt-BR" sz="5400" strike="noStrike" u="none">
              <a:ln>
                <a:solidFill>
                  <a:srgbClr val="ffe082"/>
                </a:solidFill>
              </a:ln>
              <a:solidFill>
                <a:srgbClr val="ffffff"/>
              </a:solidFill>
              <a:uFillTx/>
              <a:latin typeface="Arial Black"/>
            </a:rPr>
            <a:t> </a:t>
          </a:r>
          <a:r>
            <a:rPr b="0" lang="pt-BR" sz="4400" strike="noStrike" u="none">
              <a:ln>
                <a:solidFill>
                  <a:srgbClr val="ffe082"/>
                </a:solidFill>
              </a:ln>
              <a:solidFill>
                <a:srgbClr val="ffffff"/>
              </a:solidFill>
              <a:uFillTx/>
              <a:latin typeface="Arial Black"/>
            </a:rPr>
            <a:t>X INVEST</a:t>
          </a:r>
          <a:endParaRPr b="0" lang="pt-BR" sz="44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1:F42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46.86"/>
    <col collapsed="false" customWidth="true" hidden="false" outlineLevel="0" max="3" min="3" style="1" width="17.43"/>
    <col collapsed="false" customWidth="true" hidden="false" outlineLevel="0" max="4" min="4" style="1" width="15"/>
    <col collapsed="false" customWidth="true" hidden="false" outlineLevel="0" max="8" min="5" style="1" width="3.57"/>
    <col collapsed="false" customWidth="false" hidden="true" outlineLevel="0" max="16384" min="9" style="1" width="8.71"/>
  </cols>
  <sheetData>
    <row r="11" customFormat="false" ht="22.05" hidden="false" customHeight="false" outlineLevel="0" collapsed="false">
      <c r="B11" s="2" t="s">
        <v>0</v>
      </c>
      <c r="C11" s="2"/>
      <c r="D11" s="2"/>
    </row>
    <row r="12" customFormat="false" ht="15" hidden="false" customHeight="false" outlineLevel="0" collapsed="false">
      <c r="B12" s="3" t="s">
        <v>1</v>
      </c>
      <c r="C12" s="3"/>
      <c r="D12" s="4" t="n">
        <v>6000</v>
      </c>
    </row>
    <row r="13" customFormat="false" ht="15" hidden="false" customHeight="false" outlineLevel="0" collapsed="false">
      <c r="B13" s="5" t="s">
        <v>2</v>
      </c>
      <c r="C13" s="5"/>
      <c r="D13" s="6" t="n">
        <v>0.003</v>
      </c>
    </row>
    <row r="14" customFormat="false" ht="15" hidden="false" customHeight="false" outlineLevel="0" collapsed="false">
      <c r="B14" s="7" t="s">
        <v>3</v>
      </c>
      <c r="C14" s="7"/>
      <c r="D14" s="8" t="n">
        <f aca="false">D12*30%</f>
        <v>1800</v>
      </c>
    </row>
    <row r="16" customFormat="false" ht="28.5" hidden="false" customHeight="true" outlineLevel="0" collapsed="false">
      <c r="B16" s="9" t="s">
        <v>4</v>
      </c>
      <c r="C16" s="9"/>
      <c r="D16" s="9"/>
    </row>
    <row r="17" customFormat="false" ht="15" hidden="false" customHeight="false" outlineLevel="0" collapsed="false">
      <c r="B17" s="3" t="s">
        <v>5</v>
      </c>
      <c r="C17" s="3"/>
      <c r="D17" s="10" t="n">
        <v>200</v>
      </c>
    </row>
    <row r="18" customFormat="false" ht="15" hidden="false" customHeight="false" outlineLevel="0" collapsed="false">
      <c r="B18" s="5" t="s">
        <v>6</v>
      </c>
      <c r="C18" s="5"/>
      <c r="D18" s="11" t="n">
        <v>4</v>
      </c>
    </row>
    <row r="19" customFormat="false" ht="15" hidden="false" customHeight="false" outlineLevel="0" collapsed="false">
      <c r="B19" s="5" t="s">
        <v>7</v>
      </c>
      <c r="C19" s="5"/>
      <c r="D19" s="12" t="n">
        <v>0.015</v>
      </c>
    </row>
    <row r="20" customFormat="false" ht="15" hidden="false" customHeight="false" outlineLevel="0" collapsed="false">
      <c r="B20" s="13" t="s">
        <v>8</v>
      </c>
      <c r="C20" s="13"/>
      <c r="D20" s="14" t="n">
        <f aca="false">FV(taxa_mensal,qtd_anos*12,aporte*-1)</f>
        <v>13913.0438575063</v>
      </c>
    </row>
    <row r="21" customFormat="false" ht="15" hidden="false" customHeight="false" outlineLevel="0" collapsed="false">
      <c r="B21" s="15" t="s">
        <v>9</v>
      </c>
      <c r="C21" s="15"/>
      <c r="D21" s="16" t="n">
        <f aca="false">patrimonio*rendimento_carteira</f>
        <v>41.7391315725191</v>
      </c>
      <c r="F21" s="17"/>
    </row>
    <row r="23" customFormat="false" ht="24.45" hidden="false" customHeight="false" outlineLevel="0" collapsed="false">
      <c r="B23" s="18" t="s">
        <v>10</v>
      </c>
      <c r="C23" s="18"/>
      <c r="D23" s="19" t="s">
        <v>11</v>
      </c>
    </row>
    <row r="24" customFormat="false" ht="15" hidden="false" customHeight="false" outlineLevel="0" collapsed="false">
      <c r="A24" s="20" t="n">
        <v>2</v>
      </c>
      <c r="B24" s="21" t="s">
        <v>12</v>
      </c>
      <c r="C24" s="22" t="n">
        <f aca="false">FV($D$19,$A24*12,$D$17*-1)</f>
        <v>5726.7041590536</v>
      </c>
      <c r="D24" s="23" t="n">
        <f aca="false">C24*rendimento_carteira</f>
        <v>17.1801124771608</v>
      </c>
    </row>
    <row r="25" customFormat="false" ht="15" hidden="false" customHeight="false" outlineLevel="0" collapsed="false">
      <c r="A25" s="20" t="n">
        <v>3</v>
      </c>
      <c r="B25" s="24" t="s">
        <v>13</v>
      </c>
      <c r="C25" s="25" t="n">
        <f aca="false">FV($D$19,$A25*12,$D$17*-1)</f>
        <v>9455.19384130261</v>
      </c>
      <c r="D25" s="26" t="n">
        <f aca="false">C25*rendimento_carteira</f>
        <v>28.3655815239078</v>
      </c>
    </row>
    <row r="26" customFormat="false" ht="15" hidden="false" customHeight="false" outlineLevel="0" collapsed="false">
      <c r="A26" s="20" t="n">
        <v>4</v>
      </c>
      <c r="B26" s="24" t="s">
        <v>14</v>
      </c>
      <c r="C26" s="25" t="n">
        <f aca="false">FV($D$19,$A26*12,$D$17*-1)</f>
        <v>13913.0438575063</v>
      </c>
      <c r="D26" s="26" t="n">
        <f aca="false">C26*rendimento_carteira</f>
        <v>41.7391315725191</v>
      </c>
    </row>
    <row r="27" customFormat="false" ht="15" hidden="false" customHeight="false" outlineLevel="0" collapsed="false">
      <c r="A27" s="20" t="n">
        <v>5</v>
      </c>
      <c r="B27" s="24" t="s">
        <v>15</v>
      </c>
      <c r="C27" s="25" t="n">
        <f aca="false">FV($D$19,$A27*12,$D$17*-1)</f>
        <v>19242.9303425296</v>
      </c>
      <c r="D27" s="26" t="n">
        <f aca="false">C27*rendimento_carteira</f>
        <v>57.7287910275889</v>
      </c>
    </row>
    <row r="28" customFormat="false" ht="15" hidden="false" customHeight="false" outlineLevel="0" collapsed="false">
      <c r="A28" s="20" t="n">
        <v>10</v>
      </c>
      <c r="B28" s="27" t="s">
        <v>16</v>
      </c>
      <c r="C28" s="28" t="n">
        <f aca="false">FV($D$19,$A28*12,$D$17*-1)</f>
        <v>66257.6382976178</v>
      </c>
      <c r="D28" s="29" t="n">
        <f aca="false">C28*rendimento_carteira</f>
        <v>198.772914892854</v>
      </c>
    </row>
    <row r="29" customFormat="false" ht="15" hidden="false" customHeight="false" outlineLevel="0" collapsed="false">
      <c r="A29" s="20"/>
    </row>
    <row r="32" customFormat="false" ht="15" hidden="false" customHeight="false" outlineLevel="0" collapsed="false">
      <c r="B32" s="30" t="s">
        <v>17</v>
      </c>
      <c r="C32" s="31" t="s">
        <v>18</v>
      </c>
      <c r="D32" s="30"/>
    </row>
    <row r="33" customFormat="false" ht="15" hidden="false" customHeight="false" outlineLevel="0" collapsed="false">
      <c r="B33" s="32" t="s">
        <v>19</v>
      </c>
      <c r="C33" s="33" t="n">
        <f aca="false">aporte</f>
        <v>200</v>
      </c>
      <c r="D33" s="32"/>
    </row>
    <row r="35" customFormat="false" ht="15" hidden="false" customHeight="false" outlineLevel="0" collapsed="false">
      <c r="B35" s="34" t="s">
        <v>20</v>
      </c>
      <c r="C35" s="34" t="s">
        <v>21</v>
      </c>
      <c r="D35" s="34" t="s">
        <v>22</v>
      </c>
    </row>
    <row r="36" customFormat="false" ht="15" hidden="false" customHeight="false" outlineLevel="0" collapsed="false">
      <c r="A36" s="35"/>
      <c r="B36" s="36" t="s">
        <v>23</v>
      </c>
      <c r="C36" s="37" t="n">
        <v>0.4</v>
      </c>
      <c r="D36" s="38" t="n">
        <f aca="false">C36*$C$33</f>
        <v>80</v>
      </c>
    </row>
    <row r="37" customFormat="false" ht="15" hidden="false" customHeight="false" outlineLevel="0" collapsed="false">
      <c r="A37" s="35"/>
      <c r="B37" s="36" t="s">
        <v>24</v>
      </c>
      <c r="C37" s="37" t="n">
        <v>0.2</v>
      </c>
      <c r="D37" s="38" t="n">
        <f aca="false">C37*$C$33</f>
        <v>40</v>
      </c>
    </row>
    <row r="38" customFormat="false" ht="15" hidden="false" customHeight="false" outlineLevel="0" collapsed="false">
      <c r="A38" s="35"/>
      <c r="B38" s="36" t="s">
        <v>25</v>
      </c>
      <c r="C38" s="37" t="n">
        <f aca="false">VLOOKUP($C$32&amp;"-"&amp;B38,DADOS!$A:$D,4,FALSE())</f>
        <v>0.1</v>
      </c>
      <c r="D38" s="38" t="n">
        <f aca="false">C38*$C$33</f>
        <v>20</v>
      </c>
    </row>
    <row r="39" customFormat="false" ht="15" hidden="false" customHeight="false" outlineLevel="0" collapsed="false">
      <c r="A39" s="35"/>
      <c r="B39" s="36" t="s">
        <v>26</v>
      </c>
      <c r="C39" s="37" t="n">
        <f aca="false">VLOOKUP($C$32&amp;"-"&amp;B39,DADOS!$A:$D,4,FALSE())</f>
        <v>0.1</v>
      </c>
      <c r="D39" s="38" t="n">
        <f aca="false">C39*$C$33</f>
        <v>20</v>
      </c>
    </row>
    <row r="40" customFormat="false" ht="15" hidden="false" customHeight="false" outlineLevel="0" collapsed="false">
      <c r="A40" s="35"/>
      <c r="B40" s="36" t="s">
        <v>27</v>
      </c>
      <c r="C40" s="37" t="n">
        <v>0.15</v>
      </c>
      <c r="D40" s="38" t="n">
        <f aca="false">C40*$C$33</f>
        <v>30</v>
      </c>
    </row>
    <row r="41" customFormat="false" ht="15" hidden="false" customHeight="false" outlineLevel="0" collapsed="false">
      <c r="A41" s="35"/>
      <c r="B41" s="36" t="s">
        <v>28</v>
      </c>
      <c r="C41" s="37" t="n">
        <v>0.05</v>
      </c>
      <c r="D41" s="38" t="n">
        <f aca="false">C41*$C$33</f>
        <v>10</v>
      </c>
    </row>
    <row r="42" customFormat="false" ht="15" hidden="false" customHeight="false" outlineLevel="0" collapsed="false">
      <c r="B42" s="39"/>
      <c r="C42" s="39"/>
      <c r="D42" s="40" t="n">
        <f aca="false">SUM(D36:D41)</f>
        <v>200</v>
      </c>
    </row>
  </sheetData>
  <mergeCells count="11">
    <mergeCell ref="B11:D11"/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</mergeCells>
  <dataValidations count="1">
    <dataValidation allowBlank="true" errorStyle="stop" operator="between" showDropDown="false" showErrorMessage="true" showInputMessage="true" sqref="C32" type="list">
      <formula1>"Conservador,Moderado,Agressivo"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7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21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4" activeCellId="0" sqref="D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1.57"/>
    <col collapsed="false" customWidth="true" hidden="false" outlineLevel="0" max="3" min="3" style="1" width="17.71"/>
    <col collapsed="false" customWidth="true" hidden="false" outlineLevel="0" max="7" min="7" style="1" width="15.43"/>
  </cols>
  <sheetData>
    <row r="2" customFormat="false" ht="15" hidden="false" customHeight="false" outlineLevel="0" collapsed="false">
      <c r="A2" s="41" t="s">
        <v>29</v>
      </c>
      <c r="B2" s="41" t="s">
        <v>17</v>
      </c>
      <c r="C2" s="42" t="s">
        <v>20</v>
      </c>
      <c r="D2" s="42" t="s">
        <v>30</v>
      </c>
    </row>
    <row r="3" customFormat="false" ht="15" hidden="false" customHeight="false" outlineLevel="0" collapsed="false">
      <c r="A3" s="1" t="str">
        <f aca="false">B3&amp;"-"&amp;C3</f>
        <v>Conservador-PAPEL</v>
      </c>
      <c r="B3" s="1" t="s">
        <v>18</v>
      </c>
      <c r="C3" s="36" t="s">
        <v>23</v>
      </c>
      <c r="D3" s="37" t="n">
        <v>0.3</v>
      </c>
      <c r="H3" s="1" t="s">
        <v>30</v>
      </c>
    </row>
    <row r="4" customFormat="false" ht="15" hidden="false" customHeight="false" outlineLevel="0" collapsed="false">
      <c r="A4" s="1" t="str">
        <f aca="false">B4&amp;"-"&amp;C4</f>
        <v>Conservador-TIJOLO</v>
      </c>
      <c r="B4" s="1" t="s">
        <v>18</v>
      </c>
      <c r="C4" s="36" t="s">
        <v>24</v>
      </c>
      <c r="D4" s="37" t="n">
        <v>0.5</v>
      </c>
      <c r="G4" s="30" t="s">
        <v>31</v>
      </c>
      <c r="H4" s="43" t="n">
        <f aca="false">VLOOKUP(G4,$A:$D,4,FALSE())</f>
        <v>0.35</v>
      </c>
    </row>
    <row r="5" customFormat="false" ht="15" hidden="false" customHeight="false" outlineLevel="0" collapsed="false">
      <c r="A5" s="1" t="str">
        <f aca="false">B5&amp;"-"&amp;C5</f>
        <v>Conservador-HÍBRIDOS</v>
      </c>
      <c r="B5" s="1" t="s">
        <v>18</v>
      </c>
      <c r="C5" s="36" t="s">
        <v>25</v>
      </c>
      <c r="D5" s="37" t="n">
        <v>0.1</v>
      </c>
    </row>
    <row r="6" customFormat="false" ht="15" hidden="false" customHeight="false" outlineLevel="0" collapsed="false">
      <c r="A6" s="1" t="str">
        <f aca="false">B6&amp;"-"&amp;C6</f>
        <v>Conservador-FOFs</v>
      </c>
      <c r="B6" s="1" t="s">
        <v>18</v>
      </c>
      <c r="C6" s="36" t="s">
        <v>26</v>
      </c>
      <c r="D6" s="37" t="n">
        <v>0.1</v>
      </c>
    </row>
    <row r="7" customFormat="false" ht="15" hidden="false" customHeight="false" outlineLevel="0" collapsed="false">
      <c r="A7" s="1" t="str">
        <f aca="false">B7&amp;"-"&amp;C7</f>
        <v>Conservador-DESENVOLVIMENTO</v>
      </c>
      <c r="B7" s="1" t="s">
        <v>18</v>
      </c>
      <c r="C7" s="36" t="s">
        <v>27</v>
      </c>
      <c r="D7" s="37" t="n">
        <v>0</v>
      </c>
    </row>
    <row r="8" customFormat="false" ht="15" hidden="false" customHeight="false" outlineLevel="0" collapsed="false">
      <c r="A8" s="44" t="str">
        <f aca="false">B8&amp;"-"&amp;C8</f>
        <v>Conservador-HOTELARIAS</v>
      </c>
      <c r="B8" s="44" t="s">
        <v>18</v>
      </c>
      <c r="C8" s="45" t="s">
        <v>28</v>
      </c>
      <c r="D8" s="46" t="n">
        <v>0</v>
      </c>
    </row>
    <row r="9" customFormat="false" ht="15" hidden="false" customHeight="false" outlineLevel="0" collapsed="false">
      <c r="A9" s="1" t="str">
        <f aca="false">B9&amp;"-"&amp;C9</f>
        <v>Moderado-PAPEL</v>
      </c>
      <c r="B9" s="1" t="s">
        <v>32</v>
      </c>
      <c r="C9" s="36" t="s">
        <v>23</v>
      </c>
      <c r="D9" s="37" t="n">
        <v>0.32</v>
      </c>
    </row>
    <row r="10" customFormat="false" ht="15" hidden="false" customHeight="false" outlineLevel="0" collapsed="false">
      <c r="A10" s="47" t="str">
        <f aca="false">B10&amp;"-"&amp;C10</f>
        <v>Moderado-TIJOLO</v>
      </c>
      <c r="B10" s="47" t="s">
        <v>32</v>
      </c>
      <c r="C10" s="48" t="s">
        <v>24</v>
      </c>
      <c r="D10" s="49" t="n">
        <v>0.35</v>
      </c>
    </row>
    <row r="11" customFormat="false" ht="15" hidden="false" customHeight="false" outlineLevel="0" collapsed="false">
      <c r="A11" s="1" t="str">
        <f aca="false">B11&amp;"-"&amp;C11</f>
        <v>Moderado-HÍBRIDOS</v>
      </c>
      <c r="B11" s="1" t="s">
        <v>32</v>
      </c>
      <c r="C11" s="36" t="s">
        <v>25</v>
      </c>
      <c r="D11" s="37" t="n">
        <v>0.08</v>
      </c>
    </row>
    <row r="12" customFormat="false" ht="15" hidden="false" customHeight="false" outlineLevel="0" collapsed="false">
      <c r="A12" s="1" t="str">
        <f aca="false">B12&amp;"-"&amp;C12</f>
        <v>Moderado-FOFs</v>
      </c>
      <c r="B12" s="1" t="s">
        <v>32</v>
      </c>
      <c r="C12" s="36" t="s">
        <v>26</v>
      </c>
      <c r="D12" s="37" t="n">
        <v>0.05</v>
      </c>
    </row>
    <row r="13" customFormat="false" ht="15" hidden="false" customHeight="false" outlineLevel="0" collapsed="false">
      <c r="A13" s="1" t="str">
        <f aca="false">B13&amp;"-"&amp;C13</f>
        <v>Moderado-DESENVOLVIMENTO</v>
      </c>
      <c r="B13" s="1" t="s">
        <v>32</v>
      </c>
      <c r="C13" s="36" t="s">
        <v>27</v>
      </c>
      <c r="D13" s="37" t="n">
        <v>0.1</v>
      </c>
    </row>
    <row r="14" customFormat="false" ht="15" hidden="false" customHeight="false" outlineLevel="0" collapsed="false">
      <c r="A14" s="44" t="str">
        <f aca="false">B14&amp;"-"&amp;C14</f>
        <v>Moderado-HOTELARIAS</v>
      </c>
      <c r="B14" s="44" t="s">
        <v>32</v>
      </c>
      <c r="C14" s="45" t="s">
        <v>28</v>
      </c>
      <c r="D14" s="46" t="n">
        <v>0.1</v>
      </c>
    </row>
    <row r="15" customFormat="false" ht="15" hidden="false" customHeight="false" outlineLevel="0" collapsed="false">
      <c r="A15" s="1" t="str">
        <f aca="false">B15&amp;"-"&amp;C15</f>
        <v>Agressivo-PAPEL</v>
      </c>
      <c r="B15" s="1" t="s">
        <v>33</v>
      </c>
      <c r="C15" s="36" t="s">
        <v>23</v>
      </c>
      <c r="D15" s="37" t="n">
        <v>0.5</v>
      </c>
    </row>
    <row r="16" customFormat="false" ht="15" hidden="false" customHeight="false" outlineLevel="0" collapsed="false">
      <c r="A16" s="1" t="str">
        <f aca="false">B16&amp;"-"&amp;C16</f>
        <v>Agressivo-TIJOLO</v>
      </c>
      <c r="B16" s="1" t="s">
        <v>33</v>
      </c>
      <c r="C16" s="36" t="s">
        <v>24</v>
      </c>
      <c r="D16" s="37" t="n">
        <v>0.1</v>
      </c>
    </row>
    <row r="17" customFormat="false" ht="15" hidden="false" customHeight="false" outlineLevel="0" collapsed="false">
      <c r="A17" s="1" t="str">
        <f aca="false">B17&amp;"-"&amp;C17</f>
        <v>Agressivo-HÍBRIDOS</v>
      </c>
      <c r="B17" s="1" t="s">
        <v>33</v>
      </c>
      <c r="C17" s="36" t="s">
        <v>25</v>
      </c>
      <c r="D17" s="37" t="n">
        <v>0.05</v>
      </c>
    </row>
    <row r="18" customFormat="false" ht="15" hidden="false" customHeight="false" outlineLevel="0" collapsed="false">
      <c r="A18" s="1" t="str">
        <f aca="false">B18&amp;"-"&amp;C18</f>
        <v>Agressivo-FOFs</v>
      </c>
      <c r="B18" s="1" t="s">
        <v>33</v>
      </c>
      <c r="C18" s="36" t="s">
        <v>26</v>
      </c>
      <c r="D18" s="37" t="n">
        <v>0.05</v>
      </c>
    </row>
    <row r="19" customFormat="false" ht="15" hidden="false" customHeight="false" outlineLevel="0" collapsed="false">
      <c r="A19" s="1" t="str">
        <f aca="false">B19&amp;"-"&amp;C19</f>
        <v>Agressivo-DESENVOLVIMENTO</v>
      </c>
      <c r="B19" s="1" t="s">
        <v>33</v>
      </c>
      <c r="C19" s="36" t="s">
        <v>27</v>
      </c>
      <c r="D19" s="37" t="n">
        <v>0.2</v>
      </c>
    </row>
    <row r="20" customFormat="false" ht="15" hidden="false" customHeight="false" outlineLevel="0" collapsed="false">
      <c r="A20" s="1" t="str">
        <f aca="false">B20&amp;"-"&amp;C20</f>
        <v>Agressivo-HOTELARIAS</v>
      </c>
      <c r="B20" s="1" t="s">
        <v>33</v>
      </c>
      <c r="C20" s="36" t="s">
        <v>28</v>
      </c>
      <c r="D20" s="37" t="n">
        <v>0.1</v>
      </c>
    </row>
    <row r="21" customFormat="false" ht="15" hidden="false" customHeight="false" outlineLevel="0" collapsed="false">
      <c r="D21" s="3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LibreOffice/24.8.7.1$Windows_X86_64 LibreOffice_project/67172c63871c755bc0e5f9fc0c892575790cdcf6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2025-04-16T18:38:03Z</dcterms:created>
  <dc:creator>Felipe Silva Aguiar</dc:creator>
  <dc:description/>
  <dc:language>pt-BR</dc:language>
  <cp:lastModifiedBy/>
  <dcterms:modified xsi:type="dcterms:W3CDTF">2025-06-19T09:22:20Z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fde7aacd-7cc4-4c31-9e6f-7ef306428f09_ActionId">
    <vt:lpwstr>45050ab1-e2a0-4925-a039-103c7df4f124</vt:lpwstr>
  </property>
  <property fmtid="{D5CDD505-2E9C-101B-9397-08002B2CF9AE}" pid="4" name="MSIP_Label_fde7aacd-7cc4-4c31-9e6f-7ef306428f09_ContentBits">
    <vt:lpwstr>1</vt:lpwstr>
  </property>
  <property fmtid="{D5CDD505-2E9C-101B-9397-08002B2CF9AE}" pid="5" name="MSIP_Label_fde7aacd-7cc4-4c31-9e6f-7ef306428f09_Enabled">
    <vt:lpwstr>true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etDate">
    <vt:lpwstr>2025-06-13T19:46:48Z</vt:lpwstr>
  </property>
  <property fmtid="{D5CDD505-2E9C-101B-9397-08002B2CF9AE}" pid="9" name="MSIP_Label_fde7aacd-7cc4-4c31-9e6f-7ef306428f09_SiteId">
    <vt:lpwstr>ab9bba98-684a-43fb-add8-9c2bebede229</vt:lpwstr>
  </property>
</Properties>
</file>