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MILIA\Desktop\"/>
    </mc:Choice>
  </mc:AlternateContent>
  <bookViews>
    <workbookView xWindow="0" yWindow="0" windowWidth="24000" windowHeight="9735"/>
  </bookViews>
  <sheets>
    <sheet name="Menú" sheetId="1" r:id="rId1"/>
    <sheet name="Entradas" sheetId="4" r:id="rId2"/>
    <sheet name="Salidas" sheetId="5" r:id="rId3"/>
    <sheet name="Inventario" sheetId="9" r:id="rId4"/>
    <sheet name="Dato" sheetId="10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D3" i="9"/>
  <c r="E3" i="9"/>
  <c r="C4" i="9"/>
  <c r="D4" i="9"/>
  <c r="E4" i="9"/>
  <c r="C5" i="9"/>
  <c r="D5" i="9"/>
  <c r="E5" i="9"/>
  <c r="C6" i="9"/>
  <c r="D6" i="9"/>
  <c r="E6" i="9"/>
  <c r="C7" i="9"/>
  <c r="D7" i="9"/>
  <c r="E7" i="9"/>
  <c r="C8" i="9"/>
  <c r="D8" i="9"/>
  <c r="E8" i="9"/>
  <c r="C9" i="9"/>
  <c r="D9" i="9"/>
  <c r="E9" i="9"/>
  <c r="C10" i="9"/>
  <c r="D10" i="9"/>
  <c r="E10" i="9"/>
  <c r="C11" i="9"/>
  <c r="D11" i="9"/>
  <c r="E11" i="9"/>
  <c r="C12" i="9"/>
  <c r="D12" i="9"/>
  <c r="E12" i="9"/>
  <c r="C13" i="9"/>
  <c r="D13" i="9"/>
  <c r="E13" i="9"/>
  <c r="C14" i="9"/>
  <c r="D14" i="9"/>
  <c r="E14" i="9"/>
  <c r="C15" i="9"/>
  <c r="D15" i="9"/>
  <c r="E15" i="9"/>
  <c r="C16" i="9"/>
  <c r="D16" i="9"/>
  <c r="E16" i="9"/>
  <c r="C17" i="9"/>
  <c r="D17" i="9"/>
  <c r="E17" i="9"/>
  <c r="C18" i="9"/>
  <c r="D18" i="9"/>
  <c r="E18" i="9"/>
  <c r="C19" i="9"/>
  <c r="D19" i="9"/>
  <c r="E19" i="9"/>
  <c r="C20" i="9"/>
  <c r="D20" i="9"/>
  <c r="E20" i="9"/>
  <c r="C21" i="9"/>
  <c r="D21" i="9"/>
  <c r="E21" i="9"/>
  <c r="C22" i="9"/>
  <c r="D22" i="9"/>
  <c r="E22" i="9"/>
  <c r="C23" i="9"/>
  <c r="D23" i="9"/>
  <c r="E23" i="9"/>
  <c r="C24" i="9"/>
  <c r="D24" i="9"/>
  <c r="E24" i="9"/>
  <c r="C25" i="9"/>
  <c r="D25" i="9"/>
  <c r="E25" i="9"/>
  <c r="C26" i="9"/>
  <c r="D26" i="9"/>
  <c r="E26" i="9"/>
  <c r="C27" i="9"/>
  <c r="D27" i="9"/>
  <c r="E27" i="9"/>
  <c r="C28" i="9"/>
  <c r="D28" i="9"/>
  <c r="E28" i="9"/>
  <c r="C29" i="9"/>
  <c r="D29" i="9"/>
  <c r="E29" i="9"/>
  <c r="C30" i="9"/>
  <c r="D30" i="9"/>
  <c r="E30" i="9"/>
  <c r="C31" i="9"/>
  <c r="D31" i="9"/>
  <c r="E31" i="9"/>
  <c r="C32" i="9"/>
  <c r="D32" i="9"/>
  <c r="E32" i="9"/>
  <c r="C33" i="9"/>
  <c r="D33" i="9"/>
  <c r="E33" i="9"/>
  <c r="C34" i="9"/>
  <c r="D34" i="9"/>
  <c r="E34" i="9"/>
  <c r="C35" i="9"/>
  <c r="D35" i="9"/>
  <c r="E35" i="9"/>
  <c r="C36" i="9"/>
  <c r="D36" i="9"/>
  <c r="E36" i="9"/>
  <c r="C37" i="9"/>
  <c r="D37" i="9"/>
  <c r="E37" i="9"/>
  <c r="C38" i="9"/>
  <c r="D38" i="9"/>
  <c r="E38" i="9"/>
  <c r="C39" i="9"/>
  <c r="D39" i="9"/>
  <c r="E39" i="9"/>
  <c r="C40" i="9"/>
  <c r="D40" i="9"/>
  <c r="E40" i="9"/>
  <c r="C41" i="9"/>
  <c r="D41" i="9"/>
  <c r="E41" i="9"/>
  <c r="C42" i="9"/>
  <c r="D42" i="9"/>
  <c r="E42" i="9"/>
  <c r="C43" i="9"/>
  <c r="D43" i="9"/>
  <c r="E43" i="9"/>
  <c r="C44" i="9"/>
  <c r="D44" i="9"/>
  <c r="E44" i="9"/>
  <c r="C45" i="9"/>
  <c r="D45" i="9"/>
  <c r="E45" i="9"/>
  <c r="C46" i="9"/>
  <c r="D46" i="9"/>
  <c r="E46" i="9"/>
  <c r="C47" i="9"/>
  <c r="D47" i="9"/>
  <c r="E47" i="9"/>
  <c r="C48" i="9"/>
  <c r="D48" i="9"/>
  <c r="E48" i="9"/>
  <c r="C49" i="9"/>
  <c r="D49" i="9"/>
  <c r="E49" i="9"/>
  <c r="C50" i="9"/>
  <c r="D50" i="9"/>
  <c r="E50" i="9"/>
  <c r="C51" i="9"/>
  <c r="D51" i="9"/>
  <c r="E51" i="9"/>
  <c r="C52" i="9"/>
  <c r="D52" i="9"/>
  <c r="E52" i="9"/>
  <c r="C53" i="9"/>
  <c r="D53" i="9"/>
  <c r="E53" i="9"/>
  <c r="C54" i="9"/>
  <c r="D54" i="9"/>
  <c r="E54" i="9"/>
  <c r="C55" i="9"/>
  <c r="D55" i="9"/>
  <c r="E55" i="9"/>
  <c r="C56" i="9"/>
  <c r="D56" i="9"/>
  <c r="E56" i="9"/>
  <c r="C57" i="9"/>
  <c r="D57" i="9"/>
  <c r="E57" i="9"/>
  <c r="C58" i="9"/>
  <c r="D58" i="9"/>
  <c r="E58" i="9"/>
  <c r="C59" i="9"/>
  <c r="D59" i="9"/>
  <c r="E59" i="9"/>
  <c r="C60" i="9"/>
  <c r="D60" i="9"/>
  <c r="E60" i="9"/>
  <c r="C61" i="9"/>
  <c r="D61" i="9"/>
  <c r="E61" i="9"/>
  <c r="C62" i="9"/>
  <c r="D62" i="9"/>
  <c r="E62" i="9"/>
  <c r="C63" i="9"/>
  <c r="D63" i="9"/>
  <c r="E63" i="9"/>
  <c r="C64" i="9"/>
  <c r="D64" i="9"/>
  <c r="E64" i="9"/>
  <c r="C65" i="9"/>
  <c r="D65" i="9"/>
  <c r="E65" i="9"/>
  <c r="C66" i="9"/>
  <c r="D66" i="9"/>
  <c r="E66" i="9"/>
  <c r="C67" i="9"/>
  <c r="D67" i="9"/>
  <c r="E67" i="9"/>
  <c r="C68" i="9"/>
  <c r="D68" i="9"/>
  <c r="E68" i="9"/>
  <c r="C69" i="9"/>
  <c r="D69" i="9"/>
  <c r="E69" i="9"/>
  <c r="C70" i="9"/>
  <c r="D70" i="9"/>
  <c r="E70" i="9"/>
  <c r="C71" i="9"/>
  <c r="D71" i="9"/>
  <c r="E71" i="9"/>
  <c r="C72" i="9"/>
  <c r="D72" i="9"/>
  <c r="E72" i="9"/>
  <c r="C73" i="9"/>
  <c r="D73" i="9"/>
  <c r="E73" i="9"/>
  <c r="C74" i="9"/>
  <c r="D74" i="9"/>
  <c r="E74" i="9"/>
  <c r="C75" i="9"/>
  <c r="D75" i="9"/>
  <c r="E75" i="9"/>
  <c r="C76" i="9"/>
  <c r="D76" i="9"/>
  <c r="E76" i="9"/>
  <c r="C77" i="9"/>
  <c r="D77" i="9"/>
  <c r="E77" i="9"/>
  <c r="C78" i="9"/>
  <c r="D78" i="9"/>
  <c r="E78" i="9"/>
  <c r="C79" i="9"/>
  <c r="D79" i="9"/>
  <c r="E79" i="9"/>
  <c r="C80" i="9"/>
  <c r="D80" i="9"/>
  <c r="E80" i="9"/>
  <c r="C81" i="9"/>
  <c r="D81" i="9"/>
  <c r="E81" i="9"/>
  <c r="C82" i="9"/>
  <c r="D82" i="9"/>
  <c r="E82" i="9"/>
  <c r="C83" i="9"/>
  <c r="D83" i="9"/>
  <c r="E83" i="9"/>
  <c r="C84" i="9"/>
  <c r="D84" i="9"/>
  <c r="E84" i="9"/>
  <c r="C85" i="9"/>
  <c r="D85" i="9"/>
  <c r="E85" i="9"/>
  <c r="C86" i="9"/>
  <c r="D86" i="9"/>
  <c r="E86" i="9"/>
  <c r="C87" i="9"/>
  <c r="D87" i="9"/>
  <c r="E87" i="9"/>
  <c r="C88" i="9"/>
  <c r="D88" i="9"/>
  <c r="E88" i="9"/>
  <c r="C89" i="9"/>
  <c r="D89" i="9"/>
  <c r="E89" i="9"/>
  <c r="C90" i="9"/>
  <c r="D90" i="9"/>
  <c r="E90" i="9"/>
  <c r="C91" i="9"/>
  <c r="D91" i="9"/>
  <c r="E91" i="9"/>
  <c r="C92" i="9"/>
  <c r="D92" i="9"/>
  <c r="E92" i="9"/>
  <c r="C93" i="9"/>
  <c r="D93" i="9"/>
  <c r="E93" i="9"/>
  <c r="C94" i="9"/>
  <c r="D94" i="9"/>
  <c r="E94" i="9"/>
  <c r="C95" i="9"/>
  <c r="D95" i="9"/>
  <c r="E95" i="9"/>
  <c r="C96" i="9"/>
  <c r="D96" i="9"/>
  <c r="E96" i="9"/>
  <c r="C97" i="9"/>
  <c r="D97" i="9"/>
  <c r="E97" i="9"/>
  <c r="C98" i="9"/>
  <c r="D98" i="9"/>
  <c r="E98" i="9"/>
  <c r="C99" i="9"/>
  <c r="D99" i="9"/>
  <c r="E99" i="9"/>
  <c r="C100" i="9"/>
  <c r="D100" i="9"/>
  <c r="E100" i="9"/>
  <c r="C101" i="9"/>
  <c r="D101" i="9"/>
  <c r="E101" i="9"/>
  <c r="C102" i="9"/>
  <c r="D102" i="9"/>
  <c r="E102" i="9"/>
  <c r="C103" i="9"/>
  <c r="D103" i="9"/>
  <c r="E103" i="9"/>
  <c r="C104" i="9"/>
  <c r="D104" i="9"/>
  <c r="E104" i="9"/>
  <c r="C105" i="9"/>
  <c r="D105" i="9"/>
  <c r="E105" i="9"/>
  <c r="C106" i="9"/>
  <c r="D106" i="9"/>
  <c r="E106" i="9"/>
  <c r="C107" i="9"/>
  <c r="D107" i="9"/>
  <c r="E107" i="9"/>
  <c r="C108" i="9"/>
  <c r="D108" i="9"/>
  <c r="E108" i="9"/>
  <c r="C109" i="9"/>
  <c r="D109" i="9"/>
  <c r="E109" i="9"/>
  <c r="C110" i="9"/>
  <c r="D110" i="9"/>
  <c r="E110" i="9"/>
  <c r="C111" i="9"/>
  <c r="D111" i="9"/>
  <c r="E111" i="9"/>
  <c r="C112" i="9"/>
  <c r="D112" i="9"/>
  <c r="E112" i="9"/>
  <c r="C113" i="9"/>
  <c r="D113" i="9"/>
  <c r="E113" i="9"/>
  <c r="C114" i="9"/>
  <c r="D114" i="9"/>
  <c r="E114" i="9"/>
  <c r="C115" i="9"/>
  <c r="D115" i="9"/>
  <c r="E115" i="9"/>
  <c r="C116" i="9"/>
  <c r="D116" i="9"/>
  <c r="E116" i="9"/>
  <c r="C117" i="9"/>
  <c r="D117" i="9"/>
  <c r="E117" i="9"/>
  <c r="C118" i="9"/>
  <c r="D118" i="9"/>
  <c r="E118" i="9"/>
  <c r="C119" i="9"/>
  <c r="D119" i="9"/>
  <c r="E119" i="9"/>
  <c r="C120" i="9"/>
  <c r="D120" i="9"/>
  <c r="E120" i="9"/>
  <c r="C121" i="9"/>
  <c r="D121" i="9"/>
  <c r="E121" i="9"/>
  <c r="C122" i="9"/>
  <c r="D122" i="9"/>
  <c r="E122" i="9"/>
  <c r="C123" i="9"/>
  <c r="D123" i="9"/>
  <c r="E123" i="9"/>
  <c r="C124" i="9"/>
  <c r="D124" i="9"/>
  <c r="E124" i="9"/>
  <c r="C125" i="9"/>
  <c r="D125" i="9"/>
  <c r="E125" i="9"/>
  <c r="C126" i="9"/>
  <c r="D126" i="9"/>
  <c r="E126" i="9"/>
  <c r="C127" i="9"/>
  <c r="D127" i="9"/>
  <c r="E127" i="9"/>
  <c r="C128" i="9"/>
  <c r="D128" i="9"/>
  <c r="E128" i="9"/>
  <c r="C129" i="9"/>
  <c r="D129" i="9"/>
  <c r="E129" i="9"/>
  <c r="C130" i="9"/>
  <c r="D130" i="9"/>
  <c r="E130" i="9"/>
  <c r="C131" i="9"/>
  <c r="D131" i="9"/>
  <c r="E131" i="9"/>
  <c r="C132" i="9"/>
  <c r="D132" i="9"/>
  <c r="E132" i="9"/>
  <c r="C133" i="9"/>
  <c r="D133" i="9"/>
  <c r="E133" i="9"/>
  <c r="C134" i="9"/>
  <c r="D134" i="9"/>
  <c r="E134" i="9"/>
  <c r="C135" i="9"/>
  <c r="D135" i="9"/>
  <c r="E135" i="9"/>
  <c r="C136" i="9"/>
  <c r="D136" i="9"/>
  <c r="E136" i="9"/>
  <c r="C137" i="9"/>
  <c r="D137" i="9"/>
  <c r="E137" i="9"/>
  <c r="C138" i="9"/>
  <c r="D138" i="9"/>
  <c r="E138" i="9"/>
  <c r="C139" i="9"/>
  <c r="D139" i="9"/>
  <c r="E139" i="9"/>
  <c r="C140" i="9"/>
  <c r="D140" i="9"/>
  <c r="E140" i="9"/>
  <c r="C141" i="9"/>
  <c r="D141" i="9"/>
  <c r="E141" i="9"/>
  <c r="C142" i="9"/>
  <c r="D142" i="9"/>
  <c r="E142" i="9"/>
  <c r="C143" i="9"/>
  <c r="D143" i="9"/>
  <c r="E143" i="9"/>
  <c r="C144" i="9"/>
  <c r="D144" i="9"/>
  <c r="E144" i="9"/>
  <c r="C145" i="9"/>
  <c r="D145" i="9"/>
  <c r="E145" i="9"/>
  <c r="C146" i="9"/>
  <c r="D146" i="9"/>
  <c r="E146" i="9"/>
  <c r="C147" i="9"/>
  <c r="D147" i="9"/>
  <c r="E147" i="9"/>
  <c r="C148" i="9"/>
  <c r="D148" i="9"/>
  <c r="E148" i="9"/>
  <c r="C149" i="9"/>
  <c r="D149" i="9"/>
  <c r="E149" i="9"/>
  <c r="C150" i="9"/>
  <c r="D150" i="9"/>
  <c r="E150" i="9"/>
  <c r="C151" i="9"/>
  <c r="D151" i="9"/>
  <c r="E151" i="9"/>
  <c r="C152" i="9"/>
  <c r="D152" i="9"/>
  <c r="E152" i="9"/>
  <c r="C153" i="9"/>
  <c r="D153" i="9"/>
  <c r="E153" i="9"/>
  <c r="C154" i="9"/>
  <c r="D154" i="9"/>
  <c r="E154" i="9"/>
  <c r="C155" i="9"/>
  <c r="D155" i="9"/>
  <c r="E155" i="9"/>
  <c r="C156" i="9"/>
  <c r="D156" i="9"/>
  <c r="E156" i="9"/>
  <c r="C157" i="9"/>
  <c r="D157" i="9"/>
  <c r="E157" i="9"/>
  <c r="C158" i="9"/>
  <c r="D158" i="9"/>
  <c r="E158" i="9"/>
  <c r="C159" i="9"/>
  <c r="D159" i="9"/>
  <c r="E159" i="9"/>
  <c r="C160" i="9"/>
  <c r="D160" i="9"/>
  <c r="E160" i="9"/>
  <c r="C161" i="9"/>
  <c r="D161" i="9"/>
  <c r="E161" i="9"/>
  <c r="C162" i="9"/>
  <c r="D162" i="9"/>
  <c r="E162" i="9"/>
  <c r="C163" i="9"/>
  <c r="D163" i="9"/>
  <c r="E163" i="9"/>
  <c r="C164" i="9"/>
  <c r="D164" i="9"/>
  <c r="E164" i="9"/>
  <c r="C165" i="9"/>
  <c r="D165" i="9"/>
  <c r="E165" i="9"/>
  <c r="C166" i="9"/>
  <c r="D166" i="9"/>
  <c r="E166" i="9"/>
  <c r="C167" i="9"/>
  <c r="D167" i="9"/>
  <c r="E167" i="9"/>
  <c r="C168" i="9"/>
  <c r="D168" i="9"/>
  <c r="E168" i="9"/>
  <c r="C169" i="9"/>
  <c r="D169" i="9"/>
  <c r="E169" i="9"/>
  <c r="C170" i="9"/>
  <c r="D170" i="9"/>
  <c r="E170" i="9"/>
  <c r="C171" i="9"/>
  <c r="D171" i="9"/>
  <c r="E171" i="9"/>
  <c r="C172" i="9"/>
  <c r="D172" i="9"/>
  <c r="E172" i="9"/>
  <c r="C173" i="9"/>
  <c r="D173" i="9"/>
  <c r="E173" i="9"/>
  <c r="C174" i="9"/>
  <c r="D174" i="9"/>
  <c r="E174" i="9"/>
  <c r="C175" i="9"/>
  <c r="D175" i="9"/>
  <c r="E175" i="9"/>
  <c r="C176" i="9"/>
  <c r="D176" i="9"/>
  <c r="E176" i="9"/>
  <c r="C177" i="9"/>
  <c r="D177" i="9"/>
  <c r="E177" i="9"/>
  <c r="C178" i="9"/>
  <c r="D178" i="9"/>
  <c r="E178" i="9"/>
  <c r="C179" i="9"/>
  <c r="D179" i="9"/>
  <c r="E179" i="9"/>
  <c r="C180" i="9"/>
  <c r="D180" i="9"/>
  <c r="E180" i="9"/>
  <c r="C181" i="9"/>
  <c r="D181" i="9"/>
  <c r="E181" i="9"/>
  <c r="C182" i="9"/>
  <c r="D182" i="9"/>
  <c r="E182" i="9"/>
  <c r="C183" i="9"/>
  <c r="D183" i="9"/>
  <c r="E183" i="9"/>
  <c r="C184" i="9"/>
  <c r="D184" i="9"/>
  <c r="E184" i="9"/>
  <c r="C185" i="9"/>
  <c r="D185" i="9"/>
  <c r="E185" i="9"/>
  <c r="C186" i="9"/>
  <c r="D186" i="9"/>
  <c r="E186" i="9"/>
  <c r="C187" i="9"/>
  <c r="D187" i="9"/>
  <c r="E187" i="9"/>
  <c r="C188" i="9"/>
  <c r="D188" i="9"/>
  <c r="E188" i="9"/>
  <c r="C189" i="9"/>
  <c r="D189" i="9"/>
  <c r="E189" i="9"/>
  <c r="C190" i="9"/>
  <c r="D190" i="9"/>
  <c r="E190" i="9"/>
  <c r="C191" i="9"/>
  <c r="D191" i="9"/>
  <c r="E191" i="9"/>
  <c r="C192" i="9"/>
  <c r="D192" i="9"/>
  <c r="E192" i="9"/>
  <c r="C193" i="9"/>
  <c r="D193" i="9"/>
  <c r="E193" i="9"/>
  <c r="C194" i="9"/>
  <c r="D194" i="9"/>
  <c r="E194" i="9"/>
  <c r="C195" i="9"/>
  <c r="D195" i="9"/>
  <c r="E195" i="9"/>
  <c r="C196" i="9"/>
  <c r="D196" i="9"/>
  <c r="E196" i="9"/>
  <c r="C197" i="9"/>
  <c r="D197" i="9"/>
  <c r="E197" i="9"/>
  <c r="C198" i="9"/>
  <c r="D198" i="9"/>
  <c r="E198" i="9"/>
  <c r="C199" i="9"/>
  <c r="D199" i="9"/>
  <c r="E199" i="9"/>
  <c r="C200" i="9"/>
  <c r="D200" i="9"/>
  <c r="E200" i="9"/>
  <c r="C201" i="9"/>
  <c r="D201" i="9"/>
  <c r="E201" i="9"/>
  <c r="C202" i="9"/>
  <c r="D202" i="9"/>
  <c r="E202" i="9"/>
  <c r="C203" i="9"/>
  <c r="D203" i="9"/>
  <c r="E203" i="9"/>
  <c r="C204" i="9"/>
  <c r="D204" i="9"/>
  <c r="E204" i="9"/>
  <c r="C205" i="9"/>
  <c r="D205" i="9"/>
  <c r="E205" i="9"/>
  <c r="C206" i="9"/>
  <c r="D206" i="9"/>
  <c r="E206" i="9"/>
  <c r="C207" i="9"/>
  <c r="D207" i="9"/>
  <c r="E207" i="9"/>
  <c r="C208" i="9"/>
  <c r="D208" i="9"/>
  <c r="E208" i="9"/>
  <c r="C209" i="9"/>
  <c r="D209" i="9"/>
  <c r="E209" i="9"/>
  <c r="C210" i="9"/>
  <c r="D210" i="9"/>
  <c r="E210" i="9"/>
  <c r="C211" i="9"/>
  <c r="D211" i="9"/>
  <c r="E211" i="9"/>
  <c r="C212" i="9"/>
  <c r="D212" i="9"/>
  <c r="E212" i="9"/>
  <c r="C213" i="9"/>
  <c r="D213" i="9"/>
  <c r="E213" i="9"/>
  <c r="C214" i="9"/>
  <c r="D214" i="9"/>
  <c r="E214" i="9"/>
  <c r="C215" i="9"/>
  <c r="D215" i="9"/>
  <c r="E215" i="9"/>
  <c r="C216" i="9"/>
  <c r="D216" i="9"/>
  <c r="E216" i="9"/>
  <c r="C217" i="9"/>
  <c r="D217" i="9"/>
  <c r="E217" i="9"/>
  <c r="C218" i="9"/>
  <c r="D218" i="9"/>
  <c r="E218" i="9"/>
  <c r="C219" i="9"/>
  <c r="D219" i="9"/>
  <c r="E219" i="9"/>
  <c r="C220" i="9"/>
  <c r="D220" i="9"/>
  <c r="E220" i="9"/>
  <c r="C221" i="9"/>
  <c r="D221" i="9"/>
  <c r="E221" i="9"/>
  <c r="C222" i="9"/>
  <c r="D222" i="9"/>
  <c r="E222" i="9"/>
  <c r="C223" i="9"/>
  <c r="D223" i="9"/>
  <c r="E223" i="9"/>
  <c r="C224" i="9"/>
  <c r="D224" i="9"/>
  <c r="E224" i="9"/>
  <c r="C225" i="9"/>
  <c r="D225" i="9"/>
  <c r="E225" i="9"/>
  <c r="C226" i="9"/>
  <c r="D226" i="9"/>
  <c r="E226" i="9"/>
  <c r="C227" i="9"/>
  <c r="D227" i="9"/>
  <c r="E227" i="9"/>
  <c r="C228" i="9"/>
  <c r="D228" i="9"/>
  <c r="E228" i="9"/>
  <c r="C229" i="9"/>
  <c r="D229" i="9"/>
  <c r="E229" i="9"/>
  <c r="C230" i="9"/>
  <c r="D230" i="9"/>
  <c r="E230" i="9"/>
  <c r="C231" i="9"/>
  <c r="D231" i="9"/>
  <c r="E231" i="9"/>
  <c r="C232" i="9"/>
  <c r="D232" i="9"/>
  <c r="E232" i="9"/>
  <c r="C233" i="9"/>
  <c r="D233" i="9"/>
  <c r="E233" i="9"/>
  <c r="C234" i="9"/>
  <c r="D234" i="9"/>
  <c r="E234" i="9"/>
  <c r="C235" i="9"/>
  <c r="D235" i="9"/>
  <c r="E235" i="9"/>
  <c r="C236" i="9"/>
  <c r="D236" i="9"/>
  <c r="E236" i="9"/>
  <c r="C237" i="9"/>
  <c r="D237" i="9"/>
  <c r="E237" i="9"/>
  <c r="C238" i="9"/>
  <c r="D238" i="9"/>
  <c r="E238" i="9"/>
  <c r="C239" i="9"/>
  <c r="D239" i="9"/>
  <c r="E239" i="9"/>
  <c r="C240" i="9"/>
  <c r="D240" i="9"/>
  <c r="E240" i="9"/>
  <c r="C241" i="9"/>
  <c r="D241" i="9"/>
  <c r="E241" i="9"/>
  <c r="C242" i="9"/>
  <c r="D242" i="9"/>
  <c r="E242" i="9"/>
  <c r="C243" i="9"/>
  <c r="D243" i="9"/>
  <c r="E243" i="9"/>
  <c r="C244" i="9"/>
  <c r="D244" i="9"/>
  <c r="E244" i="9"/>
  <c r="C245" i="9"/>
  <c r="D245" i="9"/>
  <c r="E245" i="9"/>
  <c r="C246" i="9"/>
  <c r="D246" i="9"/>
  <c r="E246" i="9"/>
  <c r="C247" i="9"/>
  <c r="D247" i="9"/>
  <c r="E247" i="9"/>
  <c r="C248" i="9"/>
  <c r="D248" i="9"/>
  <c r="E248" i="9"/>
  <c r="C249" i="9"/>
  <c r="D249" i="9"/>
  <c r="E249" i="9"/>
  <c r="C250" i="9"/>
  <c r="D250" i="9"/>
  <c r="E250" i="9"/>
  <c r="C251" i="9"/>
  <c r="D251" i="9"/>
  <c r="E251" i="9"/>
  <c r="C252" i="9"/>
  <c r="D252" i="9"/>
  <c r="E252" i="9"/>
  <c r="C253" i="9"/>
  <c r="D253" i="9"/>
  <c r="E253" i="9"/>
  <c r="C254" i="9"/>
  <c r="D254" i="9"/>
  <c r="E254" i="9"/>
  <c r="C255" i="9"/>
  <c r="D255" i="9"/>
  <c r="E255" i="9"/>
  <c r="C256" i="9"/>
  <c r="D256" i="9"/>
  <c r="E256" i="9"/>
  <c r="F3" i="5"/>
  <c r="F3" i="9" l="1"/>
  <c r="F4" i="9"/>
  <c r="F5" i="9"/>
  <c r="F6" i="9"/>
  <c r="F7" i="9"/>
  <c r="F8" i="9"/>
  <c r="F9" i="9"/>
  <c r="F10" i="9"/>
  <c r="F11" i="9"/>
  <c r="F12" i="9"/>
  <c r="F13" i="9"/>
  <c r="F16" i="9"/>
  <c r="F14" i="9"/>
  <c r="F15" i="9"/>
  <c r="F17" i="9"/>
  <c r="F18" i="9"/>
  <c r="F19" i="9"/>
  <c r="F20" i="9"/>
  <c r="F21" i="9"/>
  <c r="F22" i="9"/>
  <c r="F25" i="9"/>
  <c r="F23" i="9"/>
  <c r="F24" i="9"/>
  <c r="F26" i="9"/>
  <c r="F27" i="9"/>
  <c r="F28" i="9"/>
  <c r="F30" i="9"/>
  <c r="F29" i="9"/>
  <c r="F31" i="9"/>
  <c r="F32" i="9"/>
  <c r="F33" i="9"/>
  <c r="F34" i="9"/>
  <c r="F35" i="9"/>
  <c r="F37" i="9"/>
  <c r="F36" i="9"/>
  <c r="F38" i="9"/>
  <c r="F39" i="9"/>
  <c r="F41" i="9"/>
  <c r="F40" i="9"/>
  <c r="F42" i="9"/>
  <c r="F43" i="9"/>
  <c r="F44" i="9"/>
  <c r="F45" i="9"/>
  <c r="F48" i="9"/>
  <c r="F47" i="9"/>
  <c r="F46" i="9"/>
  <c r="F49" i="9"/>
  <c r="F51" i="9"/>
  <c r="F50" i="9"/>
  <c r="F52" i="9"/>
  <c r="F53" i="9"/>
  <c r="F54" i="9"/>
  <c r="F55" i="9"/>
  <c r="F57" i="9"/>
  <c r="F56" i="9"/>
  <c r="F58" i="9"/>
  <c r="F59" i="9"/>
  <c r="F60" i="9"/>
  <c r="F62" i="9"/>
  <c r="F61" i="9"/>
  <c r="F63" i="9"/>
  <c r="F64" i="9"/>
  <c r="F66" i="9"/>
  <c r="F65" i="9"/>
  <c r="F67" i="9"/>
  <c r="F68" i="9"/>
  <c r="F69" i="9"/>
  <c r="F70" i="9"/>
  <c r="F71" i="9"/>
  <c r="F73" i="9"/>
  <c r="F72" i="9"/>
  <c r="F74" i="9"/>
  <c r="F75" i="9"/>
  <c r="F76" i="9"/>
  <c r="F77" i="9"/>
  <c r="F79" i="9"/>
  <c r="F78" i="9"/>
  <c r="F80" i="9"/>
  <c r="F81" i="9"/>
  <c r="F82" i="9"/>
  <c r="F83" i="9"/>
  <c r="F84" i="9"/>
  <c r="F85" i="9"/>
  <c r="F87" i="9"/>
  <c r="F86" i="9"/>
  <c r="F88" i="9"/>
  <c r="F90" i="9"/>
  <c r="F89" i="9"/>
  <c r="F91" i="9"/>
  <c r="F92" i="9"/>
  <c r="F93" i="9"/>
  <c r="F96" i="9"/>
  <c r="F94" i="9"/>
  <c r="F95" i="9"/>
  <c r="F97" i="9"/>
  <c r="F98" i="9"/>
  <c r="F100" i="9"/>
  <c r="F99" i="9"/>
  <c r="F101" i="9"/>
  <c r="F102" i="9"/>
  <c r="F103" i="9"/>
  <c r="F105" i="9"/>
  <c r="F104" i="9"/>
  <c r="F106" i="9"/>
  <c r="F107" i="9"/>
  <c r="F109" i="9"/>
  <c r="F108" i="9"/>
  <c r="F111" i="9"/>
  <c r="F110" i="9"/>
  <c r="F113" i="9"/>
  <c r="F112" i="9"/>
  <c r="F114" i="9"/>
  <c r="F115" i="9"/>
  <c r="F116" i="9"/>
  <c r="F117" i="9"/>
  <c r="F118" i="9"/>
  <c r="F121" i="9"/>
  <c r="F119" i="9"/>
  <c r="F124" i="9"/>
  <c r="F120" i="9"/>
  <c r="F123" i="9"/>
  <c r="F122" i="9"/>
  <c r="F126" i="9"/>
  <c r="F125" i="9"/>
  <c r="F127" i="9"/>
  <c r="F128" i="9"/>
  <c r="F129" i="9"/>
  <c r="F130" i="9"/>
  <c r="F131" i="9"/>
  <c r="F132" i="9"/>
  <c r="F133" i="9"/>
  <c r="F135" i="9"/>
  <c r="F134" i="9"/>
  <c r="F137" i="9"/>
  <c r="F136" i="9"/>
  <c r="F142" i="9"/>
  <c r="F138" i="9"/>
  <c r="F139" i="9"/>
  <c r="F140" i="9"/>
  <c r="F141" i="9"/>
  <c r="F143" i="9"/>
  <c r="F144" i="9"/>
  <c r="F145" i="9"/>
  <c r="F146" i="9"/>
  <c r="F148" i="9"/>
  <c r="F147" i="9"/>
  <c r="F149" i="9"/>
  <c r="F151" i="9"/>
  <c r="F150" i="9"/>
  <c r="F152" i="9"/>
  <c r="F153" i="9"/>
  <c r="F154" i="9"/>
  <c r="F155" i="9"/>
  <c r="F156" i="9"/>
  <c r="F157" i="9"/>
  <c r="F158" i="9"/>
  <c r="F159" i="9"/>
  <c r="F161" i="9"/>
  <c r="F160" i="9"/>
  <c r="F163" i="9"/>
  <c r="F162" i="9"/>
  <c r="F164" i="9"/>
  <c r="F165" i="9"/>
  <c r="F167" i="9"/>
  <c r="F166" i="9"/>
  <c r="F168" i="9"/>
  <c r="F170" i="9"/>
  <c r="F169" i="9"/>
  <c r="F171" i="9"/>
  <c r="F172" i="9"/>
  <c r="F173" i="9"/>
  <c r="F174" i="9"/>
  <c r="F177" i="9"/>
  <c r="F175" i="9"/>
  <c r="F176" i="9"/>
  <c r="F178" i="9"/>
  <c r="F179" i="9"/>
  <c r="F180" i="9"/>
  <c r="F183" i="9"/>
  <c r="F181" i="9"/>
  <c r="F182" i="9"/>
  <c r="F185" i="9"/>
  <c r="F184" i="9"/>
  <c r="F187" i="9"/>
  <c r="F186" i="9"/>
  <c r="F188" i="9"/>
  <c r="F189" i="9"/>
  <c r="F190" i="9"/>
  <c r="F192" i="9"/>
  <c r="F191" i="9"/>
  <c r="F193" i="9"/>
  <c r="F196" i="9"/>
  <c r="F194" i="9"/>
  <c r="F195" i="9"/>
  <c r="F197" i="9"/>
  <c r="F198" i="9"/>
  <c r="F199" i="9"/>
  <c r="F201" i="9"/>
  <c r="F200" i="9"/>
  <c r="F202" i="9"/>
  <c r="F203" i="9"/>
  <c r="F204" i="9"/>
  <c r="F205" i="9"/>
  <c r="F210" i="9"/>
  <c r="F207" i="9"/>
  <c r="F206" i="9"/>
  <c r="F208" i="9"/>
  <c r="F209" i="9"/>
  <c r="F211" i="9"/>
  <c r="F213" i="9"/>
  <c r="F212" i="9"/>
  <c r="F214" i="9"/>
  <c r="F215" i="9"/>
  <c r="F217" i="9"/>
  <c r="F216" i="9"/>
  <c r="F218" i="9"/>
  <c r="F219" i="9"/>
  <c r="F221" i="9"/>
  <c r="F220" i="9"/>
  <c r="F222" i="9"/>
  <c r="F223" i="9"/>
  <c r="F224" i="9"/>
  <c r="F226" i="9"/>
  <c r="F225" i="9"/>
  <c r="F228" i="9"/>
  <c r="F227" i="9"/>
  <c r="F229" i="9"/>
  <c r="F230" i="9"/>
  <c r="F232" i="9"/>
  <c r="F231" i="9"/>
  <c r="F233" i="9"/>
  <c r="F235" i="9"/>
  <c r="F234" i="9"/>
  <c r="F236" i="9"/>
  <c r="F237" i="9"/>
  <c r="F238" i="9"/>
  <c r="F240" i="9"/>
  <c r="F239" i="9"/>
  <c r="F241" i="9"/>
  <c r="F243" i="9"/>
  <c r="F242" i="9"/>
  <c r="F244" i="9"/>
  <c r="F245" i="9"/>
  <c r="F246" i="9"/>
  <c r="F248" i="9"/>
  <c r="F247" i="9"/>
  <c r="F249" i="9"/>
  <c r="F250" i="9"/>
  <c r="F251" i="9"/>
  <c r="F252" i="9"/>
  <c r="F253" i="9"/>
  <c r="F255" i="9"/>
  <c r="F254" i="9"/>
  <c r="F256" i="9"/>
  <c r="C257" i="9"/>
  <c r="D257" i="9"/>
  <c r="E257" i="9"/>
  <c r="C258" i="9"/>
  <c r="D258" i="9"/>
  <c r="E258" i="9"/>
  <c r="C259" i="9"/>
  <c r="D259" i="9"/>
  <c r="E259" i="9"/>
  <c r="C260" i="9"/>
  <c r="D260" i="9"/>
  <c r="E260" i="9"/>
  <c r="F4" i="5"/>
  <c r="F3" i="4"/>
  <c r="F5" i="5"/>
  <c r="F4" i="4"/>
  <c r="F5" i="4"/>
  <c r="E303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F6" i="4"/>
  <c r="D40" i="4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B9" i="10"/>
  <c r="C9" i="10" s="1"/>
  <c r="F7" i="4"/>
  <c r="F8" i="4"/>
  <c r="C295" i="9"/>
  <c r="C296" i="9"/>
  <c r="C297" i="9"/>
  <c r="C298" i="9"/>
  <c r="C299" i="9"/>
  <c r="C300" i="9"/>
  <c r="C301" i="9"/>
  <c r="C302" i="9"/>
  <c r="F6" i="5"/>
  <c r="F257" i="9" l="1"/>
  <c r="F258" i="9"/>
  <c r="F259" i="9"/>
  <c r="F260" i="9"/>
  <c r="F262" i="9"/>
  <c r="F261" i="9"/>
  <c r="F263" i="9"/>
  <c r="F264" i="9"/>
  <c r="F265" i="9"/>
  <c r="F270" i="9"/>
  <c r="F266" i="9"/>
  <c r="F268" i="9"/>
  <c r="F267" i="9"/>
  <c r="F269" i="9"/>
  <c r="F271" i="9"/>
  <c r="F273" i="9"/>
  <c r="F274" i="9"/>
  <c r="F272" i="9"/>
  <c r="F275" i="9"/>
  <c r="F276" i="9"/>
  <c r="F278" i="9"/>
  <c r="F280" i="9"/>
  <c r="F277" i="9"/>
  <c r="F279" i="9"/>
  <c r="F282" i="9"/>
  <c r="F281" i="9"/>
  <c r="F285" i="9"/>
  <c r="F283" i="9"/>
  <c r="F284" i="9"/>
  <c r="F286" i="9"/>
  <c r="F288" i="9"/>
  <c r="F287" i="9"/>
  <c r="F292" i="9"/>
  <c r="F289" i="9"/>
  <c r="F291" i="9"/>
  <c r="F290" i="9"/>
  <c r="F294" i="9"/>
  <c r="F293" i="9"/>
  <c r="F295" i="9"/>
  <c r="F297" i="9"/>
  <c r="F296" i="9"/>
  <c r="F298" i="9"/>
  <c r="F299" i="9"/>
  <c r="F300" i="9"/>
  <c r="F301" i="9"/>
  <c r="F302" i="9"/>
  <c r="F7" i="5"/>
  <c r="F9" i="4"/>
  <c r="F3" i="10"/>
  <c r="E3" i="10"/>
  <c r="F10" i="4"/>
  <c r="C303" i="9"/>
  <c r="C3" i="10" s="1"/>
  <c r="F8" i="5"/>
  <c r="F11" i="4"/>
  <c r="F303" i="9" l="1"/>
  <c r="D3" i="10" s="1"/>
</calcChain>
</file>

<file path=xl/sharedStrings.xml><?xml version="1.0" encoding="utf-8"?>
<sst xmlns="http://schemas.openxmlformats.org/spreadsheetml/2006/main" count="43" uniqueCount="20">
  <si>
    <t>CODIGO</t>
  </si>
  <si>
    <t>DESCRIPCIÓN</t>
  </si>
  <si>
    <t>CANTIDAD</t>
  </si>
  <si>
    <t>FECHA</t>
  </si>
  <si>
    <t>STOCK</t>
  </si>
  <si>
    <t>REGISTRO DE OPERACIONES</t>
  </si>
  <si>
    <t>: CODIGO</t>
  </si>
  <si>
    <t>: DESCRIPCIÓN</t>
  </si>
  <si>
    <t>: CANTIDAD</t>
  </si>
  <si>
    <t>: FECHA</t>
  </si>
  <si>
    <t>COSTO</t>
  </si>
  <si>
    <t>VALOR TOTAL</t>
  </si>
  <si>
    <t>YEE 2"</t>
  </si>
  <si>
    <t>ENTRADAS</t>
  </si>
  <si>
    <t>SALIDAS</t>
  </si>
  <si>
    <t>VALOR</t>
  </si>
  <si>
    <t>: VALOR</t>
  </si>
  <si>
    <t>CODO 2" x 45 CC</t>
  </si>
  <si>
    <t>TEE 2"</t>
  </si>
  <si>
    <t>VARILLA 1/2"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</si>
</sst>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theme="1"/>
      <name val="Britannic Bold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2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44" fontId="0" fillId="0" borderId="0" xfId="1" applyFont="1"/>
    <xf numFmtId="14" fontId="0" fillId="0" borderId="0" xfId="0" applyNumberFormat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horizontal="left"/>
    </xf>
    <xf numFmtId="44" fontId="0" fillId="0" borderId="0" xfId="1" applyFont="1" applyAlignment="1">
      <alignment horizontal="center"/>
    </xf>
    <xf numFmtId="14" fontId="0" fillId="0" borderId="0" xfId="0" applyNumberFormat="1" applyAlignment="1">
      <alignment horizontal="right"/>
    </xf>
    <xf numFmtId="44" fontId="0" fillId="0" borderId="0" xfId="1" applyFont="1" applyAlignment="1">
      <alignment horizontal="right"/>
    </xf>
    <xf numFmtId="44" fontId="0" fillId="0" borderId="2" xfId="1" applyFont="1" applyBorder="1" applyAlignment="1">
      <alignment horizontal="left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/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13"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numFmt numFmtId="19" formatCode="d/mm/yyyy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control%202021.xlsm#Inventario!A1" TargetMode="External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5" Type="http://schemas.openxmlformats.org/officeDocument/2006/relationships/hyperlink" Target="control%202021.xlsm#Salidas!A1" TargetMode="External"/><Relationship Id="rId4" Type="http://schemas.openxmlformats.org/officeDocument/2006/relationships/hyperlink" Target="control%202021.xlsm#Entradas!A1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control%202021.xlsm#Men&#250;!A1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control%202021.xlsm#Men&#250;!A1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control%202021.xlsm#Men&#250;!A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114031</xdr:colOff>
      <xdr:row>9</xdr:row>
      <xdr:rowOff>85725</xdr:rowOff>
    </xdr:from>
    <xdr:to>
      <xdr:col>3</xdr:col>
      <xdr:colOff>108531</xdr:colOff>
      <xdr:row>11</xdr:row>
      <xdr:rowOff>133350</xdr:rowOff>
    </xdr:to>
    <xdr:sp macro="[0]!NUEVO_REGIST" textlink="">
      <xdr:nvSpPr>
        <xdr:cNvPr id="5" name="Bisel 4"/>
        <xdr:cNvSpPr/>
      </xdr:nvSpPr>
      <xdr:spPr>
        <a:xfrm>
          <a:off x="596989" y="1776077"/>
          <a:ext cx="1523866" cy="45009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Nuevo Registro</a:t>
          </a:r>
        </a:p>
      </xdr:txBody>
    </xdr:sp>
    <xdr:clientData/>
  </xdr:twoCellAnchor>
  <xdr:twoCellAnchor>
    <xdr:from>
      <xdr:col>1</xdr:col>
      <xdr:colOff>114032</xdr:colOff>
      <xdr:row>13</xdr:row>
      <xdr:rowOff>62785</xdr:rowOff>
    </xdr:from>
    <xdr:to>
      <xdr:col>3</xdr:col>
      <xdr:colOff>108532</xdr:colOff>
      <xdr:row>15</xdr:row>
      <xdr:rowOff>119935</xdr:rowOff>
    </xdr:to>
    <xdr:sp macro="[0]!BUSCAR" textlink="">
      <xdr:nvSpPr>
        <xdr:cNvPr id="6" name="Bisel 5"/>
        <xdr:cNvSpPr/>
      </xdr:nvSpPr>
      <xdr:spPr>
        <a:xfrm>
          <a:off x="596990" y="2544651"/>
          <a:ext cx="1523866" cy="446199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Buscar</a:t>
          </a:r>
        </a:p>
      </xdr:txBody>
    </xdr:sp>
    <xdr:clientData/>
  </xdr:twoCellAnchor>
  <xdr:twoCellAnchor>
    <xdr:from>
      <xdr:col>1</xdr:col>
      <xdr:colOff>100616</xdr:colOff>
      <xdr:row>17</xdr:row>
      <xdr:rowOff>85725</xdr:rowOff>
    </xdr:from>
    <xdr:to>
      <xdr:col>3</xdr:col>
      <xdr:colOff>95116</xdr:colOff>
      <xdr:row>19</xdr:row>
      <xdr:rowOff>133350</xdr:rowOff>
    </xdr:to>
    <xdr:sp macro="[0]!INGRESOS" textlink="">
      <xdr:nvSpPr>
        <xdr:cNvPr id="7" name="Bisel 6"/>
        <xdr:cNvSpPr/>
      </xdr:nvSpPr>
      <xdr:spPr>
        <a:xfrm>
          <a:off x="583574" y="3359105"/>
          <a:ext cx="1523866" cy="436675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Ingresos</a:t>
          </a:r>
        </a:p>
      </xdr:txBody>
    </xdr:sp>
    <xdr:clientData/>
  </xdr:twoCellAnchor>
  <xdr:twoCellAnchor>
    <xdr:from>
      <xdr:col>1</xdr:col>
      <xdr:colOff>120740</xdr:colOff>
      <xdr:row>21</xdr:row>
      <xdr:rowOff>49369</xdr:rowOff>
    </xdr:from>
    <xdr:to>
      <xdr:col>3</xdr:col>
      <xdr:colOff>120740</xdr:colOff>
      <xdr:row>23</xdr:row>
      <xdr:rowOff>116044</xdr:rowOff>
    </xdr:to>
    <xdr:sp macro="[0]!salidas" textlink="">
      <xdr:nvSpPr>
        <xdr:cNvPr id="8" name="Bisel 7"/>
        <xdr:cNvSpPr/>
      </xdr:nvSpPr>
      <xdr:spPr>
        <a:xfrm>
          <a:off x="603698" y="4100848"/>
          <a:ext cx="1529366" cy="46914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Salidas</a:t>
          </a:r>
        </a:p>
      </xdr:txBody>
    </xdr:sp>
    <xdr:clientData/>
  </xdr:twoCellAnchor>
  <xdr:twoCellAnchor editAs="oneCell">
    <xdr:from>
      <xdr:col>1</xdr:col>
      <xdr:colOff>233607</xdr:colOff>
      <xdr:row>1</xdr:row>
      <xdr:rowOff>105995</xdr:rowOff>
    </xdr:from>
    <xdr:to>
      <xdr:col>4</xdr:col>
      <xdr:colOff>628444</xdr:colOff>
      <xdr:row>8</xdr:row>
      <xdr:rowOff>38600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565" y="293812"/>
          <a:ext cx="2259590" cy="1247323"/>
        </a:xfrm>
        <a:prstGeom prst="rect">
          <a:avLst/>
        </a:prstGeom>
      </xdr:spPr>
    </xdr:pic>
    <xdr:clientData/>
  </xdr:twoCellAnchor>
  <xdr:twoCellAnchor editAs="oneCell">
    <xdr:from>
      <xdr:col>8</xdr:col>
      <xdr:colOff>725647</xdr:colOff>
      <xdr:row>1</xdr:row>
      <xdr:rowOff>128118</xdr:rowOff>
    </xdr:from>
    <xdr:to>
      <xdr:col>11</xdr:col>
      <xdr:colOff>678020</xdr:colOff>
      <xdr:row>8</xdr:row>
      <xdr:rowOff>64126</xdr:rowOff>
    </xdr:to>
    <xdr:pic>
      <xdr:nvPicPr>
        <xdr:cNvPr id="11" name="Imagen 10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48041" y="315935"/>
          <a:ext cx="2246423" cy="1250726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752475</xdr:colOff>
      <xdr:row>9</xdr:row>
      <xdr:rowOff>66675</xdr:rowOff>
    </xdr:from>
    <xdr:to>
      <xdr:col>9</xdr:col>
      <xdr:colOff>752475</xdr:colOff>
      <xdr:row>11</xdr:row>
      <xdr:rowOff>114300</xdr:rowOff>
    </xdr:to>
    <xdr:sp macro="[0]!nuevo_codigo" textlink="">
      <xdr:nvSpPr>
        <xdr:cNvPr id="13" name="Bisel 12"/>
        <xdr:cNvSpPr/>
      </xdr:nvSpPr>
      <xdr:spPr>
        <a:xfrm>
          <a:off x="7191375" y="1781175"/>
          <a:ext cx="1524000" cy="447675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Nuevo</a:t>
          </a:r>
          <a:r>
            <a:rPr lang="es-CO" sz="1100" b="1" baseline="0"/>
            <a:t> Codigo</a:t>
          </a:r>
          <a:endParaRPr lang="es-CO" sz="1100" b="1"/>
        </a:p>
      </xdr:txBody>
    </xdr:sp>
    <xdr:clientData/>
  </xdr:twoCellAnchor>
  <xdr:twoCellAnchor>
    <xdr:from>
      <xdr:col>7</xdr:col>
      <xdr:colOff>752475</xdr:colOff>
      <xdr:row>13</xdr:row>
      <xdr:rowOff>95250</xdr:rowOff>
    </xdr:from>
    <xdr:to>
      <xdr:col>9</xdr:col>
      <xdr:colOff>752475</xdr:colOff>
      <xdr:row>15</xdr:row>
      <xdr:rowOff>142875</xdr:rowOff>
    </xdr:to>
    <xdr:sp macro="" textlink="">
      <xdr:nvSpPr>
        <xdr:cNvPr id="14" name="Bisel 13">
          <a:hlinkClick xmlns:r="http://schemas.openxmlformats.org/officeDocument/2006/relationships" r:id="rId3"/>
        </xdr:cNvPr>
        <xdr:cNvSpPr/>
      </xdr:nvSpPr>
      <xdr:spPr>
        <a:xfrm>
          <a:off x="7191375" y="2590800"/>
          <a:ext cx="1524000" cy="447675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Ir</a:t>
          </a:r>
          <a:r>
            <a:rPr lang="es-CO" sz="1100" b="1" baseline="0"/>
            <a:t> a Inventario</a:t>
          </a:r>
          <a:endParaRPr lang="es-CO" sz="1100" b="1"/>
        </a:p>
      </xdr:txBody>
    </xdr:sp>
    <xdr:clientData/>
  </xdr:twoCellAnchor>
  <xdr:twoCellAnchor>
    <xdr:from>
      <xdr:col>7</xdr:col>
      <xdr:colOff>752475</xdr:colOff>
      <xdr:row>17</xdr:row>
      <xdr:rowOff>95250</xdr:rowOff>
    </xdr:from>
    <xdr:to>
      <xdr:col>9</xdr:col>
      <xdr:colOff>752475</xdr:colOff>
      <xdr:row>19</xdr:row>
      <xdr:rowOff>142875</xdr:rowOff>
    </xdr:to>
    <xdr:sp macro="" textlink="">
      <xdr:nvSpPr>
        <xdr:cNvPr id="15" name="Bisel 14">
          <a:hlinkClick xmlns:r="http://schemas.openxmlformats.org/officeDocument/2006/relationships" r:id="rId4"/>
        </xdr:cNvPr>
        <xdr:cNvSpPr/>
      </xdr:nvSpPr>
      <xdr:spPr>
        <a:xfrm>
          <a:off x="7191375" y="3371850"/>
          <a:ext cx="1524000" cy="447675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Ir</a:t>
          </a:r>
          <a:r>
            <a:rPr lang="es-CO" sz="1100" b="1" baseline="0"/>
            <a:t> a Entradas</a:t>
          </a:r>
          <a:endParaRPr lang="es-CO" sz="1100" b="1"/>
        </a:p>
      </xdr:txBody>
    </xdr:sp>
    <xdr:clientData/>
  </xdr:twoCellAnchor>
  <xdr:twoCellAnchor>
    <xdr:from>
      <xdr:col>7</xdr:col>
      <xdr:colOff>752475</xdr:colOff>
      <xdr:row>21</xdr:row>
      <xdr:rowOff>57150</xdr:rowOff>
    </xdr:from>
    <xdr:to>
      <xdr:col>9</xdr:col>
      <xdr:colOff>752475</xdr:colOff>
      <xdr:row>23</xdr:row>
      <xdr:rowOff>104775</xdr:rowOff>
    </xdr:to>
    <xdr:sp macro="" textlink="">
      <xdr:nvSpPr>
        <xdr:cNvPr id="16" name="Bisel 15">
          <a:hlinkClick xmlns:r="http://schemas.openxmlformats.org/officeDocument/2006/relationships" r:id="rId5"/>
        </xdr:cNvPr>
        <xdr:cNvSpPr/>
      </xdr:nvSpPr>
      <xdr:spPr>
        <a:xfrm>
          <a:off x="7191375" y="4114800"/>
          <a:ext cx="1524000" cy="447675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Ir</a:t>
          </a:r>
          <a:r>
            <a:rPr lang="es-CO" sz="1100" b="1" baseline="0"/>
            <a:t> a Salidas</a:t>
          </a:r>
          <a:endParaRPr lang="es-C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28575</xdr:rowOff>
    </xdr:from>
    <xdr:to>
      <xdr:col>8</xdr:col>
      <xdr:colOff>314325</xdr:colOff>
      <xdr:row>1</xdr:row>
      <xdr:rowOff>161925</xdr:rowOff>
    </xdr:to>
    <xdr:sp macro="" textlink="">
      <xdr:nvSpPr>
        <xdr:cNvPr id="2" name="Bisel 1">
          <a:hlinkClick xmlns:r="http://schemas.openxmlformats.org/officeDocument/2006/relationships" r:id="rId1"/>
        </xdr:cNvPr>
        <xdr:cNvSpPr/>
      </xdr:nvSpPr>
      <xdr:spPr>
        <a:xfrm>
          <a:off x="7239000" y="28575"/>
          <a:ext cx="885825" cy="32385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="1"/>
            <a:t>IR</a:t>
          </a:r>
          <a:r>
            <a:rPr lang="es-CO" sz="1100" b="1" baseline="0"/>
            <a:t> MENU</a:t>
          </a:r>
        </a:p>
        <a:p>
          <a:pPr algn="l"/>
          <a:endParaRPr lang="es-CO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0</xdr:row>
      <xdr:rowOff>38100</xdr:rowOff>
    </xdr:from>
    <xdr:to>
      <xdr:col>8</xdr:col>
      <xdr:colOff>304800</xdr:colOff>
      <xdr:row>1</xdr:row>
      <xdr:rowOff>152400</xdr:rowOff>
    </xdr:to>
    <xdr:sp macro="" textlink="">
      <xdr:nvSpPr>
        <xdr:cNvPr id="2" name="Bisel 1">
          <a:hlinkClick xmlns:r="http://schemas.openxmlformats.org/officeDocument/2006/relationships" r:id="rId1"/>
        </xdr:cNvPr>
        <xdr:cNvSpPr/>
      </xdr:nvSpPr>
      <xdr:spPr>
        <a:xfrm>
          <a:off x="7134225" y="38100"/>
          <a:ext cx="885825" cy="3048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="1"/>
            <a:t>IR</a:t>
          </a:r>
          <a:r>
            <a:rPr lang="es-CO" sz="1100" b="1" baseline="0"/>
            <a:t> MENU</a:t>
          </a:r>
        </a:p>
        <a:p>
          <a:pPr algn="l"/>
          <a:endParaRPr lang="es-CO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0</xdr:row>
      <xdr:rowOff>76200</xdr:rowOff>
    </xdr:from>
    <xdr:to>
      <xdr:col>7</xdr:col>
      <xdr:colOff>390525</xdr:colOff>
      <xdr:row>2</xdr:row>
      <xdr:rowOff>0</xdr:rowOff>
    </xdr:to>
    <xdr:sp macro="" textlink="">
      <xdr:nvSpPr>
        <xdr:cNvPr id="2" name="Bisel 1">
          <a:hlinkClick xmlns:r="http://schemas.openxmlformats.org/officeDocument/2006/relationships" r:id="rId1"/>
        </xdr:cNvPr>
        <xdr:cNvSpPr/>
      </xdr:nvSpPr>
      <xdr:spPr>
        <a:xfrm>
          <a:off x="6219825" y="76200"/>
          <a:ext cx="885825" cy="3048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="1"/>
            <a:t>IR</a:t>
          </a:r>
          <a:r>
            <a:rPr lang="es-CO" sz="1100" b="1" baseline="0"/>
            <a:t> MENU</a:t>
          </a:r>
        </a:p>
        <a:p>
          <a:pPr algn="l"/>
          <a:endParaRPr lang="es-CO" sz="1100" b="1"/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B2:G11" totalsRowShown="0" headerRowDxfId="12">
  <autoFilter ref="B2:G11"/>
  <tableColumns count="6">
    <tableColumn id="1" name="CODIGO"/>
    <tableColumn id="2" name="DESCRIPCIÓN" dataDxfId="11"/>
    <tableColumn id="3" name="CANTIDAD"/>
    <tableColumn id="4" name="COSTO" dataCellStyle="Moneda"/>
    <tableColumn id="5" name="VALOR TOTAL" dataCellStyle="Moneda">
      <calculatedColumnFormula>Tabla5[COSTO]*Tabla5[CANTIDAD]</calculatedColumnFormula>
    </tableColumn>
    <tableColumn id="6" name="FECHA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a57" displayName="Tabla57" ref="B2:G8" totalsRowShown="0" headerRowDxfId="9">
  <autoFilter ref="B2:G8"/>
  <tableColumns count="6">
    <tableColumn id="1" name="CODIGO"/>
    <tableColumn id="2" name="DESCRIPCIÓN" dataDxfId="8"/>
    <tableColumn id="3" name="CANTIDAD"/>
    <tableColumn id="4" name="COSTO" dataCellStyle="Moneda"/>
    <tableColumn id="5" name="VALOR TOTAL" dataDxfId="7" dataCellStyle="Moneda">
      <calculatedColumnFormula>Tabla57[COSTO]*Tabla57[CANTIDAD]</calculatedColumnFormula>
    </tableColumn>
    <tableColumn id="6" name="FECHA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a7" displayName="Tabla7" ref="B2:F303" totalsRowShown="0" headerRowDxfId="5">
  <autoFilter ref="B2:F303"/>
  <tableColumns count="5">
    <tableColumn id="1" name="CODIGO" dataDxfId="4"/>
    <tableColumn id="2" name="DESCRIPCIÓN" dataDxfId="3">
      <calculatedColumnFormula>IFERROR(VLOOKUP(B3,Entradas!B:D,2,0),"")</calculatedColumnFormula>
    </tableColumn>
    <tableColumn id="3" name="ENTRADAS" dataDxfId="2">
      <calculatedColumnFormula>IFERROR(SUMIF(Entradas!B:B,Tabla7[[#This Row],[CODIGO]],Entradas!D:D),"")</calculatedColumnFormula>
    </tableColumn>
    <tableColumn id="4" name="SALIDAS" dataDxfId="1">
      <calculatedColumnFormula>IFERROR(SUMIF(Salidas!B:B,Tabla7[[#This Row],[CODIGO]],Salidas!D:D),"")</calculatedColumnFormula>
    </tableColumn>
    <tableColumn id="5" name="STOCK" dataDxfId="0">
      <calculatedColumnFormula>D3-E3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M27"/>
  <sheetViews>
    <sheetView showGridLines="0" tabSelected="1" zoomScale="71" zoomScaleNormal="71" workbookViewId="0">
      <selection activeCell="B2" sqref="B2:L8"/>
    </sheetView>
  </sheetViews>
  <sheetFormatPr baseColWidth="10" defaultRowHeight="15" x14ac:dyDescent="0.25"/>
  <cols>
    <col min="1" max="1" width="7.140625" customWidth="1"/>
    <col min="4" max="4" width="5" customWidth="1"/>
    <col min="5" max="5" width="30.85546875" customWidth="1"/>
    <col min="6" max="6" width="14.85546875" customWidth="1"/>
  </cols>
  <sheetData>
    <row r="2" spans="2:13" ht="15" customHeight="1" x14ac:dyDescent="0.25">
      <c r="B2" s="23" t="s">
        <v>5</v>
      </c>
      <c r="C2" s="24"/>
      <c r="D2" s="24"/>
      <c r="E2" s="24"/>
      <c r="F2" s="24"/>
      <c r="G2" s="24"/>
      <c r="H2" s="24"/>
      <c r="I2" s="24"/>
      <c r="J2" s="24"/>
      <c r="K2" s="24"/>
      <c r="L2" s="25"/>
      <c r="M2" s="5"/>
    </row>
    <row r="3" spans="2:13" ht="15" customHeight="1" x14ac:dyDescent="0.25">
      <c r="B3" s="26"/>
      <c r="C3" s="27"/>
      <c r="D3" s="27"/>
      <c r="E3" s="27"/>
      <c r="F3" s="27"/>
      <c r="G3" s="27"/>
      <c r="H3" s="27"/>
      <c r="I3" s="27"/>
      <c r="J3" s="27"/>
      <c r="K3" s="27"/>
      <c r="L3" s="28"/>
      <c r="M3" s="5"/>
    </row>
    <row r="4" spans="2:13" ht="15" customHeight="1" x14ac:dyDescent="0.25">
      <c r="B4" s="26"/>
      <c r="C4" s="27"/>
      <c r="D4" s="27"/>
      <c r="E4" s="27"/>
      <c r="F4" s="27"/>
      <c r="G4" s="27"/>
      <c r="H4" s="27"/>
      <c r="I4" s="27"/>
      <c r="J4" s="27"/>
      <c r="K4" s="27"/>
      <c r="L4" s="28"/>
      <c r="M4" s="5"/>
    </row>
    <row r="5" spans="2:13" ht="15" customHeight="1" x14ac:dyDescent="0.25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  <c r="M5" s="5"/>
    </row>
    <row r="6" spans="2:13" ht="15" customHeight="1" x14ac:dyDescent="0.25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  <c r="M6" s="5"/>
    </row>
    <row r="7" spans="2:13" ht="15" customHeight="1" x14ac:dyDescent="0.25">
      <c r="B7" s="26"/>
      <c r="C7" s="27"/>
      <c r="D7" s="27"/>
      <c r="E7" s="27"/>
      <c r="F7" s="27"/>
      <c r="G7" s="27"/>
      <c r="H7" s="27"/>
      <c r="I7" s="27"/>
      <c r="J7" s="27"/>
      <c r="K7" s="27"/>
      <c r="L7" s="28"/>
      <c r="M7" s="5"/>
    </row>
    <row r="8" spans="2:13" ht="15" customHeight="1" x14ac:dyDescent="0.25">
      <c r="B8" s="26"/>
      <c r="C8" s="27"/>
      <c r="D8" s="27"/>
      <c r="E8" s="27"/>
      <c r="F8" s="27"/>
      <c r="G8" s="27"/>
      <c r="H8" s="27"/>
      <c r="I8" s="27"/>
      <c r="J8" s="27"/>
      <c r="K8" s="27"/>
      <c r="L8" s="28"/>
      <c r="M8" s="5"/>
    </row>
    <row r="9" spans="2:13" x14ac:dyDescent="0.25">
      <c r="B9" s="14"/>
      <c r="C9" s="15"/>
      <c r="D9" s="15"/>
      <c r="E9" s="15"/>
      <c r="F9" s="15"/>
      <c r="G9" s="15"/>
      <c r="H9" s="15"/>
      <c r="I9" s="15"/>
      <c r="J9" s="15"/>
      <c r="K9" s="15"/>
      <c r="L9" s="16"/>
    </row>
    <row r="10" spans="2:13" ht="15.75" thickBot="1" x14ac:dyDescent="0.3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6"/>
    </row>
    <row r="11" spans="2:13" ht="15.75" thickBot="1" x14ac:dyDescent="0.3">
      <c r="B11" s="14"/>
      <c r="C11" s="15"/>
      <c r="D11" s="17"/>
      <c r="E11" s="8"/>
      <c r="F11" s="18" t="s">
        <v>6</v>
      </c>
      <c r="G11" s="15"/>
      <c r="H11" s="15"/>
      <c r="I11" s="15"/>
      <c r="J11" s="15"/>
      <c r="K11" s="15"/>
      <c r="L11" s="16"/>
    </row>
    <row r="12" spans="2:13" x14ac:dyDescent="0.25">
      <c r="B12" s="14"/>
      <c r="C12" s="15"/>
      <c r="D12" s="15"/>
      <c r="E12" s="15"/>
      <c r="F12" s="18"/>
      <c r="G12" s="15"/>
      <c r="H12" s="15"/>
      <c r="I12" s="15"/>
      <c r="J12" s="15"/>
      <c r="K12" s="15"/>
      <c r="L12" s="16"/>
    </row>
    <row r="13" spans="2:13" ht="15.75" thickBot="1" x14ac:dyDescent="0.3">
      <c r="B13" s="14"/>
      <c r="C13" s="15"/>
      <c r="D13" s="15"/>
      <c r="E13" s="15"/>
      <c r="F13" s="18"/>
      <c r="G13" s="15"/>
      <c r="H13" s="15"/>
      <c r="I13" s="15"/>
      <c r="J13" s="15"/>
      <c r="K13" s="15"/>
      <c r="L13" s="16"/>
    </row>
    <row r="14" spans="2:13" ht="15.75" thickBot="1" x14ac:dyDescent="0.3">
      <c r="B14" s="14"/>
      <c r="C14" s="15"/>
      <c r="D14" s="15"/>
      <c r="E14" s="8"/>
      <c r="F14" s="18" t="s">
        <v>7</v>
      </c>
      <c r="G14" s="15"/>
      <c r="H14" s="15"/>
      <c r="I14" s="15"/>
      <c r="J14" s="15"/>
      <c r="K14" s="15"/>
      <c r="L14" s="16"/>
    </row>
    <row r="15" spans="2:13" x14ac:dyDescent="0.25">
      <c r="B15" s="14"/>
      <c r="C15" s="15"/>
      <c r="D15" s="17"/>
      <c r="E15" s="15"/>
      <c r="F15" s="15"/>
      <c r="G15" s="15"/>
      <c r="H15" s="15"/>
      <c r="I15" s="15"/>
      <c r="J15" s="15"/>
      <c r="K15" s="15"/>
      <c r="L15" s="16"/>
    </row>
    <row r="16" spans="2:13" ht="15.75" thickBot="1" x14ac:dyDescent="0.3">
      <c r="B16" s="14"/>
      <c r="C16" s="15"/>
      <c r="D16" s="15"/>
      <c r="E16" s="15"/>
      <c r="F16" s="18"/>
      <c r="G16" s="15"/>
      <c r="H16" s="15"/>
      <c r="I16" s="15"/>
      <c r="J16" s="15"/>
      <c r="K16" s="15"/>
      <c r="L16" s="16"/>
    </row>
    <row r="17" spans="2:12" ht="15.75" thickBot="1" x14ac:dyDescent="0.3">
      <c r="B17" s="14"/>
      <c r="C17" s="15"/>
      <c r="D17" s="15"/>
      <c r="E17" s="8"/>
      <c r="F17" s="18" t="s">
        <v>8</v>
      </c>
      <c r="G17" s="15"/>
      <c r="H17" s="15"/>
      <c r="I17" s="15"/>
      <c r="J17" s="15"/>
      <c r="K17" s="15"/>
      <c r="L17" s="16"/>
    </row>
    <row r="18" spans="2:12" x14ac:dyDescent="0.25">
      <c r="B18" s="14"/>
      <c r="C18" s="15"/>
      <c r="D18" s="15"/>
      <c r="E18" s="15"/>
      <c r="F18" s="18"/>
      <c r="G18" s="15"/>
      <c r="H18" s="15"/>
      <c r="I18" s="15"/>
      <c r="J18" s="15"/>
      <c r="K18" s="15"/>
      <c r="L18" s="16"/>
    </row>
    <row r="19" spans="2:12" ht="15.75" thickBot="1" x14ac:dyDescent="0.3">
      <c r="B19" s="14"/>
      <c r="C19" s="15"/>
      <c r="D19" s="17"/>
      <c r="E19" s="15"/>
      <c r="F19" s="15"/>
      <c r="G19" s="15"/>
      <c r="H19" s="15"/>
      <c r="I19" s="15"/>
      <c r="J19" s="15"/>
      <c r="K19" s="15"/>
      <c r="L19" s="16"/>
    </row>
    <row r="20" spans="2:12" ht="15.75" thickBot="1" x14ac:dyDescent="0.3">
      <c r="B20" s="14"/>
      <c r="C20" s="15"/>
      <c r="D20" s="15"/>
      <c r="E20" s="13"/>
      <c r="F20" s="18" t="s">
        <v>16</v>
      </c>
      <c r="G20" s="15"/>
      <c r="H20" s="15"/>
      <c r="I20" s="15"/>
      <c r="J20" s="15"/>
      <c r="K20" s="15"/>
      <c r="L20" s="16"/>
    </row>
    <row r="21" spans="2:12" x14ac:dyDescent="0.25">
      <c r="B21" s="14"/>
      <c r="C21" s="15"/>
      <c r="D21" s="15"/>
      <c r="E21" s="15"/>
      <c r="F21" s="18"/>
      <c r="G21" s="15"/>
      <c r="H21" s="15"/>
      <c r="I21" s="15"/>
      <c r="J21" s="15"/>
      <c r="K21" s="15"/>
      <c r="L21" s="16"/>
    </row>
    <row r="22" spans="2:12" ht="15.75" thickBot="1" x14ac:dyDescent="0.3">
      <c r="B22" s="14"/>
      <c r="C22" s="15"/>
      <c r="D22" s="15"/>
      <c r="E22" s="15"/>
      <c r="F22" s="18"/>
      <c r="G22" s="15"/>
      <c r="H22" s="15"/>
      <c r="I22" s="15"/>
      <c r="J22" s="15"/>
      <c r="K22" s="15"/>
      <c r="L22" s="16"/>
    </row>
    <row r="23" spans="2:12" ht="15.75" thickBot="1" x14ac:dyDescent="0.3">
      <c r="B23" s="14"/>
      <c r="C23" s="15"/>
      <c r="D23" s="17"/>
      <c r="E23" s="9"/>
      <c r="F23" s="18" t="s">
        <v>9</v>
      </c>
      <c r="G23" s="15"/>
      <c r="H23" s="15"/>
      <c r="I23" s="15"/>
      <c r="J23" s="15"/>
      <c r="K23" s="15"/>
      <c r="L23" s="16"/>
    </row>
    <row r="24" spans="2:12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6"/>
    </row>
    <row r="25" spans="2:12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6"/>
    </row>
    <row r="26" spans="2:12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1"/>
    </row>
    <row r="27" spans="2:12" x14ac:dyDescent="0.25">
      <c r="D27" s="3"/>
      <c r="E27" s="3"/>
    </row>
  </sheetData>
  <mergeCells count="1">
    <mergeCell ref="B2:L8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G40"/>
  <sheetViews>
    <sheetView workbookViewId="0"/>
  </sheetViews>
  <sheetFormatPr baseColWidth="10" defaultRowHeight="15" x14ac:dyDescent="0.25"/>
  <cols>
    <col min="2" max="2" width="10.42578125" customWidth="1"/>
    <col min="3" max="3" width="33.42578125" style="4" customWidth="1"/>
    <col min="4" max="4" width="12.42578125" customWidth="1"/>
    <col min="5" max="5" width="11.42578125" style="6"/>
    <col min="6" max="6" width="15.140625" style="6" customWidth="1"/>
    <col min="7" max="7" width="11.42578125" style="7"/>
  </cols>
  <sheetData>
    <row r="2" spans="2:7" x14ac:dyDescent="0.25">
      <c r="B2" s="2" t="s">
        <v>0</v>
      </c>
      <c r="C2" s="4" t="s">
        <v>1</v>
      </c>
      <c r="D2" s="2" t="s">
        <v>2</v>
      </c>
      <c r="E2" s="10" t="s">
        <v>10</v>
      </c>
      <c r="F2" s="10" t="s">
        <v>11</v>
      </c>
      <c r="G2" s="22" t="s">
        <v>3</v>
      </c>
    </row>
    <row r="3" spans="2:7" x14ac:dyDescent="0.25">
      <c r="B3" s="4">
        <v>105</v>
      </c>
      <c r="C3" s="4" t="s">
        <v>19</v>
      </c>
      <c r="D3" s="4">
        <v>100</v>
      </c>
      <c r="E3" s="12">
        <v>5000</v>
      </c>
      <c r="F3" s="10">
        <f>Tabla5[COSTO]*Tabla5[CANTIDAD]</f>
        <v>500000</v>
      </c>
      <c r="G3" s="11">
        <v>44291</v>
      </c>
    </row>
    <row r="4" spans="2:7" x14ac:dyDescent="0.25">
      <c r="B4" s="4">
        <v>104</v>
      </c>
      <c r="C4" s="4" t="s">
        <v>18</v>
      </c>
      <c r="D4" s="4">
        <v>20</v>
      </c>
      <c r="E4" s="12">
        <v>50</v>
      </c>
      <c r="F4" s="10">
        <f>Tabla5[COSTO]*Tabla5[CANTIDAD]</f>
        <v>1000</v>
      </c>
      <c r="G4" s="11">
        <v>44291</v>
      </c>
    </row>
    <row r="5" spans="2:7" x14ac:dyDescent="0.25">
      <c r="B5" s="4">
        <v>104</v>
      </c>
      <c r="C5" s="4" t="s">
        <v>18</v>
      </c>
      <c r="D5" s="4">
        <v>10</v>
      </c>
      <c r="E5" s="12">
        <v>50</v>
      </c>
      <c r="F5" s="10">
        <f>Tabla5[COSTO]*Tabla5[CANTIDAD]</f>
        <v>500</v>
      </c>
      <c r="G5" s="11">
        <v>44291</v>
      </c>
    </row>
    <row r="6" spans="2:7" x14ac:dyDescent="0.25">
      <c r="B6" s="4">
        <v>104</v>
      </c>
      <c r="C6" s="4" t="s">
        <v>18</v>
      </c>
      <c r="D6" s="4">
        <v>10</v>
      </c>
      <c r="E6" s="12">
        <v>50</v>
      </c>
      <c r="F6" s="10">
        <f>Tabla5[COSTO]*Tabla5[CANTIDAD]</f>
        <v>500</v>
      </c>
      <c r="G6" s="11">
        <v>44291</v>
      </c>
    </row>
    <row r="7" spans="2:7" x14ac:dyDescent="0.25">
      <c r="B7" s="4">
        <v>109</v>
      </c>
      <c r="C7" s="4" t="s">
        <v>17</v>
      </c>
      <c r="D7" s="4">
        <v>50</v>
      </c>
      <c r="E7" s="12">
        <v>700</v>
      </c>
      <c r="F7" s="10">
        <f>Tabla5[COSTO]*Tabla5[CANTIDAD]</f>
        <v>35000</v>
      </c>
      <c r="G7" s="11">
        <v>44291</v>
      </c>
    </row>
    <row r="8" spans="2:7" x14ac:dyDescent="0.25">
      <c r="B8" s="4">
        <v>109</v>
      </c>
      <c r="C8" s="4" t="s">
        <v>17</v>
      </c>
      <c r="D8" s="4">
        <v>50</v>
      </c>
      <c r="E8" s="12">
        <v>700</v>
      </c>
      <c r="F8" s="10">
        <f>Tabla5[COSTO]*Tabla5[CANTIDAD]</f>
        <v>35000</v>
      </c>
      <c r="G8" s="11">
        <v>44290</v>
      </c>
    </row>
    <row r="9" spans="2:7" x14ac:dyDescent="0.25">
      <c r="B9" s="4">
        <v>100</v>
      </c>
      <c r="C9" s="4" t="s">
        <v>12</v>
      </c>
      <c r="D9" s="4">
        <v>10</v>
      </c>
      <c r="E9" s="12">
        <v>500</v>
      </c>
      <c r="F9" s="10">
        <f>Tabla5[COSTO]*Tabla5[CANTIDAD]</f>
        <v>5000</v>
      </c>
      <c r="G9" s="11">
        <v>44291</v>
      </c>
    </row>
    <row r="10" spans="2:7" x14ac:dyDescent="0.25">
      <c r="B10" s="4">
        <v>100</v>
      </c>
      <c r="C10" s="4" t="s">
        <v>12</v>
      </c>
      <c r="D10" s="4">
        <v>10</v>
      </c>
      <c r="E10" s="12">
        <v>500</v>
      </c>
      <c r="F10" s="10">
        <f>Tabla5[COSTO]*Tabla5[CANTIDAD]</f>
        <v>5000</v>
      </c>
      <c r="G10" s="11">
        <v>44291</v>
      </c>
    </row>
    <row r="11" spans="2:7" x14ac:dyDescent="0.25">
      <c r="B11">
        <v>100</v>
      </c>
      <c r="C11" s="4" t="s">
        <v>12</v>
      </c>
      <c r="D11">
        <v>30</v>
      </c>
      <c r="E11" s="6">
        <v>500</v>
      </c>
      <c r="F11" s="6">
        <f>Tabla5[COSTO]*Tabla5[CANTIDAD]</f>
        <v>15000</v>
      </c>
      <c r="G11" s="7">
        <v>44290</v>
      </c>
    </row>
    <row r="40" spans="4:4" x14ac:dyDescent="0.25">
      <c r="D40" t="str">
        <f>IFERROR(SUMIF(Entradas!B:B,Inventario!B294,Entradas!B:Entradas!D),"")</f>
        <v/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G8"/>
  <sheetViews>
    <sheetView workbookViewId="0">
      <selection activeCell="G3" sqref="G3"/>
    </sheetView>
  </sheetViews>
  <sheetFormatPr baseColWidth="10" defaultRowHeight="15" x14ac:dyDescent="0.25"/>
  <cols>
    <col min="2" max="2" width="9.140625" customWidth="1"/>
    <col min="3" max="3" width="26.28515625" style="4" customWidth="1"/>
    <col min="4" max="4" width="14.85546875" bestFit="1" customWidth="1"/>
    <col min="5" max="5" width="13.5703125" style="6" customWidth="1"/>
    <col min="6" max="6" width="17.5703125" style="12" bestFit="1" customWidth="1"/>
  </cols>
  <sheetData>
    <row r="2" spans="2:7" x14ac:dyDescent="0.25">
      <c r="B2" s="2" t="s">
        <v>0</v>
      </c>
      <c r="C2" s="4" t="s">
        <v>1</v>
      </c>
      <c r="D2" s="2" t="s">
        <v>2</v>
      </c>
      <c r="E2" s="10" t="s">
        <v>10</v>
      </c>
      <c r="F2" s="12" t="s">
        <v>11</v>
      </c>
      <c r="G2" s="2" t="s">
        <v>3</v>
      </c>
    </row>
    <row r="3" spans="2:7" x14ac:dyDescent="0.25">
      <c r="B3" s="4">
        <v>109</v>
      </c>
      <c r="C3" s="4" t="s">
        <v>17</v>
      </c>
      <c r="D3" s="4">
        <v>10</v>
      </c>
      <c r="E3" s="12">
        <v>700</v>
      </c>
      <c r="F3" s="12">
        <f>Tabla57[COSTO]*Tabla57[CANTIDAD]</f>
        <v>7000</v>
      </c>
      <c r="G3" s="4">
        <v>44291</v>
      </c>
    </row>
    <row r="4" spans="2:7" x14ac:dyDescent="0.25">
      <c r="B4" s="4">
        <v>105</v>
      </c>
      <c r="C4" s="4" t="s">
        <v>19</v>
      </c>
      <c r="D4" s="4">
        <v>20</v>
      </c>
      <c r="E4" s="12">
        <v>5000</v>
      </c>
      <c r="F4" s="12">
        <f>Tabla57[COSTO]*Tabla57[CANTIDAD]</f>
        <v>100000</v>
      </c>
      <c r="G4" s="4">
        <v>44291</v>
      </c>
    </row>
    <row r="5" spans="2:7" x14ac:dyDescent="0.25">
      <c r="B5" s="4">
        <v>104</v>
      </c>
      <c r="C5" s="4" t="s">
        <v>18</v>
      </c>
      <c r="D5" s="4">
        <v>10</v>
      </c>
      <c r="E5" s="12">
        <v>50</v>
      </c>
      <c r="F5" s="12">
        <f>Tabla57[COSTO]*Tabla57[CANTIDAD]</f>
        <v>500</v>
      </c>
      <c r="G5" s="11">
        <v>44291</v>
      </c>
    </row>
    <row r="6" spans="2:7" x14ac:dyDescent="0.25">
      <c r="B6" s="4">
        <v>100</v>
      </c>
      <c r="C6" s="4" t="s">
        <v>12</v>
      </c>
      <c r="D6" s="4">
        <v>10</v>
      </c>
      <c r="E6" s="12">
        <v>500</v>
      </c>
      <c r="F6" s="12">
        <f>Tabla57[COSTO]*Tabla57[CANTIDAD]</f>
        <v>5000</v>
      </c>
      <c r="G6" s="11">
        <v>44291</v>
      </c>
    </row>
    <row r="7" spans="2:7" x14ac:dyDescent="0.25">
      <c r="B7" s="4">
        <v>100</v>
      </c>
      <c r="C7" s="4" t="s">
        <v>12</v>
      </c>
      <c r="D7" s="4">
        <v>10</v>
      </c>
      <c r="E7" s="12">
        <v>500</v>
      </c>
      <c r="F7" s="12">
        <f>Tabla57[COSTO]*Tabla57[CANTIDAD]</f>
        <v>5000</v>
      </c>
      <c r="G7" s="11">
        <v>44292</v>
      </c>
    </row>
    <row r="8" spans="2:7" x14ac:dyDescent="0.25">
      <c r="B8">
        <v>100</v>
      </c>
      <c r="C8" s="4" t="s">
        <v>12</v>
      </c>
      <c r="D8">
        <v>10</v>
      </c>
      <c r="E8" s="6">
        <v>500</v>
      </c>
      <c r="F8" s="12">
        <f>Tabla57[COSTO]*Tabla57[CANTIDAD]</f>
        <v>5000</v>
      </c>
      <c r="G8" s="7">
        <v>44290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F303"/>
  <sheetViews>
    <sheetView workbookViewId="0">
      <selection activeCell="F3" sqref="F3"/>
    </sheetView>
  </sheetViews>
  <sheetFormatPr baseColWidth="10" defaultRowHeight="15" x14ac:dyDescent="0.25"/>
  <cols>
    <col min="2" max="2" width="12.85546875" bestFit="1" customWidth="1"/>
    <col min="3" max="3" width="28.140625" style="4" customWidth="1"/>
    <col min="4" max="4" width="12.5703125" style="4" customWidth="1"/>
    <col min="5" max="5" width="12.85546875" style="4" bestFit="1" customWidth="1"/>
    <col min="6" max="6" width="11.42578125" style="4"/>
  </cols>
  <sheetData>
    <row r="2" spans="2:6" s="2" customFormat="1" x14ac:dyDescent="0.25">
      <c r="B2" s="2" t="s">
        <v>0</v>
      </c>
      <c r="C2" s="4" t="s">
        <v>1</v>
      </c>
      <c r="D2" s="4" t="s">
        <v>13</v>
      </c>
      <c r="E2" s="4" t="s">
        <v>14</v>
      </c>
      <c r="F2" s="4" t="s">
        <v>4</v>
      </c>
    </row>
    <row r="3" spans="2:6" s="2" customFormat="1" x14ac:dyDescent="0.25">
      <c r="B3" s="4">
        <v>399</v>
      </c>
      <c r="C3" s="4" t="str">
        <f>IFERROR(VLOOKUP(B3,Entradas!B:D,2,0),"")</f>
        <v/>
      </c>
      <c r="D3" s="4">
        <f>IFERROR(SUMIF(Entradas!B:B,Tabla7[[#This Row],[CODIGO]],Entradas!D:D),"")</f>
        <v>0</v>
      </c>
      <c r="E3" s="4">
        <f>IFERROR(SUMIF(Salidas!B:B,Tabla7[[#This Row],[CODIGO]],Salidas!D:D),"")</f>
        <v>0</v>
      </c>
      <c r="F3" s="4">
        <f>D3-E3</f>
        <v>0</v>
      </c>
    </row>
    <row r="4" spans="2:6" s="2" customFormat="1" x14ac:dyDescent="0.25">
      <c r="B4" s="4">
        <v>398</v>
      </c>
      <c r="C4" s="4" t="str">
        <f>IFERROR(VLOOKUP(B4,Entradas!B:D,2,0),"")</f>
        <v/>
      </c>
      <c r="D4" s="4">
        <f>IFERROR(SUMIF(Entradas!B:B,Tabla7[[#This Row],[CODIGO]],Entradas!D:D),"")</f>
        <v>0</v>
      </c>
      <c r="E4" s="4">
        <f>IFERROR(SUMIF(Salidas!B:B,Tabla7[[#This Row],[CODIGO]],Salidas!D:D),"")</f>
        <v>0</v>
      </c>
      <c r="F4" s="4">
        <f>D4-E4</f>
        <v>0</v>
      </c>
    </row>
    <row r="5" spans="2:6" s="2" customFormat="1" x14ac:dyDescent="0.25">
      <c r="B5" s="4">
        <v>397</v>
      </c>
      <c r="C5" s="4" t="str">
        <f>IFERROR(VLOOKUP(B5,Entradas!B:D,2,0),"")</f>
        <v/>
      </c>
      <c r="D5" s="4">
        <f>IFERROR(SUMIF(Entradas!B:B,Tabla7[[#This Row],[CODIGO]],Entradas!D:D),"")</f>
        <v>0</v>
      </c>
      <c r="E5" s="4">
        <f>IFERROR(SUMIF(Salidas!B:B,Tabla7[[#This Row],[CODIGO]],Salidas!D:D),"")</f>
        <v>0</v>
      </c>
      <c r="F5" s="4">
        <f>D5-E5</f>
        <v>0</v>
      </c>
    </row>
    <row r="6" spans="2:6" s="2" customFormat="1" x14ac:dyDescent="0.25">
      <c r="B6" s="4">
        <v>396</v>
      </c>
      <c r="C6" s="4" t="str">
        <f>IFERROR(VLOOKUP(B6,Entradas!B:D,2,0),"")</f>
        <v/>
      </c>
      <c r="D6" s="4">
        <f>IFERROR(SUMIF(Entradas!B:B,Tabla7[[#This Row],[CODIGO]],Entradas!D:D),"")</f>
        <v>0</v>
      </c>
      <c r="E6" s="4">
        <f>IFERROR(SUMIF(Salidas!B:B,Tabla7[[#This Row],[CODIGO]],Salidas!D:D),"")</f>
        <v>0</v>
      </c>
      <c r="F6" s="4">
        <f>D6-E6</f>
        <v>0</v>
      </c>
    </row>
    <row r="7" spans="2:6" s="2" customFormat="1" x14ac:dyDescent="0.25">
      <c r="B7" s="4">
        <v>395</v>
      </c>
      <c r="C7" s="4" t="str">
        <f>IFERROR(VLOOKUP(B7,Entradas!B:D,2,0),"")</f>
        <v/>
      </c>
      <c r="D7" s="4">
        <f>IFERROR(SUMIF(Entradas!B:B,Tabla7[[#This Row],[CODIGO]],Entradas!D:D),"")</f>
        <v>0</v>
      </c>
      <c r="E7" s="4">
        <f>IFERROR(SUMIF(Salidas!B:B,Tabla7[[#This Row],[CODIGO]],Salidas!D:D),"")</f>
        <v>0</v>
      </c>
      <c r="F7" s="4">
        <f>D7-E7</f>
        <v>0</v>
      </c>
    </row>
    <row r="8" spans="2:6" s="2" customFormat="1" x14ac:dyDescent="0.25">
      <c r="B8" s="4">
        <v>394</v>
      </c>
      <c r="C8" s="4" t="str">
        <f>IFERROR(VLOOKUP(B8,Entradas!B:D,2,0),"")</f>
        <v/>
      </c>
      <c r="D8" s="4">
        <f>IFERROR(SUMIF(Entradas!B:B,Tabla7[[#This Row],[CODIGO]],Entradas!D:D),"")</f>
        <v>0</v>
      </c>
      <c r="E8" s="4">
        <f>IFERROR(SUMIF(Salidas!B:B,Tabla7[[#This Row],[CODIGO]],Salidas!D:D),"")</f>
        <v>0</v>
      </c>
      <c r="F8" s="4">
        <f>D8-E8</f>
        <v>0</v>
      </c>
    </row>
    <row r="9" spans="2:6" s="2" customFormat="1" x14ac:dyDescent="0.25">
      <c r="B9" s="4">
        <v>393</v>
      </c>
      <c r="C9" s="4" t="str">
        <f>IFERROR(VLOOKUP(B9,Entradas!B:D,2,0),"")</f>
        <v/>
      </c>
      <c r="D9" s="4">
        <f>IFERROR(SUMIF(Entradas!B:B,Tabla7[[#This Row],[CODIGO]],Entradas!D:D),"")</f>
        <v>0</v>
      </c>
      <c r="E9" s="4">
        <f>IFERROR(SUMIF(Salidas!B:B,Tabla7[[#This Row],[CODIGO]],Salidas!D:D),"")</f>
        <v>0</v>
      </c>
      <c r="F9" s="4">
        <f>D9-E9</f>
        <v>0</v>
      </c>
    </row>
    <row r="10" spans="2:6" s="2" customFormat="1" x14ac:dyDescent="0.25">
      <c r="B10" s="4">
        <v>392</v>
      </c>
      <c r="C10" s="4" t="str">
        <f>IFERROR(VLOOKUP(B10,Entradas!B:D,2,0),"")</f>
        <v/>
      </c>
      <c r="D10" s="4">
        <f>IFERROR(SUMIF(Entradas!B:B,Tabla7[[#This Row],[CODIGO]],Entradas!D:D),"")</f>
        <v>0</v>
      </c>
      <c r="E10" s="4">
        <f>IFERROR(SUMIF(Salidas!B:B,Tabla7[[#This Row],[CODIGO]],Salidas!D:D),"")</f>
        <v>0</v>
      </c>
      <c r="F10" s="4">
        <f>D10-E10</f>
        <v>0</v>
      </c>
    </row>
    <row r="11" spans="2:6" s="2" customFormat="1" x14ac:dyDescent="0.25">
      <c r="B11" s="4">
        <v>391</v>
      </c>
      <c r="C11" s="4" t="str">
        <f>IFERROR(VLOOKUP(B11,Entradas!B:D,2,0),"")</f>
        <v/>
      </c>
      <c r="D11" s="4">
        <f>IFERROR(SUMIF(Entradas!B:B,Tabla7[[#This Row],[CODIGO]],Entradas!D:D),"")</f>
        <v>0</v>
      </c>
      <c r="E11" s="4">
        <f>IFERROR(SUMIF(Salidas!B:B,Tabla7[[#This Row],[CODIGO]],Salidas!D:D),"")</f>
        <v>0</v>
      </c>
      <c r="F11" s="4">
        <f>D11-E11</f>
        <v>0</v>
      </c>
    </row>
    <row r="12" spans="2:6" s="2" customFormat="1" x14ac:dyDescent="0.25">
      <c r="B12" s="4">
        <v>390</v>
      </c>
      <c r="C12" s="4" t="str">
        <f>IFERROR(VLOOKUP(B12,Entradas!B:D,2,0),"")</f>
        <v/>
      </c>
      <c r="D12" s="4">
        <f>IFERROR(SUMIF(Entradas!B:B,Tabla7[[#This Row],[CODIGO]],Entradas!D:D),"")</f>
        <v>0</v>
      </c>
      <c r="E12" s="4">
        <f>IFERROR(SUMIF(Salidas!B:B,Tabla7[[#This Row],[CODIGO]],Salidas!D:D),"")</f>
        <v>0</v>
      </c>
      <c r="F12" s="4">
        <f>D12-E12</f>
        <v>0</v>
      </c>
    </row>
    <row r="13" spans="2:6" s="2" customFormat="1" x14ac:dyDescent="0.25">
      <c r="B13" s="4">
        <v>389</v>
      </c>
      <c r="C13" s="4" t="str">
        <f>IFERROR(VLOOKUP(B13,Entradas!B:D,2,0),"")</f>
        <v/>
      </c>
      <c r="D13" s="4">
        <f>IFERROR(SUMIF(Entradas!B:B,Tabla7[[#This Row],[CODIGO]],Entradas!D:D),"")</f>
        <v>0</v>
      </c>
      <c r="E13" s="4">
        <f>IFERROR(SUMIF(Salidas!B:B,Tabla7[[#This Row],[CODIGO]],Salidas!D:D),"")</f>
        <v>0</v>
      </c>
      <c r="F13" s="4">
        <f>D13-E13</f>
        <v>0</v>
      </c>
    </row>
    <row r="14" spans="2:6" s="2" customFormat="1" x14ac:dyDescent="0.25">
      <c r="B14" s="4">
        <v>388</v>
      </c>
      <c r="C14" s="4" t="str">
        <f>IFERROR(VLOOKUP(B14,Entradas!B:D,2,0),"")</f>
        <v/>
      </c>
      <c r="D14" s="4">
        <f>IFERROR(SUMIF(Entradas!B:B,Tabla7[[#This Row],[CODIGO]],Entradas!D:D),"")</f>
        <v>0</v>
      </c>
      <c r="E14" s="4">
        <f>IFERROR(SUMIF(Salidas!B:B,Tabla7[[#This Row],[CODIGO]],Salidas!D:D),"")</f>
        <v>0</v>
      </c>
      <c r="F14" s="4">
        <f>D14-E14</f>
        <v>0</v>
      </c>
    </row>
    <row r="15" spans="2:6" s="2" customFormat="1" x14ac:dyDescent="0.25">
      <c r="B15" s="4">
        <v>387</v>
      </c>
      <c r="C15" s="4" t="str">
        <f>IFERROR(VLOOKUP(B15,Entradas!B:D,2,0),"")</f>
        <v/>
      </c>
      <c r="D15" s="4">
        <f>IFERROR(SUMIF(Entradas!B:B,Tabla7[[#This Row],[CODIGO]],Entradas!D:D),"")</f>
        <v>0</v>
      </c>
      <c r="E15" s="4">
        <f>IFERROR(SUMIF(Salidas!B:B,Tabla7[[#This Row],[CODIGO]],Salidas!D:D),"")</f>
        <v>0</v>
      </c>
      <c r="F15" s="4">
        <f>D15-E15</f>
        <v>0</v>
      </c>
    </row>
    <row r="16" spans="2:6" s="2" customFormat="1" x14ac:dyDescent="0.25">
      <c r="B16" s="4">
        <v>386</v>
      </c>
      <c r="C16" s="4" t="str">
        <f>IFERROR(VLOOKUP(B16,Entradas!B:D,2,0),"")</f>
        <v/>
      </c>
      <c r="D16" s="4">
        <f>IFERROR(SUMIF(Entradas!B:B,Tabla7[[#This Row],[CODIGO]],Entradas!D:D),"")</f>
        <v>0</v>
      </c>
      <c r="E16" s="4">
        <f>IFERROR(SUMIF(Salidas!B:B,Tabla7[[#This Row],[CODIGO]],Salidas!D:D),"")</f>
        <v>0</v>
      </c>
      <c r="F16" s="4">
        <f>D16-E16</f>
        <v>0</v>
      </c>
    </row>
    <row r="17" spans="2:6" s="2" customFormat="1" x14ac:dyDescent="0.25">
      <c r="B17" s="4">
        <v>385</v>
      </c>
      <c r="C17" s="4" t="str">
        <f>IFERROR(VLOOKUP(B17,Entradas!B:D,2,0),"")</f>
        <v/>
      </c>
      <c r="D17" s="4">
        <f>IFERROR(SUMIF(Entradas!B:B,Tabla7[[#This Row],[CODIGO]],Entradas!D:D),"")</f>
        <v>0</v>
      </c>
      <c r="E17" s="4">
        <f>IFERROR(SUMIF(Salidas!B:B,Tabla7[[#This Row],[CODIGO]],Salidas!D:D),"")</f>
        <v>0</v>
      </c>
      <c r="F17" s="4">
        <f>D17-E17</f>
        <v>0</v>
      </c>
    </row>
    <row r="18" spans="2:6" s="2" customFormat="1" x14ac:dyDescent="0.25">
      <c r="B18" s="4">
        <v>384</v>
      </c>
      <c r="C18" s="4" t="str">
        <f>IFERROR(VLOOKUP(B18,Entradas!B:D,2,0),"")</f>
        <v/>
      </c>
      <c r="D18" s="4">
        <f>IFERROR(SUMIF(Entradas!B:B,Tabla7[[#This Row],[CODIGO]],Entradas!D:D),"")</f>
        <v>0</v>
      </c>
      <c r="E18" s="4">
        <f>IFERROR(SUMIF(Salidas!B:B,Tabla7[[#This Row],[CODIGO]],Salidas!D:D),"")</f>
        <v>0</v>
      </c>
      <c r="F18" s="4">
        <f>D18-E18</f>
        <v>0</v>
      </c>
    </row>
    <row r="19" spans="2:6" s="2" customFormat="1" x14ac:dyDescent="0.25">
      <c r="B19" s="4">
        <v>383</v>
      </c>
      <c r="C19" s="4" t="str">
        <f>IFERROR(VLOOKUP(B19,Entradas!B:D,2,0),"")</f>
        <v/>
      </c>
      <c r="D19" s="4">
        <f>IFERROR(SUMIF(Entradas!B:B,Tabla7[[#This Row],[CODIGO]],Entradas!D:D),"")</f>
        <v>0</v>
      </c>
      <c r="E19" s="4">
        <f>IFERROR(SUMIF(Salidas!B:B,Tabla7[[#This Row],[CODIGO]],Salidas!D:D),"")</f>
        <v>0</v>
      </c>
      <c r="F19" s="4">
        <f>D19-E19</f>
        <v>0</v>
      </c>
    </row>
    <row r="20" spans="2:6" s="2" customFormat="1" x14ac:dyDescent="0.25">
      <c r="B20" s="4">
        <v>382</v>
      </c>
      <c r="C20" s="4" t="str">
        <f>IFERROR(VLOOKUP(B20,Entradas!B:D,2,0),"")</f>
        <v/>
      </c>
      <c r="D20" s="4">
        <f>IFERROR(SUMIF(Entradas!B:B,Tabla7[[#This Row],[CODIGO]],Entradas!D:D),"")</f>
        <v>0</v>
      </c>
      <c r="E20" s="4">
        <f>IFERROR(SUMIF(Salidas!B:B,Tabla7[[#This Row],[CODIGO]],Salidas!D:D),"")</f>
        <v>0</v>
      </c>
      <c r="F20" s="4">
        <f>D20-E20</f>
        <v>0</v>
      </c>
    </row>
    <row r="21" spans="2:6" s="2" customFormat="1" x14ac:dyDescent="0.25">
      <c r="B21" s="4">
        <v>381</v>
      </c>
      <c r="C21" s="4" t="str">
        <f>IFERROR(VLOOKUP(B21,Entradas!B:D,2,0),"")</f>
        <v/>
      </c>
      <c r="D21" s="4">
        <f>IFERROR(SUMIF(Entradas!B:B,Tabla7[[#This Row],[CODIGO]],Entradas!D:D),"")</f>
        <v>0</v>
      </c>
      <c r="E21" s="4">
        <f>IFERROR(SUMIF(Salidas!B:B,Tabla7[[#This Row],[CODIGO]],Salidas!D:D),"")</f>
        <v>0</v>
      </c>
      <c r="F21" s="4">
        <f>D21-E21</f>
        <v>0</v>
      </c>
    </row>
    <row r="22" spans="2:6" s="2" customFormat="1" x14ac:dyDescent="0.25">
      <c r="B22" s="4">
        <v>380</v>
      </c>
      <c r="C22" s="4" t="str">
        <f>IFERROR(VLOOKUP(B22,Entradas!B:D,2,0),"")</f>
        <v/>
      </c>
      <c r="D22" s="4">
        <f>IFERROR(SUMIF(Entradas!B:B,Tabla7[[#This Row],[CODIGO]],Entradas!D:D),"")</f>
        <v>0</v>
      </c>
      <c r="E22" s="4">
        <f>IFERROR(SUMIF(Salidas!B:B,Tabla7[[#This Row],[CODIGO]],Salidas!D:D),"")</f>
        <v>0</v>
      </c>
      <c r="F22" s="4">
        <f>D22-E22</f>
        <v>0</v>
      </c>
    </row>
    <row r="23" spans="2:6" s="2" customFormat="1" x14ac:dyDescent="0.25">
      <c r="B23" s="4">
        <v>379</v>
      </c>
      <c r="C23" s="4" t="str">
        <f>IFERROR(VLOOKUP(B23,Entradas!B:D,2,0),"")</f>
        <v/>
      </c>
      <c r="D23" s="4">
        <f>IFERROR(SUMIF(Entradas!B:B,Tabla7[[#This Row],[CODIGO]],Entradas!D:D),"")</f>
        <v>0</v>
      </c>
      <c r="E23" s="4">
        <f>IFERROR(SUMIF(Salidas!B:B,Tabla7[[#This Row],[CODIGO]],Salidas!D:D),"")</f>
        <v>0</v>
      </c>
      <c r="F23" s="4">
        <f>D23-E23</f>
        <v>0</v>
      </c>
    </row>
    <row r="24" spans="2:6" s="2" customFormat="1" x14ac:dyDescent="0.25">
      <c r="B24" s="4">
        <v>378</v>
      </c>
      <c r="C24" s="4" t="str">
        <f>IFERROR(VLOOKUP(B24,Entradas!B:D,2,0),"")</f>
        <v/>
      </c>
      <c r="D24" s="4">
        <f>IFERROR(SUMIF(Entradas!B:B,Tabla7[[#This Row],[CODIGO]],Entradas!D:D),"")</f>
        <v>0</v>
      </c>
      <c r="E24" s="4">
        <f>IFERROR(SUMIF(Salidas!B:B,Tabla7[[#This Row],[CODIGO]],Salidas!D:D),"")</f>
        <v>0</v>
      </c>
      <c r="F24" s="4">
        <f>D24-E24</f>
        <v>0</v>
      </c>
    </row>
    <row r="25" spans="2:6" s="2" customFormat="1" x14ac:dyDescent="0.25">
      <c r="B25" s="4">
        <v>377</v>
      </c>
      <c r="C25" s="4" t="str">
        <f>IFERROR(VLOOKUP(B25,Entradas!B:D,2,0),"")</f>
        <v/>
      </c>
      <c r="D25" s="4">
        <f>IFERROR(SUMIF(Entradas!B:B,Tabla7[[#This Row],[CODIGO]],Entradas!D:D),"")</f>
        <v>0</v>
      </c>
      <c r="E25" s="4">
        <f>IFERROR(SUMIF(Salidas!B:B,Tabla7[[#This Row],[CODIGO]],Salidas!D:D),"")</f>
        <v>0</v>
      </c>
      <c r="F25" s="4">
        <f>D25-E25</f>
        <v>0</v>
      </c>
    </row>
    <row r="26" spans="2:6" s="2" customFormat="1" x14ac:dyDescent="0.25">
      <c r="B26" s="4">
        <v>376</v>
      </c>
      <c r="C26" s="4" t="str">
        <f>IFERROR(VLOOKUP(B26,Entradas!B:D,2,0),"")</f>
        <v/>
      </c>
      <c r="D26" s="4">
        <f>IFERROR(SUMIF(Entradas!B:B,Tabla7[[#This Row],[CODIGO]],Entradas!D:D),"")</f>
        <v>0</v>
      </c>
      <c r="E26" s="4">
        <f>IFERROR(SUMIF(Salidas!B:B,Tabla7[[#This Row],[CODIGO]],Salidas!D:D),"")</f>
        <v>0</v>
      </c>
      <c r="F26" s="4">
        <f>D26-E26</f>
        <v>0</v>
      </c>
    </row>
    <row r="27" spans="2:6" s="2" customFormat="1" x14ac:dyDescent="0.25">
      <c r="B27" s="4">
        <v>375</v>
      </c>
      <c r="C27" s="4" t="str">
        <f>IFERROR(VLOOKUP(B27,Entradas!B:D,2,0),"")</f>
        <v/>
      </c>
      <c r="D27" s="4">
        <f>IFERROR(SUMIF(Entradas!B:B,Tabla7[[#This Row],[CODIGO]],Entradas!D:D),"")</f>
        <v>0</v>
      </c>
      <c r="E27" s="4">
        <f>IFERROR(SUMIF(Salidas!B:B,Tabla7[[#This Row],[CODIGO]],Salidas!D:D),"")</f>
        <v>0</v>
      </c>
      <c r="F27" s="4">
        <f>D27-E27</f>
        <v>0</v>
      </c>
    </row>
    <row r="28" spans="2:6" s="2" customFormat="1" x14ac:dyDescent="0.25">
      <c r="B28" s="4">
        <v>374</v>
      </c>
      <c r="C28" s="4" t="str">
        <f>IFERROR(VLOOKUP(B28,Entradas!B:D,2,0),"")</f>
        <v/>
      </c>
      <c r="D28" s="4">
        <f>IFERROR(SUMIF(Entradas!B:B,Tabla7[[#This Row],[CODIGO]],Entradas!D:D),"")</f>
        <v>0</v>
      </c>
      <c r="E28" s="4">
        <f>IFERROR(SUMIF(Salidas!B:B,Tabla7[[#This Row],[CODIGO]],Salidas!D:D),"")</f>
        <v>0</v>
      </c>
      <c r="F28" s="4">
        <f>D28-E28</f>
        <v>0</v>
      </c>
    </row>
    <row r="29" spans="2:6" s="2" customFormat="1" x14ac:dyDescent="0.25">
      <c r="B29" s="4">
        <v>373</v>
      </c>
      <c r="C29" s="4" t="str">
        <f>IFERROR(VLOOKUP(B29,Entradas!B:D,2,0),"")</f>
        <v/>
      </c>
      <c r="D29" s="4">
        <f>IFERROR(SUMIF(Entradas!B:B,Tabla7[[#This Row],[CODIGO]],Entradas!D:D),"")</f>
        <v>0</v>
      </c>
      <c r="E29" s="4">
        <f>IFERROR(SUMIF(Salidas!B:B,Tabla7[[#This Row],[CODIGO]],Salidas!D:D),"")</f>
        <v>0</v>
      </c>
      <c r="F29" s="4">
        <f>D29-E29</f>
        <v>0</v>
      </c>
    </row>
    <row r="30" spans="2:6" s="2" customFormat="1" x14ac:dyDescent="0.25">
      <c r="B30" s="4">
        <v>372</v>
      </c>
      <c r="C30" s="4" t="str">
        <f>IFERROR(VLOOKUP(B30,Entradas!B:D,2,0),"")</f>
        <v/>
      </c>
      <c r="D30" s="4">
        <f>IFERROR(SUMIF(Entradas!B:B,Tabla7[[#This Row],[CODIGO]],Entradas!D:D),"")</f>
        <v>0</v>
      </c>
      <c r="E30" s="4">
        <f>IFERROR(SUMIF(Salidas!B:B,Tabla7[[#This Row],[CODIGO]],Salidas!D:D),"")</f>
        <v>0</v>
      </c>
      <c r="F30" s="4">
        <f>D30-E30</f>
        <v>0</v>
      </c>
    </row>
    <row r="31" spans="2:6" s="2" customFormat="1" x14ac:dyDescent="0.25">
      <c r="B31" s="4">
        <v>371</v>
      </c>
      <c r="C31" s="4" t="str">
        <f>IFERROR(VLOOKUP(B31,Entradas!B:D,2,0),"")</f>
        <v/>
      </c>
      <c r="D31" s="4">
        <f>IFERROR(SUMIF(Entradas!B:B,Tabla7[[#This Row],[CODIGO]],Entradas!D:D),"")</f>
        <v>0</v>
      </c>
      <c r="E31" s="4">
        <f>IFERROR(SUMIF(Salidas!B:B,Tabla7[[#This Row],[CODIGO]],Salidas!D:D),"")</f>
        <v>0</v>
      </c>
      <c r="F31" s="4">
        <f>D31-E31</f>
        <v>0</v>
      </c>
    </row>
    <row r="32" spans="2:6" s="2" customFormat="1" x14ac:dyDescent="0.25">
      <c r="B32" s="4">
        <v>370</v>
      </c>
      <c r="C32" s="4" t="str">
        <f>IFERROR(VLOOKUP(B32,Entradas!B:D,2,0),"")</f>
        <v/>
      </c>
      <c r="D32" s="4">
        <f>IFERROR(SUMIF(Entradas!B:B,Tabla7[[#This Row],[CODIGO]],Entradas!D:D),"")</f>
        <v>0</v>
      </c>
      <c r="E32" s="4">
        <f>IFERROR(SUMIF(Salidas!B:B,Tabla7[[#This Row],[CODIGO]],Salidas!D:D),"")</f>
        <v>0</v>
      </c>
      <c r="F32" s="4">
        <f>D32-E32</f>
        <v>0</v>
      </c>
    </row>
    <row r="33" spans="2:6" s="2" customFormat="1" x14ac:dyDescent="0.25">
      <c r="B33" s="4">
        <v>369</v>
      </c>
      <c r="C33" s="4" t="str">
        <f>IFERROR(VLOOKUP(B33,Entradas!B:D,2,0),"")</f>
        <v/>
      </c>
      <c r="D33" s="4">
        <f>IFERROR(SUMIF(Entradas!B:B,Tabla7[[#This Row],[CODIGO]],Entradas!D:D),"")</f>
        <v>0</v>
      </c>
      <c r="E33" s="4">
        <f>IFERROR(SUMIF(Salidas!B:B,Tabla7[[#This Row],[CODIGO]],Salidas!D:D),"")</f>
        <v>0</v>
      </c>
      <c r="F33" s="4">
        <f>D33-E33</f>
        <v>0</v>
      </c>
    </row>
    <row r="34" spans="2:6" s="2" customFormat="1" x14ac:dyDescent="0.25">
      <c r="B34" s="4">
        <v>368</v>
      </c>
      <c r="C34" s="4" t="str">
        <f>IFERROR(VLOOKUP(B34,Entradas!B:D,2,0),"")</f>
        <v/>
      </c>
      <c r="D34" s="4">
        <f>IFERROR(SUMIF(Entradas!B:B,Tabla7[[#This Row],[CODIGO]],Entradas!D:D),"")</f>
        <v>0</v>
      </c>
      <c r="E34" s="4">
        <f>IFERROR(SUMIF(Salidas!B:B,Tabla7[[#This Row],[CODIGO]],Salidas!D:D),"")</f>
        <v>0</v>
      </c>
      <c r="F34" s="4">
        <f>D34-E34</f>
        <v>0</v>
      </c>
    </row>
    <row r="35" spans="2:6" s="2" customFormat="1" x14ac:dyDescent="0.25">
      <c r="B35" s="4">
        <v>367</v>
      </c>
      <c r="C35" s="4" t="str">
        <f>IFERROR(VLOOKUP(B35,Entradas!B:D,2,0),"")</f>
        <v/>
      </c>
      <c r="D35" s="4">
        <f>IFERROR(SUMIF(Entradas!B:B,Tabla7[[#This Row],[CODIGO]],Entradas!D:D),"")</f>
        <v>0</v>
      </c>
      <c r="E35" s="4">
        <f>IFERROR(SUMIF(Salidas!B:B,Tabla7[[#This Row],[CODIGO]],Salidas!D:D),"")</f>
        <v>0</v>
      </c>
      <c r="F35" s="4">
        <f>D35-E35</f>
        <v>0</v>
      </c>
    </row>
    <row r="36" spans="2:6" s="2" customFormat="1" x14ac:dyDescent="0.25">
      <c r="B36" s="4">
        <v>366</v>
      </c>
      <c r="C36" s="4" t="str">
        <f>IFERROR(VLOOKUP(B36,Entradas!B:D,2,0),"")</f>
        <v/>
      </c>
      <c r="D36" s="4">
        <f>IFERROR(SUMIF(Entradas!B:B,Tabla7[[#This Row],[CODIGO]],Entradas!D:D),"")</f>
        <v>0</v>
      </c>
      <c r="E36" s="4">
        <f>IFERROR(SUMIF(Salidas!B:B,Tabla7[[#This Row],[CODIGO]],Salidas!D:D),"")</f>
        <v>0</v>
      </c>
      <c r="F36" s="4">
        <f>D36-E36</f>
        <v>0</v>
      </c>
    </row>
    <row r="37" spans="2:6" s="2" customFormat="1" x14ac:dyDescent="0.25">
      <c r="B37" s="4">
        <v>365</v>
      </c>
      <c r="C37" s="4" t="str">
        <f>IFERROR(VLOOKUP(B37,Entradas!B:D,2,0),"")</f>
        <v/>
      </c>
      <c r="D37" s="4">
        <f>IFERROR(SUMIF(Entradas!B:B,Tabla7[[#This Row],[CODIGO]],Entradas!D:D),"")</f>
        <v>0</v>
      </c>
      <c r="E37" s="4">
        <f>IFERROR(SUMIF(Salidas!B:B,Tabla7[[#This Row],[CODIGO]],Salidas!D:D),"")</f>
        <v>0</v>
      </c>
      <c r="F37" s="4">
        <f>D37-E37</f>
        <v>0</v>
      </c>
    </row>
    <row r="38" spans="2:6" s="2" customFormat="1" x14ac:dyDescent="0.25">
      <c r="B38" s="4">
        <v>364</v>
      </c>
      <c r="C38" s="4" t="str">
        <f>IFERROR(VLOOKUP(B38,Entradas!B:D,2,0),"")</f>
        <v/>
      </c>
      <c r="D38" s="4">
        <f>IFERROR(SUMIF(Entradas!B:B,Tabla7[[#This Row],[CODIGO]],Entradas!D:D),"")</f>
        <v>0</v>
      </c>
      <c r="E38" s="4">
        <f>IFERROR(SUMIF(Salidas!B:B,Tabla7[[#This Row],[CODIGO]],Salidas!D:D),"")</f>
        <v>0</v>
      </c>
      <c r="F38" s="4">
        <f>D38-E38</f>
        <v>0</v>
      </c>
    </row>
    <row r="39" spans="2:6" s="2" customFormat="1" x14ac:dyDescent="0.25">
      <c r="B39" s="4">
        <v>363</v>
      </c>
      <c r="C39" s="4" t="str">
        <f>IFERROR(VLOOKUP(B39,Entradas!B:D,2,0),"")</f>
        <v/>
      </c>
      <c r="D39" s="4">
        <f>IFERROR(SUMIF(Entradas!B:B,Tabla7[[#This Row],[CODIGO]],Entradas!D:D),"")</f>
        <v>0</v>
      </c>
      <c r="E39" s="4">
        <f>IFERROR(SUMIF(Salidas!B:B,Tabla7[[#This Row],[CODIGO]],Salidas!D:D),"")</f>
        <v>0</v>
      </c>
      <c r="F39" s="4">
        <f>D39-E39</f>
        <v>0</v>
      </c>
    </row>
    <row r="40" spans="2:6" s="2" customFormat="1" x14ac:dyDescent="0.25">
      <c r="B40" s="4">
        <v>362</v>
      </c>
      <c r="C40" s="4" t="str">
        <f>IFERROR(VLOOKUP(B40,Entradas!B:D,2,0),"")</f>
        <v/>
      </c>
      <c r="D40" s="4">
        <f>IFERROR(SUMIF(Entradas!B:B,Tabla7[[#This Row],[CODIGO]],Entradas!D:D),"")</f>
        <v>0</v>
      </c>
      <c r="E40" s="4">
        <f>IFERROR(SUMIF(Salidas!B:B,Tabla7[[#This Row],[CODIGO]],Salidas!D:D),"")</f>
        <v>0</v>
      </c>
      <c r="F40" s="4">
        <f>D40-E40</f>
        <v>0</v>
      </c>
    </row>
    <row r="41" spans="2:6" s="2" customFormat="1" x14ac:dyDescent="0.25">
      <c r="B41" s="4">
        <v>361</v>
      </c>
      <c r="C41" s="4" t="str">
        <f>IFERROR(VLOOKUP(B41,Entradas!B:D,2,0),"")</f>
        <v/>
      </c>
      <c r="D41" s="4">
        <f>IFERROR(SUMIF(Entradas!B:B,Tabla7[[#This Row],[CODIGO]],Entradas!D:D),"")</f>
        <v>0</v>
      </c>
      <c r="E41" s="4">
        <f>IFERROR(SUMIF(Salidas!B:B,Tabla7[[#This Row],[CODIGO]],Salidas!D:D),"")</f>
        <v>0</v>
      </c>
      <c r="F41" s="4">
        <f>D41-E41</f>
        <v>0</v>
      </c>
    </row>
    <row r="42" spans="2:6" s="2" customFormat="1" x14ac:dyDescent="0.25">
      <c r="B42" s="4">
        <v>360</v>
      </c>
      <c r="C42" s="4" t="str">
        <f>IFERROR(VLOOKUP(B42,Entradas!B:D,2,0),"")</f>
        <v/>
      </c>
      <c r="D42" s="4">
        <f>IFERROR(SUMIF(Entradas!B:B,Tabla7[[#This Row],[CODIGO]],Entradas!D:D),"")</f>
        <v>0</v>
      </c>
      <c r="E42" s="4">
        <f>IFERROR(SUMIF(Salidas!B:B,Tabla7[[#This Row],[CODIGO]],Salidas!D:D),"")</f>
        <v>0</v>
      </c>
      <c r="F42" s="4">
        <f>D42-E42</f>
        <v>0</v>
      </c>
    </row>
    <row r="43" spans="2:6" s="2" customFormat="1" x14ac:dyDescent="0.25">
      <c r="B43" s="4">
        <v>359</v>
      </c>
      <c r="C43" s="4" t="str">
        <f>IFERROR(VLOOKUP(B43,Entradas!B:D,2,0),"")</f>
        <v/>
      </c>
      <c r="D43" s="4">
        <f>IFERROR(SUMIF(Entradas!B:B,Tabla7[[#This Row],[CODIGO]],Entradas!D:D),"")</f>
        <v>0</v>
      </c>
      <c r="E43" s="4">
        <f>IFERROR(SUMIF(Salidas!B:B,Tabla7[[#This Row],[CODIGO]],Salidas!D:D),"")</f>
        <v>0</v>
      </c>
      <c r="F43" s="4">
        <f>D43-E43</f>
        <v>0</v>
      </c>
    </row>
    <row r="44" spans="2:6" s="2" customFormat="1" x14ac:dyDescent="0.25">
      <c r="B44" s="4">
        <v>358</v>
      </c>
      <c r="C44" s="4" t="str">
        <f>IFERROR(VLOOKUP(B44,Entradas!B:D,2,0),"")</f>
        <v/>
      </c>
      <c r="D44" s="4">
        <f>IFERROR(SUMIF(Entradas!B:B,Tabla7[[#This Row],[CODIGO]],Entradas!D:D),"")</f>
        <v>0</v>
      </c>
      <c r="E44" s="4">
        <f>IFERROR(SUMIF(Salidas!B:B,Tabla7[[#This Row],[CODIGO]],Salidas!D:D),"")</f>
        <v>0</v>
      </c>
      <c r="F44" s="4">
        <f>D44-E44</f>
        <v>0</v>
      </c>
    </row>
    <row r="45" spans="2:6" s="2" customFormat="1" x14ac:dyDescent="0.25">
      <c r="B45" s="4">
        <v>357</v>
      </c>
      <c r="C45" s="4" t="str">
        <f>IFERROR(VLOOKUP(B45,Entradas!B:D,2,0),"")</f>
        <v/>
      </c>
      <c r="D45" s="4">
        <f>IFERROR(SUMIF(Entradas!B:B,Tabla7[[#This Row],[CODIGO]],Entradas!D:D),"")</f>
        <v>0</v>
      </c>
      <c r="E45" s="4">
        <f>IFERROR(SUMIF(Salidas!B:B,Tabla7[[#This Row],[CODIGO]],Salidas!D:D),"")</f>
        <v>0</v>
      </c>
      <c r="F45" s="4">
        <f>D45-E45</f>
        <v>0</v>
      </c>
    </row>
    <row r="46" spans="2:6" s="2" customFormat="1" x14ac:dyDescent="0.25">
      <c r="B46" s="4">
        <v>356</v>
      </c>
      <c r="C46" s="4" t="str">
        <f>IFERROR(VLOOKUP(B46,Entradas!B:D,2,0),"")</f>
        <v/>
      </c>
      <c r="D46" s="4">
        <f>IFERROR(SUMIF(Entradas!B:B,Tabla7[[#This Row],[CODIGO]],Entradas!D:D),"")</f>
        <v>0</v>
      </c>
      <c r="E46" s="4">
        <f>IFERROR(SUMIF(Salidas!B:B,Tabla7[[#This Row],[CODIGO]],Salidas!D:D),"")</f>
        <v>0</v>
      </c>
      <c r="F46" s="4">
        <f>D46-E46</f>
        <v>0</v>
      </c>
    </row>
    <row r="47" spans="2:6" s="2" customFormat="1" x14ac:dyDescent="0.25">
      <c r="B47" s="4">
        <v>355</v>
      </c>
      <c r="C47" s="4" t="str">
        <f>IFERROR(VLOOKUP(B47,Entradas!B:D,2,0),"")</f>
        <v/>
      </c>
      <c r="D47" s="4">
        <f>IFERROR(SUMIF(Entradas!B:B,Tabla7[[#This Row],[CODIGO]],Entradas!D:D),"")</f>
        <v>0</v>
      </c>
      <c r="E47" s="4">
        <f>IFERROR(SUMIF(Salidas!B:B,Tabla7[[#This Row],[CODIGO]],Salidas!D:D),"")</f>
        <v>0</v>
      </c>
      <c r="F47" s="4">
        <f>D47-E47</f>
        <v>0</v>
      </c>
    </row>
    <row r="48" spans="2:6" s="2" customFormat="1" x14ac:dyDescent="0.25">
      <c r="B48" s="4">
        <v>354</v>
      </c>
      <c r="C48" s="4" t="str">
        <f>IFERROR(VLOOKUP(B48,Entradas!B:D,2,0),"")</f>
        <v/>
      </c>
      <c r="D48" s="4">
        <f>IFERROR(SUMIF(Entradas!B:B,Tabla7[[#This Row],[CODIGO]],Entradas!D:D),"")</f>
        <v>0</v>
      </c>
      <c r="E48" s="4">
        <f>IFERROR(SUMIF(Salidas!B:B,Tabla7[[#This Row],[CODIGO]],Salidas!D:D),"")</f>
        <v>0</v>
      </c>
      <c r="F48" s="4">
        <f>D48-E48</f>
        <v>0</v>
      </c>
    </row>
    <row r="49" spans="2:6" s="2" customFormat="1" x14ac:dyDescent="0.25">
      <c r="B49" s="4">
        <v>353</v>
      </c>
      <c r="C49" s="4" t="str">
        <f>IFERROR(VLOOKUP(B49,Entradas!B:D,2,0),"")</f>
        <v/>
      </c>
      <c r="D49" s="4">
        <f>IFERROR(SUMIF(Entradas!B:B,Tabla7[[#This Row],[CODIGO]],Entradas!D:D),"")</f>
        <v>0</v>
      </c>
      <c r="E49" s="4">
        <f>IFERROR(SUMIF(Salidas!B:B,Tabla7[[#This Row],[CODIGO]],Salidas!D:D),"")</f>
        <v>0</v>
      </c>
      <c r="F49" s="4">
        <f>D49-E49</f>
        <v>0</v>
      </c>
    </row>
    <row r="50" spans="2:6" s="2" customFormat="1" x14ac:dyDescent="0.25">
      <c r="B50" s="4">
        <v>352</v>
      </c>
      <c r="C50" s="4" t="str">
        <f>IFERROR(VLOOKUP(B50,Entradas!B:D,2,0),"")</f>
        <v/>
      </c>
      <c r="D50" s="4">
        <f>IFERROR(SUMIF(Entradas!B:B,Tabla7[[#This Row],[CODIGO]],Entradas!D:D),"")</f>
        <v>0</v>
      </c>
      <c r="E50" s="4">
        <f>IFERROR(SUMIF(Salidas!B:B,Tabla7[[#This Row],[CODIGO]],Salidas!D:D),"")</f>
        <v>0</v>
      </c>
      <c r="F50" s="4">
        <f>D50-E50</f>
        <v>0</v>
      </c>
    </row>
    <row r="51" spans="2:6" s="2" customFormat="1" x14ac:dyDescent="0.25">
      <c r="B51" s="4">
        <v>351</v>
      </c>
      <c r="C51" s="4" t="str">
        <f>IFERROR(VLOOKUP(B51,Entradas!B:D,2,0),"")</f>
        <v/>
      </c>
      <c r="D51" s="4">
        <f>IFERROR(SUMIF(Entradas!B:B,Tabla7[[#This Row],[CODIGO]],Entradas!D:D),"")</f>
        <v>0</v>
      </c>
      <c r="E51" s="4">
        <f>IFERROR(SUMIF(Salidas!B:B,Tabla7[[#This Row],[CODIGO]],Salidas!D:D),"")</f>
        <v>0</v>
      </c>
      <c r="F51" s="4">
        <f>D51-E51</f>
        <v>0</v>
      </c>
    </row>
    <row r="52" spans="2:6" s="2" customFormat="1" x14ac:dyDescent="0.25">
      <c r="B52" s="4">
        <v>350</v>
      </c>
      <c r="C52" s="4" t="str">
        <f>IFERROR(VLOOKUP(B52,Entradas!B:D,2,0),"")</f>
        <v/>
      </c>
      <c r="D52" s="4">
        <f>IFERROR(SUMIF(Entradas!B:B,Tabla7[[#This Row],[CODIGO]],Entradas!D:D),"")</f>
        <v>0</v>
      </c>
      <c r="E52" s="4">
        <f>IFERROR(SUMIF(Salidas!B:B,Tabla7[[#This Row],[CODIGO]],Salidas!D:D),"")</f>
        <v>0</v>
      </c>
      <c r="F52" s="4">
        <f>D52-E52</f>
        <v>0</v>
      </c>
    </row>
    <row r="53" spans="2:6" s="2" customFormat="1" x14ac:dyDescent="0.25">
      <c r="B53" s="4">
        <v>349</v>
      </c>
      <c r="C53" s="4" t="str">
        <f>IFERROR(VLOOKUP(B53,Entradas!B:D,2,0),"")</f>
        <v/>
      </c>
      <c r="D53" s="4">
        <f>IFERROR(SUMIF(Entradas!B:B,Tabla7[[#This Row],[CODIGO]],Entradas!D:D),"")</f>
        <v>0</v>
      </c>
      <c r="E53" s="4">
        <f>IFERROR(SUMIF(Salidas!B:B,Tabla7[[#This Row],[CODIGO]],Salidas!D:D),"")</f>
        <v>0</v>
      </c>
      <c r="F53" s="4">
        <f>D53-E53</f>
        <v>0</v>
      </c>
    </row>
    <row r="54" spans="2:6" s="2" customFormat="1" x14ac:dyDescent="0.25">
      <c r="B54" s="4">
        <v>348</v>
      </c>
      <c r="C54" s="4" t="str">
        <f>IFERROR(VLOOKUP(B54,Entradas!B:D,2,0),"")</f>
        <v/>
      </c>
      <c r="D54" s="4">
        <f>IFERROR(SUMIF(Entradas!B:B,Tabla7[[#This Row],[CODIGO]],Entradas!D:D),"")</f>
        <v>0</v>
      </c>
      <c r="E54" s="4">
        <f>IFERROR(SUMIF(Salidas!B:B,Tabla7[[#This Row],[CODIGO]],Salidas!D:D),"")</f>
        <v>0</v>
      </c>
      <c r="F54" s="4">
        <f>D54-E54</f>
        <v>0</v>
      </c>
    </row>
    <row r="55" spans="2:6" s="2" customFormat="1" x14ac:dyDescent="0.25">
      <c r="B55" s="4">
        <v>347</v>
      </c>
      <c r="C55" s="4" t="str">
        <f>IFERROR(VLOOKUP(B55,Entradas!B:D,2,0),"")</f>
        <v/>
      </c>
      <c r="D55" s="4">
        <f>IFERROR(SUMIF(Entradas!B:B,Tabla7[[#This Row],[CODIGO]],Entradas!D:D),"")</f>
        <v>0</v>
      </c>
      <c r="E55" s="4">
        <f>IFERROR(SUMIF(Salidas!B:B,Tabla7[[#This Row],[CODIGO]],Salidas!D:D),"")</f>
        <v>0</v>
      </c>
      <c r="F55" s="4">
        <f>D55-E55</f>
        <v>0</v>
      </c>
    </row>
    <row r="56" spans="2:6" s="2" customFormat="1" x14ac:dyDescent="0.25">
      <c r="B56" s="4">
        <v>346</v>
      </c>
      <c r="C56" s="4" t="str">
        <f>IFERROR(VLOOKUP(B56,Entradas!B:D,2,0),"")</f>
        <v/>
      </c>
      <c r="D56" s="4">
        <f>IFERROR(SUMIF(Entradas!B:B,Tabla7[[#This Row],[CODIGO]],Entradas!D:D),"")</f>
        <v>0</v>
      </c>
      <c r="E56" s="4">
        <f>IFERROR(SUMIF(Salidas!B:B,Tabla7[[#This Row],[CODIGO]],Salidas!D:D),"")</f>
        <v>0</v>
      </c>
      <c r="F56" s="4">
        <f>D56-E56</f>
        <v>0</v>
      </c>
    </row>
    <row r="57" spans="2:6" s="2" customFormat="1" x14ac:dyDescent="0.25">
      <c r="B57" s="4">
        <v>345</v>
      </c>
      <c r="C57" s="4" t="str">
        <f>IFERROR(VLOOKUP(B57,Entradas!B:D,2,0),"")</f>
        <v/>
      </c>
      <c r="D57" s="4">
        <f>IFERROR(SUMIF(Entradas!B:B,Tabla7[[#This Row],[CODIGO]],Entradas!D:D),"")</f>
        <v>0</v>
      </c>
      <c r="E57" s="4">
        <f>IFERROR(SUMIF(Salidas!B:B,Tabla7[[#This Row],[CODIGO]],Salidas!D:D),"")</f>
        <v>0</v>
      </c>
      <c r="F57" s="4">
        <f>D57-E57</f>
        <v>0</v>
      </c>
    </row>
    <row r="58" spans="2:6" s="2" customFormat="1" x14ac:dyDescent="0.25">
      <c r="B58" s="4">
        <v>344</v>
      </c>
      <c r="C58" s="4" t="str">
        <f>IFERROR(VLOOKUP(B58,Entradas!B:D,2,0),"")</f>
        <v/>
      </c>
      <c r="D58" s="4">
        <f>IFERROR(SUMIF(Entradas!B:B,Tabla7[[#This Row],[CODIGO]],Entradas!D:D),"")</f>
        <v>0</v>
      </c>
      <c r="E58" s="4">
        <f>IFERROR(SUMIF(Salidas!B:B,Tabla7[[#This Row],[CODIGO]],Salidas!D:D),"")</f>
        <v>0</v>
      </c>
      <c r="F58" s="4">
        <f>D58-E58</f>
        <v>0</v>
      </c>
    </row>
    <row r="59" spans="2:6" s="2" customFormat="1" x14ac:dyDescent="0.25">
      <c r="B59" s="4">
        <v>343</v>
      </c>
      <c r="C59" s="4" t="str">
        <f>IFERROR(VLOOKUP(B59,Entradas!B:D,2,0),"")</f>
        <v/>
      </c>
      <c r="D59" s="4">
        <f>IFERROR(SUMIF(Entradas!B:B,Tabla7[[#This Row],[CODIGO]],Entradas!D:D),"")</f>
        <v>0</v>
      </c>
      <c r="E59" s="4">
        <f>IFERROR(SUMIF(Salidas!B:B,Tabla7[[#This Row],[CODIGO]],Salidas!D:D),"")</f>
        <v>0</v>
      </c>
      <c r="F59" s="4">
        <f>D59-E59</f>
        <v>0</v>
      </c>
    </row>
    <row r="60" spans="2:6" s="2" customFormat="1" x14ac:dyDescent="0.25">
      <c r="B60" s="4">
        <v>342</v>
      </c>
      <c r="C60" s="4" t="str">
        <f>IFERROR(VLOOKUP(B60,Entradas!B:D,2,0),"")</f>
        <v/>
      </c>
      <c r="D60" s="4">
        <f>IFERROR(SUMIF(Entradas!B:B,Tabla7[[#This Row],[CODIGO]],Entradas!D:D),"")</f>
        <v>0</v>
      </c>
      <c r="E60" s="4">
        <f>IFERROR(SUMIF(Salidas!B:B,Tabla7[[#This Row],[CODIGO]],Salidas!D:D),"")</f>
        <v>0</v>
      </c>
      <c r="F60" s="4">
        <f>D60-E60</f>
        <v>0</v>
      </c>
    </row>
    <row r="61" spans="2:6" s="2" customFormat="1" x14ac:dyDescent="0.25">
      <c r="B61" s="4">
        <v>341</v>
      </c>
      <c r="C61" s="4" t="str">
        <f>IFERROR(VLOOKUP(B61,Entradas!B:D,2,0),"")</f>
        <v/>
      </c>
      <c r="D61" s="4">
        <f>IFERROR(SUMIF(Entradas!B:B,Tabla7[[#This Row],[CODIGO]],Entradas!D:D),"")</f>
        <v>0</v>
      </c>
      <c r="E61" s="4">
        <f>IFERROR(SUMIF(Salidas!B:B,Tabla7[[#This Row],[CODIGO]],Salidas!D:D),"")</f>
        <v>0</v>
      </c>
      <c r="F61" s="4">
        <f>D61-E61</f>
        <v>0</v>
      </c>
    </row>
    <row r="62" spans="2:6" s="2" customFormat="1" x14ac:dyDescent="0.25">
      <c r="B62" s="4">
        <v>340</v>
      </c>
      <c r="C62" s="4" t="str">
        <f>IFERROR(VLOOKUP(B62,Entradas!B:D,2,0),"")</f>
        <v/>
      </c>
      <c r="D62" s="4">
        <f>IFERROR(SUMIF(Entradas!B:B,Tabla7[[#This Row],[CODIGO]],Entradas!D:D),"")</f>
        <v>0</v>
      </c>
      <c r="E62" s="4">
        <f>IFERROR(SUMIF(Salidas!B:B,Tabla7[[#This Row],[CODIGO]],Salidas!D:D),"")</f>
        <v>0</v>
      </c>
      <c r="F62" s="4">
        <f>D62-E62</f>
        <v>0</v>
      </c>
    </row>
    <row r="63" spans="2:6" s="2" customFormat="1" x14ac:dyDescent="0.25">
      <c r="B63" s="4">
        <v>339</v>
      </c>
      <c r="C63" s="4" t="str">
        <f>IFERROR(VLOOKUP(B63,Entradas!B:D,2,0),"")</f>
        <v/>
      </c>
      <c r="D63" s="4">
        <f>IFERROR(SUMIF(Entradas!B:B,Tabla7[[#This Row],[CODIGO]],Entradas!D:D),"")</f>
        <v>0</v>
      </c>
      <c r="E63" s="4">
        <f>IFERROR(SUMIF(Salidas!B:B,Tabla7[[#This Row],[CODIGO]],Salidas!D:D),"")</f>
        <v>0</v>
      </c>
      <c r="F63" s="4">
        <f>D63-E63</f>
        <v>0</v>
      </c>
    </row>
    <row r="64" spans="2:6" s="2" customFormat="1" x14ac:dyDescent="0.25">
      <c r="B64" s="4">
        <v>338</v>
      </c>
      <c r="C64" s="4" t="str">
        <f>IFERROR(VLOOKUP(B64,Entradas!B:D,2,0),"")</f>
        <v/>
      </c>
      <c r="D64" s="4">
        <f>IFERROR(SUMIF(Entradas!B:B,Tabla7[[#This Row],[CODIGO]],Entradas!D:D),"")</f>
        <v>0</v>
      </c>
      <c r="E64" s="4">
        <f>IFERROR(SUMIF(Salidas!B:B,Tabla7[[#This Row],[CODIGO]],Salidas!D:D),"")</f>
        <v>0</v>
      </c>
      <c r="F64" s="4">
        <f>D64-E64</f>
        <v>0</v>
      </c>
    </row>
    <row r="65" spans="2:6" s="2" customFormat="1" x14ac:dyDescent="0.25">
      <c r="B65" s="4">
        <v>337</v>
      </c>
      <c r="C65" s="4" t="str">
        <f>IFERROR(VLOOKUP(B65,Entradas!B:D,2,0),"")</f>
        <v/>
      </c>
      <c r="D65" s="4">
        <f>IFERROR(SUMIF(Entradas!B:B,Tabla7[[#This Row],[CODIGO]],Entradas!D:D),"")</f>
        <v>0</v>
      </c>
      <c r="E65" s="4">
        <f>IFERROR(SUMIF(Salidas!B:B,Tabla7[[#This Row],[CODIGO]],Salidas!D:D),"")</f>
        <v>0</v>
      </c>
      <c r="F65" s="4">
        <f>D65-E65</f>
        <v>0</v>
      </c>
    </row>
    <row r="66" spans="2:6" s="2" customFormat="1" x14ac:dyDescent="0.25">
      <c r="B66" s="4">
        <v>336</v>
      </c>
      <c r="C66" s="4" t="str">
        <f>IFERROR(VLOOKUP(B66,Entradas!B:D,2,0),"")</f>
        <v/>
      </c>
      <c r="D66" s="4">
        <f>IFERROR(SUMIF(Entradas!B:B,Tabla7[[#This Row],[CODIGO]],Entradas!D:D),"")</f>
        <v>0</v>
      </c>
      <c r="E66" s="4">
        <f>IFERROR(SUMIF(Salidas!B:B,Tabla7[[#This Row],[CODIGO]],Salidas!D:D),"")</f>
        <v>0</v>
      </c>
      <c r="F66" s="4">
        <f>D66-E66</f>
        <v>0</v>
      </c>
    </row>
    <row r="67" spans="2:6" s="2" customFormat="1" x14ac:dyDescent="0.25">
      <c r="B67" s="4">
        <v>335</v>
      </c>
      <c r="C67" s="4" t="str">
        <f>IFERROR(VLOOKUP(B67,Entradas!B:D,2,0),"")</f>
        <v/>
      </c>
      <c r="D67" s="4">
        <f>IFERROR(SUMIF(Entradas!B:B,Tabla7[[#This Row],[CODIGO]],Entradas!D:D),"")</f>
        <v>0</v>
      </c>
      <c r="E67" s="4">
        <f>IFERROR(SUMIF(Salidas!B:B,Tabla7[[#This Row],[CODIGO]],Salidas!D:D),"")</f>
        <v>0</v>
      </c>
      <c r="F67" s="4">
        <f>D67-E67</f>
        <v>0</v>
      </c>
    </row>
    <row r="68" spans="2:6" s="2" customFormat="1" x14ac:dyDescent="0.25">
      <c r="B68" s="4">
        <v>334</v>
      </c>
      <c r="C68" s="4" t="str">
        <f>IFERROR(VLOOKUP(B68,Entradas!B:D,2,0),"")</f>
        <v/>
      </c>
      <c r="D68" s="4">
        <f>IFERROR(SUMIF(Entradas!B:B,Tabla7[[#This Row],[CODIGO]],Entradas!D:D),"")</f>
        <v>0</v>
      </c>
      <c r="E68" s="4">
        <f>IFERROR(SUMIF(Salidas!B:B,Tabla7[[#This Row],[CODIGO]],Salidas!D:D),"")</f>
        <v>0</v>
      </c>
      <c r="F68" s="4">
        <f>D68-E68</f>
        <v>0</v>
      </c>
    </row>
    <row r="69" spans="2:6" s="2" customFormat="1" x14ac:dyDescent="0.25">
      <c r="B69" s="4">
        <v>333</v>
      </c>
      <c r="C69" s="4" t="str">
        <f>IFERROR(VLOOKUP(B69,Entradas!B:D,2,0),"")</f>
        <v/>
      </c>
      <c r="D69" s="4">
        <f>IFERROR(SUMIF(Entradas!B:B,Tabla7[[#This Row],[CODIGO]],Entradas!D:D),"")</f>
        <v>0</v>
      </c>
      <c r="E69" s="4">
        <f>IFERROR(SUMIF(Salidas!B:B,Tabla7[[#This Row],[CODIGO]],Salidas!D:D),"")</f>
        <v>0</v>
      </c>
      <c r="F69" s="4">
        <f>D69-E69</f>
        <v>0</v>
      </c>
    </row>
    <row r="70" spans="2:6" s="2" customFormat="1" x14ac:dyDescent="0.25">
      <c r="B70" s="4">
        <v>332</v>
      </c>
      <c r="C70" s="4" t="str">
        <f>IFERROR(VLOOKUP(B70,Entradas!B:D,2,0),"")</f>
        <v/>
      </c>
      <c r="D70" s="4">
        <f>IFERROR(SUMIF(Entradas!B:B,Tabla7[[#This Row],[CODIGO]],Entradas!D:D),"")</f>
        <v>0</v>
      </c>
      <c r="E70" s="4">
        <f>IFERROR(SUMIF(Salidas!B:B,Tabla7[[#This Row],[CODIGO]],Salidas!D:D),"")</f>
        <v>0</v>
      </c>
      <c r="F70" s="4">
        <f>D70-E70</f>
        <v>0</v>
      </c>
    </row>
    <row r="71" spans="2:6" s="2" customFormat="1" x14ac:dyDescent="0.25">
      <c r="B71" s="4">
        <v>331</v>
      </c>
      <c r="C71" s="4" t="str">
        <f>IFERROR(VLOOKUP(B71,Entradas!B:D,2,0),"")</f>
        <v/>
      </c>
      <c r="D71" s="4">
        <f>IFERROR(SUMIF(Entradas!B:B,Tabla7[[#This Row],[CODIGO]],Entradas!D:D),"")</f>
        <v>0</v>
      </c>
      <c r="E71" s="4">
        <f>IFERROR(SUMIF(Salidas!B:B,Tabla7[[#This Row],[CODIGO]],Salidas!D:D),"")</f>
        <v>0</v>
      </c>
      <c r="F71" s="4">
        <f>D71-E71</f>
        <v>0</v>
      </c>
    </row>
    <row r="72" spans="2:6" s="2" customFormat="1" x14ac:dyDescent="0.25">
      <c r="B72" s="4">
        <v>330</v>
      </c>
      <c r="C72" s="4" t="str">
        <f>IFERROR(VLOOKUP(B72,Entradas!B:D,2,0),"")</f>
        <v/>
      </c>
      <c r="D72" s="4">
        <f>IFERROR(SUMIF(Entradas!B:B,Tabla7[[#This Row],[CODIGO]],Entradas!D:D),"")</f>
        <v>0</v>
      </c>
      <c r="E72" s="4">
        <f>IFERROR(SUMIF(Salidas!B:B,Tabla7[[#This Row],[CODIGO]],Salidas!D:D),"")</f>
        <v>0</v>
      </c>
      <c r="F72" s="4">
        <f>D72-E72</f>
        <v>0</v>
      </c>
    </row>
    <row r="73" spans="2:6" s="2" customFormat="1" x14ac:dyDescent="0.25">
      <c r="B73" s="4">
        <v>329</v>
      </c>
      <c r="C73" s="4" t="str">
        <f>IFERROR(VLOOKUP(B73,Entradas!B:D,2,0),"")</f>
        <v/>
      </c>
      <c r="D73" s="4">
        <f>IFERROR(SUMIF(Entradas!B:B,Tabla7[[#This Row],[CODIGO]],Entradas!D:D),"")</f>
        <v>0</v>
      </c>
      <c r="E73" s="4">
        <f>IFERROR(SUMIF(Salidas!B:B,Tabla7[[#This Row],[CODIGO]],Salidas!D:D),"")</f>
        <v>0</v>
      </c>
      <c r="F73" s="4">
        <f>D73-E73</f>
        <v>0</v>
      </c>
    </row>
    <row r="74" spans="2:6" s="2" customFormat="1" x14ac:dyDescent="0.25">
      <c r="B74" s="4">
        <v>328</v>
      </c>
      <c r="C74" s="4" t="str">
        <f>IFERROR(VLOOKUP(B74,Entradas!B:D,2,0),"")</f>
        <v/>
      </c>
      <c r="D74" s="4">
        <f>IFERROR(SUMIF(Entradas!B:B,Tabla7[[#This Row],[CODIGO]],Entradas!D:D),"")</f>
        <v>0</v>
      </c>
      <c r="E74" s="4">
        <f>IFERROR(SUMIF(Salidas!B:B,Tabla7[[#This Row],[CODIGO]],Salidas!D:D),"")</f>
        <v>0</v>
      </c>
      <c r="F74" s="4">
        <f>D74-E74</f>
        <v>0</v>
      </c>
    </row>
    <row r="75" spans="2:6" s="2" customFormat="1" x14ac:dyDescent="0.25">
      <c r="B75" s="4">
        <v>327</v>
      </c>
      <c r="C75" s="4" t="str">
        <f>IFERROR(VLOOKUP(B75,Entradas!B:D,2,0),"")</f>
        <v/>
      </c>
      <c r="D75" s="4">
        <f>IFERROR(SUMIF(Entradas!B:B,Tabla7[[#This Row],[CODIGO]],Entradas!D:D),"")</f>
        <v>0</v>
      </c>
      <c r="E75" s="4">
        <f>IFERROR(SUMIF(Salidas!B:B,Tabla7[[#This Row],[CODIGO]],Salidas!D:D),"")</f>
        <v>0</v>
      </c>
      <c r="F75" s="4">
        <f>D75-E75</f>
        <v>0</v>
      </c>
    </row>
    <row r="76" spans="2:6" s="2" customFormat="1" x14ac:dyDescent="0.25">
      <c r="B76" s="4">
        <v>326</v>
      </c>
      <c r="C76" s="4" t="str">
        <f>IFERROR(VLOOKUP(B76,Entradas!B:D,2,0),"")</f>
        <v/>
      </c>
      <c r="D76" s="4">
        <f>IFERROR(SUMIF(Entradas!B:B,Tabla7[[#This Row],[CODIGO]],Entradas!D:D),"")</f>
        <v>0</v>
      </c>
      <c r="E76" s="4">
        <f>IFERROR(SUMIF(Salidas!B:B,Tabla7[[#This Row],[CODIGO]],Salidas!D:D),"")</f>
        <v>0</v>
      </c>
      <c r="F76" s="4">
        <f>D76-E76</f>
        <v>0</v>
      </c>
    </row>
    <row r="77" spans="2:6" s="2" customFormat="1" x14ac:dyDescent="0.25">
      <c r="B77" s="4">
        <v>325</v>
      </c>
      <c r="C77" s="4" t="str">
        <f>IFERROR(VLOOKUP(B77,Entradas!B:D,2,0),"")</f>
        <v/>
      </c>
      <c r="D77" s="4">
        <f>IFERROR(SUMIF(Entradas!B:B,Tabla7[[#This Row],[CODIGO]],Entradas!D:D),"")</f>
        <v>0</v>
      </c>
      <c r="E77" s="4">
        <f>IFERROR(SUMIF(Salidas!B:B,Tabla7[[#This Row],[CODIGO]],Salidas!D:D),"")</f>
        <v>0</v>
      </c>
      <c r="F77" s="4">
        <f>D77-E77</f>
        <v>0</v>
      </c>
    </row>
    <row r="78" spans="2:6" s="2" customFormat="1" x14ac:dyDescent="0.25">
      <c r="B78" s="4">
        <v>324</v>
      </c>
      <c r="C78" s="4" t="str">
        <f>IFERROR(VLOOKUP(B78,Entradas!B:D,2,0),"")</f>
        <v/>
      </c>
      <c r="D78" s="4">
        <f>IFERROR(SUMIF(Entradas!B:B,Tabla7[[#This Row],[CODIGO]],Entradas!D:D),"")</f>
        <v>0</v>
      </c>
      <c r="E78" s="4">
        <f>IFERROR(SUMIF(Salidas!B:B,Tabla7[[#This Row],[CODIGO]],Salidas!D:D),"")</f>
        <v>0</v>
      </c>
      <c r="F78" s="4">
        <f>D78-E78</f>
        <v>0</v>
      </c>
    </row>
    <row r="79" spans="2:6" s="2" customFormat="1" x14ac:dyDescent="0.25">
      <c r="B79" s="4">
        <v>323</v>
      </c>
      <c r="C79" s="4" t="str">
        <f>IFERROR(VLOOKUP(B79,Entradas!B:D,2,0),"")</f>
        <v/>
      </c>
      <c r="D79" s="4">
        <f>IFERROR(SUMIF(Entradas!B:B,Tabla7[[#This Row],[CODIGO]],Entradas!D:D),"")</f>
        <v>0</v>
      </c>
      <c r="E79" s="4">
        <f>IFERROR(SUMIF(Salidas!B:B,Tabla7[[#This Row],[CODIGO]],Salidas!D:D),"")</f>
        <v>0</v>
      </c>
      <c r="F79" s="4">
        <f>D79-E79</f>
        <v>0</v>
      </c>
    </row>
    <row r="80" spans="2:6" s="2" customFormat="1" x14ac:dyDescent="0.25">
      <c r="B80" s="4">
        <v>322</v>
      </c>
      <c r="C80" s="4" t="str">
        <f>IFERROR(VLOOKUP(B80,Entradas!B:D,2,0),"")</f>
        <v/>
      </c>
      <c r="D80" s="4">
        <f>IFERROR(SUMIF(Entradas!B:B,Tabla7[[#This Row],[CODIGO]],Entradas!D:D),"")</f>
        <v>0</v>
      </c>
      <c r="E80" s="4">
        <f>IFERROR(SUMIF(Salidas!B:B,Tabla7[[#This Row],[CODIGO]],Salidas!D:D),"")</f>
        <v>0</v>
      </c>
      <c r="F80" s="4">
        <f>D80-E80</f>
        <v>0</v>
      </c>
    </row>
    <row r="81" spans="2:6" s="2" customFormat="1" x14ac:dyDescent="0.25">
      <c r="B81" s="4">
        <v>321</v>
      </c>
      <c r="C81" s="4" t="str">
        <f>IFERROR(VLOOKUP(B81,Entradas!B:D,2,0),"")</f>
        <v/>
      </c>
      <c r="D81" s="4">
        <f>IFERROR(SUMIF(Entradas!B:B,Tabla7[[#This Row],[CODIGO]],Entradas!D:D),"")</f>
        <v>0</v>
      </c>
      <c r="E81" s="4">
        <f>IFERROR(SUMIF(Salidas!B:B,Tabla7[[#This Row],[CODIGO]],Salidas!D:D),"")</f>
        <v>0</v>
      </c>
      <c r="F81" s="4">
        <f>D81-E81</f>
        <v>0</v>
      </c>
    </row>
    <row r="82" spans="2:6" s="2" customFormat="1" x14ac:dyDescent="0.25">
      <c r="B82" s="4">
        <v>320</v>
      </c>
      <c r="C82" s="4" t="str">
        <f>IFERROR(VLOOKUP(B82,Entradas!B:D,2,0),"")</f>
        <v/>
      </c>
      <c r="D82" s="4">
        <f>IFERROR(SUMIF(Entradas!B:B,Tabla7[[#This Row],[CODIGO]],Entradas!D:D),"")</f>
        <v>0</v>
      </c>
      <c r="E82" s="4">
        <f>IFERROR(SUMIF(Salidas!B:B,Tabla7[[#This Row],[CODIGO]],Salidas!D:D),"")</f>
        <v>0</v>
      </c>
      <c r="F82" s="4">
        <f>D82-E82</f>
        <v>0</v>
      </c>
    </row>
    <row r="83" spans="2:6" s="2" customFormat="1" x14ac:dyDescent="0.25">
      <c r="B83" s="4">
        <v>319</v>
      </c>
      <c r="C83" s="4" t="str">
        <f>IFERROR(VLOOKUP(B83,Entradas!B:D,2,0),"")</f>
        <v/>
      </c>
      <c r="D83" s="4">
        <f>IFERROR(SUMIF(Entradas!B:B,Tabla7[[#This Row],[CODIGO]],Entradas!D:D),"")</f>
        <v>0</v>
      </c>
      <c r="E83" s="4">
        <f>IFERROR(SUMIF(Salidas!B:B,Tabla7[[#This Row],[CODIGO]],Salidas!D:D),"")</f>
        <v>0</v>
      </c>
      <c r="F83" s="4">
        <f>D83-E83</f>
        <v>0</v>
      </c>
    </row>
    <row r="84" spans="2:6" s="2" customFormat="1" x14ac:dyDescent="0.25">
      <c r="B84" s="4">
        <v>318</v>
      </c>
      <c r="C84" s="4" t="str">
        <f>IFERROR(VLOOKUP(B84,Entradas!B:D,2,0),"")</f>
        <v/>
      </c>
      <c r="D84" s="4">
        <f>IFERROR(SUMIF(Entradas!B:B,Tabla7[[#This Row],[CODIGO]],Entradas!D:D),"")</f>
        <v>0</v>
      </c>
      <c r="E84" s="4">
        <f>IFERROR(SUMIF(Salidas!B:B,Tabla7[[#This Row],[CODIGO]],Salidas!D:D),"")</f>
        <v>0</v>
      </c>
      <c r="F84" s="4">
        <f>D84-E84</f>
        <v>0</v>
      </c>
    </row>
    <row r="85" spans="2:6" s="2" customFormat="1" x14ac:dyDescent="0.25">
      <c r="B85" s="4">
        <v>317</v>
      </c>
      <c r="C85" s="4" t="str">
        <f>IFERROR(VLOOKUP(B85,Entradas!B:D,2,0),"")</f>
        <v/>
      </c>
      <c r="D85" s="4">
        <f>IFERROR(SUMIF(Entradas!B:B,Tabla7[[#This Row],[CODIGO]],Entradas!D:D),"")</f>
        <v>0</v>
      </c>
      <c r="E85" s="4">
        <f>IFERROR(SUMIF(Salidas!B:B,Tabla7[[#This Row],[CODIGO]],Salidas!D:D),"")</f>
        <v>0</v>
      </c>
      <c r="F85" s="4">
        <f>D85-E85</f>
        <v>0</v>
      </c>
    </row>
    <row r="86" spans="2:6" s="2" customFormat="1" x14ac:dyDescent="0.25">
      <c r="B86" s="4">
        <v>316</v>
      </c>
      <c r="C86" s="4" t="str">
        <f>IFERROR(VLOOKUP(B86,Entradas!B:D,2,0),"")</f>
        <v/>
      </c>
      <c r="D86" s="4">
        <f>IFERROR(SUMIF(Entradas!B:B,Tabla7[[#This Row],[CODIGO]],Entradas!D:D),"")</f>
        <v>0</v>
      </c>
      <c r="E86" s="4">
        <f>IFERROR(SUMIF(Salidas!B:B,Tabla7[[#This Row],[CODIGO]],Salidas!D:D),"")</f>
        <v>0</v>
      </c>
      <c r="F86" s="4">
        <f>D86-E86</f>
        <v>0</v>
      </c>
    </row>
    <row r="87" spans="2:6" s="2" customFormat="1" x14ac:dyDescent="0.25">
      <c r="B87" s="4">
        <v>315</v>
      </c>
      <c r="C87" s="4" t="str">
        <f>IFERROR(VLOOKUP(B87,Entradas!B:D,2,0),"")</f>
        <v/>
      </c>
      <c r="D87" s="4">
        <f>IFERROR(SUMIF(Entradas!B:B,Tabla7[[#This Row],[CODIGO]],Entradas!D:D),"")</f>
        <v>0</v>
      </c>
      <c r="E87" s="4">
        <f>IFERROR(SUMIF(Salidas!B:B,Tabla7[[#This Row],[CODIGO]],Salidas!D:D),"")</f>
        <v>0</v>
      </c>
      <c r="F87" s="4">
        <f>D87-E87</f>
        <v>0</v>
      </c>
    </row>
    <row r="88" spans="2:6" s="2" customFormat="1" x14ac:dyDescent="0.25">
      <c r="B88" s="4">
        <v>314</v>
      </c>
      <c r="C88" s="4" t="str">
        <f>IFERROR(VLOOKUP(B88,Entradas!B:D,2,0),"")</f>
        <v/>
      </c>
      <c r="D88" s="4">
        <f>IFERROR(SUMIF(Entradas!B:B,Tabla7[[#This Row],[CODIGO]],Entradas!D:D),"")</f>
        <v>0</v>
      </c>
      <c r="E88" s="4">
        <f>IFERROR(SUMIF(Salidas!B:B,Tabla7[[#This Row],[CODIGO]],Salidas!D:D),"")</f>
        <v>0</v>
      </c>
      <c r="F88" s="4">
        <f>D88-E88</f>
        <v>0</v>
      </c>
    </row>
    <row r="89" spans="2:6" s="2" customFormat="1" x14ac:dyDescent="0.25">
      <c r="B89" s="4">
        <v>313</v>
      </c>
      <c r="C89" s="4" t="str">
        <f>IFERROR(VLOOKUP(B89,Entradas!B:D,2,0),"")</f>
        <v/>
      </c>
      <c r="D89" s="4">
        <f>IFERROR(SUMIF(Entradas!B:B,Tabla7[[#This Row],[CODIGO]],Entradas!D:D),"")</f>
        <v>0</v>
      </c>
      <c r="E89" s="4">
        <f>IFERROR(SUMIF(Salidas!B:B,Tabla7[[#This Row],[CODIGO]],Salidas!D:D),"")</f>
        <v>0</v>
      </c>
      <c r="F89" s="4">
        <f>D89-E89</f>
        <v>0</v>
      </c>
    </row>
    <row r="90" spans="2:6" s="2" customFormat="1" x14ac:dyDescent="0.25">
      <c r="B90" s="4">
        <v>312</v>
      </c>
      <c r="C90" s="4" t="str">
        <f>IFERROR(VLOOKUP(B90,Entradas!B:D,2,0),"")</f>
        <v/>
      </c>
      <c r="D90" s="4">
        <f>IFERROR(SUMIF(Entradas!B:B,Tabla7[[#This Row],[CODIGO]],Entradas!D:D),"")</f>
        <v>0</v>
      </c>
      <c r="E90" s="4">
        <f>IFERROR(SUMIF(Salidas!B:B,Tabla7[[#This Row],[CODIGO]],Salidas!D:D),"")</f>
        <v>0</v>
      </c>
      <c r="F90" s="4">
        <f>D90-E90</f>
        <v>0</v>
      </c>
    </row>
    <row r="91" spans="2:6" s="2" customFormat="1" x14ac:dyDescent="0.25">
      <c r="B91" s="4">
        <v>311</v>
      </c>
      <c r="C91" s="4" t="str">
        <f>IFERROR(VLOOKUP(B91,Entradas!B:D,2,0),"")</f>
        <v/>
      </c>
      <c r="D91" s="4">
        <f>IFERROR(SUMIF(Entradas!B:B,Tabla7[[#This Row],[CODIGO]],Entradas!D:D),"")</f>
        <v>0</v>
      </c>
      <c r="E91" s="4">
        <f>IFERROR(SUMIF(Salidas!B:B,Tabla7[[#This Row],[CODIGO]],Salidas!D:D),"")</f>
        <v>0</v>
      </c>
      <c r="F91" s="4">
        <f>D91-E91</f>
        <v>0</v>
      </c>
    </row>
    <row r="92" spans="2:6" s="2" customFormat="1" x14ac:dyDescent="0.25">
      <c r="B92" s="4">
        <v>310</v>
      </c>
      <c r="C92" s="4" t="str">
        <f>IFERROR(VLOOKUP(B92,Entradas!B:D,2,0),"")</f>
        <v/>
      </c>
      <c r="D92" s="4">
        <f>IFERROR(SUMIF(Entradas!B:B,Tabla7[[#This Row],[CODIGO]],Entradas!D:D),"")</f>
        <v>0</v>
      </c>
      <c r="E92" s="4">
        <f>IFERROR(SUMIF(Salidas!B:B,Tabla7[[#This Row],[CODIGO]],Salidas!D:D),"")</f>
        <v>0</v>
      </c>
      <c r="F92" s="4">
        <f>D92-E92</f>
        <v>0</v>
      </c>
    </row>
    <row r="93" spans="2:6" s="2" customFormat="1" x14ac:dyDescent="0.25">
      <c r="B93" s="4">
        <v>309</v>
      </c>
      <c r="C93" s="4" t="str">
        <f>IFERROR(VLOOKUP(B93,Entradas!B:D,2,0),"")</f>
        <v/>
      </c>
      <c r="D93" s="4">
        <f>IFERROR(SUMIF(Entradas!B:B,Tabla7[[#This Row],[CODIGO]],Entradas!D:D),"")</f>
        <v>0</v>
      </c>
      <c r="E93" s="4">
        <f>IFERROR(SUMIF(Salidas!B:B,Tabla7[[#This Row],[CODIGO]],Salidas!D:D),"")</f>
        <v>0</v>
      </c>
      <c r="F93" s="4">
        <f>D93-E93</f>
        <v>0</v>
      </c>
    </row>
    <row r="94" spans="2:6" s="2" customFormat="1" x14ac:dyDescent="0.25">
      <c r="B94" s="4">
        <v>308</v>
      </c>
      <c r="C94" s="4" t="str">
        <f>IFERROR(VLOOKUP(B94,Entradas!B:D,2,0),"")</f>
        <v/>
      </c>
      <c r="D94" s="4">
        <f>IFERROR(SUMIF(Entradas!B:B,Tabla7[[#This Row],[CODIGO]],Entradas!D:D),"")</f>
        <v>0</v>
      </c>
      <c r="E94" s="4">
        <f>IFERROR(SUMIF(Salidas!B:B,Tabla7[[#This Row],[CODIGO]],Salidas!D:D),"")</f>
        <v>0</v>
      </c>
      <c r="F94" s="4">
        <f>D94-E94</f>
        <v>0</v>
      </c>
    </row>
    <row r="95" spans="2:6" s="2" customFormat="1" x14ac:dyDescent="0.25">
      <c r="B95" s="4">
        <v>307</v>
      </c>
      <c r="C95" s="4" t="str">
        <f>IFERROR(VLOOKUP(B95,Entradas!B:D,2,0),"")</f>
        <v/>
      </c>
      <c r="D95" s="4">
        <f>IFERROR(SUMIF(Entradas!B:B,Tabla7[[#This Row],[CODIGO]],Entradas!D:D),"")</f>
        <v>0</v>
      </c>
      <c r="E95" s="4">
        <f>IFERROR(SUMIF(Salidas!B:B,Tabla7[[#This Row],[CODIGO]],Salidas!D:D),"")</f>
        <v>0</v>
      </c>
      <c r="F95" s="4">
        <f>D95-E95</f>
        <v>0</v>
      </c>
    </row>
    <row r="96" spans="2:6" s="2" customFormat="1" x14ac:dyDescent="0.25">
      <c r="B96" s="4">
        <v>306</v>
      </c>
      <c r="C96" s="4" t="str">
        <f>IFERROR(VLOOKUP(B96,Entradas!B:D,2,0),"")</f>
        <v/>
      </c>
      <c r="D96" s="4">
        <f>IFERROR(SUMIF(Entradas!B:B,Tabla7[[#This Row],[CODIGO]],Entradas!D:D),"")</f>
        <v>0</v>
      </c>
      <c r="E96" s="4">
        <f>IFERROR(SUMIF(Salidas!B:B,Tabla7[[#This Row],[CODIGO]],Salidas!D:D),"")</f>
        <v>0</v>
      </c>
      <c r="F96" s="4">
        <f>D96-E96</f>
        <v>0</v>
      </c>
    </row>
    <row r="97" spans="2:6" s="2" customFormat="1" x14ac:dyDescent="0.25">
      <c r="B97" s="4">
        <v>305</v>
      </c>
      <c r="C97" s="4" t="str">
        <f>IFERROR(VLOOKUP(B97,Entradas!B:D,2,0),"")</f>
        <v/>
      </c>
      <c r="D97" s="4">
        <f>IFERROR(SUMIF(Entradas!B:B,Tabla7[[#This Row],[CODIGO]],Entradas!D:D),"")</f>
        <v>0</v>
      </c>
      <c r="E97" s="4">
        <f>IFERROR(SUMIF(Salidas!B:B,Tabla7[[#This Row],[CODIGO]],Salidas!D:D),"")</f>
        <v>0</v>
      </c>
      <c r="F97" s="4">
        <f>D97-E97</f>
        <v>0</v>
      </c>
    </row>
    <row r="98" spans="2:6" s="2" customFormat="1" x14ac:dyDescent="0.25">
      <c r="B98" s="4">
        <v>304</v>
      </c>
      <c r="C98" s="4" t="str">
        <f>IFERROR(VLOOKUP(B98,Entradas!B:D,2,0),"")</f>
        <v/>
      </c>
      <c r="D98" s="4">
        <f>IFERROR(SUMIF(Entradas!B:B,Tabla7[[#This Row],[CODIGO]],Entradas!D:D),"")</f>
        <v>0</v>
      </c>
      <c r="E98" s="4">
        <f>IFERROR(SUMIF(Salidas!B:B,Tabla7[[#This Row],[CODIGO]],Salidas!D:D),"")</f>
        <v>0</v>
      </c>
      <c r="F98" s="4">
        <f>D98-E98</f>
        <v>0</v>
      </c>
    </row>
    <row r="99" spans="2:6" s="2" customFormat="1" x14ac:dyDescent="0.25">
      <c r="B99" s="4">
        <v>303</v>
      </c>
      <c r="C99" s="4" t="str">
        <f>IFERROR(VLOOKUP(B99,Entradas!B:D,2,0),"")</f>
        <v/>
      </c>
      <c r="D99" s="4">
        <f>IFERROR(SUMIF(Entradas!B:B,Tabla7[[#This Row],[CODIGO]],Entradas!D:D),"")</f>
        <v>0</v>
      </c>
      <c r="E99" s="4">
        <f>IFERROR(SUMIF(Salidas!B:B,Tabla7[[#This Row],[CODIGO]],Salidas!D:D),"")</f>
        <v>0</v>
      </c>
      <c r="F99" s="4">
        <f>D99-E99</f>
        <v>0</v>
      </c>
    </row>
    <row r="100" spans="2:6" s="2" customFormat="1" x14ac:dyDescent="0.25">
      <c r="B100" s="4">
        <v>302</v>
      </c>
      <c r="C100" s="4" t="str">
        <f>IFERROR(VLOOKUP(B100,Entradas!B:D,2,0),"")</f>
        <v/>
      </c>
      <c r="D100" s="4">
        <f>IFERROR(SUMIF(Entradas!B:B,Tabla7[[#This Row],[CODIGO]],Entradas!D:D),"")</f>
        <v>0</v>
      </c>
      <c r="E100" s="4">
        <f>IFERROR(SUMIF(Salidas!B:B,Tabla7[[#This Row],[CODIGO]],Salidas!D:D),"")</f>
        <v>0</v>
      </c>
      <c r="F100" s="4">
        <f>D100-E100</f>
        <v>0</v>
      </c>
    </row>
    <row r="101" spans="2:6" s="2" customFormat="1" x14ac:dyDescent="0.25">
      <c r="B101" s="4">
        <v>301</v>
      </c>
      <c r="C101" s="4" t="str">
        <f>IFERROR(VLOOKUP(B101,Entradas!B:D,2,0),"")</f>
        <v/>
      </c>
      <c r="D101" s="4">
        <f>IFERROR(SUMIF(Entradas!B:B,Tabla7[[#This Row],[CODIGO]],Entradas!D:D),"")</f>
        <v>0</v>
      </c>
      <c r="E101" s="4">
        <f>IFERROR(SUMIF(Salidas!B:B,Tabla7[[#This Row],[CODIGO]],Salidas!D:D),"")</f>
        <v>0</v>
      </c>
      <c r="F101" s="4">
        <f>D101-E101</f>
        <v>0</v>
      </c>
    </row>
    <row r="102" spans="2:6" s="2" customFormat="1" x14ac:dyDescent="0.25">
      <c r="B102" s="4">
        <v>300</v>
      </c>
      <c r="C102" s="4" t="str">
        <f>IFERROR(VLOOKUP(B102,Entradas!B:D,2,0),"")</f>
        <v/>
      </c>
      <c r="D102" s="4">
        <f>IFERROR(SUMIF(Entradas!B:B,Tabla7[[#This Row],[CODIGO]],Entradas!D:D),"")</f>
        <v>0</v>
      </c>
      <c r="E102" s="4">
        <f>IFERROR(SUMIF(Salidas!B:B,Tabla7[[#This Row],[CODIGO]],Salidas!D:D),"")</f>
        <v>0</v>
      </c>
      <c r="F102" s="4">
        <f>D102-E102</f>
        <v>0</v>
      </c>
    </row>
    <row r="103" spans="2:6" s="2" customFormat="1" x14ac:dyDescent="0.25">
      <c r="B103" s="4">
        <v>299</v>
      </c>
      <c r="C103" s="4" t="str">
        <f>IFERROR(VLOOKUP(B103,Entradas!B:D,2,0),"")</f>
        <v/>
      </c>
      <c r="D103" s="4">
        <f>IFERROR(SUMIF(Entradas!B:B,Tabla7[[#This Row],[CODIGO]],Entradas!D:D),"")</f>
        <v>0</v>
      </c>
      <c r="E103" s="4">
        <f>IFERROR(SUMIF(Salidas!B:B,Tabla7[[#This Row],[CODIGO]],Salidas!D:D),"")</f>
        <v>0</v>
      </c>
      <c r="F103" s="4">
        <f>D103-E103</f>
        <v>0</v>
      </c>
    </row>
    <row r="104" spans="2:6" s="2" customFormat="1" x14ac:dyDescent="0.25">
      <c r="B104" s="4">
        <v>298</v>
      </c>
      <c r="C104" s="4" t="str">
        <f>IFERROR(VLOOKUP(B104,Entradas!B:D,2,0),"")</f>
        <v/>
      </c>
      <c r="D104" s="4">
        <f>IFERROR(SUMIF(Entradas!B:B,Tabla7[[#This Row],[CODIGO]],Entradas!D:D),"")</f>
        <v>0</v>
      </c>
      <c r="E104" s="4">
        <f>IFERROR(SUMIF(Salidas!B:B,Tabla7[[#This Row],[CODIGO]],Salidas!D:D),"")</f>
        <v>0</v>
      </c>
      <c r="F104" s="4">
        <f>D104-E104</f>
        <v>0</v>
      </c>
    </row>
    <row r="105" spans="2:6" s="2" customFormat="1" x14ac:dyDescent="0.25">
      <c r="B105" s="4">
        <v>297</v>
      </c>
      <c r="C105" s="4" t="str">
        <f>IFERROR(VLOOKUP(B105,Entradas!B:D,2,0),"")</f>
        <v/>
      </c>
      <c r="D105" s="4">
        <f>IFERROR(SUMIF(Entradas!B:B,Tabla7[[#This Row],[CODIGO]],Entradas!D:D),"")</f>
        <v>0</v>
      </c>
      <c r="E105" s="4">
        <f>IFERROR(SUMIF(Salidas!B:B,Tabla7[[#This Row],[CODIGO]],Salidas!D:D),"")</f>
        <v>0</v>
      </c>
      <c r="F105" s="4">
        <f>D105-E105</f>
        <v>0</v>
      </c>
    </row>
    <row r="106" spans="2:6" s="2" customFormat="1" x14ac:dyDescent="0.25">
      <c r="B106" s="4">
        <v>296</v>
      </c>
      <c r="C106" s="4" t="str">
        <f>IFERROR(VLOOKUP(B106,Entradas!B:D,2,0),"")</f>
        <v/>
      </c>
      <c r="D106" s="4">
        <f>IFERROR(SUMIF(Entradas!B:B,Tabla7[[#This Row],[CODIGO]],Entradas!D:D),"")</f>
        <v>0</v>
      </c>
      <c r="E106" s="4">
        <f>IFERROR(SUMIF(Salidas!B:B,Tabla7[[#This Row],[CODIGO]],Salidas!D:D),"")</f>
        <v>0</v>
      </c>
      <c r="F106" s="4">
        <f>D106-E106</f>
        <v>0</v>
      </c>
    </row>
    <row r="107" spans="2:6" s="2" customFormat="1" x14ac:dyDescent="0.25">
      <c r="B107" s="4">
        <v>295</v>
      </c>
      <c r="C107" s="4" t="str">
        <f>IFERROR(VLOOKUP(B107,Entradas!B:D,2,0),"")</f>
        <v/>
      </c>
      <c r="D107" s="4">
        <f>IFERROR(SUMIF(Entradas!B:B,Tabla7[[#This Row],[CODIGO]],Entradas!D:D),"")</f>
        <v>0</v>
      </c>
      <c r="E107" s="4">
        <f>IFERROR(SUMIF(Salidas!B:B,Tabla7[[#This Row],[CODIGO]],Salidas!D:D),"")</f>
        <v>0</v>
      </c>
      <c r="F107" s="4">
        <f>D107-E107</f>
        <v>0</v>
      </c>
    </row>
    <row r="108" spans="2:6" s="2" customFormat="1" x14ac:dyDescent="0.25">
      <c r="B108" s="4">
        <v>294</v>
      </c>
      <c r="C108" s="4" t="str">
        <f>IFERROR(VLOOKUP(B108,Entradas!B:D,2,0),"")</f>
        <v/>
      </c>
      <c r="D108" s="4">
        <f>IFERROR(SUMIF(Entradas!B:B,Tabla7[[#This Row],[CODIGO]],Entradas!D:D),"")</f>
        <v>0</v>
      </c>
      <c r="E108" s="4">
        <f>IFERROR(SUMIF(Salidas!B:B,Tabla7[[#This Row],[CODIGO]],Salidas!D:D),"")</f>
        <v>0</v>
      </c>
      <c r="F108" s="4">
        <f>D108-E108</f>
        <v>0</v>
      </c>
    </row>
    <row r="109" spans="2:6" s="2" customFormat="1" x14ac:dyDescent="0.25">
      <c r="B109" s="4">
        <v>293</v>
      </c>
      <c r="C109" s="4" t="str">
        <f>IFERROR(VLOOKUP(B109,Entradas!B:D,2,0),"")</f>
        <v/>
      </c>
      <c r="D109" s="4">
        <f>IFERROR(SUMIF(Entradas!B:B,Tabla7[[#This Row],[CODIGO]],Entradas!D:D),"")</f>
        <v>0</v>
      </c>
      <c r="E109" s="4">
        <f>IFERROR(SUMIF(Salidas!B:B,Tabla7[[#This Row],[CODIGO]],Salidas!D:D),"")</f>
        <v>0</v>
      </c>
      <c r="F109" s="4">
        <f>D109-E109</f>
        <v>0</v>
      </c>
    </row>
    <row r="110" spans="2:6" s="2" customFormat="1" x14ac:dyDescent="0.25">
      <c r="B110" s="4">
        <v>292</v>
      </c>
      <c r="C110" s="4" t="str">
        <f>IFERROR(VLOOKUP(B110,Entradas!B:D,2,0),"")</f>
        <v/>
      </c>
      <c r="D110" s="4">
        <f>IFERROR(SUMIF(Entradas!B:B,Tabla7[[#This Row],[CODIGO]],Entradas!D:D),"")</f>
        <v>0</v>
      </c>
      <c r="E110" s="4">
        <f>IFERROR(SUMIF(Salidas!B:B,Tabla7[[#This Row],[CODIGO]],Salidas!D:D),"")</f>
        <v>0</v>
      </c>
      <c r="F110" s="4">
        <f>D110-E110</f>
        <v>0</v>
      </c>
    </row>
    <row r="111" spans="2:6" s="2" customFormat="1" x14ac:dyDescent="0.25">
      <c r="B111" s="4">
        <v>291</v>
      </c>
      <c r="C111" s="4" t="str">
        <f>IFERROR(VLOOKUP(B111,Entradas!B:D,2,0),"")</f>
        <v/>
      </c>
      <c r="D111" s="4">
        <f>IFERROR(SUMIF(Entradas!B:B,Tabla7[[#This Row],[CODIGO]],Entradas!D:D),"")</f>
        <v>0</v>
      </c>
      <c r="E111" s="4">
        <f>IFERROR(SUMIF(Salidas!B:B,Tabla7[[#This Row],[CODIGO]],Salidas!D:D),"")</f>
        <v>0</v>
      </c>
      <c r="F111" s="4">
        <f>D111-E111</f>
        <v>0</v>
      </c>
    </row>
    <row r="112" spans="2:6" s="2" customFormat="1" x14ac:dyDescent="0.25">
      <c r="B112" s="4">
        <v>290</v>
      </c>
      <c r="C112" s="4" t="str">
        <f>IFERROR(VLOOKUP(B112,Entradas!B:D,2,0),"")</f>
        <v/>
      </c>
      <c r="D112" s="4">
        <f>IFERROR(SUMIF(Entradas!B:B,Tabla7[[#This Row],[CODIGO]],Entradas!D:D),"")</f>
        <v>0</v>
      </c>
      <c r="E112" s="4">
        <f>IFERROR(SUMIF(Salidas!B:B,Tabla7[[#This Row],[CODIGO]],Salidas!D:D),"")</f>
        <v>0</v>
      </c>
      <c r="F112" s="4">
        <f>D112-E112</f>
        <v>0</v>
      </c>
    </row>
    <row r="113" spans="2:6" s="2" customFormat="1" x14ac:dyDescent="0.25">
      <c r="B113" s="4">
        <v>289</v>
      </c>
      <c r="C113" s="4" t="str">
        <f>IFERROR(VLOOKUP(B113,Entradas!B:D,2,0),"")</f>
        <v/>
      </c>
      <c r="D113" s="4">
        <f>IFERROR(SUMIF(Entradas!B:B,Tabla7[[#This Row],[CODIGO]],Entradas!D:D),"")</f>
        <v>0</v>
      </c>
      <c r="E113" s="4">
        <f>IFERROR(SUMIF(Salidas!B:B,Tabla7[[#This Row],[CODIGO]],Salidas!D:D),"")</f>
        <v>0</v>
      </c>
      <c r="F113" s="4">
        <f>D113-E113</f>
        <v>0</v>
      </c>
    </row>
    <row r="114" spans="2:6" s="2" customFormat="1" x14ac:dyDescent="0.25">
      <c r="B114" s="4">
        <v>288</v>
      </c>
      <c r="C114" s="4" t="str">
        <f>IFERROR(VLOOKUP(B114,Entradas!B:D,2,0),"")</f>
        <v/>
      </c>
      <c r="D114" s="4">
        <f>IFERROR(SUMIF(Entradas!B:B,Tabla7[[#This Row],[CODIGO]],Entradas!D:D),"")</f>
        <v>0</v>
      </c>
      <c r="E114" s="4">
        <f>IFERROR(SUMIF(Salidas!B:B,Tabla7[[#This Row],[CODIGO]],Salidas!D:D),"")</f>
        <v>0</v>
      </c>
      <c r="F114" s="4">
        <f>D114-E114</f>
        <v>0</v>
      </c>
    </row>
    <row r="115" spans="2:6" s="2" customFormat="1" x14ac:dyDescent="0.25">
      <c r="B115" s="4">
        <v>287</v>
      </c>
      <c r="C115" s="4" t="str">
        <f>IFERROR(VLOOKUP(B115,Entradas!B:D,2,0),"")</f>
        <v/>
      </c>
      <c r="D115" s="4">
        <f>IFERROR(SUMIF(Entradas!B:B,Tabla7[[#This Row],[CODIGO]],Entradas!D:D),"")</f>
        <v>0</v>
      </c>
      <c r="E115" s="4">
        <f>IFERROR(SUMIF(Salidas!B:B,Tabla7[[#This Row],[CODIGO]],Salidas!D:D),"")</f>
        <v>0</v>
      </c>
      <c r="F115" s="4">
        <f>D115-E115</f>
        <v>0</v>
      </c>
    </row>
    <row r="116" spans="2:6" s="2" customFormat="1" x14ac:dyDescent="0.25">
      <c r="B116" s="4">
        <v>286</v>
      </c>
      <c r="C116" s="4" t="str">
        <f>IFERROR(VLOOKUP(B116,Entradas!B:D,2,0),"")</f>
        <v/>
      </c>
      <c r="D116" s="4">
        <f>IFERROR(SUMIF(Entradas!B:B,Tabla7[[#This Row],[CODIGO]],Entradas!D:D),"")</f>
        <v>0</v>
      </c>
      <c r="E116" s="4">
        <f>IFERROR(SUMIF(Salidas!B:B,Tabla7[[#This Row],[CODIGO]],Salidas!D:D),"")</f>
        <v>0</v>
      </c>
      <c r="F116" s="4">
        <f>D116-E116</f>
        <v>0</v>
      </c>
    </row>
    <row r="117" spans="2:6" s="2" customFormat="1" x14ac:dyDescent="0.25">
      <c r="B117" s="4">
        <v>285</v>
      </c>
      <c r="C117" s="4" t="str">
        <f>IFERROR(VLOOKUP(B117,Entradas!B:D,2,0),"")</f>
        <v/>
      </c>
      <c r="D117" s="4">
        <f>IFERROR(SUMIF(Entradas!B:B,Tabla7[[#This Row],[CODIGO]],Entradas!D:D),"")</f>
        <v>0</v>
      </c>
      <c r="E117" s="4">
        <f>IFERROR(SUMIF(Salidas!B:B,Tabla7[[#This Row],[CODIGO]],Salidas!D:D),"")</f>
        <v>0</v>
      </c>
      <c r="F117" s="4">
        <f>D117-E117</f>
        <v>0</v>
      </c>
    </row>
    <row r="118" spans="2:6" s="2" customFormat="1" x14ac:dyDescent="0.25">
      <c r="B118" s="4">
        <v>284</v>
      </c>
      <c r="C118" s="4" t="str">
        <f>IFERROR(VLOOKUP(B118,Entradas!B:D,2,0),"")</f>
        <v/>
      </c>
      <c r="D118" s="4">
        <f>IFERROR(SUMIF(Entradas!B:B,Tabla7[[#This Row],[CODIGO]],Entradas!D:D),"")</f>
        <v>0</v>
      </c>
      <c r="E118" s="4">
        <f>IFERROR(SUMIF(Salidas!B:B,Tabla7[[#This Row],[CODIGO]],Salidas!D:D),"")</f>
        <v>0</v>
      </c>
      <c r="F118" s="4">
        <f>D118-E118</f>
        <v>0</v>
      </c>
    </row>
    <row r="119" spans="2:6" s="2" customFormat="1" x14ac:dyDescent="0.25">
      <c r="B119" s="4">
        <v>283</v>
      </c>
      <c r="C119" s="4" t="str">
        <f>IFERROR(VLOOKUP(B119,Entradas!B:D,2,0),"")</f>
        <v/>
      </c>
      <c r="D119" s="4">
        <f>IFERROR(SUMIF(Entradas!B:B,Tabla7[[#This Row],[CODIGO]],Entradas!D:D),"")</f>
        <v>0</v>
      </c>
      <c r="E119" s="4">
        <f>IFERROR(SUMIF(Salidas!B:B,Tabla7[[#This Row],[CODIGO]],Salidas!D:D),"")</f>
        <v>0</v>
      </c>
      <c r="F119" s="4">
        <f>D119-E119</f>
        <v>0</v>
      </c>
    </row>
    <row r="120" spans="2:6" s="2" customFormat="1" x14ac:dyDescent="0.25">
      <c r="B120" s="4">
        <v>282</v>
      </c>
      <c r="C120" s="4" t="str">
        <f>IFERROR(VLOOKUP(B120,Entradas!B:D,2,0),"")</f>
        <v/>
      </c>
      <c r="D120" s="4">
        <f>IFERROR(SUMIF(Entradas!B:B,Tabla7[[#This Row],[CODIGO]],Entradas!D:D),"")</f>
        <v>0</v>
      </c>
      <c r="E120" s="4">
        <f>IFERROR(SUMIF(Salidas!B:B,Tabla7[[#This Row],[CODIGO]],Salidas!D:D),"")</f>
        <v>0</v>
      </c>
      <c r="F120" s="4">
        <f>D120-E120</f>
        <v>0</v>
      </c>
    </row>
    <row r="121" spans="2:6" s="2" customFormat="1" x14ac:dyDescent="0.25">
      <c r="B121" s="4">
        <v>281</v>
      </c>
      <c r="C121" s="4" t="str">
        <f>IFERROR(VLOOKUP(B121,Entradas!B:D,2,0),"")</f>
        <v/>
      </c>
      <c r="D121" s="4">
        <f>IFERROR(SUMIF(Entradas!B:B,Tabla7[[#This Row],[CODIGO]],Entradas!D:D),"")</f>
        <v>0</v>
      </c>
      <c r="E121" s="4">
        <f>IFERROR(SUMIF(Salidas!B:B,Tabla7[[#This Row],[CODIGO]],Salidas!D:D),"")</f>
        <v>0</v>
      </c>
      <c r="F121" s="4">
        <f>D121-E121</f>
        <v>0</v>
      </c>
    </row>
    <row r="122" spans="2:6" s="2" customFormat="1" x14ac:dyDescent="0.25">
      <c r="B122" s="4">
        <v>280</v>
      </c>
      <c r="C122" s="4" t="str">
        <f>IFERROR(VLOOKUP(B122,Entradas!B:D,2,0),"")</f>
        <v/>
      </c>
      <c r="D122" s="4">
        <f>IFERROR(SUMIF(Entradas!B:B,Tabla7[[#This Row],[CODIGO]],Entradas!D:D),"")</f>
        <v>0</v>
      </c>
      <c r="E122" s="4">
        <f>IFERROR(SUMIF(Salidas!B:B,Tabla7[[#This Row],[CODIGO]],Salidas!D:D),"")</f>
        <v>0</v>
      </c>
      <c r="F122" s="4">
        <f>D122-E122</f>
        <v>0</v>
      </c>
    </row>
    <row r="123" spans="2:6" s="2" customFormat="1" x14ac:dyDescent="0.25">
      <c r="B123" s="4">
        <v>279</v>
      </c>
      <c r="C123" s="4" t="str">
        <f>IFERROR(VLOOKUP(B123,Entradas!B:D,2,0),"")</f>
        <v/>
      </c>
      <c r="D123" s="4">
        <f>IFERROR(SUMIF(Entradas!B:B,Tabla7[[#This Row],[CODIGO]],Entradas!D:D),"")</f>
        <v>0</v>
      </c>
      <c r="E123" s="4">
        <f>IFERROR(SUMIF(Salidas!B:B,Tabla7[[#This Row],[CODIGO]],Salidas!D:D),"")</f>
        <v>0</v>
      </c>
      <c r="F123" s="4">
        <f>D123-E123</f>
        <v>0</v>
      </c>
    </row>
    <row r="124" spans="2:6" s="2" customFormat="1" x14ac:dyDescent="0.25">
      <c r="B124" s="4">
        <v>278</v>
      </c>
      <c r="C124" s="4" t="str">
        <f>IFERROR(VLOOKUP(B124,Entradas!B:D,2,0),"")</f>
        <v/>
      </c>
      <c r="D124" s="4">
        <f>IFERROR(SUMIF(Entradas!B:B,Tabla7[[#This Row],[CODIGO]],Entradas!D:D),"")</f>
        <v>0</v>
      </c>
      <c r="E124" s="4">
        <f>IFERROR(SUMIF(Salidas!B:B,Tabla7[[#This Row],[CODIGO]],Salidas!D:D),"")</f>
        <v>0</v>
      </c>
      <c r="F124" s="4">
        <f>D124-E124</f>
        <v>0</v>
      </c>
    </row>
    <row r="125" spans="2:6" s="2" customFormat="1" x14ac:dyDescent="0.25">
      <c r="B125" s="4">
        <v>277</v>
      </c>
      <c r="C125" s="4" t="str">
        <f>IFERROR(VLOOKUP(B125,Entradas!B:D,2,0),"")</f>
        <v/>
      </c>
      <c r="D125" s="4">
        <f>IFERROR(SUMIF(Entradas!B:B,Tabla7[[#This Row],[CODIGO]],Entradas!D:D),"")</f>
        <v>0</v>
      </c>
      <c r="E125" s="4">
        <f>IFERROR(SUMIF(Salidas!B:B,Tabla7[[#This Row],[CODIGO]],Salidas!D:D),"")</f>
        <v>0</v>
      </c>
      <c r="F125" s="4">
        <f>D125-E125</f>
        <v>0</v>
      </c>
    </row>
    <row r="126" spans="2:6" s="2" customFormat="1" x14ac:dyDescent="0.25">
      <c r="B126" s="4">
        <v>276</v>
      </c>
      <c r="C126" s="4" t="str">
        <f>IFERROR(VLOOKUP(B126,Entradas!B:D,2,0),"")</f>
        <v/>
      </c>
      <c r="D126" s="4">
        <f>IFERROR(SUMIF(Entradas!B:B,Tabla7[[#This Row],[CODIGO]],Entradas!D:D),"")</f>
        <v>0</v>
      </c>
      <c r="E126" s="4">
        <f>IFERROR(SUMIF(Salidas!B:B,Tabla7[[#This Row],[CODIGO]],Salidas!D:D),"")</f>
        <v>0</v>
      </c>
      <c r="F126" s="4">
        <f>D126-E126</f>
        <v>0</v>
      </c>
    </row>
    <row r="127" spans="2:6" s="2" customFormat="1" x14ac:dyDescent="0.25">
      <c r="B127" s="4">
        <v>275</v>
      </c>
      <c r="C127" s="4" t="str">
        <f>IFERROR(VLOOKUP(B127,Entradas!B:D,2,0),"")</f>
        <v/>
      </c>
      <c r="D127" s="4">
        <f>IFERROR(SUMIF(Entradas!B:B,Tabla7[[#This Row],[CODIGO]],Entradas!D:D),"")</f>
        <v>0</v>
      </c>
      <c r="E127" s="4">
        <f>IFERROR(SUMIF(Salidas!B:B,Tabla7[[#This Row],[CODIGO]],Salidas!D:D),"")</f>
        <v>0</v>
      </c>
      <c r="F127" s="4">
        <f>D127-E127</f>
        <v>0</v>
      </c>
    </row>
    <row r="128" spans="2:6" s="2" customFormat="1" x14ac:dyDescent="0.25">
      <c r="B128" s="4">
        <v>274</v>
      </c>
      <c r="C128" s="4" t="str">
        <f>IFERROR(VLOOKUP(B128,Entradas!B:D,2,0),"")</f>
        <v/>
      </c>
      <c r="D128" s="4">
        <f>IFERROR(SUMIF(Entradas!B:B,Tabla7[[#This Row],[CODIGO]],Entradas!D:D),"")</f>
        <v>0</v>
      </c>
      <c r="E128" s="4">
        <f>IFERROR(SUMIF(Salidas!B:B,Tabla7[[#This Row],[CODIGO]],Salidas!D:D),"")</f>
        <v>0</v>
      </c>
      <c r="F128" s="4">
        <f>D128-E128</f>
        <v>0</v>
      </c>
    </row>
    <row r="129" spans="2:6" s="2" customFormat="1" x14ac:dyDescent="0.25">
      <c r="B129" s="4">
        <v>273</v>
      </c>
      <c r="C129" s="4" t="str">
        <f>IFERROR(VLOOKUP(B129,Entradas!B:D,2,0),"")</f>
        <v/>
      </c>
      <c r="D129" s="4">
        <f>IFERROR(SUMIF(Entradas!B:B,Tabla7[[#This Row],[CODIGO]],Entradas!D:D),"")</f>
        <v>0</v>
      </c>
      <c r="E129" s="4">
        <f>IFERROR(SUMIF(Salidas!B:B,Tabla7[[#This Row],[CODIGO]],Salidas!D:D),"")</f>
        <v>0</v>
      </c>
      <c r="F129" s="4">
        <f>D129-E129</f>
        <v>0</v>
      </c>
    </row>
    <row r="130" spans="2:6" s="2" customFormat="1" x14ac:dyDescent="0.25">
      <c r="B130" s="4">
        <v>272</v>
      </c>
      <c r="C130" s="4" t="str">
        <f>IFERROR(VLOOKUP(B130,Entradas!B:D,2,0),"")</f>
        <v/>
      </c>
      <c r="D130" s="4">
        <f>IFERROR(SUMIF(Entradas!B:B,Tabla7[[#This Row],[CODIGO]],Entradas!D:D),"")</f>
        <v>0</v>
      </c>
      <c r="E130" s="4">
        <f>IFERROR(SUMIF(Salidas!B:B,Tabla7[[#This Row],[CODIGO]],Salidas!D:D),"")</f>
        <v>0</v>
      </c>
      <c r="F130" s="4">
        <f>D130-E130</f>
        <v>0</v>
      </c>
    </row>
    <row r="131" spans="2:6" s="2" customFormat="1" x14ac:dyDescent="0.25">
      <c r="B131" s="4">
        <v>271</v>
      </c>
      <c r="C131" s="4" t="str">
        <f>IFERROR(VLOOKUP(B131,Entradas!B:D,2,0),"")</f>
        <v/>
      </c>
      <c r="D131" s="4">
        <f>IFERROR(SUMIF(Entradas!B:B,Tabla7[[#This Row],[CODIGO]],Entradas!D:D),"")</f>
        <v>0</v>
      </c>
      <c r="E131" s="4">
        <f>IFERROR(SUMIF(Salidas!B:B,Tabla7[[#This Row],[CODIGO]],Salidas!D:D),"")</f>
        <v>0</v>
      </c>
      <c r="F131" s="4">
        <f>D131-E131</f>
        <v>0</v>
      </c>
    </row>
    <row r="132" spans="2:6" s="2" customFormat="1" x14ac:dyDescent="0.25">
      <c r="B132" s="4">
        <v>270</v>
      </c>
      <c r="C132" s="4" t="str">
        <f>IFERROR(VLOOKUP(B132,Entradas!B:D,2,0),"")</f>
        <v/>
      </c>
      <c r="D132" s="4">
        <f>IFERROR(SUMIF(Entradas!B:B,Tabla7[[#This Row],[CODIGO]],Entradas!D:D),"")</f>
        <v>0</v>
      </c>
      <c r="E132" s="4">
        <f>IFERROR(SUMIF(Salidas!B:B,Tabla7[[#This Row],[CODIGO]],Salidas!D:D),"")</f>
        <v>0</v>
      </c>
      <c r="F132" s="4">
        <f>D132-E132</f>
        <v>0</v>
      </c>
    </row>
    <row r="133" spans="2:6" s="2" customFormat="1" x14ac:dyDescent="0.25">
      <c r="B133" s="4">
        <v>269</v>
      </c>
      <c r="C133" s="4" t="str">
        <f>IFERROR(VLOOKUP(B133,Entradas!B:D,2,0),"")</f>
        <v/>
      </c>
      <c r="D133" s="4">
        <f>IFERROR(SUMIF(Entradas!B:B,Tabla7[[#This Row],[CODIGO]],Entradas!D:D),"")</f>
        <v>0</v>
      </c>
      <c r="E133" s="4">
        <f>IFERROR(SUMIF(Salidas!B:B,Tabla7[[#This Row],[CODIGO]],Salidas!D:D),"")</f>
        <v>0</v>
      </c>
      <c r="F133" s="4">
        <f>D133-E133</f>
        <v>0</v>
      </c>
    </row>
    <row r="134" spans="2:6" s="2" customFormat="1" x14ac:dyDescent="0.25">
      <c r="B134" s="4">
        <v>268</v>
      </c>
      <c r="C134" s="4" t="str">
        <f>IFERROR(VLOOKUP(B134,Entradas!B:D,2,0),"")</f>
        <v/>
      </c>
      <c r="D134" s="4">
        <f>IFERROR(SUMIF(Entradas!B:B,Tabla7[[#This Row],[CODIGO]],Entradas!D:D),"")</f>
        <v>0</v>
      </c>
      <c r="E134" s="4">
        <f>IFERROR(SUMIF(Salidas!B:B,Tabla7[[#This Row],[CODIGO]],Salidas!D:D),"")</f>
        <v>0</v>
      </c>
      <c r="F134" s="4">
        <f>D134-E134</f>
        <v>0</v>
      </c>
    </row>
    <row r="135" spans="2:6" s="2" customFormat="1" x14ac:dyDescent="0.25">
      <c r="B135" s="4">
        <v>267</v>
      </c>
      <c r="C135" s="4" t="str">
        <f>IFERROR(VLOOKUP(B135,Entradas!B:D,2,0),"")</f>
        <v/>
      </c>
      <c r="D135" s="4">
        <f>IFERROR(SUMIF(Entradas!B:B,Tabla7[[#This Row],[CODIGO]],Entradas!D:D),"")</f>
        <v>0</v>
      </c>
      <c r="E135" s="4">
        <f>IFERROR(SUMIF(Salidas!B:B,Tabla7[[#This Row],[CODIGO]],Salidas!D:D),"")</f>
        <v>0</v>
      </c>
      <c r="F135" s="4">
        <f>D135-E135</f>
        <v>0</v>
      </c>
    </row>
    <row r="136" spans="2:6" s="2" customFormat="1" x14ac:dyDescent="0.25">
      <c r="B136" s="4">
        <v>266</v>
      </c>
      <c r="C136" s="4" t="str">
        <f>IFERROR(VLOOKUP(B136,Entradas!B:D,2,0),"")</f>
        <v/>
      </c>
      <c r="D136" s="4">
        <f>IFERROR(SUMIF(Entradas!B:B,Tabla7[[#This Row],[CODIGO]],Entradas!D:D),"")</f>
        <v>0</v>
      </c>
      <c r="E136" s="4">
        <f>IFERROR(SUMIF(Salidas!B:B,Tabla7[[#This Row],[CODIGO]],Salidas!D:D),"")</f>
        <v>0</v>
      </c>
      <c r="F136" s="4">
        <f>D136-E136</f>
        <v>0</v>
      </c>
    </row>
    <row r="137" spans="2:6" s="2" customFormat="1" x14ac:dyDescent="0.25">
      <c r="B137" s="4">
        <v>265</v>
      </c>
      <c r="C137" s="4" t="str">
        <f>IFERROR(VLOOKUP(B137,Entradas!B:D,2,0),"")</f>
        <v/>
      </c>
      <c r="D137" s="4">
        <f>IFERROR(SUMIF(Entradas!B:B,Tabla7[[#This Row],[CODIGO]],Entradas!D:D),"")</f>
        <v>0</v>
      </c>
      <c r="E137" s="4">
        <f>IFERROR(SUMIF(Salidas!B:B,Tabla7[[#This Row],[CODIGO]],Salidas!D:D),"")</f>
        <v>0</v>
      </c>
      <c r="F137" s="4">
        <f>D137-E137</f>
        <v>0</v>
      </c>
    </row>
    <row r="138" spans="2:6" s="2" customFormat="1" x14ac:dyDescent="0.25">
      <c r="B138" s="4">
        <v>264</v>
      </c>
      <c r="C138" s="4" t="str">
        <f>IFERROR(VLOOKUP(B138,Entradas!B:D,2,0),"")</f>
        <v/>
      </c>
      <c r="D138" s="4">
        <f>IFERROR(SUMIF(Entradas!B:B,Tabla7[[#This Row],[CODIGO]],Entradas!D:D),"")</f>
        <v>0</v>
      </c>
      <c r="E138" s="4">
        <f>IFERROR(SUMIF(Salidas!B:B,Tabla7[[#This Row],[CODIGO]],Salidas!D:D),"")</f>
        <v>0</v>
      </c>
      <c r="F138" s="4">
        <f>D138-E138</f>
        <v>0</v>
      </c>
    </row>
    <row r="139" spans="2:6" s="2" customFormat="1" x14ac:dyDescent="0.25">
      <c r="B139" s="4">
        <v>263</v>
      </c>
      <c r="C139" s="4" t="str">
        <f>IFERROR(VLOOKUP(B139,Entradas!B:D,2,0),"")</f>
        <v/>
      </c>
      <c r="D139" s="4">
        <f>IFERROR(SUMIF(Entradas!B:B,Tabla7[[#This Row],[CODIGO]],Entradas!D:D),"")</f>
        <v>0</v>
      </c>
      <c r="E139" s="4">
        <f>IFERROR(SUMIF(Salidas!B:B,Tabla7[[#This Row],[CODIGO]],Salidas!D:D),"")</f>
        <v>0</v>
      </c>
      <c r="F139" s="4">
        <f>D139-E139</f>
        <v>0</v>
      </c>
    </row>
    <row r="140" spans="2:6" s="2" customFormat="1" x14ac:dyDescent="0.25">
      <c r="B140" s="4">
        <v>262</v>
      </c>
      <c r="C140" s="4" t="str">
        <f>IFERROR(VLOOKUP(B140,Entradas!B:D,2,0),"")</f>
        <v/>
      </c>
      <c r="D140" s="4">
        <f>IFERROR(SUMIF(Entradas!B:B,Tabla7[[#This Row],[CODIGO]],Entradas!D:D),"")</f>
        <v>0</v>
      </c>
      <c r="E140" s="4">
        <f>IFERROR(SUMIF(Salidas!B:B,Tabla7[[#This Row],[CODIGO]],Salidas!D:D),"")</f>
        <v>0</v>
      </c>
      <c r="F140" s="4">
        <f>D140-E140</f>
        <v>0</v>
      </c>
    </row>
    <row r="141" spans="2:6" s="2" customFormat="1" x14ac:dyDescent="0.25">
      <c r="B141" s="4">
        <v>261</v>
      </c>
      <c r="C141" s="4" t="str">
        <f>IFERROR(VLOOKUP(B141,Entradas!B:D,2,0),"")</f>
        <v/>
      </c>
      <c r="D141" s="4">
        <f>IFERROR(SUMIF(Entradas!B:B,Tabla7[[#This Row],[CODIGO]],Entradas!D:D),"")</f>
        <v>0</v>
      </c>
      <c r="E141" s="4">
        <f>IFERROR(SUMIF(Salidas!B:B,Tabla7[[#This Row],[CODIGO]],Salidas!D:D),"")</f>
        <v>0</v>
      </c>
      <c r="F141" s="4">
        <f>D141-E141</f>
        <v>0</v>
      </c>
    </row>
    <row r="142" spans="2:6" s="2" customFormat="1" x14ac:dyDescent="0.25">
      <c r="B142" s="4">
        <v>260</v>
      </c>
      <c r="C142" s="4" t="str">
        <f>IFERROR(VLOOKUP(B142,Entradas!B:D,2,0),"")</f>
        <v/>
      </c>
      <c r="D142" s="4">
        <f>IFERROR(SUMIF(Entradas!B:B,Tabla7[[#This Row],[CODIGO]],Entradas!D:D),"")</f>
        <v>0</v>
      </c>
      <c r="E142" s="4">
        <f>IFERROR(SUMIF(Salidas!B:B,Tabla7[[#This Row],[CODIGO]],Salidas!D:D),"")</f>
        <v>0</v>
      </c>
      <c r="F142" s="4">
        <f>D142-E142</f>
        <v>0</v>
      </c>
    </row>
    <row r="143" spans="2:6" s="2" customFormat="1" x14ac:dyDescent="0.25">
      <c r="B143" s="4">
        <v>259</v>
      </c>
      <c r="C143" s="4" t="str">
        <f>IFERROR(VLOOKUP(B143,Entradas!B:D,2,0),"")</f>
        <v/>
      </c>
      <c r="D143" s="4">
        <f>IFERROR(SUMIF(Entradas!B:B,Tabla7[[#This Row],[CODIGO]],Entradas!D:D),"")</f>
        <v>0</v>
      </c>
      <c r="E143" s="4">
        <f>IFERROR(SUMIF(Salidas!B:B,Tabla7[[#This Row],[CODIGO]],Salidas!D:D),"")</f>
        <v>0</v>
      </c>
      <c r="F143" s="4">
        <f>D143-E143</f>
        <v>0</v>
      </c>
    </row>
    <row r="144" spans="2:6" s="2" customFormat="1" x14ac:dyDescent="0.25">
      <c r="B144" s="4">
        <v>258</v>
      </c>
      <c r="C144" s="4" t="str">
        <f>IFERROR(VLOOKUP(B144,Entradas!B:D,2,0),"")</f>
        <v/>
      </c>
      <c r="D144" s="4">
        <f>IFERROR(SUMIF(Entradas!B:B,Tabla7[[#This Row],[CODIGO]],Entradas!D:D),"")</f>
        <v>0</v>
      </c>
      <c r="E144" s="4">
        <f>IFERROR(SUMIF(Salidas!B:B,Tabla7[[#This Row],[CODIGO]],Salidas!D:D),"")</f>
        <v>0</v>
      </c>
      <c r="F144" s="4">
        <f>D144-E144</f>
        <v>0</v>
      </c>
    </row>
    <row r="145" spans="2:6" s="2" customFormat="1" x14ac:dyDescent="0.25">
      <c r="B145" s="4">
        <v>257</v>
      </c>
      <c r="C145" s="4" t="str">
        <f>IFERROR(VLOOKUP(B145,Entradas!B:D,2,0),"")</f>
        <v/>
      </c>
      <c r="D145" s="4">
        <f>IFERROR(SUMIF(Entradas!B:B,Tabla7[[#This Row],[CODIGO]],Entradas!D:D),"")</f>
        <v>0</v>
      </c>
      <c r="E145" s="4">
        <f>IFERROR(SUMIF(Salidas!B:B,Tabla7[[#This Row],[CODIGO]],Salidas!D:D),"")</f>
        <v>0</v>
      </c>
      <c r="F145" s="4">
        <f>D145-E145</f>
        <v>0</v>
      </c>
    </row>
    <row r="146" spans="2:6" s="2" customFormat="1" x14ac:dyDescent="0.25">
      <c r="B146" s="4">
        <v>256</v>
      </c>
      <c r="C146" s="4" t="str">
        <f>IFERROR(VLOOKUP(B146,Entradas!B:D,2,0),"")</f>
        <v/>
      </c>
      <c r="D146" s="4">
        <f>IFERROR(SUMIF(Entradas!B:B,Tabla7[[#This Row],[CODIGO]],Entradas!D:D),"")</f>
        <v>0</v>
      </c>
      <c r="E146" s="4">
        <f>IFERROR(SUMIF(Salidas!B:B,Tabla7[[#This Row],[CODIGO]],Salidas!D:D),"")</f>
        <v>0</v>
      </c>
      <c r="F146" s="4">
        <f>D146-E146</f>
        <v>0</v>
      </c>
    </row>
    <row r="147" spans="2:6" s="2" customFormat="1" x14ac:dyDescent="0.25">
      <c r="B147" s="4">
        <v>255</v>
      </c>
      <c r="C147" s="4" t="str">
        <f>IFERROR(VLOOKUP(B147,Entradas!B:D,2,0),"")</f>
        <v/>
      </c>
      <c r="D147" s="4">
        <f>IFERROR(SUMIF(Entradas!B:B,Tabla7[[#This Row],[CODIGO]],Entradas!D:D),"")</f>
        <v>0</v>
      </c>
      <c r="E147" s="4">
        <f>IFERROR(SUMIF(Salidas!B:B,Tabla7[[#This Row],[CODIGO]],Salidas!D:D),"")</f>
        <v>0</v>
      </c>
      <c r="F147" s="4">
        <f>D147-E147</f>
        <v>0</v>
      </c>
    </row>
    <row r="148" spans="2:6" s="2" customFormat="1" x14ac:dyDescent="0.25">
      <c r="B148" s="4">
        <v>254</v>
      </c>
      <c r="C148" s="4" t="str">
        <f>IFERROR(VLOOKUP(B148,Entradas!B:D,2,0),"")</f>
        <v/>
      </c>
      <c r="D148" s="4">
        <f>IFERROR(SUMIF(Entradas!B:B,Tabla7[[#This Row],[CODIGO]],Entradas!D:D),"")</f>
        <v>0</v>
      </c>
      <c r="E148" s="4">
        <f>IFERROR(SUMIF(Salidas!B:B,Tabla7[[#This Row],[CODIGO]],Salidas!D:D),"")</f>
        <v>0</v>
      </c>
      <c r="F148" s="4">
        <f>D148-E148</f>
        <v>0</v>
      </c>
    </row>
    <row r="149" spans="2:6" s="2" customFormat="1" x14ac:dyDescent="0.25">
      <c r="B149" s="4">
        <v>253</v>
      </c>
      <c r="C149" s="4" t="str">
        <f>IFERROR(VLOOKUP(B149,Entradas!B:D,2,0),"")</f>
        <v/>
      </c>
      <c r="D149" s="4">
        <f>IFERROR(SUMIF(Entradas!B:B,Tabla7[[#This Row],[CODIGO]],Entradas!D:D),"")</f>
        <v>0</v>
      </c>
      <c r="E149" s="4">
        <f>IFERROR(SUMIF(Salidas!B:B,Tabla7[[#This Row],[CODIGO]],Salidas!D:D),"")</f>
        <v>0</v>
      </c>
      <c r="F149" s="4">
        <f>D149-E149</f>
        <v>0</v>
      </c>
    </row>
    <row r="150" spans="2:6" s="2" customFormat="1" x14ac:dyDescent="0.25">
      <c r="B150" s="4">
        <v>252</v>
      </c>
      <c r="C150" s="4" t="str">
        <f>IFERROR(VLOOKUP(B150,Entradas!B:D,2,0),"")</f>
        <v/>
      </c>
      <c r="D150" s="4">
        <f>IFERROR(SUMIF(Entradas!B:B,Tabla7[[#This Row],[CODIGO]],Entradas!D:D),"")</f>
        <v>0</v>
      </c>
      <c r="E150" s="4">
        <f>IFERROR(SUMIF(Salidas!B:B,Tabla7[[#This Row],[CODIGO]],Salidas!D:D),"")</f>
        <v>0</v>
      </c>
      <c r="F150" s="4">
        <f>D150-E150</f>
        <v>0</v>
      </c>
    </row>
    <row r="151" spans="2:6" s="2" customFormat="1" x14ac:dyDescent="0.25">
      <c r="B151" s="4">
        <v>251</v>
      </c>
      <c r="C151" s="4" t="str">
        <f>IFERROR(VLOOKUP(B151,Entradas!B:D,2,0),"")</f>
        <v/>
      </c>
      <c r="D151" s="4">
        <f>IFERROR(SUMIF(Entradas!B:B,Tabla7[[#This Row],[CODIGO]],Entradas!D:D),"")</f>
        <v>0</v>
      </c>
      <c r="E151" s="4">
        <f>IFERROR(SUMIF(Salidas!B:B,Tabla7[[#This Row],[CODIGO]],Salidas!D:D),"")</f>
        <v>0</v>
      </c>
      <c r="F151" s="4">
        <f>D151-E151</f>
        <v>0</v>
      </c>
    </row>
    <row r="152" spans="2:6" s="2" customFormat="1" x14ac:dyDescent="0.25">
      <c r="B152" s="4">
        <v>250</v>
      </c>
      <c r="C152" s="4" t="str">
        <f>IFERROR(VLOOKUP(B152,Entradas!B:D,2,0),"")</f>
        <v/>
      </c>
      <c r="D152" s="4">
        <f>IFERROR(SUMIF(Entradas!B:B,Tabla7[[#This Row],[CODIGO]],Entradas!D:D),"")</f>
        <v>0</v>
      </c>
      <c r="E152" s="4">
        <f>IFERROR(SUMIF(Salidas!B:B,Tabla7[[#This Row],[CODIGO]],Salidas!D:D),"")</f>
        <v>0</v>
      </c>
      <c r="F152" s="4">
        <f>D152-E152</f>
        <v>0</v>
      </c>
    </row>
    <row r="153" spans="2:6" s="2" customFormat="1" x14ac:dyDescent="0.25">
      <c r="B153" s="4">
        <v>249</v>
      </c>
      <c r="C153" s="4" t="str">
        <f>IFERROR(VLOOKUP(B153,Entradas!B:D,2,0),"")</f>
        <v/>
      </c>
      <c r="D153" s="4">
        <f>IFERROR(SUMIF(Entradas!B:B,Tabla7[[#This Row],[CODIGO]],Entradas!D:D),"")</f>
        <v>0</v>
      </c>
      <c r="E153" s="4">
        <f>IFERROR(SUMIF(Salidas!B:B,Tabla7[[#This Row],[CODIGO]],Salidas!D:D),"")</f>
        <v>0</v>
      </c>
      <c r="F153" s="4">
        <f>D153-E153</f>
        <v>0</v>
      </c>
    </row>
    <row r="154" spans="2:6" s="2" customFormat="1" x14ac:dyDescent="0.25">
      <c r="B154" s="4">
        <v>248</v>
      </c>
      <c r="C154" s="4" t="str">
        <f>IFERROR(VLOOKUP(B154,Entradas!B:D,2,0),"")</f>
        <v/>
      </c>
      <c r="D154" s="4">
        <f>IFERROR(SUMIF(Entradas!B:B,Tabla7[[#This Row],[CODIGO]],Entradas!D:D),"")</f>
        <v>0</v>
      </c>
      <c r="E154" s="4">
        <f>IFERROR(SUMIF(Salidas!B:B,Tabla7[[#This Row],[CODIGO]],Salidas!D:D),"")</f>
        <v>0</v>
      </c>
      <c r="F154" s="4">
        <f>D154-E154</f>
        <v>0</v>
      </c>
    </row>
    <row r="155" spans="2:6" s="2" customFormat="1" x14ac:dyDescent="0.25">
      <c r="B155" s="4">
        <v>247</v>
      </c>
      <c r="C155" s="4" t="str">
        <f>IFERROR(VLOOKUP(B155,Entradas!B:D,2,0),"")</f>
        <v/>
      </c>
      <c r="D155" s="4">
        <f>IFERROR(SUMIF(Entradas!B:B,Tabla7[[#This Row],[CODIGO]],Entradas!D:D),"")</f>
        <v>0</v>
      </c>
      <c r="E155" s="4">
        <f>IFERROR(SUMIF(Salidas!B:B,Tabla7[[#This Row],[CODIGO]],Salidas!D:D),"")</f>
        <v>0</v>
      </c>
      <c r="F155" s="4">
        <f>D155-E155</f>
        <v>0</v>
      </c>
    </row>
    <row r="156" spans="2:6" s="2" customFormat="1" x14ac:dyDescent="0.25">
      <c r="B156" s="4">
        <v>246</v>
      </c>
      <c r="C156" s="4" t="str">
        <f>IFERROR(VLOOKUP(B156,Entradas!B:D,2,0),"")</f>
        <v/>
      </c>
      <c r="D156" s="4">
        <f>IFERROR(SUMIF(Entradas!B:B,Tabla7[[#This Row],[CODIGO]],Entradas!D:D),"")</f>
        <v>0</v>
      </c>
      <c r="E156" s="4">
        <f>IFERROR(SUMIF(Salidas!B:B,Tabla7[[#This Row],[CODIGO]],Salidas!D:D),"")</f>
        <v>0</v>
      </c>
      <c r="F156" s="4">
        <f>D156-E156</f>
        <v>0</v>
      </c>
    </row>
    <row r="157" spans="2:6" s="2" customFormat="1" x14ac:dyDescent="0.25">
      <c r="B157" s="4">
        <v>245</v>
      </c>
      <c r="C157" s="4" t="str">
        <f>IFERROR(VLOOKUP(B157,Entradas!B:D,2,0),"")</f>
        <v/>
      </c>
      <c r="D157" s="4">
        <f>IFERROR(SUMIF(Entradas!B:B,Tabla7[[#This Row],[CODIGO]],Entradas!D:D),"")</f>
        <v>0</v>
      </c>
      <c r="E157" s="4">
        <f>IFERROR(SUMIF(Salidas!B:B,Tabla7[[#This Row],[CODIGO]],Salidas!D:D),"")</f>
        <v>0</v>
      </c>
      <c r="F157" s="4">
        <f>D157-E157</f>
        <v>0</v>
      </c>
    </row>
    <row r="158" spans="2:6" s="2" customFormat="1" x14ac:dyDescent="0.25">
      <c r="B158" s="4">
        <v>244</v>
      </c>
      <c r="C158" s="4" t="str">
        <f>IFERROR(VLOOKUP(B158,Entradas!B:D,2,0),"")</f>
        <v/>
      </c>
      <c r="D158" s="4">
        <f>IFERROR(SUMIF(Entradas!B:B,Tabla7[[#This Row],[CODIGO]],Entradas!D:D),"")</f>
        <v>0</v>
      </c>
      <c r="E158" s="4">
        <f>IFERROR(SUMIF(Salidas!B:B,Tabla7[[#This Row],[CODIGO]],Salidas!D:D),"")</f>
        <v>0</v>
      </c>
      <c r="F158" s="4">
        <f>D158-E158</f>
        <v>0</v>
      </c>
    </row>
    <row r="159" spans="2:6" s="2" customFormat="1" x14ac:dyDescent="0.25">
      <c r="B159" s="4">
        <v>243</v>
      </c>
      <c r="C159" s="4" t="str">
        <f>IFERROR(VLOOKUP(B159,Entradas!B:D,2,0),"")</f>
        <v/>
      </c>
      <c r="D159" s="4">
        <f>IFERROR(SUMIF(Entradas!B:B,Tabla7[[#This Row],[CODIGO]],Entradas!D:D),"")</f>
        <v>0</v>
      </c>
      <c r="E159" s="4">
        <f>IFERROR(SUMIF(Salidas!B:B,Tabla7[[#This Row],[CODIGO]],Salidas!D:D),"")</f>
        <v>0</v>
      </c>
      <c r="F159" s="4">
        <f>D159-E159</f>
        <v>0</v>
      </c>
    </row>
    <row r="160" spans="2:6" s="2" customFormat="1" x14ac:dyDescent="0.25">
      <c r="B160" s="4">
        <v>242</v>
      </c>
      <c r="C160" s="4" t="str">
        <f>IFERROR(VLOOKUP(B160,Entradas!B:D,2,0),"")</f>
        <v/>
      </c>
      <c r="D160" s="4">
        <f>IFERROR(SUMIF(Entradas!B:B,Tabla7[[#This Row],[CODIGO]],Entradas!D:D),"")</f>
        <v>0</v>
      </c>
      <c r="E160" s="4">
        <f>IFERROR(SUMIF(Salidas!B:B,Tabla7[[#This Row],[CODIGO]],Salidas!D:D),"")</f>
        <v>0</v>
      </c>
      <c r="F160" s="4">
        <f>D160-E160</f>
        <v>0</v>
      </c>
    </row>
    <row r="161" spans="2:6" s="2" customFormat="1" x14ac:dyDescent="0.25">
      <c r="B161" s="4">
        <v>241</v>
      </c>
      <c r="C161" s="4" t="str">
        <f>IFERROR(VLOOKUP(B161,Entradas!B:D,2,0),"")</f>
        <v/>
      </c>
      <c r="D161" s="4">
        <f>IFERROR(SUMIF(Entradas!B:B,Tabla7[[#This Row],[CODIGO]],Entradas!D:D),"")</f>
        <v>0</v>
      </c>
      <c r="E161" s="4">
        <f>IFERROR(SUMIF(Salidas!B:B,Tabla7[[#This Row],[CODIGO]],Salidas!D:D),"")</f>
        <v>0</v>
      </c>
      <c r="F161" s="4">
        <f>D161-E161</f>
        <v>0</v>
      </c>
    </row>
    <row r="162" spans="2:6" s="2" customFormat="1" x14ac:dyDescent="0.25">
      <c r="B162" s="4">
        <v>240</v>
      </c>
      <c r="C162" s="4" t="str">
        <f>IFERROR(VLOOKUP(B162,Entradas!B:D,2,0),"")</f>
        <v/>
      </c>
      <c r="D162" s="4">
        <f>IFERROR(SUMIF(Entradas!B:B,Tabla7[[#This Row],[CODIGO]],Entradas!D:D),"")</f>
        <v>0</v>
      </c>
      <c r="E162" s="4">
        <f>IFERROR(SUMIF(Salidas!B:B,Tabla7[[#This Row],[CODIGO]],Salidas!D:D),"")</f>
        <v>0</v>
      </c>
      <c r="F162" s="4">
        <f>D162-E162</f>
        <v>0</v>
      </c>
    </row>
    <row r="163" spans="2:6" s="2" customFormat="1" x14ac:dyDescent="0.25">
      <c r="B163" s="4">
        <v>239</v>
      </c>
      <c r="C163" s="4" t="str">
        <f>IFERROR(VLOOKUP(B163,Entradas!B:D,2,0),"")</f>
        <v/>
      </c>
      <c r="D163" s="4">
        <f>IFERROR(SUMIF(Entradas!B:B,Tabla7[[#This Row],[CODIGO]],Entradas!D:D),"")</f>
        <v>0</v>
      </c>
      <c r="E163" s="4">
        <f>IFERROR(SUMIF(Salidas!B:B,Tabla7[[#This Row],[CODIGO]],Salidas!D:D),"")</f>
        <v>0</v>
      </c>
      <c r="F163" s="4">
        <f>D163-E163</f>
        <v>0</v>
      </c>
    </row>
    <row r="164" spans="2:6" s="2" customFormat="1" x14ac:dyDescent="0.25">
      <c r="B164" s="4">
        <v>238</v>
      </c>
      <c r="C164" s="4" t="str">
        <f>IFERROR(VLOOKUP(B164,Entradas!B:D,2,0),"")</f>
        <v/>
      </c>
      <c r="D164" s="4">
        <f>IFERROR(SUMIF(Entradas!B:B,Tabla7[[#This Row],[CODIGO]],Entradas!D:D),"")</f>
        <v>0</v>
      </c>
      <c r="E164" s="4">
        <f>IFERROR(SUMIF(Salidas!B:B,Tabla7[[#This Row],[CODIGO]],Salidas!D:D),"")</f>
        <v>0</v>
      </c>
      <c r="F164" s="4">
        <f>D164-E164</f>
        <v>0</v>
      </c>
    </row>
    <row r="165" spans="2:6" s="2" customFormat="1" x14ac:dyDescent="0.25">
      <c r="B165" s="4">
        <v>237</v>
      </c>
      <c r="C165" s="4" t="str">
        <f>IFERROR(VLOOKUP(B165,Entradas!B:D,2,0),"")</f>
        <v/>
      </c>
      <c r="D165" s="4">
        <f>IFERROR(SUMIF(Entradas!B:B,Tabla7[[#This Row],[CODIGO]],Entradas!D:D),"")</f>
        <v>0</v>
      </c>
      <c r="E165" s="4">
        <f>IFERROR(SUMIF(Salidas!B:B,Tabla7[[#This Row],[CODIGO]],Salidas!D:D),"")</f>
        <v>0</v>
      </c>
      <c r="F165" s="4">
        <f>D165-E165</f>
        <v>0</v>
      </c>
    </row>
    <row r="166" spans="2:6" s="2" customFormat="1" x14ac:dyDescent="0.25">
      <c r="B166" s="4">
        <v>236</v>
      </c>
      <c r="C166" s="4" t="str">
        <f>IFERROR(VLOOKUP(B166,Entradas!B:D,2,0),"")</f>
        <v/>
      </c>
      <c r="D166" s="4">
        <f>IFERROR(SUMIF(Entradas!B:B,Tabla7[[#This Row],[CODIGO]],Entradas!D:D),"")</f>
        <v>0</v>
      </c>
      <c r="E166" s="4">
        <f>IFERROR(SUMIF(Salidas!B:B,Tabla7[[#This Row],[CODIGO]],Salidas!D:D),"")</f>
        <v>0</v>
      </c>
      <c r="F166" s="4">
        <f>D166-E166</f>
        <v>0</v>
      </c>
    </row>
    <row r="167" spans="2:6" s="2" customFormat="1" x14ac:dyDescent="0.25">
      <c r="B167" s="4">
        <v>235</v>
      </c>
      <c r="C167" s="4" t="str">
        <f>IFERROR(VLOOKUP(B167,Entradas!B:D,2,0),"")</f>
        <v/>
      </c>
      <c r="D167" s="4">
        <f>IFERROR(SUMIF(Entradas!B:B,Tabla7[[#This Row],[CODIGO]],Entradas!D:D),"")</f>
        <v>0</v>
      </c>
      <c r="E167" s="4">
        <f>IFERROR(SUMIF(Salidas!B:B,Tabla7[[#This Row],[CODIGO]],Salidas!D:D),"")</f>
        <v>0</v>
      </c>
      <c r="F167" s="4">
        <f>D167-E167</f>
        <v>0</v>
      </c>
    </row>
    <row r="168" spans="2:6" s="2" customFormat="1" x14ac:dyDescent="0.25">
      <c r="B168" s="4">
        <v>234</v>
      </c>
      <c r="C168" s="4" t="str">
        <f>IFERROR(VLOOKUP(B168,Entradas!B:D,2,0),"")</f>
        <v/>
      </c>
      <c r="D168" s="4">
        <f>IFERROR(SUMIF(Entradas!B:B,Tabla7[[#This Row],[CODIGO]],Entradas!D:D),"")</f>
        <v>0</v>
      </c>
      <c r="E168" s="4">
        <f>IFERROR(SUMIF(Salidas!B:B,Tabla7[[#This Row],[CODIGO]],Salidas!D:D),"")</f>
        <v>0</v>
      </c>
      <c r="F168" s="4">
        <f>D168-E168</f>
        <v>0</v>
      </c>
    </row>
    <row r="169" spans="2:6" s="2" customFormat="1" x14ac:dyDescent="0.25">
      <c r="B169" s="4">
        <v>233</v>
      </c>
      <c r="C169" s="4" t="str">
        <f>IFERROR(VLOOKUP(B169,Entradas!B:D,2,0),"")</f>
        <v/>
      </c>
      <c r="D169" s="4">
        <f>IFERROR(SUMIF(Entradas!B:B,Tabla7[[#This Row],[CODIGO]],Entradas!D:D),"")</f>
        <v>0</v>
      </c>
      <c r="E169" s="4">
        <f>IFERROR(SUMIF(Salidas!B:B,Tabla7[[#This Row],[CODIGO]],Salidas!D:D),"")</f>
        <v>0</v>
      </c>
      <c r="F169" s="4">
        <f>D169-E169</f>
        <v>0</v>
      </c>
    </row>
    <row r="170" spans="2:6" s="2" customFormat="1" x14ac:dyDescent="0.25">
      <c r="B170" s="4">
        <v>232</v>
      </c>
      <c r="C170" s="4" t="str">
        <f>IFERROR(VLOOKUP(B170,Entradas!B:D,2,0),"")</f>
        <v/>
      </c>
      <c r="D170" s="4">
        <f>IFERROR(SUMIF(Entradas!B:B,Tabla7[[#This Row],[CODIGO]],Entradas!D:D),"")</f>
        <v>0</v>
      </c>
      <c r="E170" s="4">
        <f>IFERROR(SUMIF(Salidas!B:B,Tabla7[[#This Row],[CODIGO]],Salidas!D:D),"")</f>
        <v>0</v>
      </c>
      <c r="F170" s="4">
        <f>D170-E170</f>
        <v>0</v>
      </c>
    </row>
    <row r="171" spans="2:6" s="2" customFormat="1" x14ac:dyDescent="0.25">
      <c r="B171" s="4">
        <v>231</v>
      </c>
      <c r="C171" s="4" t="str">
        <f>IFERROR(VLOOKUP(B171,Entradas!B:D,2,0),"")</f>
        <v/>
      </c>
      <c r="D171" s="4">
        <f>IFERROR(SUMIF(Entradas!B:B,Tabla7[[#This Row],[CODIGO]],Entradas!D:D),"")</f>
        <v>0</v>
      </c>
      <c r="E171" s="4">
        <f>IFERROR(SUMIF(Salidas!B:B,Tabla7[[#This Row],[CODIGO]],Salidas!D:D),"")</f>
        <v>0</v>
      </c>
      <c r="F171" s="4">
        <f>D171-E171</f>
        <v>0</v>
      </c>
    </row>
    <row r="172" spans="2:6" s="2" customFormat="1" x14ac:dyDescent="0.25">
      <c r="B172" s="4">
        <v>230</v>
      </c>
      <c r="C172" s="4" t="str">
        <f>IFERROR(VLOOKUP(B172,Entradas!B:D,2,0),"")</f>
        <v/>
      </c>
      <c r="D172" s="4">
        <f>IFERROR(SUMIF(Entradas!B:B,Tabla7[[#This Row],[CODIGO]],Entradas!D:D),"")</f>
        <v>0</v>
      </c>
      <c r="E172" s="4">
        <f>IFERROR(SUMIF(Salidas!B:B,Tabla7[[#This Row],[CODIGO]],Salidas!D:D),"")</f>
        <v>0</v>
      </c>
      <c r="F172" s="4">
        <f>D172-E172</f>
        <v>0</v>
      </c>
    </row>
    <row r="173" spans="2:6" s="2" customFormat="1" x14ac:dyDescent="0.25">
      <c r="B173" s="4">
        <v>229</v>
      </c>
      <c r="C173" s="4" t="str">
        <f>IFERROR(VLOOKUP(B173,Entradas!B:D,2,0),"")</f>
        <v/>
      </c>
      <c r="D173" s="4">
        <f>IFERROR(SUMIF(Entradas!B:B,Tabla7[[#This Row],[CODIGO]],Entradas!D:D),"")</f>
        <v>0</v>
      </c>
      <c r="E173" s="4">
        <f>IFERROR(SUMIF(Salidas!B:B,Tabla7[[#This Row],[CODIGO]],Salidas!D:D),"")</f>
        <v>0</v>
      </c>
      <c r="F173" s="4">
        <f>D173-E173</f>
        <v>0</v>
      </c>
    </row>
    <row r="174" spans="2:6" s="2" customFormat="1" x14ac:dyDescent="0.25">
      <c r="B174" s="4">
        <v>228</v>
      </c>
      <c r="C174" s="4" t="str">
        <f>IFERROR(VLOOKUP(B174,Entradas!B:D,2,0),"")</f>
        <v/>
      </c>
      <c r="D174" s="4">
        <f>IFERROR(SUMIF(Entradas!B:B,Tabla7[[#This Row],[CODIGO]],Entradas!D:D),"")</f>
        <v>0</v>
      </c>
      <c r="E174" s="4">
        <f>IFERROR(SUMIF(Salidas!B:B,Tabla7[[#This Row],[CODIGO]],Salidas!D:D),"")</f>
        <v>0</v>
      </c>
      <c r="F174" s="4">
        <f>D174-E174</f>
        <v>0</v>
      </c>
    </row>
    <row r="175" spans="2:6" s="2" customFormat="1" x14ac:dyDescent="0.25">
      <c r="B175" s="4">
        <v>227</v>
      </c>
      <c r="C175" s="4" t="str">
        <f>IFERROR(VLOOKUP(B175,Entradas!B:D,2,0),"")</f>
        <v/>
      </c>
      <c r="D175" s="4">
        <f>IFERROR(SUMIF(Entradas!B:B,Tabla7[[#This Row],[CODIGO]],Entradas!D:D),"")</f>
        <v>0</v>
      </c>
      <c r="E175" s="4">
        <f>IFERROR(SUMIF(Salidas!B:B,Tabla7[[#This Row],[CODIGO]],Salidas!D:D),"")</f>
        <v>0</v>
      </c>
      <c r="F175" s="4">
        <f>D175-E175</f>
        <v>0</v>
      </c>
    </row>
    <row r="176" spans="2:6" s="2" customFormat="1" x14ac:dyDescent="0.25">
      <c r="B176" s="4">
        <v>226</v>
      </c>
      <c r="C176" s="4" t="str">
        <f>IFERROR(VLOOKUP(B176,Entradas!B:D,2,0),"")</f>
        <v/>
      </c>
      <c r="D176" s="4">
        <f>IFERROR(SUMIF(Entradas!B:B,Tabla7[[#This Row],[CODIGO]],Entradas!D:D),"")</f>
        <v>0</v>
      </c>
      <c r="E176" s="4">
        <f>IFERROR(SUMIF(Salidas!B:B,Tabla7[[#This Row],[CODIGO]],Salidas!D:D),"")</f>
        <v>0</v>
      </c>
      <c r="F176" s="4">
        <f>D176-E176</f>
        <v>0</v>
      </c>
    </row>
    <row r="177" spans="2:6" s="2" customFormat="1" x14ac:dyDescent="0.25">
      <c r="B177" s="4">
        <v>225</v>
      </c>
      <c r="C177" s="4" t="str">
        <f>IFERROR(VLOOKUP(B177,Entradas!B:D,2,0),"")</f>
        <v/>
      </c>
      <c r="D177" s="4">
        <f>IFERROR(SUMIF(Entradas!B:B,Tabla7[[#This Row],[CODIGO]],Entradas!D:D),"")</f>
        <v>0</v>
      </c>
      <c r="E177" s="4">
        <f>IFERROR(SUMIF(Salidas!B:B,Tabla7[[#This Row],[CODIGO]],Salidas!D:D),"")</f>
        <v>0</v>
      </c>
      <c r="F177" s="4">
        <f>D177-E177</f>
        <v>0</v>
      </c>
    </row>
    <row r="178" spans="2:6" s="2" customFormat="1" x14ac:dyDescent="0.25">
      <c r="B178" s="4">
        <v>224</v>
      </c>
      <c r="C178" s="4" t="str">
        <f>IFERROR(VLOOKUP(B178,Entradas!B:D,2,0),"")</f>
        <v/>
      </c>
      <c r="D178" s="4">
        <f>IFERROR(SUMIF(Entradas!B:B,Tabla7[[#This Row],[CODIGO]],Entradas!D:D),"")</f>
        <v>0</v>
      </c>
      <c r="E178" s="4">
        <f>IFERROR(SUMIF(Salidas!B:B,Tabla7[[#This Row],[CODIGO]],Salidas!D:D),"")</f>
        <v>0</v>
      </c>
      <c r="F178" s="4">
        <f>D178-E178</f>
        <v>0</v>
      </c>
    </row>
    <row r="179" spans="2:6" s="2" customFormat="1" x14ac:dyDescent="0.25">
      <c r="B179" s="4">
        <v>223</v>
      </c>
      <c r="C179" s="4" t="str">
        <f>IFERROR(VLOOKUP(B179,Entradas!B:D,2,0),"")</f>
        <v/>
      </c>
      <c r="D179" s="4">
        <f>IFERROR(SUMIF(Entradas!B:B,Tabla7[[#This Row],[CODIGO]],Entradas!D:D),"")</f>
        <v>0</v>
      </c>
      <c r="E179" s="4">
        <f>IFERROR(SUMIF(Salidas!B:B,Tabla7[[#This Row],[CODIGO]],Salidas!D:D),"")</f>
        <v>0</v>
      </c>
      <c r="F179" s="4">
        <f>D179-E179</f>
        <v>0</v>
      </c>
    </row>
    <row r="180" spans="2:6" s="2" customFormat="1" x14ac:dyDescent="0.25">
      <c r="B180" s="4">
        <v>222</v>
      </c>
      <c r="C180" s="4" t="str">
        <f>IFERROR(VLOOKUP(B180,Entradas!B:D,2,0),"")</f>
        <v/>
      </c>
      <c r="D180" s="4">
        <f>IFERROR(SUMIF(Entradas!B:B,Tabla7[[#This Row],[CODIGO]],Entradas!D:D),"")</f>
        <v>0</v>
      </c>
      <c r="E180" s="4">
        <f>IFERROR(SUMIF(Salidas!B:B,Tabla7[[#This Row],[CODIGO]],Salidas!D:D),"")</f>
        <v>0</v>
      </c>
      <c r="F180" s="4">
        <f>D180-E180</f>
        <v>0</v>
      </c>
    </row>
    <row r="181" spans="2:6" s="2" customFormat="1" x14ac:dyDescent="0.25">
      <c r="B181" s="4">
        <v>221</v>
      </c>
      <c r="C181" s="4" t="str">
        <f>IFERROR(VLOOKUP(B181,Entradas!B:D,2,0),"")</f>
        <v/>
      </c>
      <c r="D181" s="4">
        <f>IFERROR(SUMIF(Entradas!B:B,Tabla7[[#This Row],[CODIGO]],Entradas!D:D),"")</f>
        <v>0</v>
      </c>
      <c r="E181" s="4">
        <f>IFERROR(SUMIF(Salidas!B:B,Tabla7[[#This Row],[CODIGO]],Salidas!D:D),"")</f>
        <v>0</v>
      </c>
      <c r="F181" s="4">
        <f>D181-E181</f>
        <v>0</v>
      </c>
    </row>
    <row r="182" spans="2:6" s="2" customFormat="1" x14ac:dyDescent="0.25">
      <c r="B182" s="4">
        <v>220</v>
      </c>
      <c r="C182" s="4" t="str">
        <f>IFERROR(VLOOKUP(B182,Entradas!B:D,2,0),"")</f>
        <v/>
      </c>
      <c r="D182" s="4">
        <f>IFERROR(SUMIF(Entradas!B:B,Tabla7[[#This Row],[CODIGO]],Entradas!D:D),"")</f>
        <v>0</v>
      </c>
      <c r="E182" s="4">
        <f>IFERROR(SUMIF(Salidas!B:B,Tabla7[[#This Row],[CODIGO]],Salidas!D:D),"")</f>
        <v>0</v>
      </c>
      <c r="F182" s="4">
        <f>D182-E182</f>
        <v>0</v>
      </c>
    </row>
    <row r="183" spans="2:6" s="2" customFormat="1" x14ac:dyDescent="0.25">
      <c r="B183" s="4">
        <v>219</v>
      </c>
      <c r="C183" s="4" t="str">
        <f>IFERROR(VLOOKUP(B183,Entradas!B:D,2,0),"")</f>
        <v/>
      </c>
      <c r="D183" s="4">
        <f>IFERROR(SUMIF(Entradas!B:B,Tabla7[[#This Row],[CODIGO]],Entradas!D:D),"")</f>
        <v>0</v>
      </c>
      <c r="E183" s="4">
        <f>IFERROR(SUMIF(Salidas!B:B,Tabla7[[#This Row],[CODIGO]],Salidas!D:D),"")</f>
        <v>0</v>
      </c>
      <c r="F183" s="4">
        <f>D183-E183</f>
        <v>0</v>
      </c>
    </row>
    <row r="184" spans="2:6" s="2" customFormat="1" x14ac:dyDescent="0.25">
      <c r="B184" s="4">
        <v>218</v>
      </c>
      <c r="C184" s="4" t="str">
        <f>IFERROR(VLOOKUP(B184,Entradas!B:D,2,0),"")</f>
        <v/>
      </c>
      <c r="D184" s="4">
        <f>IFERROR(SUMIF(Entradas!B:B,Tabla7[[#This Row],[CODIGO]],Entradas!D:D),"")</f>
        <v>0</v>
      </c>
      <c r="E184" s="4">
        <f>IFERROR(SUMIF(Salidas!B:B,Tabla7[[#This Row],[CODIGO]],Salidas!D:D),"")</f>
        <v>0</v>
      </c>
      <c r="F184" s="4">
        <f>D184-E184</f>
        <v>0</v>
      </c>
    </row>
    <row r="185" spans="2:6" s="2" customFormat="1" x14ac:dyDescent="0.25">
      <c r="B185" s="4">
        <v>217</v>
      </c>
      <c r="C185" s="4" t="str">
        <f>IFERROR(VLOOKUP(B185,Entradas!B:D,2,0),"")</f>
        <v/>
      </c>
      <c r="D185" s="4">
        <f>IFERROR(SUMIF(Entradas!B:B,Tabla7[[#This Row],[CODIGO]],Entradas!D:D),"")</f>
        <v>0</v>
      </c>
      <c r="E185" s="4">
        <f>IFERROR(SUMIF(Salidas!B:B,Tabla7[[#This Row],[CODIGO]],Salidas!D:D),"")</f>
        <v>0</v>
      </c>
      <c r="F185" s="4">
        <f>D185-E185</f>
        <v>0</v>
      </c>
    </row>
    <row r="186" spans="2:6" s="2" customFormat="1" x14ac:dyDescent="0.25">
      <c r="B186" s="4">
        <v>216</v>
      </c>
      <c r="C186" s="4" t="str">
        <f>IFERROR(VLOOKUP(B186,Entradas!B:D,2,0),"")</f>
        <v/>
      </c>
      <c r="D186" s="4">
        <f>IFERROR(SUMIF(Entradas!B:B,Tabla7[[#This Row],[CODIGO]],Entradas!D:D),"")</f>
        <v>0</v>
      </c>
      <c r="E186" s="4">
        <f>IFERROR(SUMIF(Salidas!B:B,Tabla7[[#This Row],[CODIGO]],Salidas!D:D),"")</f>
        <v>0</v>
      </c>
      <c r="F186" s="4">
        <f>D186-E186</f>
        <v>0</v>
      </c>
    </row>
    <row r="187" spans="2:6" s="2" customFormat="1" x14ac:dyDescent="0.25">
      <c r="B187" s="4">
        <v>215</v>
      </c>
      <c r="C187" s="4" t="str">
        <f>IFERROR(VLOOKUP(B187,Entradas!B:D,2,0),"")</f>
        <v/>
      </c>
      <c r="D187" s="4">
        <f>IFERROR(SUMIF(Entradas!B:B,Tabla7[[#This Row],[CODIGO]],Entradas!D:D),"")</f>
        <v>0</v>
      </c>
      <c r="E187" s="4">
        <f>IFERROR(SUMIF(Salidas!B:B,Tabla7[[#This Row],[CODIGO]],Salidas!D:D),"")</f>
        <v>0</v>
      </c>
      <c r="F187" s="4">
        <f>D187-E187</f>
        <v>0</v>
      </c>
    </row>
    <row r="188" spans="2:6" s="2" customFormat="1" x14ac:dyDescent="0.25">
      <c r="B188" s="4">
        <v>214</v>
      </c>
      <c r="C188" s="4" t="str">
        <f>IFERROR(VLOOKUP(B188,Entradas!B:D,2,0),"")</f>
        <v/>
      </c>
      <c r="D188" s="4">
        <f>IFERROR(SUMIF(Entradas!B:B,Tabla7[[#This Row],[CODIGO]],Entradas!D:D),"")</f>
        <v>0</v>
      </c>
      <c r="E188" s="4">
        <f>IFERROR(SUMIF(Salidas!B:B,Tabla7[[#This Row],[CODIGO]],Salidas!D:D),"")</f>
        <v>0</v>
      </c>
      <c r="F188" s="4">
        <f>D188-E188</f>
        <v>0</v>
      </c>
    </row>
    <row r="189" spans="2:6" s="2" customFormat="1" x14ac:dyDescent="0.25">
      <c r="B189" s="4">
        <v>213</v>
      </c>
      <c r="C189" s="4" t="str">
        <f>IFERROR(VLOOKUP(B189,Entradas!B:D,2,0),"")</f>
        <v/>
      </c>
      <c r="D189" s="4">
        <f>IFERROR(SUMIF(Entradas!B:B,Tabla7[[#This Row],[CODIGO]],Entradas!D:D),"")</f>
        <v>0</v>
      </c>
      <c r="E189" s="4">
        <f>IFERROR(SUMIF(Salidas!B:B,Tabla7[[#This Row],[CODIGO]],Salidas!D:D),"")</f>
        <v>0</v>
      </c>
      <c r="F189" s="4">
        <f>D189-E189</f>
        <v>0</v>
      </c>
    </row>
    <row r="190" spans="2:6" s="2" customFormat="1" x14ac:dyDescent="0.25">
      <c r="B190" s="4">
        <v>212</v>
      </c>
      <c r="C190" s="4" t="str">
        <f>IFERROR(VLOOKUP(B190,Entradas!B:D,2,0),"")</f>
        <v/>
      </c>
      <c r="D190" s="4">
        <f>IFERROR(SUMIF(Entradas!B:B,Tabla7[[#This Row],[CODIGO]],Entradas!D:D),"")</f>
        <v>0</v>
      </c>
      <c r="E190" s="4">
        <f>IFERROR(SUMIF(Salidas!B:B,Tabla7[[#This Row],[CODIGO]],Salidas!D:D),"")</f>
        <v>0</v>
      </c>
      <c r="F190" s="4">
        <f>D190-E190</f>
        <v>0</v>
      </c>
    </row>
    <row r="191" spans="2:6" s="2" customFormat="1" x14ac:dyDescent="0.25">
      <c r="B191" s="4">
        <v>211</v>
      </c>
      <c r="C191" s="4" t="str">
        <f>IFERROR(VLOOKUP(B191,Entradas!B:D,2,0),"")</f>
        <v/>
      </c>
      <c r="D191" s="4">
        <f>IFERROR(SUMIF(Entradas!B:B,Tabla7[[#This Row],[CODIGO]],Entradas!D:D),"")</f>
        <v>0</v>
      </c>
      <c r="E191" s="4">
        <f>IFERROR(SUMIF(Salidas!B:B,Tabla7[[#This Row],[CODIGO]],Salidas!D:D),"")</f>
        <v>0</v>
      </c>
      <c r="F191" s="4">
        <f>D191-E191</f>
        <v>0</v>
      </c>
    </row>
    <row r="192" spans="2:6" s="2" customFormat="1" x14ac:dyDescent="0.25">
      <c r="B192" s="4">
        <v>210</v>
      </c>
      <c r="C192" s="4" t="str">
        <f>IFERROR(VLOOKUP(B192,Entradas!B:D,2,0),"")</f>
        <v/>
      </c>
      <c r="D192" s="4">
        <f>IFERROR(SUMIF(Entradas!B:B,Tabla7[[#This Row],[CODIGO]],Entradas!D:D),"")</f>
        <v>0</v>
      </c>
      <c r="E192" s="4">
        <f>IFERROR(SUMIF(Salidas!B:B,Tabla7[[#This Row],[CODIGO]],Salidas!D:D),"")</f>
        <v>0</v>
      </c>
      <c r="F192" s="4">
        <f>D192-E192</f>
        <v>0</v>
      </c>
    </row>
    <row r="193" spans="2:6" s="2" customFormat="1" x14ac:dyDescent="0.25">
      <c r="B193" s="4">
        <v>209</v>
      </c>
      <c r="C193" s="4" t="str">
        <f>IFERROR(VLOOKUP(B193,Entradas!B:D,2,0),"")</f>
        <v/>
      </c>
      <c r="D193" s="4">
        <f>IFERROR(SUMIF(Entradas!B:B,Tabla7[[#This Row],[CODIGO]],Entradas!D:D),"")</f>
        <v>0</v>
      </c>
      <c r="E193" s="4">
        <f>IFERROR(SUMIF(Salidas!B:B,Tabla7[[#This Row],[CODIGO]],Salidas!D:D),"")</f>
        <v>0</v>
      </c>
      <c r="F193" s="4">
        <f>D193-E193</f>
        <v>0</v>
      </c>
    </row>
    <row r="194" spans="2:6" s="2" customFormat="1" x14ac:dyDescent="0.25">
      <c r="B194" s="4">
        <v>208</v>
      </c>
      <c r="C194" s="4" t="str">
        <f>IFERROR(VLOOKUP(B194,Entradas!B:D,2,0),"")</f>
        <v/>
      </c>
      <c r="D194" s="4">
        <f>IFERROR(SUMIF(Entradas!B:B,Tabla7[[#This Row],[CODIGO]],Entradas!D:D),"")</f>
        <v>0</v>
      </c>
      <c r="E194" s="4">
        <f>IFERROR(SUMIF(Salidas!B:B,Tabla7[[#This Row],[CODIGO]],Salidas!D:D),"")</f>
        <v>0</v>
      </c>
      <c r="F194" s="4">
        <f>D194-E194</f>
        <v>0</v>
      </c>
    </row>
    <row r="195" spans="2:6" s="2" customFormat="1" x14ac:dyDescent="0.25">
      <c r="B195" s="4">
        <v>207</v>
      </c>
      <c r="C195" s="4" t="str">
        <f>IFERROR(VLOOKUP(B195,Entradas!B:D,2,0),"")</f>
        <v/>
      </c>
      <c r="D195" s="4">
        <f>IFERROR(SUMIF(Entradas!B:B,Tabla7[[#This Row],[CODIGO]],Entradas!D:D),"")</f>
        <v>0</v>
      </c>
      <c r="E195" s="4">
        <f>IFERROR(SUMIF(Salidas!B:B,Tabla7[[#This Row],[CODIGO]],Salidas!D:D),"")</f>
        <v>0</v>
      </c>
      <c r="F195" s="4">
        <f>D195-E195</f>
        <v>0</v>
      </c>
    </row>
    <row r="196" spans="2:6" s="2" customFormat="1" x14ac:dyDescent="0.25">
      <c r="B196" s="4">
        <v>206</v>
      </c>
      <c r="C196" s="4" t="str">
        <f>IFERROR(VLOOKUP(B196,Entradas!B:D,2,0),"")</f>
        <v/>
      </c>
      <c r="D196" s="4">
        <f>IFERROR(SUMIF(Entradas!B:B,Tabla7[[#This Row],[CODIGO]],Entradas!D:D),"")</f>
        <v>0</v>
      </c>
      <c r="E196" s="4">
        <f>IFERROR(SUMIF(Salidas!B:B,Tabla7[[#This Row],[CODIGO]],Salidas!D:D),"")</f>
        <v>0</v>
      </c>
      <c r="F196" s="4">
        <f>D196-E196</f>
        <v>0</v>
      </c>
    </row>
    <row r="197" spans="2:6" s="2" customFormat="1" x14ac:dyDescent="0.25">
      <c r="B197" s="4">
        <v>205</v>
      </c>
      <c r="C197" s="4" t="str">
        <f>IFERROR(VLOOKUP(B197,Entradas!B:D,2,0),"")</f>
        <v/>
      </c>
      <c r="D197" s="4">
        <f>IFERROR(SUMIF(Entradas!B:B,Tabla7[[#This Row],[CODIGO]],Entradas!D:D),"")</f>
        <v>0</v>
      </c>
      <c r="E197" s="4">
        <f>IFERROR(SUMIF(Salidas!B:B,Tabla7[[#This Row],[CODIGO]],Salidas!D:D),"")</f>
        <v>0</v>
      </c>
      <c r="F197" s="4">
        <f>D197-E197</f>
        <v>0</v>
      </c>
    </row>
    <row r="198" spans="2:6" s="2" customFormat="1" x14ac:dyDescent="0.25">
      <c r="B198" s="4">
        <v>204</v>
      </c>
      <c r="C198" s="4" t="str">
        <f>IFERROR(VLOOKUP(B198,Entradas!B:D,2,0),"")</f>
        <v/>
      </c>
      <c r="D198" s="4">
        <f>IFERROR(SUMIF(Entradas!B:B,Tabla7[[#This Row],[CODIGO]],Entradas!D:D),"")</f>
        <v>0</v>
      </c>
      <c r="E198" s="4">
        <f>IFERROR(SUMIF(Salidas!B:B,Tabla7[[#This Row],[CODIGO]],Salidas!D:D),"")</f>
        <v>0</v>
      </c>
      <c r="F198" s="4">
        <f>D198-E198</f>
        <v>0</v>
      </c>
    </row>
    <row r="199" spans="2:6" s="2" customFormat="1" x14ac:dyDescent="0.25">
      <c r="B199" s="4">
        <v>203</v>
      </c>
      <c r="C199" s="4" t="str">
        <f>IFERROR(VLOOKUP(B199,Entradas!B:D,2,0),"")</f>
        <v/>
      </c>
      <c r="D199" s="4">
        <f>IFERROR(SUMIF(Entradas!B:B,Tabla7[[#This Row],[CODIGO]],Entradas!D:D),"")</f>
        <v>0</v>
      </c>
      <c r="E199" s="4">
        <f>IFERROR(SUMIF(Salidas!B:B,Tabla7[[#This Row],[CODIGO]],Salidas!D:D),"")</f>
        <v>0</v>
      </c>
      <c r="F199" s="4">
        <f>D199-E199</f>
        <v>0</v>
      </c>
    </row>
    <row r="200" spans="2:6" s="2" customFormat="1" x14ac:dyDescent="0.25">
      <c r="B200" s="4">
        <v>202</v>
      </c>
      <c r="C200" s="4" t="str">
        <f>IFERROR(VLOOKUP(B200,Entradas!B:D,2,0),"")</f>
        <v/>
      </c>
      <c r="D200" s="4">
        <f>IFERROR(SUMIF(Entradas!B:B,Tabla7[[#This Row],[CODIGO]],Entradas!D:D),"")</f>
        <v>0</v>
      </c>
      <c r="E200" s="4">
        <f>IFERROR(SUMIF(Salidas!B:B,Tabla7[[#This Row],[CODIGO]],Salidas!D:D),"")</f>
        <v>0</v>
      </c>
      <c r="F200" s="4">
        <f>D200-E200</f>
        <v>0</v>
      </c>
    </row>
    <row r="201" spans="2:6" s="2" customFormat="1" x14ac:dyDescent="0.25">
      <c r="B201" s="4">
        <v>201</v>
      </c>
      <c r="C201" s="4" t="str">
        <f>IFERROR(VLOOKUP(B201,Entradas!B:D,2,0),"")</f>
        <v/>
      </c>
      <c r="D201" s="4">
        <f>IFERROR(SUMIF(Entradas!B:B,Tabla7[[#This Row],[CODIGO]],Entradas!D:D),"")</f>
        <v>0</v>
      </c>
      <c r="E201" s="4">
        <f>IFERROR(SUMIF(Salidas!B:B,Tabla7[[#This Row],[CODIGO]],Salidas!D:D),"")</f>
        <v>0</v>
      </c>
      <c r="F201" s="4">
        <f>D201-E201</f>
        <v>0</v>
      </c>
    </row>
    <row r="202" spans="2:6" s="2" customFormat="1" x14ac:dyDescent="0.25">
      <c r="B202" s="4">
        <v>200</v>
      </c>
      <c r="C202" s="4" t="str">
        <f>IFERROR(VLOOKUP(B202,Entradas!B:D,2,0),"")</f>
        <v/>
      </c>
      <c r="D202" s="4">
        <f>IFERROR(SUMIF(Entradas!B:B,Tabla7[[#This Row],[CODIGO]],Entradas!D:D),"")</f>
        <v>0</v>
      </c>
      <c r="E202" s="4">
        <f>IFERROR(SUMIF(Salidas!B:B,Tabla7[[#This Row],[CODIGO]],Salidas!D:D),"")</f>
        <v>0</v>
      </c>
      <c r="F202" s="4">
        <f>D202-E202</f>
        <v>0</v>
      </c>
    </row>
    <row r="203" spans="2:6" s="2" customFormat="1" x14ac:dyDescent="0.25">
      <c r="B203" s="4">
        <v>199</v>
      </c>
      <c r="C203" s="4" t="str">
        <f>IFERROR(VLOOKUP(B203,Entradas!B:D,2,0),"")</f>
        <v/>
      </c>
      <c r="D203" s="4">
        <f>IFERROR(SUMIF(Entradas!B:B,Tabla7[[#This Row],[CODIGO]],Entradas!D:D),"")</f>
        <v>0</v>
      </c>
      <c r="E203" s="4">
        <f>IFERROR(SUMIF(Salidas!B:B,Tabla7[[#This Row],[CODIGO]],Salidas!D:D),"")</f>
        <v>0</v>
      </c>
      <c r="F203" s="4">
        <f>D203-E203</f>
        <v>0</v>
      </c>
    </row>
    <row r="204" spans="2:6" s="2" customFormat="1" x14ac:dyDescent="0.25">
      <c r="B204" s="4">
        <v>198</v>
      </c>
      <c r="C204" s="4" t="str">
        <f>IFERROR(VLOOKUP(B204,Entradas!B:D,2,0),"")</f>
        <v/>
      </c>
      <c r="D204" s="4">
        <f>IFERROR(SUMIF(Entradas!B:B,Tabla7[[#This Row],[CODIGO]],Entradas!D:D),"")</f>
        <v>0</v>
      </c>
      <c r="E204" s="4">
        <f>IFERROR(SUMIF(Salidas!B:B,Tabla7[[#This Row],[CODIGO]],Salidas!D:D),"")</f>
        <v>0</v>
      </c>
      <c r="F204" s="4">
        <f>D204-E204</f>
        <v>0</v>
      </c>
    </row>
    <row r="205" spans="2:6" s="2" customFormat="1" x14ac:dyDescent="0.25">
      <c r="B205" s="4">
        <v>197</v>
      </c>
      <c r="C205" s="4" t="str">
        <f>IFERROR(VLOOKUP(B205,Entradas!B:D,2,0),"")</f>
        <v/>
      </c>
      <c r="D205" s="4">
        <f>IFERROR(SUMIF(Entradas!B:B,Tabla7[[#This Row],[CODIGO]],Entradas!D:D),"")</f>
        <v>0</v>
      </c>
      <c r="E205" s="4">
        <f>IFERROR(SUMIF(Salidas!B:B,Tabla7[[#This Row],[CODIGO]],Salidas!D:D),"")</f>
        <v>0</v>
      </c>
      <c r="F205" s="4">
        <f>D205-E205</f>
        <v>0</v>
      </c>
    </row>
    <row r="206" spans="2:6" s="2" customFormat="1" x14ac:dyDescent="0.25">
      <c r="B206" s="4">
        <v>196</v>
      </c>
      <c r="C206" s="4" t="str">
        <f>IFERROR(VLOOKUP(B206,Entradas!B:D,2,0),"")</f>
        <v/>
      </c>
      <c r="D206" s="4">
        <f>IFERROR(SUMIF(Entradas!B:B,Tabla7[[#This Row],[CODIGO]],Entradas!D:D),"")</f>
        <v>0</v>
      </c>
      <c r="E206" s="4">
        <f>IFERROR(SUMIF(Salidas!B:B,Tabla7[[#This Row],[CODIGO]],Salidas!D:D),"")</f>
        <v>0</v>
      </c>
      <c r="F206" s="4">
        <f>D206-E206</f>
        <v>0</v>
      </c>
    </row>
    <row r="207" spans="2:6" s="2" customFormat="1" x14ac:dyDescent="0.25">
      <c r="B207" s="4">
        <v>195</v>
      </c>
      <c r="C207" s="4" t="str">
        <f>IFERROR(VLOOKUP(B207,Entradas!B:D,2,0),"")</f>
        <v/>
      </c>
      <c r="D207" s="4">
        <f>IFERROR(SUMIF(Entradas!B:B,Tabla7[[#This Row],[CODIGO]],Entradas!D:D),"")</f>
        <v>0</v>
      </c>
      <c r="E207" s="4">
        <f>IFERROR(SUMIF(Salidas!B:B,Tabla7[[#This Row],[CODIGO]],Salidas!D:D),"")</f>
        <v>0</v>
      </c>
      <c r="F207" s="4">
        <f>D207-E207</f>
        <v>0</v>
      </c>
    </row>
    <row r="208" spans="2:6" s="2" customFormat="1" x14ac:dyDescent="0.25">
      <c r="B208" s="4">
        <v>194</v>
      </c>
      <c r="C208" s="4" t="str">
        <f>IFERROR(VLOOKUP(B208,Entradas!B:D,2,0),"")</f>
        <v/>
      </c>
      <c r="D208" s="4">
        <f>IFERROR(SUMIF(Entradas!B:B,Tabla7[[#This Row],[CODIGO]],Entradas!D:D),"")</f>
        <v>0</v>
      </c>
      <c r="E208" s="4">
        <f>IFERROR(SUMIF(Salidas!B:B,Tabla7[[#This Row],[CODIGO]],Salidas!D:D),"")</f>
        <v>0</v>
      </c>
      <c r="F208" s="4">
        <f>D208-E208</f>
        <v>0</v>
      </c>
    </row>
    <row r="209" spans="2:6" s="2" customFormat="1" x14ac:dyDescent="0.25">
      <c r="B209" s="4">
        <v>193</v>
      </c>
      <c r="C209" s="4" t="str">
        <f>IFERROR(VLOOKUP(B209,Entradas!B:D,2,0),"")</f>
        <v/>
      </c>
      <c r="D209" s="4">
        <f>IFERROR(SUMIF(Entradas!B:B,Tabla7[[#This Row],[CODIGO]],Entradas!D:D),"")</f>
        <v>0</v>
      </c>
      <c r="E209" s="4">
        <f>IFERROR(SUMIF(Salidas!B:B,Tabla7[[#This Row],[CODIGO]],Salidas!D:D),"")</f>
        <v>0</v>
      </c>
      <c r="F209" s="4">
        <f>D209-E209</f>
        <v>0</v>
      </c>
    </row>
    <row r="210" spans="2:6" s="2" customFormat="1" x14ac:dyDescent="0.25">
      <c r="B210" s="4">
        <v>192</v>
      </c>
      <c r="C210" s="4" t="str">
        <f>IFERROR(VLOOKUP(B210,Entradas!B:D,2,0),"")</f>
        <v/>
      </c>
      <c r="D210" s="4">
        <f>IFERROR(SUMIF(Entradas!B:B,Tabla7[[#This Row],[CODIGO]],Entradas!D:D),"")</f>
        <v>0</v>
      </c>
      <c r="E210" s="4">
        <f>IFERROR(SUMIF(Salidas!B:B,Tabla7[[#This Row],[CODIGO]],Salidas!D:D),"")</f>
        <v>0</v>
      </c>
      <c r="F210" s="4">
        <f>D210-E210</f>
        <v>0</v>
      </c>
    </row>
    <row r="211" spans="2:6" s="2" customFormat="1" x14ac:dyDescent="0.25">
      <c r="B211" s="4">
        <v>191</v>
      </c>
      <c r="C211" s="4" t="str">
        <f>IFERROR(VLOOKUP(B211,Entradas!B:D,2,0),"")</f>
        <v/>
      </c>
      <c r="D211" s="4">
        <f>IFERROR(SUMIF(Entradas!B:B,Tabla7[[#This Row],[CODIGO]],Entradas!D:D),"")</f>
        <v>0</v>
      </c>
      <c r="E211" s="4">
        <f>IFERROR(SUMIF(Salidas!B:B,Tabla7[[#This Row],[CODIGO]],Salidas!D:D),"")</f>
        <v>0</v>
      </c>
      <c r="F211" s="4">
        <f>D211-E211</f>
        <v>0</v>
      </c>
    </row>
    <row r="212" spans="2:6" s="2" customFormat="1" x14ac:dyDescent="0.25">
      <c r="B212" s="4">
        <v>190</v>
      </c>
      <c r="C212" s="4" t="str">
        <f>IFERROR(VLOOKUP(B212,Entradas!B:D,2,0),"")</f>
        <v/>
      </c>
      <c r="D212" s="4">
        <f>IFERROR(SUMIF(Entradas!B:B,Tabla7[[#This Row],[CODIGO]],Entradas!D:D),"")</f>
        <v>0</v>
      </c>
      <c r="E212" s="4">
        <f>IFERROR(SUMIF(Salidas!B:B,Tabla7[[#This Row],[CODIGO]],Salidas!D:D),"")</f>
        <v>0</v>
      </c>
      <c r="F212" s="4">
        <f>D212-E212</f>
        <v>0</v>
      </c>
    </row>
    <row r="213" spans="2:6" s="2" customFormat="1" x14ac:dyDescent="0.25">
      <c r="B213" s="4">
        <v>189</v>
      </c>
      <c r="C213" s="4" t="str">
        <f>IFERROR(VLOOKUP(B213,Entradas!B:D,2,0),"")</f>
        <v/>
      </c>
      <c r="D213" s="4">
        <f>IFERROR(SUMIF(Entradas!B:B,Tabla7[[#This Row],[CODIGO]],Entradas!D:D),"")</f>
        <v>0</v>
      </c>
      <c r="E213" s="4">
        <f>IFERROR(SUMIF(Salidas!B:B,Tabla7[[#This Row],[CODIGO]],Salidas!D:D),"")</f>
        <v>0</v>
      </c>
      <c r="F213" s="4">
        <f>D213-E213</f>
        <v>0</v>
      </c>
    </row>
    <row r="214" spans="2:6" s="2" customFormat="1" x14ac:dyDescent="0.25">
      <c r="B214" s="4">
        <v>188</v>
      </c>
      <c r="C214" s="4" t="str">
        <f>IFERROR(VLOOKUP(B214,Entradas!B:D,2,0),"")</f>
        <v/>
      </c>
      <c r="D214" s="4">
        <f>IFERROR(SUMIF(Entradas!B:B,Tabla7[[#This Row],[CODIGO]],Entradas!D:D),"")</f>
        <v>0</v>
      </c>
      <c r="E214" s="4">
        <f>IFERROR(SUMIF(Salidas!B:B,Tabla7[[#This Row],[CODIGO]],Salidas!D:D),"")</f>
        <v>0</v>
      </c>
      <c r="F214" s="4">
        <f>D214-E214</f>
        <v>0</v>
      </c>
    </row>
    <row r="215" spans="2:6" s="2" customFormat="1" x14ac:dyDescent="0.25">
      <c r="B215" s="4">
        <v>187</v>
      </c>
      <c r="C215" s="4" t="str">
        <f>IFERROR(VLOOKUP(B215,Entradas!B:D,2,0),"")</f>
        <v/>
      </c>
      <c r="D215" s="4">
        <f>IFERROR(SUMIF(Entradas!B:B,Tabla7[[#This Row],[CODIGO]],Entradas!D:D),"")</f>
        <v>0</v>
      </c>
      <c r="E215" s="4">
        <f>IFERROR(SUMIF(Salidas!B:B,Tabla7[[#This Row],[CODIGO]],Salidas!D:D),"")</f>
        <v>0</v>
      </c>
      <c r="F215" s="4">
        <f>D215-E215</f>
        <v>0</v>
      </c>
    </row>
    <row r="216" spans="2:6" s="2" customFormat="1" x14ac:dyDescent="0.25">
      <c r="B216" s="4">
        <v>186</v>
      </c>
      <c r="C216" s="4" t="str">
        <f>IFERROR(VLOOKUP(B216,Entradas!B:D,2,0),"")</f>
        <v/>
      </c>
      <c r="D216" s="4">
        <f>IFERROR(SUMIF(Entradas!B:B,Tabla7[[#This Row],[CODIGO]],Entradas!D:D),"")</f>
        <v>0</v>
      </c>
      <c r="E216" s="4">
        <f>IFERROR(SUMIF(Salidas!B:B,Tabla7[[#This Row],[CODIGO]],Salidas!D:D),"")</f>
        <v>0</v>
      </c>
      <c r="F216" s="4">
        <f>D216-E216</f>
        <v>0</v>
      </c>
    </row>
    <row r="217" spans="2:6" s="2" customFormat="1" x14ac:dyDescent="0.25">
      <c r="B217" s="4">
        <v>185</v>
      </c>
      <c r="C217" s="4" t="str">
        <f>IFERROR(VLOOKUP(B217,Entradas!B:D,2,0),"")</f>
        <v/>
      </c>
      <c r="D217" s="4">
        <f>IFERROR(SUMIF(Entradas!B:B,Tabla7[[#This Row],[CODIGO]],Entradas!D:D),"")</f>
        <v>0</v>
      </c>
      <c r="E217" s="4">
        <f>IFERROR(SUMIF(Salidas!B:B,Tabla7[[#This Row],[CODIGO]],Salidas!D:D),"")</f>
        <v>0</v>
      </c>
      <c r="F217" s="4">
        <f>D217-E217</f>
        <v>0</v>
      </c>
    </row>
    <row r="218" spans="2:6" s="2" customFormat="1" x14ac:dyDescent="0.25">
      <c r="B218" s="4">
        <v>184</v>
      </c>
      <c r="C218" s="4" t="str">
        <f>IFERROR(VLOOKUP(B218,Entradas!B:D,2,0),"")</f>
        <v/>
      </c>
      <c r="D218" s="4">
        <f>IFERROR(SUMIF(Entradas!B:B,Tabla7[[#This Row],[CODIGO]],Entradas!D:D),"")</f>
        <v>0</v>
      </c>
      <c r="E218" s="4">
        <f>IFERROR(SUMIF(Salidas!B:B,Tabla7[[#This Row],[CODIGO]],Salidas!D:D),"")</f>
        <v>0</v>
      </c>
      <c r="F218" s="4">
        <f>D218-E218</f>
        <v>0</v>
      </c>
    </row>
    <row r="219" spans="2:6" s="2" customFormat="1" x14ac:dyDescent="0.25">
      <c r="B219" s="4">
        <v>183</v>
      </c>
      <c r="C219" s="4" t="str">
        <f>IFERROR(VLOOKUP(B219,Entradas!B:D,2,0),"")</f>
        <v/>
      </c>
      <c r="D219" s="4">
        <f>IFERROR(SUMIF(Entradas!B:B,Tabla7[[#This Row],[CODIGO]],Entradas!D:D),"")</f>
        <v>0</v>
      </c>
      <c r="E219" s="4">
        <f>IFERROR(SUMIF(Salidas!B:B,Tabla7[[#This Row],[CODIGO]],Salidas!D:D),"")</f>
        <v>0</v>
      </c>
      <c r="F219" s="4">
        <f>D219-E219</f>
        <v>0</v>
      </c>
    </row>
    <row r="220" spans="2:6" s="2" customFormat="1" x14ac:dyDescent="0.25">
      <c r="B220" s="4">
        <v>182</v>
      </c>
      <c r="C220" s="4" t="str">
        <f>IFERROR(VLOOKUP(B220,Entradas!B:D,2,0),"")</f>
        <v/>
      </c>
      <c r="D220" s="4">
        <f>IFERROR(SUMIF(Entradas!B:B,Tabla7[[#This Row],[CODIGO]],Entradas!D:D),"")</f>
        <v>0</v>
      </c>
      <c r="E220" s="4">
        <f>IFERROR(SUMIF(Salidas!B:B,Tabla7[[#This Row],[CODIGO]],Salidas!D:D),"")</f>
        <v>0</v>
      </c>
      <c r="F220" s="4">
        <f>D220-E220</f>
        <v>0</v>
      </c>
    </row>
    <row r="221" spans="2:6" s="2" customFormat="1" x14ac:dyDescent="0.25">
      <c r="B221" s="4">
        <v>181</v>
      </c>
      <c r="C221" s="4" t="str">
        <f>IFERROR(VLOOKUP(B221,Entradas!B:D,2,0),"")</f>
        <v/>
      </c>
      <c r="D221" s="4">
        <f>IFERROR(SUMIF(Entradas!B:B,Tabla7[[#This Row],[CODIGO]],Entradas!D:D),"")</f>
        <v>0</v>
      </c>
      <c r="E221" s="4">
        <f>IFERROR(SUMIF(Salidas!B:B,Tabla7[[#This Row],[CODIGO]],Salidas!D:D),"")</f>
        <v>0</v>
      </c>
      <c r="F221" s="4">
        <f>D221-E221</f>
        <v>0</v>
      </c>
    </row>
    <row r="222" spans="2:6" s="2" customFormat="1" x14ac:dyDescent="0.25">
      <c r="B222" s="4">
        <v>180</v>
      </c>
      <c r="C222" s="4" t="str">
        <f>IFERROR(VLOOKUP(B222,Entradas!B:D,2,0),"")</f>
        <v/>
      </c>
      <c r="D222" s="4">
        <f>IFERROR(SUMIF(Entradas!B:B,Tabla7[[#This Row],[CODIGO]],Entradas!D:D),"")</f>
        <v>0</v>
      </c>
      <c r="E222" s="4">
        <f>IFERROR(SUMIF(Salidas!B:B,Tabla7[[#This Row],[CODIGO]],Salidas!D:D),"")</f>
        <v>0</v>
      </c>
      <c r="F222" s="4">
        <f>D222-E222</f>
        <v>0</v>
      </c>
    </row>
    <row r="223" spans="2:6" s="2" customFormat="1" x14ac:dyDescent="0.25">
      <c r="B223" s="4">
        <v>179</v>
      </c>
      <c r="C223" s="4" t="str">
        <f>IFERROR(VLOOKUP(B223,Entradas!B:D,2,0),"")</f>
        <v/>
      </c>
      <c r="D223" s="4">
        <f>IFERROR(SUMIF(Entradas!B:B,Tabla7[[#This Row],[CODIGO]],Entradas!D:D),"")</f>
        <v>0</v>
      </c>
      <c r="E223" s="4">
        <f>IFERROR(SUMIF(Salidas!B:B,Tabla7[[#This Row],[CODIGO]],Salidas!D:D),"")</f>
        <v>0</v>
      </c>
      <c r="F223" s="4">
        <f>D223-E223</f>
        <v>0</v>
      </c>
    </row>
    <row r="224" spans="2:6" s="2" customFormat="1" x14ac:dyDescent="0.25">
      <c r="B224" s="4">
        <v>178</v>
      </c>
      <c r="C224" s="4" t="str">
        <f>IFERROR(VLOOKUP(B224,Entradas!B:D,2,0),"")</f>
        <v/>
      </c>
      <c r="D224" s="4">
        <f>IFERROR(SUMIF(Entradas!B:B,Tabla7[[#This Row],[CODIGO]],Entradas!D:D),"")</f>
        <v>0</v>
      </c>
      <c r="E224" s="4">
        <f>IFERROR(SUMIF(Salidas!B:B,Tabla7[[#This Row],[CODIGO]],Salidas!D:D),"")</f>
        <v>0</v>
      </c>
      <c r="F224" s="4">
        <f>D224-E224</f>
        <v>0</v>
      </c>
    </row>
    <row r="225" spans="2:6" s="2" customFormat="1" x14ac:dyDescent="0.25">
      <c r="B225" s="4">
        <v>177</v>
      </c>
      <c r="C225" s="4" t="str">
        <f>IFERROR(VLOOKUP(B225,Entradas!B:D,2,0),"")</f>
        <v/>
      </c>
      <c r="D225" s="4">
        <f>IFERROR(SUMIF(Entradas!B:B,Tabla7[[#This Row],[CODIGO]],Entradas!D:D),"")</f>
        <v>0</v>
      </c>
      <c r="E225" s="4">
        <f>IFERROR(SUMIF(Salidas!B:B,Tabla7[[#This Row],[CODIGO]],Salidas!D:D),"")</f>
        <v>0</v>
      </c>
      <c r="F225" s="4">
        <f>D225-E225</f>
        <v>0</v>
      </c>
    </row>
    <row r="226" spans="2:6" s="2" customFormat="1" x14ac:dyDescent="0.25">
      <c r="B226" s="4">
        <v>176</v>
      </c>
      <c r="C226" s="4" t="str">
        <f>IFERROR(VLOOKUP(B226,Entradas!B:D,2,0),"")</f>
        <v/>
      </c>
      <c r="D226" s="4">
        <f>IFERROR(SUMIF(Entradas!B:B,Tabla7[[#This Row],[CODIGO]],Entradas!D:D),"")</f>
        <v>0</v>
      </c>
      <c r="E226" s="4">
        <f>IFERROR(SUMIF(Salidas!B:B,Tabla7[[#This Row],[CODIGO]],Salidas!D:D),"")</f>
        <v>0</v>
      </c>
      <c r="F226" s="4">
        <f>D226-E226</f>
        <v>0</v>
      </c>
    </row>
    <row r="227" spans="2:6" s="2" customFormat="1" x14ac:dyDescent="0.25">
      <c r="B227" s="4">
        <v>175</v>
      </c>
      <c r="C227" s="4" t="str">
        <f>IFERROR(VLOOKUP(B227,Entradas!B:D,2,0),"")</f>
        <v/>
      </c>
      <c r="D227" s="4">
        <f>IFERROR(SUMIF(Entradas!B:B,Tabla7[[#This Row],[CODIGO]],Entradas!D:D),"")</f>
        <v>0</v>
      </c>
      <c r="E227" s="4">
        <f>IFERROR(SUMIF(Salidas!B:B,Tabla7[[#This Row],[CODIGO]],Salidas!D:D),"")</f>
        <v>0</v>
      </c>
      <c r="F227" s="4">
        <f>D227-E227</f>
        <v>0</v>
      </c>
    </row>
    <row r="228" spans="2:6" s="2" customFormat="1" x14ac:dyDescent="0.25">
      <c r="B228" s="4">
        <v>174</v>
      </c>
      <c r="C228" s="4" t="str">
        <f>IFERROR(VLOOKUP(B228,Entradas!B:D,2,0),"")</f>
        <v/>
      </c>
      <c r="D228" s="4">
        <f>IFERROR(SUMIF(Entradas!B:B,Tabla7[[#This Row],[CODIGO]],Entradas!D:D),"")</f>
        <v>0</v>
      </c>
      <c r="E228" s="4">
        <f>IFERROR(SUMIF(Salidas!B:B,Tabla7[[#This Row],[CODIGO]],Salidas!D:D),"")</f>
        <v>0</v>
      </c>
      <c r="F228" s="4">
        <f>D228-E228</f>
        <v>0</v>
      </c>
    </row>
    <row r="229" spans="2:6" s="2" customFormat="1" x14ac:dyDescent="0.25">
      <c r="B229" s="4">
        <v>173</v>
      </c>
      <c r="C229" s="4" t="str">
        <f>IFERROR(VLOOKUP(B229,Entradas!B:D,2,0),"")</f>
        <v/>
      </c>
      <c r="D229" s="4">
        <f>IFERROR(SUMIF(Entradas!B:B,Tabla7[[#This Row],[CODIGO]],Entradas!D:D),"")</f>
        <v>0</v>
      </c>
      <c r="E229" s="4">
        <f>IFERROR(SUMIF(Salidas!B:B,Tabla7[[#This Row],[CODIGO]],Salidas!D:D),"")</f>
        <v>0</v>
      </c>
      <c r="F229" s="4">
        <f>D229-E229</f>
        <v>0</v>
      </c>
    </row>
    <row r="230" spans="2:6" s="2" customFormat="1" x14ac:dyDescent="0.25">
      <c r="B230" s="4">
        <v>172</v>
      </c>
      <c r="C230" s="4" t="str">
        <f>IFERROR(VLOOKUP(B230,Entradas!B:D,2,0),"")</f>
        <v/>
      </c>
      <c r="D230" s="4">
        <f>IFERROR(SUMIF(Entradas!B:B,Tabla7[[#This Row],[CODIGO]],Entradas!D:D),"")</f>
        <v>0</v>
      </c>
      <c r="E230" s="4">
        <f>IFERROR(SUMIF(Salidas!B:B,Tabla7[[#This Row],[CODIGO]],Salidas!D:D),"")</f>
        <v>0</v>
      </c>
      <c r="F230" s="4">
        <f>D230-E230</f>
        <v>0</v>
      </c>
    </row>
    <row r="231" spans="2:6" s="2" customFormat="1" x14ac:dyDescent="0.25">
      <c r="B231" s="4">
        <v>171</v>
      </c>
      <c r="C231" s="4" t="str">
        <f>IFERROR(VLOOKUP(B231,Entradas!B:D,2,0),"")</f>
        <v/>
      </c>
      <c r="D231" s="4">
        <f>IFERROR(SUMIF(Entradas!B:B,Tabla7[[#This Row],[CODIGO]],Entradas!D:D),"")</f>
        <v>0</v>
      </c>
      <c r="E231" s="4">
        <f>IFERROR(SUMIF(Salidas!B:B,Tabla7[[#This Row],[CODIGO]],Salidas!D:D),"")</f>
        <v>0</v>
      </c>
      <c r="F231" s="4">
        <f>D231-E231</f>
        <v>0</v>
      </c>
    </row>
    <row r="232" spans="2:6" s="2" customFormat="1" x14ac:dyDescent="0.25">
      <c r="B232" s="4">
        <v>170</v>
      </c>
      <c r="C232" s="4" t="str">
        <f>IFERROR(VLOOKUP(B232,Entradas!B:D,2,0),"")</f>
        <v/>
      </c>
      <c r="D232" s="4">
        <f>IFERROR(SUMIF(Entradas!B:B,Tabla7[[#This Row],[CODIGO]],Entradas!D:D),"")</f>
        <v>0</v>
      </c>
      <c r="E232" s="4">
        <f>IFERROR(SUMIF(Salidas!B:B,Tabla7[[#This Row],[CODIGO]],Salidas!D:D),"")</f>
        <v>0</v>
      </c>
      <c r="F232" s="4">
        <f>D232-E232</f>
        <v>0</v>
      </c>
    </row>
    <row r="233" spans="2:6" s="2" customFormat="1" x14ac:dyDescent="0.25">
      <c r="B233" s="4">
        <v>169</v>
      </c>
      <c r="C233" s="4" t="str">
        <f>IFERROR(VLOOKUP(B233,Entradas!B:D,2,0),"")</f>
        <v/>
      </c>
      <c r="D233" s="4">
        <f>IFERROR(SUMIF(Entradas!B:B,Tabla7[[#This Row],[CODIGO]],Entradas!D:D),"")</f>
        <v>0</v>
      </c>
      <c r="E233" s="4">
        <f>IFERROR(SUMIF(Salidas!B:B,Tabla7[[#This Row],[CODIGO]],Salidas!D:D),"")</f>
        <v>0</v>
      </c>
      <c r="F233" s="4">
        <f>D233-E233</f>
        <v>0</v>
      </c>
    </row>
    <row r="234" spans="2:6" s="2" customFormat="1" x14ac:dyDescent="0.25">
      <c r="B234" s="4">
        <v>168</v>
      </c>
      <c r="C234" s="4" t="str">
        <f>IFERROR(VLOOKUP(B234,Entradas!B:D,2,0),"")</f>
        <v/>
      </c>
      <c r="D234" s="4">
        <f>IFERROR(SUMIF(Entradas!B:B,Tabla7[[#This Row],[CODIGO]],Entradas!D:D),"")</f>
        <v>0</v>
      </c>
      <c r="E234" s="4">
        <f>IFERROR(SUMIF(Salidas!B:B,Tabla7[[#This Row],[CODIGO]],Salidas!D:D),"")</f>
        <v>0</v>
      </c>
      <c r="F234" s="4">
        <f>D234-E234</f>
        <v>0</v>
      </c>
    </row>
    <row r="235" spans="2:6" s="2" customFormat="1" x14ac:dyDescent="0.25">
      <c r="B235" s="4">
        <v>167</v>
      </c>
      <c r="C235" s="4" t="str">
        <f>IFERROR(VLOOKUP(B235,Entradas!B:D,2,0),"")</f>
        <v/>
      </c>
      <c r="D235" s="4">
        <f>IFERROR(SUMIF(Entradas!B:B,Tabla7[[#This Row],[CODIGO]],Entradas!D:D),"")</f>
        <v>0</v>
      </c>
      <c r="E235" s="4">
        <f>IFERROR(SUMIF(Salidas!B:B,Tabla7[[#This Row],[CODIGO]],Salidas!D:D),"")</f>
        <v>0</v>
      </c>
      <c r="F235" s="4">
        <f>D235-E235</f>
        <v>0</v>
      </c>
    </row>
    <row r="236" spans="2:6" s="2" customFormat="1" x14ac:dyDescent="0.25">
      <c r="B236" s="4">
        <v>166</v>
      </c>
      <c r="C236" s="4" t="str">
        <f>IFERROR(VLOOKUP(B236,Entradas!B:D,2,0),"")</f>
        <v/>
      </c>
      <c r="D236" s="4">
        <f>IFERROR(SUMIF(Entradas!B:B,Tabla7[[#This Row],[CODIGO]],Entradas!D:D),"")</f>
        <v>0</v>
      </c>
      <c r="E236" s="4">
        <f>IFERROR(SUMIF(Salidas!B:B,Tabla7[[#This Row],[CODIGO]],Salidas!D:D),"")</f>
        <v>0</v>
      </c>
      <c r="F236" s="4">
        <f>D236-E236</f>
        <v>0</v>
      </c>
    </row>
    <row r="237" spans="2:6" s="2" customFormat="1" x14ac:dyDescent="0.25">
      <c r="B237" s="4">
        <v>165</v>
      </c>
      <c r="C237" s="4" t="str">
        <f>IFERROR(VLOOKUP(B237,Entradas!B:D,2,0),"")</f>
        <v/>
      </c>
      <c r="D237" s="4">
        <f>IFERROR(SUMIF(Entradas!B:B,Tabla7[[#This Row],[CODIGO]],Entradas!D:D),"")</f>
        <v>0</v>
      </c>
      <c r="E237" s="4">
        <f>IFERROR(SUMIF(Salidas!B:B,Tabla7[[#This Row],[CODIGO]],Salidas!D:D),"")</f>
        <v>0</v>
      </c>
      <c r="F237" s="4">
        <f>D237-E237</f>
        <v>0</v>
      </c>
    </row>
    <row r="238" spans="2:6" s="2" customFormat="1" x14ac:dyDescent="0.25">
      <c r="B238" s="4">
        <v>164</v>
      </c>
      <c r="C238" s="4" t="str">
        <f>IFERROR(VLOOKUP(B238,Entradas!B:D,2,0),"")</f>
        <v/>
      </c>
      <c r="D238" s="4">
        <f>IFERROR(SUMIF(Entradas!B:B,Tabla7[[#This Row],[CODIGO]],Entradas!D:D),"")</f>
        <v>0</v>
      </c>
      <c r="E238" s="4">
        <f>IFERROR(SUMIF(Salidas!B:B,Tabla7[[#This Row],[CODIGO]],Salidas!D:D),"")</f>
        <v>0</v>
      </c>
      <c r="F238" s="4">
        <f>D238-E238</f>
        <v>0</v>
      </c>
    </row>
    <row r="239" spans="2:6" s="2" customFormat="1" x14ac:dyDescent="0.25">
      <c r="B239" s="4">
        <v>163</v>
      </c>
      <c r="C239" s="4" t="str">
        <f>IFERROR(VLOOKUP(B239,Entradas!B:D,2,0),"")</f>
        <v/>
      </c>
      <c r="D239" s="4">
        <f>IFERROR(SUMIF(Entradas!B:B,Tabla7[[#This Row],[CODIGO]],Entradas!D:D),"")</f>
        <v>0</v>
      </c>
      <c r="E239" s="4">
        <f>IFERROR(SUMIF(Salidas!B:B,Tabla7[[#This Row],[CODIGO]],Salidas!D:D),"")</f>
        <v>0</v>
      </c>
      <c r="F239" s="4">
        <f>D239-E239</f>
        <v>0</v>
      </c>
    </row>
    <row r="240" spans="2:6" s="2" customFormat="1" x14ac:dyDescent="0.25">
      <c r="B240" s="4">
        <v>162</v>
      </c>
      <c r="C240" s="4" t="str">
        <f>IFERROR(VLOOKUP(B240,Entradas!B:D,2,0),"")</f>
        <v/>
      </c>
      <c r="D240" s="4">
        <f>IFERROR(SUMIF(Entradas!B:B,Tabla7[[#This Row],[CODIGO]],Entradas!D:D),"")</f>
        <v>0</v>
      </c>
      <c r="E240" s="4">
        <f>IFERROR(SUMIF(Salidas!B:B,Tabla7[[#This Row],[CODIGO]],Salidas!D:D),"")</f>
        <v>0</v>
      </c>
      <c r="F240" s="4">
        <f>D240-E240</f>
        <v>0</v>
      </c>
    </row>
    <row r="241" spans="2:6" s="2" customFormat="1" x14ac:dyDescent="0.25">
      <c r="B241" s="4">
        <v>161</v>
      </c>
      <c r="C241" s="4" t="str">
        <f>IFERROR(VLOOKUP(B241,Entradas!B:D,2,0),"")</f>
        <v/>
      </c>
      <c r="D241" s="4">
        <f>IFERROR(SUMIF(Entradas!B:B,Tabla7[[#This Row],[CODIGO]],Entradas!D:D),"")</f>
        <v>0</v>
      </c>
      <c r="E241" s="4">
        <f>IFERROR(SUMIF(Salidas!B:B,Tabla7[[#This Row],[CODIGO]],Salidas!D:D),"")</f>
        <v>0</v>
      </c>
      <c r="F241" s="4">
        <f>D241-E241</f>
        <v>0</v>
      </c>
    </row>
    <row r="242" spans="2:6" s="2" customFormat="1" x14ac:dyDescent="0.25">
      <c r="B242" s="4">
        <v>160</v>
      </c>
      <c r="C242" s="4" t="str">
        <f>IFERROR(VLOOKUP(B242,Entradas!B:D,2,0),"")</f>
        <v/>
      </c>
      <c r="D242" s="4">
        <f>IFERROR(SUMIF(Entradas!B:B,Tabla7[[#This Row],[CODIGO]],Entradas!D:D),"")</f>
        <v>0</v>
      </c>
      <c r="E242" s="4">
        <f>IFERROR(SUMIF(Salidas!B:B,Tabla7[[#This Row],[CODIGO]],Salidas!D:D),"")</f>
        <v>0</v>
      </c>
      <c r="F242" s="4">
        <f>D242-E242</f>
        <v>0</v>
      </c>
    </row>
    <row r="243" spans="2:6" s="2" customFormat="1" x14ac:dyDescent="0.25">
      <c r="B243" s="4">
        <v>159</v>
      </c>
      <c r="C243" s="4" t="str">
        <f>IFERROR(VLOOKUP(B243,Entradas!B:D,2,0),"")</f>
        <v/>
      </c>
      <c r="D243" s="4">
        <f>IFERROR(SUMIF(Entradas!B:B,Tabla7[[#This Row],[CODIGO]],Entradas!D:D),"")</f>
        <v>0</v>
      </c>
      <c r="E243" s="4">
        <f>IFERROR(SUMIF(Salidas!B:B,Tabla7[[#This Row],[CODIGO]],Salidas!D:D),"")</f>
        <v>0</v>
      </c>
      <c r="F243" s="4">
        <f>D243-E243</f>
        <v>0</v>
      </c>
    </row>
    <row r="244" spans="2:6" s="2" customFormat="1" x14ac:dyDescent="0.25">
      <c r="B244" s="4">
        <v>158</v>
      </c>
      <c r="C244" s="4" t="str">
        <f>IFERROR(VLOOKUP(B244,Entradas!B:D,2,0),"")</f>
        <v/>
      </c>
      <c r="D244" s="4">
        <f>IFERROR(SUMIF(Entradas!B:B,Tabla7[[#This Row],[CODIGO]],Entradas!D:D),"")</f>
        <v>0</v>
      </c>
      <c r="E244" s="4">
        <f>IFERROR(SUMIF(Salidas!B:B,Tabla7[[#This Row],[CODIGO]],Salidas!D:D),"")</f>
        <v>0</v>
      </c>
      <c r="F244" s="4">
        <f>D244-E244</f>
        <v>0</v>
      </c>
    </row>
    <row r="245" spans="2:6" s="2" customFormat="1" x14ac:dyDescent="0.25">
      <c r="B245" s="4">
        <v>157</v>
      </c>
      <c r="C245" s="4" t="str">
        <f>IFERROR(VLOOKUP(B245,Entradas!B:D,2,0),"")</f>
        <v/>
      </c>
      <c r="D245" s="4">
        <f>IFERROR(SUMIF(Entradas!B:B,Tabla7[[#This Row],[CODIGO]],Entradas!D:D),"")</f>
        <v>0</v>
      </c>
      <c r="E245" s="4">
        <f>IFERROR(SUMIF(Salidas!B:B,Tabla7[[#This Row],[CODIGO]],Salidas!D:D),"")</f>
        <v>0</v>
      </c>
      <c r="F245" s="4">
        <f>D245-E245</f>
        <v>0</v>
      </c>
    </row>
    <row r="246" spans="2:6" s="2" customFormat="1" x14ac:dyDescent="0.25">
      <c r="B246" s="4">
        <v>156</v>
      </c>
      <c r="C246" s="4" t="str">
        <f>IFERROR(VLOOKUP(B246,Entradas!B:D,2,0),"")</f>
        <v/>
      </c>
      <c r="D246" s="4">
        <f>IFERROR(SUMIF(Entradas!B:B,Tabla7[[#This Row],[CODIGO]],Entradas!D:D),"")</f>
        <v>0</v>
      </c>
      <c r="E246" s="4">
        <f>IFERROR(SUMIF(Salidas!B:B,Tabla7[[#This Row],[CODIGO]],Salidas!D:D),"")</f>
        <v>0</v>
      </c>
      <c r="F246" s="4">
        <f>D246-E246</f>
        <v>0</v>
      </c>
    </row>
    <row r="247" spans="2:6" s="2" customFormat="1" x14ac:dyDescent="0.25">
      <c r="B247" s="4">
        <v>155</v>
      </c>
      <c r="C247" s="4" t="str">
        <f>IFERROR(VLOOKUP(B247,Entradas!B:D,2,0),"")</f>
        <v/>
      </c>
      <c r="D247" s="4">
        <f>IFERROR(SUMIF(Entradas!B:B,Tabla7[[#This Row],[CODIGO]],Entradas!D:D),"")</f>
        <v>0</v>
      </c>
      <c r="E247" s="4">
        <f>IFERROR(SUMIF(Salidas!B:B,Tabla7[[#This Row],[CODIGO]],Salidas!D:D),"")</f>
        <v>0</v>
      </c>
      <c r="F247" s="4">
        <f>D247-E247</f>
        <v>0</v>
      </c>
    </row>
    <row r="248" spans="2:6" s="2" customFormat="1" x14ac:dyDescent="0.25">
      <c r="B248" s="4">
        <v>154</v>
      </c>
      <c r="C248" s="4" t="str">
        <f>IFERROR(VLOOKUP(B248,Entradas!B:D,2,0),"")</f>
        <v/>
      </c>
      <c r="D248" s="4">
        <f>IFERROR(SUMIF(Entradas!B:B,Tabla7[[#This Row],[CODIGO]],Entradas!D:D),"")</f>
        <v>0</v>
      </c>
      <c r="E248" s="4">
        <f>IFERROR(SUMIF(Salidas!B:B,Tabla7[[#This Row],[CODIGO]],Salidas!D:D),"")</f>
        <v>0</v>
      </c>
      <c r="F248" s="4">
        <f>D248-E248</f>
        <v>0</v>
      </c>
    </row>
    <row r="249" spans="2:6" s="2" customFormat="1" x14ac:dyDescent="0.25">
      <c r="B249" s="4">
        <v>153</v>
      </c>
      <c r="C249" s="4" t="str">
        <f>IFERROR(VLOOKUP(B249,Entradas!B:D,2,0),"")</f>
        <v/>
      </c>
      <c r="D249" s="4">
        <f>IFERROR(SUMIF(Entradas!B:B,Tabla7[[#This Row],[CODIGO]],Entradas!D:D),"")</f>
        <v>0</v>
      </c>
      <c r="E249" s="4">
        <f>IFERROR(SUMIF(Salidas!B:B,Tabla7[[#This Row],[CODIGO]],Salidas!D:D),"")</f>
        <v>0</v>
      </c>
      <c r="F249" s="4">
        <f>D249-E249</f>
        <v>0</v>
      </c>
    </row>
    <row r="250" spans="2:6" s="2" customFormat="1" x14ac:dyDescent="0.25">
      <c r="B250" s="4">
        <v>152</v>
      </c>
      <c r="C250" s="4" t="str">
        <f>IFERROR(VLOOKUP(B250,Entradas!B:D,2,0),"")</f>
        <v/>
      </c>
      <c r="D250" s="4">
        <f>IFERROR(SUMIF(Entradas!B:B,Tabla7[[#This Row],[CODIGO]],Entradas!D:D),"")</f>
        <v>0</v>
      </c>
      <c r="E250" s="4">
        <f>IFERROR(SUMIF(Salidas!B:B,Tabla7[[#This Row],[CODIGO]],Salidas!D:D),"")</f>
        <v>0</v>
      </c>
      <c r="F250" s="4">
        <f>D250-E250</f>
        <v>0</v>
      </c>
    </row>
    <row r="251" spans="2:6" s="2" customFormat="1" x14ac:dyDescent="0.25">
      <c r="B251" s="4">
        <v>151</v>
      </c>
      <c r="C251" s="4" t="str">
        <f>IFERROR(VLOOKUP(B251,Entradas!B:D,2,0),"")</f>
        <v/>
      </c>
      <c r="D251" s="4">
        <f>IFERROR(SUMIF(Entradas!B:B,Tabla7[[#This Row],[CODIGO]],Entradas!D:D),"")</f>
        <v>0</v>
      </c>
      <c r="E251" s="4">
        <f>IFERROR(SUMIF(Salidas!B:B,Tabla7[[#This Row],[CODIGO]],Salidas!D:D),"")</f>
        <v>0</v>
      </c>
      <c r="F251" s="4">
        <f>D251-E251</f>
        <v>0</v>
      </c>
    </row>
    <row r="252" spans="2:6" s="2" customFormat="1" x14ac:dyDescent="0.25">
      <c r="B252" s="4">
        <v>150</v>
      </c>
      <c r="C252" s="4" t="str">
        <f>IFERROR(VLOOKUP(B252,Entradas!B:D,2,0),"")</f>
        <v/>
      </c>
      <c r="D252" s="4">
        <f>IFERROR(SUMIF(Entradas!B:B,Tabla7[[#This Row],[CODIGO]],Entradas!D:D),"")</f>
        <v>0</v>
      </c>
      <c r="E252" s="4">
        <f>IFERROR(SUMIF(Salidas!B:B,Tabla7[[#This Row],[CODIGO]],Salidas!D:D),"")</f>
        <v>0</v>
      </c>
      <c r="F252" s="4">
        <f>D252-E252</f>
        <v>0</v>
      </c>
    </row>
    <row r="253" spans="2:6" s="2" customFormat="1" x14ac:dyDescent="0.25">
      <c r="B253" s="4">
        <v>149</v>
      </c>
      <c r="C253" s="4" t="str">
        <f>IFERROR(VLOOKUP(B253,Entradas!B:D,2,0),"")</f>
        <v/>
      </c>
      <c r="D253" s="4">
        <f>IFERROR(SUMIF(Entradas!B:B,Tabla7[[#This Row],[CODIGO]],Entradas!D:D),"")</f>
        <v>0</v>
      </c>
      <c r="E253" s="4">
        <f>IFERROR(SUMIF(Salidas!B:B,Tabla7[[#This Row],[CODIGO]],Salidas!D:D),"")</f>
        <v>0</v>
      </c>
      <c r="F253" s="4">
        <f>D253-E253</f>
        <v>0</v>
      </c>
    </row>
    <row r="254" spans="2:6" s="2" customFormat="1" x14ac:dyDescent="0.25">
      <c r="B254" s="4">
        <v>148</v>
      </c>
      <c r="C254" s="4" t="str">
        <f>IFERROR(VLOOKUP(B254,Entradas!B:D,2,0),"")</f>
        <v/>
      </c>
      <c r="D254" s="4">
        <f>IFERROR(SUMIF(Entradas!B:B,Tabla7[[#This Row],[CODIGO]],Entradas!D:D),"")</f>
        <v>0</v>
      </c>
      <c r="E254" s="4">
        <f>IFERROR(SUMIF(Salidas!B:B,Tabla7[[#This Row],[CODIGO]],Salidas!D:D),"")</f>
        <v>0</v>
      </c>
      <c r="F254" s="4">
        <f>D254-E254</f>
        <v>0</v>
      </c>
    </row>
    <row r="255" spans="2:6" s="2" customFormat="1" x14ac:dyDescent="0.25">
      <c r="B255" s="4">
        <v>147</v>
      </c>
      <c r="C255" s="4" t="str">
        <f>IFERROR(VLOOKUP(B255,Entradas!B:D,2,0),"")</f>
        <v/>
      </c>
      <c r="D255" s="4">
        <f>IFERROR(SUMIF(Entradas!B:B,Tabla7[[#This Row],[CODIGO]],Entradas!D:D),"")</f>
        <v>0</v>
      </c>
      <c r="E255" s="4">
        <f>IFERROR(SUMIF(Salidas!B:B,Tabla7[[#This Row],[CODIGO]],Salidas!D:D),"")</f>
        <v>0</v>
      </c>
      <c r="F255" s="4">
        <f>D255-E255</f>
        <v>0</v>
      </c>
    </row>
    <row r="256" spans="2:6" s="2" customFormat="1" x14ac:dyDescent="0.25">
      <c r="B256" s="4">
        <v>146</v>
      </c>
      <c r="C256" s="4" t="str">
        <f>IFERROR(VLOOKUP(B256,Entradas!B:D,2,0),"")</f>
        <v/>
      </c>
      <c r="D256" s="4">
        <f>IFERROR(SUMIF(Entradas!B:B,Tabla7[[#This Row],[CODIGO]],Entradas!D:D),"")</f>
        <v>0</v>
      </c>
      <c r="E256" s="4">
        <f>IFERROR(SUMIF(Salidas!B:B,Tabla7[[#This Row],[CODIGO]],Salidas!D:D),"")</f>
        <v>0</v>
      </c>
      <c r="F256" s="4">
        <f>D256-E256</f>
        <v>0</v>
      </c>
    </row>
    <row r="257" spans="2:6" s="2" customFormat="1" x14ac:dyDescent="0.25">
      <c r="B257" s="4">
        <v>146</v>
      </c>
      <c r="C257" s="4" t="str">
        <f>IFERROR(VLOOKUP(B257,Entradas!B:D,2,0),"")</f>
        <v/>
      </c>
      <c r="D257" s="4">
        <f>IFERROR(SUMIF(Entradas!B:B,Tabla7[[#This Row],[CODIGO]],Entradas!D:D),"")</f>
        <v>0</v>
      </c>
      <c r="E257" s="4">
        <f>IFERROR(SUMIF(Salidas!B:B,Tabla7[[#This Row],[CODIGO]],Salidas!D:D),"")</f>
        <v>0</v>
      </c>
      <c r="F257" s="4">
        <f t="shared" ref="F257:F303" si="0">D257-E257</f>
        <v>0</v>
      </c>
    </row>
    <row r="258" spans="2:6" s="2" customFormat="1" x14ac:dyDescent="0.25">
      <c r="B258" s="4">
        <v>145</v>
      </c>
      <c r="C258" s="4" t="str">
        <f>IFERROR(VLOOKUP(B258,Entradas!B:D,2,0),"")</f>
        <v/>
      </c>
      <c r="D258" s="4">
        <f>IFERROR(SUMIF(Entradas!B:B,Tabla7[[#This Row],[CODIGO]],Entradas!D:D),"")</f>
        <v>0</v>
      </c>
      <c r="E258" s="4">
        <f>IFERROR(SUMIF(Salidas!B:B,Tabla7[[#This Row],[CODIGO]],Salidas!D:D),"")</f>
        <v>0</v>
      </c>
      <c r="F258" s="4">
        <f t="shared" si="0"/>
        <v>0</v>
      </c>
    </row>
    <row r="259" spans="2:6" s="2" customFormat="1" x14ac:dyDescent="0.25">
      <c r="B259" s="4">
        <v>144</v>
      </c>
      <c r="C259" s="4" t="str">
        <f>IFERROR(VLOOKUP(B259,Entradas!B:D,2,0),"")</f>
        <v/>
      </c>
      <c r="D259" s="4">
        <f>IFERROR(SUMIF(Entradas!B:B,Tabla7[[#This Row],[CODIGO]],Entradas!D:D),"")</f>
        <v>0</v>
      </c>
      <c r="E259" s="4">
        <f>IFERROR(SUMIF(Salidas!B:B,Tabla7[[#This Row],[CODIGO]],Salidas!D:D),"")</f>
        <v>0</v>
      </c>
      <c r="F259" s="4">
        <f t="shared" si="0"/>
        <v>0</v>
      </c>
    </row>
    <row r="260" spans="2:6" s="2" customFormat="1" x14ac:dyDescent="0.25">
      <c r="B260" s="4">
        <v>143</v>
      </c>
      <c r="C260" s="4" t="str">
        <f>IFERROR(VLOOKUP(B260,Entradas!B:D,2,0),"")</f>
        <v/>
      </c>
      <c r="D260" s="4">
        <f>IFERROR(SUMIF(Entradas!B:B,Tabla7[[#This Row],[CODIGO]],Entradas!D:D),"")</f>
        <v>0</v>
      </c>
      <c r="E260" s="4">
        <f>IFERROR(SUMIF(Salidas!B:B,Tabla7[[#This Row],[CODIGO]],Salidas!D:D),"")</f>
        <v>0</v>
      </c>
      <c r="F260" s="4">
        <f t="shared" si="0"/>
        <v>0</v>
      </c>
    </row>
    <row r="261" spans="2:6" s="2" customFormat="1" x14ac:dyDescent="0.25">
      <c r="B261" s="4">
        <v>142</v>
      </c>
      <c r="C261" s="4" t="str">
        <f>IFERROR(VLOOKUP(B261,Entradas!B:D,2,0),"")</f>
        <v/>
      </c>
      <c r="D261" s="4">
        <f>IFERROR(SUMIF(Entradas!B:B,Tabla7[[#This Row],[CODIGO]],Entradas!D:D),"")</f>
        <v>0</v>
      </c>
      <c r="E261" s="4">
        <f>IFERROR(SUMIF(Salidas!B:B,Tabla7[[#This Row],[CODIGO]],Salidas!D:D),"")</f>
        <v>0</v>
      </c>
      <c r="F261" s="4">
        <f t="shared" si="0"/>
        <v>0</v>
      </c>
    </row>
    <row r="262" spans="2:6" s="2" customFormat="1" x14ac:dyDescent="0.25">
      <c r="B262" s="4">
        <v>141</v>
      </c>
      <c r="C262" s="4" t="str">
        <f>IFERROR(VLOOKUP(B262,Entradas!B:D,2,0),"")</f>
        <v/>
      </c>
      <c r="D262" s="4">
        <f>IFERROR(SUMIF(Entradas!B:B,Tabla7[[#This Row],[CODIGO]],Entradas!D:D),"")</f>
        <v>0</v>
      </c>
      <c r="E262" s="4">
        <f>IFERROR(SUMIF(Salidas!B:B,Tabla7[[#This Row],[CODIGO]],Salidas!D:D),"")</f>
        <v>0</v>
      </c>
      <c r="F262" s="4">
        <f t="shared" si="0"/>
        <v>0</v>
      </c>
    </row>
    <row r="263" spans="2:6" s="2" customFormat="1" x14ac:dyDescent="0.25">
      <c r="B263" s="4">
        <v>140</v>
      </c>
      <c r="C263" s="4" t="str">
        <f>IFERROR(VLOOKUP(B263,Entradas!B:D,2,0),"")</f>
        <v/>
      </c>
      <c r="D263" s="4">
        <f>IFERROR(SUMIF(Entradas!B:B,Tabla7[[#This Row],[CODIGO]],Entradas!D:D),"")</f>
        <v>0</v>
      </c>
      <c r="E263" s="4">
        <f>IFERROR(SUMIF(Salidas!B:B,Tabla7[[#This Row],[CODIGO]],Salidas!D:D),"")</f>
        <v>0</v>
      </c>
      <c r="F263" s="4">
        <f t="shared" si="0"/>
        <v>0</v>
      </c>
    </row>
    <row r="264" spans="2:6" s="2" customFormat="1" x14ac:dyDescent="0.25">
      <c r="B264" s="4">
        <v>139</v>
      </c>
      <c r="C264" s="4" t="str">
        <f>IFERROR(VLOOKUP(B264,Entradas!B:D,2,0),"")</f>
        <v/>
      </c>
      <c r="D264" s="4">
        <f>IFERROR(SUMIF(Entradas!B:B,Tabla7[[#This Row],[CODIGO]],Entradas!D:D),"")</f>
        <v>0</v>
      </c>
      <c r="E264" s="4">
        <f>IFERROR(SUMIF(Salidas!B:B,Tabla7[[#This Row],[CODIGO]],Salidas!D:D),"")</f>
        <v>0</v>
      </c>
      <c r="F264" s="4">
        <f t="shared" si="0"/>
        <v>0</v>
      </c>
    </row>
    <row r="265" spans="2:6" s="2" customFormat="1" x14ac:dyDescent="0.25">
      <c r="B265" s="4">
        <v>138</v>
      </c>
      <c r="C265" s="4" t="str">
        <f>IFERROR(VLOOKUP(B265,Entradas!B:D,2,0),"")</f>
        <v/>
      </c>
      <c r="D265" s="4">
        <f>IFERROR(SUMIF(Entradas!B:B,Tabla7[[#This Row],[CODIGO]],Entradas!D:D),"")</f>
        <v>0</v>
      </c>
      <c r="E265" s="4">
        <f>IFERROR(SUMIF(Salidas!B:B,Tabla7[[#This Row],[CODIGO]],Salidas!D:D),"")</f>
        <v>0</v>
      </c>
      <c r="F265" s="4">
        <f t="shared" si="0"/>
        <v>0</v>
      </c>
    </row>
    <row r="266" spans="2:6" s="2" customFormat="1" x14ac:dyDescent="0.25">
      <c r="B266" s="4">
        <v>137</v>
      </c>
      <c r="C266" s="4" t="str">
        <f>IFERROR(VLOOKUP(B266,Entradas!B:D,2,0),"")</f>
        <v/>
      </c>
      <c r="D266" s="4">
        <f>IFERROR(SUMIF(Entradas!B:B,Tabla7[[#This Row],[CODIGO]],Entradas!D:D),"")</f>
        <v>0</v>
      </c>
      <c r="E266" s="4">
        <f>IFERROR(SUMIF(Salidas!B:B,Tabla7[[#This Row],[CODIGO]],Salidas!D:D),"")</f>
        <v>0</v>
      </c>
      <c r="F266" s="4">
        <f t="shared" si="0"/>
        <v>0</v>
      </c>
    </row>
    <row r="267" spans="2:6" s="2" customFormat="1" x14ac:dyDescent="0.25">
      <c r="B267" s="4">
        <v>136</v>
      </c>
      <c r="C267" s="4" t="str">
        <f>IFERROR(VLOOKUP(B267,Entradas!B:D,2,0),"")</f>
        <v/>
      </c>
      <c r="D267" s="4">
        <f>IFERROR(SUMIF(Entradas!B:B,Tabla7[[#This Row],[CODIGO]],Entradas!D:D),"")</f>
        <v>0</v>
      </c>
      <c r="E267" s="4">
        <f>IFERROR(SUMIF(Salidas!B:B,Tabla7[[#This Row],[CODIGO]],Salidas!D:D),"")</f>
        <v>0</v>
      </c>
      <c r="F267" s="4">
        <f t="shared" si="0"/>
        <v>0</v>
      </c>
    </row>
    <row r="268" spans="2:6" s="2" customFormat="1" x14ac:dyDescent="0.25">
      <c r="B268" s="4">
        <v>135</v>
      </c>
      <c r="C268" s="4" t="str">
        <f>IFERROR(VLOOKUP(B268,Entradas!B:D,2,0),"")</f>
        <v/>
      </c>
      <c r="D268" s="4">
        <f>IFERROR(SUMIF(Entradas!B:B,Tabla7[[#This Row],[CODIGO]],Entradas!D:D),"")</f>
        <v>0</v>
      </c>
      <c r="E268" s="4">
        <f>IFERROR(SUMIF(Salidas!B:B,Tabla7[[#This Row],[CODIGO]],Salidas!D:D),"")</f>
        <v>0</v>
      </c>
      <c r="F268" s="4">
        <f t="shared" si="0"/>
        <v>0</v>
      </c>
    </row>
    <row r="269" spans="2:6" s="2" customFormat="1" x14ac:dyDescent="0.25">
      <c r="B269" s="4">
        <v>134</v>
      </c>
      <c r="C269" s="4" t="str">
        <f>IFERROR(VLOOKUP(B269,Entradas!B:D,2,0),"")</f>
        <v/>
      </c>
      <c r="D269" s="4">
        <f>IFERROR(SUMIF(Entradas!B:B,Tabla7[[#This Row],[CODIGO]],Entradas!D:D),"")</f>
        <v>0</v>
      </c>
      <c r="E269" s="4">
        <f>IFERROR(SUMIF(Salidas!B:B,Tabla7[[#This Row],[CODIGO]],Salidas!D:D),"")</f>
        <v>0</v>
      </c>
      <c r="F269" s="4">
        <f t="shared" si="0"/>
        <v>0</v>
      </c>
    </row>
    <row r="270" spans="2:6" s="2" customFormat="1" x14ac:dyDescent="0.25">
      <c r="B270" s="4">
        <v>133</v>
      </c>
      <c r="C270" s="4" t="str">
        <f>IFERROR(VLOOKUP(B270,Entradas!B:D,2,0),"")</f>
        <v/>
      </c>
      <c r="D270" s="4">
        <f>IFERROR(SUMIF(Entradas!B:B,Tabla7[[#This Row],[CODIGO]],Entradas!D:D),"")</f>
        <v>0</v>
      </c>
      <c r="E270" s="4">
        <f>IFERROR(SUMIF(Salidas!B:B,Tabla7[[#This Row],[CODIGO]],Salidas!D:D),"")</f>
        <v>0</v>
      </c>
      <c r="F270" s="4">
        <f t="shared" si="0"/>
        <v>0</v>
      </c>
    </row>
    <row r="271" spans="2:6" s="2" customFormat="1" x14ac:dyDescent="0.25">
      <c r="B271" s="4">
        <v>132</v>
      </c>
      <c r="C271" s="4" t="str">
        <f>IFERROR(VLOOKUP(B271,Entradas!B:D,2,0),"")</f>
        <v/>
      </c>
      <c r="D271" s="4">
        <f>IFERROR(SUMIF(Entradas!B:B,Tabla7[[#This Row],[CODIGO]],Entradas!D:D),"")</f>
        <v>0</v>
      </c>
      <c r="E271" s="4">
        <f>IFERROR(SUMIF(Salidas!B:B,Tabla7[[#This Row],[CODIGO]],Salidas!D:D),"")</f>
        <v>0</v>
      </c>
      <c r="F271" s="4">
        <f t="shared" si="0"/>
        <v>0</v>
      </c>
    </row>
    <row r="272" spans="2:6" s="2" customFormat="1" x14ac:dyDescent="0.25">
      <c r="B272" s="4">
        <v>131</v>
      </c>
      <c r="C272" s="4" t="str">
        <f>IFERROR(VLOOKUP(B272,Entradas!B:D,2,0),"")</f>
        <v/>
      </c>
      <c r="D272" s="4">
        <f>IFERROR(SUMIF(Entradas!B:B,Tabla7[[#This Row],[CODIGO]],Entradas!D:D),"")</f>
        <v>0</v>
      </c>
      <c r="E272" s="4">
        <f>IFERROR(SUMIF(Salidas!B:B,Tabla7[[#This Row],[CODIGO]],Salidas!D:D),"")</f>
        <v>0</v>
      </c>
      <c r="F272" s="4">
        <f t="shared" si="0"/>
        <v>0</v>
      </c>
    </row>
    <row r="273" spans="2:6" s="2" customFormat="1" x14ac:dyDescent="0.25">
      <c r="B273" s="4">
        <v>130</v>
      </c>
      <c r="C273" s="4" t="str">
        <f>IFERROR(VLOOKUP(B273,Entradas!B:D,2,0),"")</f>
        <v/>
      </c>
      <c r="D273" s="4">
        <f>IFERROR(SUMIF(Entradas!B:B,Tabla7[[#This Row],[CODIGO]],Entradas!D:D),"")</f>
        <v>0</v>
      </c>
      <c r="E273" s="4">
        <f>IFERROR(SUMIF(Salidas!B:B,Tabla7[[#This Row],[CODIGO]],Salidas!D:D),"")</f>
        <v>0</v>
      </c>
      <c r="F273" s="4">
        <f t="shared" si="0"/>
        <v>0</v>
      </c>
    </row>
    <row r="274" spans="2:6" s="2" customFormat="1" x14ac:dyDescent="0.25">
      <c r="B274" s="4">
        <v>129</v>
      </c>
      <c r="C274" s="4" t="str">
        <f>IFERROR(VLOOKUP(B274,Entradas!B:D,2,0),"")</f>
        <v/>
      </c>
      <c r="D274" s="4">
        <f>IFERROR(SUMIF(Entradas!B:B,Tabla7[[#This Row],[CODIGO]],Entradas!D:D),"")</f>
        <v>0</v>
      </c>
      <c r="E274" s="4">
        <f>IFERROR(SUMIF(Salidas!B:B,Tabla7[[#This Row],[CODIGO]],Salidas!D:D),"")</f>
        <v>0</v>
      </c>
      <c r="F274" s="4">
        <f t="shared" si="0"/>
        <v>0</v>
      </c>
    </row>
    <row r="275" spans="2:6" s="2" customFormat="1" x14ac:dyDescent="0.25">
      <c r="B275" s="4">
        <v>128</v>
      </c>
      <c r="C275" s="4" t="str">
        <f>IFERROR(VLOOKUP(B275,Entradas!B:D,2,0),"")</f>
        <v/>
      </c>
      <c r="D275" s="4">
        <f>IFERROR(SUMIF(Entradas!B:B,Tabla7[[#This Row],[CODIGO]],Entradas!D:D),"")</f>
        <v>0</v>
      </c>
      <c r="E275" s="4">
        <f>IFERROR(SUMIF(Salidas!B:B,Tabla7[[#This Row],[CODIGO]],Salidas!D:D),"")</f>
        <v>0</v>
      </c>
      <c r="F275" s="4">
        <f t="shared" si="0"/>
        <v>0</v>
      </c>
    </row>
    <row r="276" spans="2:6" s="2" customFormat="1" x14ac:dyDescent="0.25">
      <c r="B276" s="4">
        <v>127</v>
      </c>
      <c r="C276" s="4" t="str">
        <f>IFERROR(VLOOKUP(B276,Entradas!B:D,2,0),"")</f>
        <v/>
      </c>
      <c r="D276" s="4">
        <f>IFERROR(SUMIF(Entradas!B:B,Tabla7[[#This Row],[CODIGO]],Entradas!D:D),"")</f>
        <v>0</v>
      </c>
      <c r="E276" s="4">
        <f>IFERROR(SUMIF(Salidas!B:B,Tabla7[[#This Row],[CODIGO]],Salidas!D:D),"")</f>
        <v>0</v>
      </c>
      <c r="F276" s="4">
        <f t="shared" si="0"/>
        <v>0</v>
      </c>
    </row>
    <row r="277" spans="2:6" s="2" customFormat="1" x14ac:dyDescent="0.25">
      <c r="B277" s="4">
        <v>126</v>
      </c>
      <c r="C277" s="4" t="str">
        <f>IFERROR(VLOOKUP(B277,Entradas!B:D,2,0),"")</f>
        <v/>
      </c>
      <c r="D277" s="4">
        <f>IFERROR(SUMIF(Entradas!B:B,Tabla7[[#This Row],[CODIGO]],Entradas!D:D),"")</f>
        <v>0</v>
      </c>
      <c r="E277" s="4">
        <f>IFERROR(SUMIF(Salidas!B:B,Tabla7[[#This Row],[CODIGO]],Salidas!D:D),"")</f>
        <v>0</v>
      </c>
      <c r="F277" s="4">
        <f t="shared" si="0"/>
        <v>0</v>
      </c>
    </row>
    <row r="278" spans="2:6" s="2" customFormat="1" x14ac:dyDescent="0.25">
      <c r="B278" s="4">
        <v>125</v>
      </c>
      <c r="C278" s="4" t="str">
        <f>IFERROR(VLOOKUP(B278,Entradas!B:D,2,0),"")</f>
        <v/>
      </c>
      <c r="D278" s="4">
        <f>IFERROR(SUMIF(Entradas!B:B,Tabla7[[#This Row],[CODIGO]],Entradas!D:D),"")</f>
        <v>0</v>
      </c>
      <c r="E278" s="4">
        <f>IFERROR(SUMIF(Salidas!B:B,Tabla7[[#This Row],[CODIGO]],Salidas!D:D),"")</f>
        <v>0</v>
      </c>
      <c r="F278" s="4">
        <f t="shared" si="0"/>
        <v>0</v>
      </c>
    </row>
    <row r="279" spans="2:6" s="2" customFormat="1" x14ac:dyDescent="0.25">
      <c r="B279" s="4">
        <v>124</v>
      </c>
      <c r="C279" s="4" t="str">
        <f>IFERROR(VLOOKUP(B279,Entradas!B:D,2,0),"")</f>
        <v/>
      </c>
      <c r="D279" s="4">
        <f>IFERROR(SUMIF(Entradas!B:B,Tabla7[[#This Row],[CODIGO]],Entradas!D:D),"")</f>
        <v>0</v>
      </c>
      <c r="E279" s="4">
        <f>IFERROR(SUMIF(Salidas!B:B,Tabla7[[#This Row],[CODIGO]],Salidas!D:D),"")</f>
        <v>0</v>
      </c>
      <c r="F279" s="4">
        <f t="shared" si="0"/>
        <v>0</v>
      </c>
    </row>
    <row r="280" spans="2:6" s="2" customFormat="1" x14ac:dyDescent="0.25">
      <c r="B280" s="4">
        <v>123</v>
      </c>
      <c r="C280" s="4" t="str">
        <f>IFERROR(VLOOKUP(B280,Entradas!B:D,2,0),"")</f>
        <v/>
      </c>
      <c r="D280" s="4">
        <f>IFERROR(SUMIF(Entradas!B:B,Tabla7[[#This Row],[CODIGO]],Entradas!D:D),"")</f>
        <v>0</v>
      </c>
      <c r="E280" s="4">
        <f>IFERROR(SUMIF(Salidas!B:B,Tabla7[[#This Row],[CODIGO]],Salidas!D:D),"")</f>
        <v>0</v>
      </c>
      <c r="F280" s="4">
        <f t="shared" si="0"/>
        <v>0</v>
      </c>
    </row>
    <row r="281" spans="2:6" s="2" customFormat="1" x14ac:dyDescent="0.25">
      <c r="B281" s="4">
        <v>122</v>
      </c>
      <c r="C281" s="4" t="str">
        <f>IFERROR(VLOOKUP(B281,Entradas!B:D,2,0),"")</f>
        <v/>
      </c>
      <c r="D281" s="4">
        <f>IFERROR(SUMIF(Entradas!B:B,Tabla7[[#This Row],[CODIGO]],Entradas!D:D),"")</f>
        <v>0</v>
      </c>
      <c r="E281" s="4">
        <f>IFERROR(SUMIF(Salidas!B:B,Tabla7[[#This Row],[CODIGO]],Salidas!D:D),"")</f>
        <v>0</v>
      </c>
      <c r="F281" s="4">
        <f t="shared" si="0"/>
        <v>0</v>
      </c>
    </row>
    <row r="282" spans="2:6" s="2" customFormat="1" x14ac:dyDescent="0.25">
      <c r="B282" s="4">
        <v>121</v>
      </c>
      <c r="C282" s="4" t="str">
        <f>IFERROR(VLOOKUP(B282,Entradas!B:D,2,0),"")</f>
        <v/>
      </c>
      <c r="D282" s="4">
        <f>IFERROR(SUMIF(Entradas!B:B,Tabla7[[#This Row],[CODIGO]],Entradas!D:D),"")</f>
        <v>0</v>
      </c>
      <c r="E282" s="4">
        <f>IFERROR(SUMIF(Salidas!B:B,Tabla7[[#This Row],[CODIGO]],Salidas!D:D),"")</f>
        <v>0</v>
      </c>
      <c r="F282" s="4">
        <f t="shared" si="0"/>
        <v>0</v>
      </c>
    </row>
    <row r="283" spans="2:6" s="2" customFormat="1" x14ac:dyDescent="0.25">
      <c r="B283" s="4">
        <v>120</v>
      </c>
      <c r="C283" s="4" t="str">
        <f>IFERROR(VLOOKUP(B283,Entradas!B:D,2,0),"")</f>
        <v/>
      </c>
      <c r="D283" s="4">
        <f>IFERROR(SUMIF(Entradas!B:B,Tabla7[[#This Row],[CODIGO]],Entradas!D:D),"")</f>
        <v>0</v>
      </c>
      <c r="E283" s="4">
        <f>IFERROR(SUMIF(Salidas!B:B,Tabla7[[#This Row],[CODIGO]],Salidas!D:D),"")</f>
        <v>0</v>
      </c>
      <c r="F283" s="4">
        <f t="shared" si="0"/>
        <v>0</v>
      </c>
    </row>
    <row r="284" spans="2:6" s="2" customFormat="1" x14ac:dyDescent="0.25">
      <c r="B284" s="4">
        <v>119</v>
      </c>
      <c r="C284" s="4" t="str">
        <f>IFERROR(VLOOKUP(B284,Entradas!B:D,2,0),"")</f>
        <v/>
      </c>
      <c r="D284" s="4">
        <f>IFERROR(SUMIF(Entradas!B:B,Tabla7[[#This Row],[CODIGO]],Entradas!D:D),"")</f>
        <v>0</v>
      </c>
      <c r="E284" s="4">
        <f>IFERROR(SUMIF(Salidas!B:B,Tabla7[[#This Row],[CODIGO]],Salidas!D:D),"")</f>
        <v>0</v>
      </c>
      <c r="F284" s="4">
        <f t="shared" si="0"/>
        <v>0</v>
      </c>
    </row>
    <row r="285" spans="2:6" s="2" customFormat="1" x14ac:dyDescent="0.25">
      <c r="B285" s="4">
        <v>118</v>
      </c>
      <c r="C285" s="4" t="str">
        <f>IFERROR(VLOOKUP(B285,Entradas!B:D,2,0),"")</f>
        <v/>
      </c>
      <c r="D285" s="4">
        <f>IFERROR(SUMIF(Entradas!B:B,Tabla7[[#This Row],[CODIGO]],Entradas!D:D),"")</f>
        <v>0</v>
      </c>
      <c r="E285" s="4">
        <f>IFERROR(SUMIF(Salidas!B:B,Tabla7[[#This Row],[CODIGO]],Salidas!D:D),"")</f>
        <v>0</v>
      </c>
      <c r="F285" s="4">
        <f t="shared" si="0"/>
        <v>0</v>
      </c>
    </row>
    <row r="286" spans="2:6" s="2" customFormat="1" x14ac:dyDescent="0.25">
      <c r="B286" s="4">
        <v>117</v>
      </c>
      <c r="C286" s="4" t="str">
        <f>IFERROR(VLOOKUP(B286,Entradas!B:D,2,0),"")</f>
        <v/>
      </c>
      <c r="D286" s="4">
        <f>IFERROR(SUMIF(Entradas!B:B,Tabla7[[#This Row],[CODIGO]],Entradas!D:D),"")</f>
        <v>0</v>
      </c>
      <c r="E286" s="4">
        <f>IFERROR(SUMIF(Salidas!B:B,Tabla7[[#This Row],[CODIGO]],Salidas!D:D),"")</f>
        <v>0</v>
      </c>
      <c r="F286" s="4">
        <f t="shared" si="0"/>
        <v>0</v>
      </c>
    </row>
    <row r="287" spans="2:6" s="2" customFormat="1" x14ac:dyDescent="0.25">
      <c r="B287" s="4">
        <v>116</v>
      </c>
      <c r="C287" s="4" t="str">
        <f>IFERROR(VLOOKUP(B287,Entradas!B:D,2,0),"")</f>
        <v/>
      </c>
      <c r="D287" s="4">
        <f>IFERROR(SUMIF(Entradas!B:B,Tabla7[[#This Row],[CODIGO]],Entradas!D:D),"")</f>
        <v>0</v>
      </c>
      <c r="E287" s="4">
        <f>IFERROR(SUMIF(Salidas!B:B,Tabla7[[#This Row],[CODIGO]],Salidas!D:D),"")</f>
        <v>0</v>
      </c>
      <c r="F287" s="4">
        <f t="shared" si="0"/>
        <v>0</v>
      </c>
    </row>
    <row r="288" spans="2:6" s="2" customFormat="1" x14ac:dyDescent="0.25">
      <c r="B288" s="4">
        <v>115</v>
      </c>
      <c r="C288" s="4" t="str">
        <f>IFERROR(VLOOKUP(B288,Entradas!B:D,2,0),"")</f>
        <v/>
      </c>
      <c r="D288" s="4">
        <f>IFERROR(SUMIF(Entradas!B:B,Tabla7[[#This Row],[CODIGO]],Entradas!D:D),"")</f>
        <v>0</v>
      </c>
      <c r="E288" s="4">
        <f>IFERROR(SUMIF(Salidas!B:B,Tabla7[[#This Row],[CODIGO]],Salidas!D:D),"")</f>
        <v>0</v>
      </c>
      <c r="F288" s="4">
        <f t="shared" si="0"/>
        <v>0</v>
      </c>
    </row>
    <row r="289" spans="2:6" s="2" customFormat="1" x14ac:dyDescent="0.25">
      <c r="B289" s="4">
        <v>114</v>
      </c>
      <c r="C289" s="4" t="str">
        <f>IFERROR(VLOOKUP(B289,Entradas!B:D,2,0),"")</f>
        <v/>
      </c>
      <c r="D289" s="4">
        <f>IFERROR(SUMIF(Entradas!B:B,Tabla7[[#This Row],[CODIGO]],Entradas!D:D),"")</f>
        <v>0</v>
      </c>
      <c r="E289" s="4">
        <f>IFERROR(SUMIF(Salidas!B:B,Tabla7[[#This Row],[CODIGO]],Salidas!D:D),"")</f>
        <v>0</v>
      </c>
      <c r="F289" s="4">
        <f t="shared" si="0"/>
        <v>0</v>
      </c>
    </row>
    <row r="290" spans="2:6" s="2" customFormat="1" x14ac:dyDescent="0.25">
      <c r="B290" s="4">
        <v>113</v>
      </c>
      <c r="C290" s="4" t="str">
        <f>IFERROR(VLOOKUP(B290,Entradas!B:D,2,0),"")</f>
        <v/>
      </c>
      <c r="D290" s="4">
        <f>IFERROR(SUMIF(Entradas!B:B,Tabla7[[#This Row],[CODIGO]],Entradas!D:D),"")</f>
        <v>0</v>
      </c>
      <c r="E290" s="4">
        <f>IFERROR(SUMIF(Salidas!B:B,Tabla7[[#This Row],[CODIGO]],Salidas!D:D),"")</f>
        <v>0</v>
      </c>
      <c r="F290" s="4">
        <f t="shared" si="0"/>
        <v>0</v>
      </c>
    </row>
    <row r="291" spans="2:6" s="2" customFormat="1" x14ac:dyDescent="0.25">
      <c r="B291" s="4">
        <v>112</v>
      </c>
      <c r="C291" s="4" t="str">
        <f>IFERROR(VLOOKUP(B291,Entradas!B:D,2,0),"")</f>
        <v/>
      </c>
      <c r="D291" s="4">
        <f>IFERROR(SUMIF(Entradas!B:B,Tabla7[[#This Row],[CODIGO]],Entradas!D:D),"")</f>
        <v>0</v>
      </c>
      <c r="E291" s="4">
        <f>IFERROR(SUMIF(Salidas!B:B,Tabla7[[#This Row],[CODIGO]],Salidas!D:D),"")</f>
        <v>0</v>
      </c>
      <c r="F291" s="4">
        <f t="shared" si="0"/>
        <v>0</v>
      </c>
    </row>
    <row r="292" spans="2:6" s="2" customFormat="1" x14ac:dyDescent="0.25">
      <c r="B292" s="4">
        <v>111</v>
      </c>
      <c r="C292" s="4" t="str">
        <f>IFERROR(VLOOKUP(B292,Entradas!B:D,2,0),"")</f>
        <v/>
      </c>
      <c r="D292" s="4">
        <f>IFERROR(SUMIF(Entradas!B:B,Tabla7[[#This Row],[CODIGO]],Entradas!D:D),"")</f>
        <v>0</v>
      </c>
      <c r="E292" s="4">
        <f>IFERROR(SUMIF(Salidas!B:B,Tabla7[[#This Row],[CODIGO]],Salidas!D:D),"")</f>
        <v>0</v>
      </c>
      <c r="F292" s="4">
        <f t="shared" si="0"/>
        <v>0</v>
      </c>
    </row>
    <row r="293" spans="2:6" s="2" customFormat="1" x14ac:dyDescent="0.25">
      <c r="B293" s="4">
        <v>110</v>
      </c>
      <c r="C293" s="4" t="str">
        <f>IFERROR(VLOOKUP(B293,Entradas!B:D,2,0),"")</f>
        <v/>
      </c>
      <c r="D293" s="4">
        <f>IFERROR(SUMIF(Entradas!B:B,Tabla7[[#This Row],[CODIGO]],Entradas!D:D),"")</f>
        <v>0</v>
      </c>
      <c r="E293" s="4">
        <f>IFERROR(SUMIF(Salidas!B:B,Tabla7[[#This Row],[CODIGO]],Salidas!D:D),"")</f>
        <v>0</v>
      </c>
      <c r="F293" s="4">
        <f t="shared" si="0"/>
        <v>0</v>
      </c>
    </row>
    <row r="294" spans="2:6" s="2" customFormat="1" x14ac:dyDescent="0.25">
      <c r="B294" s="4">
        <v>109</v>
      </c>
      <c r="C294" s="4" t="str">
        <f>IFERROR(VLOOKUP(B294,Entradas!B:D,2,0),"")</f>
        <v>CODO 2" x 45 CC</v>
      </c>
      <c r="D294" s="4">
        <f>IFERROR(SUMIF(Entradas!B:B,Tabla7[[#This Row],[CODIGO]],Entradas!D:D),"")</f>
        <v>100</v>
      </c>
      <c r="E294" s="4">
        <f>IFERROR(SUMIF(Salidas!B:B,Tabla7[[#This Row],[CODIGO]],Salidas!D:D),"")</f>
        <v>10</v>
      </c>
      <c r="F294" s="4">
        <f t="shared" si="0"/>
        <v>90</v>
      </c>
    </row>
    <row r="295" spans="2:6" s="2" customFormat="1" x14ac:dyDescent="0.25">
      <c r="B295" s="4">
        <v>108</v>
      </c>
      <c r="C295" s="4" t="str">
        <f>IFERROR(VLOOKUP(B295,Entradas!B:D,2,0),"")</f>
        <v/>
      </c>
      <c r="D295" s="4">
        <f>IFERROR(SUMIF(Entradas!B:B,Tabla7[[#This Row],[CODIGO]],Entradas!D:D),"")</f>
        <v>0</v>
      </c>
      <c r="E295" s="4">
        <f>IFERROR(SUMIF(Salidas!B:B,Tabla7[[#This Row],[CODIGO]],Salidas!D:D),"")</f>
        <v>0</v>
      </c>
      <c r="F295" s="4">
        <f t="shared" si="0"/>
        <v>0</v>
      </c>
    </row>
    <row r="296" spans="2:6" s="2" customFormat="1" x14ac:dyDescent="0.25">
      <c r="B296" s="4">
        <v>107</v>
      </c>
      <c r="C296" s="4" t="str">
        <f>IFERROR(VLOOKUP(B296,Entradas!B:D,2,0),"")</f>
        <v/>
      </c>
      <c r="D296" s="4">
        <f>IFERROR(SUMIF(Entradas!B:B,Tabla7[[#This Row],[CODIGO]],Entradas!D:D),"")</f>
        <v>0</v>
      </c>
      <c r="E296" s="4">
        <f>IFERROR(SUMIF(Salidas!B:B,Tabla7[[#This Row],[CODIGO]],Salidas!D:D),"")</f>
        <v>0</v>
      </c>
      <c r="F296" s="4">
        <f t="shared" si="0"/>
        <v>0</v>
      </c>
    </row>
    <row r="297" spans="2:6" s="2" customFormat="1" x14ac:dyDescent="0.25">
      <c r="B297" s="4">
        <v>106</v>
      </c>
      <c r="C297" s="4" t="str">
        <f>IFERROR(VLOOKUP(B297,Entradas!B:D,2,0),"")</f>
        <v/>
      </c>
      <c r="D297" s="4">
        <f>IFERROR(SUMIF(Entradas!B:B,Tabla7[[#This Row],[CODIGO]],Entradas!D:D),"")</f>
        <v>0</v>
      </c>
      <c r="E297" s="4">
        <f>IFERROR(SUMIF(Salidas!B:B,Tabla7[[#This Row],[CODIGO]],Salidas!D:D),"")</f>
        <v>0</v>
      </c>
      <c r="F297" s="4">
        <f t="shared" si="0"/>
        <v>0</v>
      </c>
    </row>
    <row r="298" spans="2:6" s="2" customFormat="1" x14ac:dyDescent="0.25">
      <c r="B298" s="4">
        <v>105</v>
      </c>
      <c r="C298" s="4" t="str">
        <f>IFERROR(VLOOKUP(B298,Entradas!B:D,2,0),"")</f>
        <v>VARILLA 1/2"</v>
      </c>
      <c r="D298" s="4">
        <f>IFERROR(SUMIF(Entradas!B:B,Tabla7[[#This Row],[CODIGO]],Entradas!D:D),"")</f>
        <v>100</v>
      </c>
      <c r="E298" s="4">
        <f>IFERROR(SUMIF(Salidas!B:B,Tabla7[[#This Row],[CODIGO]],Salidas!D:D),"")</f>
        <v>20</v>
      </c>
      <c r="F298" s="4">
        <f t="shared" si="0"/>
        <v>80</v>
      </c>
    </row>
    <row r="299" spans="2:6" s="2" customFormat="1" x14ac:dyDescent="0.25">
      <c r="B299" s="4">
        <v>104</v>
      </c>
      <c r="C299" s="4" t="str">
        <f>IFERROR(VLOOKUP(B299,Entradas!B:D,2,0),"")</f>
        <v>TEE 2"</v>
      </c>
      <c r="D299" s="4">
        <f>IFERROR(SUMIF(Entradas!B:B,Tabla7[[#This Row],[CODIGO]],Entradas!D:D),"")</f>
        <v>40</v>
      </c>
      <c r="E299" s="4">
        <f>IFERROR(SUMIF(Salidas!B:B,Tabla7[[#This Row],[CODIGO]],Salidas!D:D),"")</f>
        <v>10</v>
      </c>
      <c r="F299" s="4">
        <f t="shared" si="0"/>
        <v>30</v>
      </c>
    </row>
    <row r="300" spans="2:6" s="2" customFormat="1" x14ac:dyDescent="0.25">
      <c r="B300" s="4">
        <v>103</v>
      </c>
      <c r="C300" s="4" t="str">
        <f>IFERROR(VLOOKUP(B300,Entradas!B:D,2,0),"")</f>
        <v/>
      </c>
      <c r="D300" s="4">
        <f>IFERROR(SUMIF(Entradas!B:B,Tabla7[[#This Row],[CODIGO]],Entradas!D:D),"")</f>
        <v>0</v>
      </c>
      <c r="E300" s="4">
        <f>IFERROR(SUMIF(Salidas!B:B,Tabla7[[#This Row],[CODIGO]],Salidas!D:D),"")</f>
        <v>0</v>
      </c>
      <c r="F300" s="4">
        <f t="shared" si="0"/>
        <v>0</v>
      </c>
    </row>
    <row r="301" spans="2:6" s="2" customFormat="1" x14ac:dyDescent="0.25">
      <c r="B301" s="4">
        <v>102</v>
      </c>
      <c r="C301" s="4" t="str">
        <f>IFERROR(VLOOKUP(B301,Entradas!B:D,2,0),"")</f>
        <v/>
      </c>
      <c r="D301" s="4">
        <f>IFERROR(SUMIF(Entradas!B:B,Tabla7[[#This Row],[CODIGO]],Entradas!D:D),"")</f>
        <v>0</v>
      </c>
      <c r="E301" s="4">
        <f>IFERROR(SUMIF(Salidas!B:B,Tabla7[[#This Row],[CODIGO]],Salidas!D:D),"")</f>
        <v>0</v>
      </c>
      <c r="F301" s="4">
        <f t="shared" si="0"/>
        <v>0</v>
      </c>
    </row>
    <row r="302" spans="2:6" s="2" customFormat="1" x14ac:dyDescent="0.25">
      <c r="B302" s="4">
        <v>101</v>
      </c>
      <c r="C302" s="4" t="str">
        <f>IFERROR(VLOOKUP(B302,Entradas!B:D,2,0),"")</f>
        <v/>
      </c>
      <c r="D302" s="4">
        <f>IFERROR(SUMIF(Entradas!B:B,Tabla7[[#This Row],[CODIGO]],Entradas!D:D),"")</f>
        <v>0</v>
      </c>
      <c r="E302" s="4">
        <f>IFERROR(SUMIF(Salidas!B:B,Tabla7[[#This Row],[CODIGO]],Salidas!D:D),"")</f>
        <v>0</v>
      </c>
      <c r="F302" s="4">
        <f t="shared" si="0"/>
        <v>0</v>
      </c>
    </row>
    <row r="303" spans="2:6" x14ac:dyDescent="0.25">
      <c r="B303" s="1">
        <v>100</v>
      </c>
      <c r="C303" s="4" t="str">
        <f>IFERROR(VLOOKUP(B303,Entradas!B:D,2,0),"")</f>
        <v>YEE 2"</v>
      </c>
      <c r="D303" s="4">
        <f>IFERROR(SUMIF(Entradas!B:B,Tabla7[[#This Row],[CODIGO]],Entradas!D:D),"")</f>
        <v>50</v>
      </c>
      <c r="E303" s="4">
        <f>IFERROR(SUMIF(Salidas!B:B,Tabla7[[#This Row],[CODIGO]],Salidas!D:D),"")</f>
        <v>30</v>
      </c>
      <c r="F303" s="4">
        <f t="shared" si="0"/>
        <v>20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F9"/>
  <sheetViews>
    <sheetView workbookViewId="0">
      <selection activeCell="C9" sqref="C9"/>
    </sheetView>
  </sheetViews>
  <sheetFormatPr baseColWidth="10" defaultRowHeight="15" x14ac:dyDescent="0.25"/>
  <cols>
    <col min="3" max="3" width="25.5703125" customWidth="1"/>
    <col min="5" max="5" width="12" bestFit="1" customWidth="1"/>
  </cols>
  <sheetData>
    <row r="2" spans="2:6" s="2" customFormat="1" x14ac:dyDescent="0.25">
      <c r="B2" s="2" t="s">
        <v>0</v>
      </c>
      <c r="C2" s="2" t="s">
        <v>1</v>
      </c>
      <c r="D2" s="2" t="s">
        <v>2</v>
      </c>
      <c r="E2" s="2" t="s">
        <v>15</v>
      </c>
      <c r="F2" s="2" t="s">
        <v>3</v>
      </c>
    </row>
    <row r="3" spans="2:6" x14ac:dyDescent="0.25">
      <c r="B3">
        <v>109</v>
      </c>
      <c r="C3" s="4" t="str">
        <f>IFERROR(VLOOKUP(B3,Inventario!B:F,2,0),"")</f>
        <v>CODO 2" x 45 CC</v>
      </c>
      <c r="D3">
        <f>IFERROR(VLOOKUP(B3,Inventario!B:F,5,),"")</f>
        <v>90</v>
      </c>
      <c r="E3" s="6">
        <f>IFERROR(VLOOKUP(Dato!B3,Entradas!B:F,4,0),"")</f>
        <v>700</v>
      </c>
      <c r="F3" s="7">
        <f>IFERROR(VLOOKUP(Dato!B3,Entradas!B:G,6,0),"")</f>
        <v>44291</v>
      </c>
    </row>
    <row r="9" spans="2:6" x14ac:dyDescent="0.25">
      <c r="B9">
        <f>MAX(Inventario!B:B)</f>
        <v>399</v>
      </c>
      <c r="C9">
        <f>+B9+1</f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Menú</vt:lpstr>
      <vt:lpstr>Entradas</vt:lpstr>
      <vt:lpstr>Salidas</vt:lpstr>
      <vt:lpstr>Inventario</vt:lpstr>
      <vt:lpstr>Dato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</dc:creator>
  <cp:lastModifiedBy>FAMILIA</cp:lastModifiedBy>
  <dcterms:created xsi:type="dcterms:W3CDTF">2021-04-04T12:52:27Z</dcterms:created>
  <dcterms:modified xsi:type="dcterms:W3CDTF">2021-04-04T20:56:45Z</dcterms:modified>
</cp:coreProperties>
</file>