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W:\Data Science and Visualization\_HW\Assignment 1\DS-HW-1---KickStarter\"/>
    </mc:Choice>
  </mc:AlternateContent>
  <xr:revisionPtr revIDLastSave="0" documentId="13_ncr:1_{13F58192-7B16-43FB-9DA6-2FAB33265ECA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Kickstarter Data" sheetId="1" r:id="rId1"/>
    <sheet name="Category" sheetId="3" r:id="rId2"/>
    <sheet name="Sub Category" sheetId="2" r:id="rId3"/>
    <sheet name="Date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E2" i="5"/>
  <c r="E13" i="5"/>
  <c r="E12" i="5"/>
  <c r="E11" i="5"/>
  <c r="E10" i="5"/>
  <c r="E9" i="5"/>
  <c r="E8" i="5"/>
  <c r="E7" i="5"/>
  <c r="E6" i="5"/>
  <c r="D2" i="5"/>
  <c r="E5" i="5"/>
  <c r="E4" i="5"/>
  <c r="D13" i="5"/>
  <c r="D11" i="5"/>
  <c r="D12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13" i="5"/>
  <c r="B13" i="5"/>
  <c r="B12" i="5"/>
  <c r="B11" i="5"/>
  <c r="B10" i="5"/>
  <c r="B9" i="5"/>
  <c r="B8" i="5"/>
  <c r="B7" i="5"/>
  <c r="B6" i="5"/>
  <c r="B5" i="5"/>
  <c r="B4" i="5"/>
  <c r="E3" i="5"/>
  <c r="D3" i="5"/>
  <c r="C3" i="5"/>
  <c r="B3" i="5"/>
  <c r="C4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<sst xmlns="http://schemas.openxmlformats.org/spreadsheetml/2006/main" count="33048" uniqueCount="8401">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</sst>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/>
    <xf numFmtId="2" fontId="2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C-4CC6-BFD2-182EF1C0FA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CC6-BFD2-182EF1C0FA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C-4CC6-BFD2-182EF1C0FA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CC6-BFD2-182EF1C0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71417450038831E-2"/>
          <c:y val="0.11601857460125177"/>
          <c:w val="0.862727395183712"/>
          <c:h val="0.72073103169796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BF7-BF0F-9E32EF3A4A1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BF7-BF0F-9E32EF3A4A1E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BF7-BF0F-9E32EF3A4A1E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BF7-BF0F-9E32EF3A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CBB-97FD-978F28ECEA35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CBB-97FD-978F28ECEA35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5-4CBB-97FD-978F28ECE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9552"/>
        <c:axId val="685736600"/>
      </c:lineChart>
      <c:catAx>
        <c:axId val="6857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600"/>
        <c:crosses val="autoZero"/>
        <c:auto val="1"/>
        <c:lblAlgn val="ctr"/>
        <c:lblOffset val="100"/>
        <c:noMultiLvlLbl val="0"/>
      </c:catAx>
      <c:valAx>
        <c:axId val="6857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0.38181818181818183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A-4454-873C-6EA6B2DD05D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0.22299168975069253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0.29090909090909089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A-4454-873C-6EA6B2DD05D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0.10909090909090909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A-4454-873C-6EA6B2DD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42736"/>
        <c:axId val="558549952"/>
      </c:lineChart>
      <c:catAx>
        <c:axId val="5585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9952"/>
        <c:crosses val="autoZero"/>
        <c:auto val="1"/>
        <c:lblAlgn val="ctr"/>
        <c:lblOffset val="100"/>
        <c:noMultiLvlLbl val="0"/>
      </c:catAx>
      <c:valAx>
        <c:axId val="5585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114300</xdr:rowOff>
    </xdr:from>
    <xdr:to>
      <xdr:col>12</xdr:col>
      <xdr:colOff>533399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817D0-90BE-4CAB-98BB-C632A3D7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167641</xdr:rowOff>
    </xdr:from>
    <xdr:to>
      <xdr:col>13</xdr:col>
      <xdr:colOff>731520</xdr:colOff>
      <xdr:row>30</xdr:row>
      <xdr:rowOff>91441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2BA-1ECE-4CF1-B7CB-671394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142875</xdr:rowOff>
    </xdr:from>
    <xdr:to>
      <xdr:col>14</xdr:col>
      <xdr:colOff>542925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A720-D838-4532-99AE-D7D043DF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7</xdr:col>
      <xdr:colOff>1226820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CC620-5D07-429C-80C5-1A4C562AA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643518" createdVersion="6" refreshedVersion="6" minRefreshableVersion="3" recordCount="4114" xr:uid="{B9E20AF2-D0DA-49E6-A4F6-7EA9C9CD338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990742" createdVersion="6" refreshedVersion="6" minRefreshableVersion="3" recordCount="4114" xr:uid="{584BAF1B-96FB-49FD-890A-BD71AB99D409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8F58-AB41-404D-9447-7B94028B1B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80DF-C87B-4989-A3E8-214AF6084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C6660-98DE-4D63-BA8C-CF122BD039E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3" hier="-1"/>
    <pageField fld="16" hier="-1"/>
  </pageFields>
  <dataFields count="1">
    <dataField name="Count of Outcome" fld="18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81" zoomScaleNormal="100" workbookViewId="0">
      <selection activeCell="T2" sqref="T2:T4115"/>
    </sheetView>
  </sheetViews>
  <sheetFormatPr defaultColWidth="9.109375" defaultRowHeight="14.4" x14ac:dyDescent="0.3"/>
  <cols>
    <col min="1" max="1" width="5" style="2" bestFit="1" customWidth="1"/>
    <col min="2" max="2" width="8.109375" style="2" customWidth="1"/>
    <col min="3" max="3" width="9" style="2" customWidth="1"/>
    <col min="4" max="4" width="10" style="2" bestFit="1" customWidth="1"/>
    <col min="5" max="5" width="11" style="2" bestFit="1" customWidth="1"/>
    <col min="6" max="6" width="10" style="2" bestFit="1" customWidth="1"/>
    <col min="7" max="7" width="7.6640625" style="2" bestFit="1" customWidth="1"/>
    <col min="8" max="8" width="8.5546875" style="2" bestFit="1" customWidth="1"/>
    <col min="9" max="9" width="11" style="2" bestFit="1" customWidth="1"/>
    <col min="10" max="10" width="11.88671875" style="2" bestFit="1" customWidth="1"/>
    <col min="11" max="11" width="9.5546875" style="2" bestFit="1" customWidth="1"/>
    <col min="12" max="12" width="13.88671875" style="2" bestFit="1" customWidth="1"/>
    <col min="13" max="13" width="8.88671875" style="2" bestFit="1" customWidth="1"/>
    <col min="14" max="14" width="28" style="2" bestFit="1" customWidth="1"/>
    <col min="15" max="15" width="14.88671875" style="5" bestFit="1" customWidth="1"/>
    <col min="16" max="16" width="17.5546875" style="2" customWidth="1"/>
    <col min="17" max="17" width="12.33203125" style="2" bestFit="1" customWidth="1"/>
    <col min="18" max="18" width="16.88671875" style="2" bestFit="1" customWidth="1"/>
    <col min="19" max="19" width="23.44140625" style="2" bestFit="1" customWidth="1"/>
    <col min="20" max="20" width="22" style="3" bestFit="1" customWidth="1"/>
    <col min="21" max="16384" width="9.109375" style="2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x14ac:dyDescent="0.3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(E2/D2)*100</f>
        <v>136.85882352941178</v>
      </c>
      <c r="P2" s="5">
        <f>IF(NOT(L2=0),(E2/L2),0)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3">
        <f>(((I2/60)/60)/24)+DATE(1970,1,1)</f>
        <v>42208.125</v>
      </c>
    </row>
    <row r="3" spans="1:20" x14ac:dyDescent="0.3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 t="shared" ref="O3:O66" si="0">(E3/D3)*100</f>
        <v>142.60827250608273</v>
      </c>
      <c r="P3" s="5">
        <f t="shared" ref="P3:P66" si="1">IF(NOT(L3=0),(E3/L3),0)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3">
        <f t="shared" ref="T3:T66" si="3">(((I3/60)/60)/24)+DATE(1970,1,1)</f>
        <v>42796.600497685184</v>
      </c>
    </row>
    <row r="4" spans="1:20" x14ac:dyDescent="0.3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 t="shared" si="0"/>
        <v>105</v>
      </c>
      <c r="P4" s="5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3">
        <f t="shared" si="3"/>
        <v>42415.702349537038</v>
      </c>
    </row>
    <row r="5" spans="1:20" x14ac:dyDescent="0.3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 t="shared" si="0"/>
        <v>103.89999999999999</v>
      </c>
      <c r="P5" s="5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3">
        <f t="shared" si="3"/>
        <v>41858.515127314815</v>
      </c>
    </row>
    <row r="6" spans="1:20" x14ac:dyDescent="0.3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 t="shared" si="0"/>
        <v>122.99154545454545</v>
      </c>
      <c r="P6" s="5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3">
        <f t="shared" si="3"/>
        <v>42357.834247685183</v>
      </c>
    </row>
    <row r="7" spans="1:20" x14ac:dyDescent="0.3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 t="shared" si="0"/>
        <v>109.77744436109028</v>
      </c>
      <c r="P7" s="5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3">
        <f t="shared" si="3"/>
        <v>42580.232638888891</v>
      </c>
    </row>
    <row r="8" spans="1:20" x14ac:dyDescent="0.3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 t="shared" si="0"/>
        <v>106.4875</v>
      </c>
      <c r="P8" s="5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3">
        <f t="shared" si="3"/>
        <v>41804.072337962964</v>
      </c>
    </row>
    <row r="9" spans="1:20" x14ac:dyDescent="0.3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 t="shared" si="0"/>
        <v>101.22222222222221</v>
      </c>
      <c r="P9" s="5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3">
        <f t="shared" si="3"/>
        <v>42556.047071759262</v>
      </c>
    </row>
    <row r="10" spans="1:20" x14ac:dyDescent="0.3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 t="shared" si="0"/>
        <v>100.04342857142856</v>
      </c>
      <c r="P10" s="5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3">
        <f t="shared" si="3"/>
        <v>42475.875</v>
      </c>
    </row>
    <row r="11" spans="1:20" x14ac:dyDescent="0.3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 t="shared" si="0"/>
        <v>125.998</v>
      </c>
      <c r="P11" s="5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3">
        <f t="shared" si="3"/>
        <v>42477.103518518517</v>
      </c>
    </row>
    <row r="12" spans="1:20" x14ac:dyDescent="0.3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 t="shared" si="0"/>
        <v>100.49999999999999</v>
      </c>
      <c r="P12" s="5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3">
        <f t="shared" si="3"/>
        <v>41815.068043981482</v>
      </c>
    </row>
    <row r="13" spans="1:20" x14ac:dyDescent="0.3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 t="shared" si="0"/>
        <v>120.5</v>
      </c>
      <c r="P13" s="5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3">
        <f t="shared" si="3"/>
        <v>42604.125</v>
      </c>
    </row>
    <row r="14" spans="1:20" x14ac:dyDescent="0.3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 t="shared" si="0"/>
        <v>165.29333333333335</v>
      </c>
      <c r="P14" s="5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3">
        <f t="shared" si="3"/>
        <v>41836.125</v>
      </c>
    </row>
    <row r="15" spans="1:20" x14ac:dyDescent="0.3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 t="shared" si="0"/>
        <v>159.97142857142856</v>
      </c>
      <c r="P15" s="5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3">
        <f t="shared" si="3"/>
        <v>42544.852083333331</v>
      </c>
    </row>
    <row r="16" spans="1:20" x14ac:dyDescent="0.3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 t="shared" si="0"/>
        <v>100.93333333333334</v>
      </c>
      <c r="P16" s="5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3">
        <f t="shared" si="3"/>
        <v>41833.582638888889</v>
      </c>
    </row>
    <row r="17" spans="1:20" x14ac:dyDescent="0.3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 t="shared" si="0"/>
        <v>106.60000000000001</v>
      </c>
      <c r="P17" s="5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3">
        <f t="shared" si="3"/>
        <v>42274.843055555553</v>
      </c>
    </row>
    <row r="18" spans="1:20" x14ac:dyDescent="0.3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 t="shared" si="0"/>
        <v>100.24166666666667</v>
      </c>
      <c r="P18" s="5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3">
        <f t="shared" si="3"/>
        <v>41806.229166666664</v>
      </c>
    </row>
    <row r="19" spans="1:20" x14ac:dyDescent="0.3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 t="shared" si="0"/>
        <v>100.66666666666666</v>
      </c>
      <c r="P19" s="5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3">
        <f t="shared" si="3"/>
        <v>41947.773402777777</v>
      </c>
    </row>
    <row r="20" spans="1:20" x14ac:dyDescent="0.3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 t="shared" si="0"/>
        <v>106.32110000000002</v>
      </c>
      <c r="P20" s="5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3">
        <f t="shared" si="3"/>
        <v>41899.542314814818</v>
      </c>
    </row>
    <row r="21" spans="1:20" x14ac:dyDescent="0.3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 t="shared" si="0"/>
        <v>145.29411764705881</v>
      </c>
      <c r="P21" s="5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3">
        <f t="shared" si="3"/>
        <v>42205.816365740742</v>
      </c>
    </row>
    <row r="22" spans="1:20" x14ac:dyDescent="0.3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 t="shared" si="0"/>
        <v>100.2</v>
      </c>
      <c r="P22" s="5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3">
        <f t="shared" si="3"/>
        <v>42260.758240740746</v>
      </c>
    </row>
    <row r="23" spans="1:20" x14ac:dyDescent="0.3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 t="shared" si="0"/>
        <v>109.13513513513513</v>
      </c>
      <c r="P23" s="5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3">
        <f t="shared" si="3"/>
        <v>41908.627187500002</v>
      </c>
    </row>
    <row r="24" spans="1:20" x14ac:dyDescent="0.3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 t="shared" si="0"/>
        <v>117.14285714285715</v>
      </c>
      <c r="P24" s="5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3">
        <f t="shared" si="3"/>
        <v>42005.332638888889</v>
      </c>
    </row>
    <row r="25" spans="1:20" x14ac:dyDescent="0.3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 t="shared" si="0"/>
        <v>118.5</v>
      </c>
      <c r="P25" s="5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3">
        <f t="shared" si="3"/>
        <v>42124.638888888891</v>
      </c>
    </row>
    <row r="26" spans="1:20" x14ac:dyDescent="0.3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 t="shared" si="0"/>
        <v>108.80768571428572</v>
      </c>
      <c r="P26" s="5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3">
        <f t="shared" si="3"/>
        <v>42262.818750000006</v>
      </c>
    </row>
    <row r="27" spans="1:20" x14ac:dyDescent="0.3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 t="shared" si="0"/>
        <v>133.33333333333331</v>
      </c>
      <c r="P27" s="5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3">
        <f t="shared" si="3"/>
        <v>42378.025011574078</v>
      </c>
    </row>
    <row r="28" spans="1:20" x14ac:dyDescent="0.3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 t="shared" si="0"/>
        <v>155.20000000000002</v>
      </c>
      <c r="P28" s="5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3">
        <f t="shared" si="3"/>
        <v>41868.515555555554</v>
      </c>
    </row>
    <row r="29" spans="1:20" x14ac:dyDescent="0.3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 t="shared" si="0"/>
        <v>111.72500000000001</v>
      </c>
      <c r="P29" s="5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3">
        <f t="shared" si="3"/>
        <v>41959.206400462965</v>
      </c>
    </row>
    <row r="30" spans="1:20" x14ac:dyDescent="0.3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 t="shared" si="0"/>
        <v>100.35000000000001</v>
      </c>
      <c r="P30" s="5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3">
        <f t="shared" si="3"/>
        <v>42354.96393518518</v>
      </c>
    </row>
    <row r="31" spans="1:20" x14ac:dyDescent="0.3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 t="shared" si="0"/>
        <v>123.33333333333334</v>
      </c>
      <c r="P31" s="5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3">
        <f t="shared" si="3"/>
        <v>41842.67324074074</v>
      </c>
    </row>
    <row r="32" spans="1:20" x14ac:dyDescent="0.3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 t="shared" si="0"/>
        <v>101.29975</v>
      </c>
      <c r="P32" s="5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3">
        <f t="shared" si="3"/>
        <v>41872.292997685188</v>
      </c>
    </row>
    <row r="33" spans="1:20" x14ac:dyDescent="0.3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 t="shared" si="0"/>
        <v>100</v>
      </c>
      <c r="P33" s="5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3">
        <f t="shared" si="3"/>
        <v>42394.79206018518</v>
      </c>
    </row>
    <row r="34" spans="1:20" x14ac:dyDescent="0.3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 t="shared" si="0"/>
        <v>100.24604569420035</v>
      </c>
      <c r="P34" s="5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3">
        <f t="shared" si="3"/>
        <v>42503.165972222225</v>
      </c>
    </row>
    <row r="35" spans="1:20" x14ac:dyDescent="0.3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 t="shared" si="0"/>
        <v>102.0952380952381</v>
      </c>
      <c r="P35" s="5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3">
        <f t="shared" si="3"/>
        <v>42316.702557870376</v>
      </c>
    </row>
    <row r="36" spans="1:20" x14ac:dyDescent="0.3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 t="shared" si="0"/>
        <v>130.46153846153845</v>
      </c>
      <c r="P36" s="5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3">
        <f t="shared" si="3"/>
        <v>41856.321770833332</v>
      </c>
    </row>
    <row r="37" spans="1:20" x14ac:dyDescent="0.3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 t="shared" si="0"/>
        <v>166.5</v>
      </c>
      <c r="P37" s="5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3">
        <f t="shared" si="3"/>
        <v>42122</v>
      </c>
    </row>
    <row r="38" spans="1:20" x14ac:dyDescent="0.3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 t="shared" si="0"/>
        <v>142.15</v>
      </c>
      <c r="P38" s="5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3">
        <f t="shared" si="3"/>
        <v>42098.265335648146</v>
      </c>
    </row>
    <row r="39" spans="1:20" x14ac:dyDescent="0.3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 t="shared" si="0"/>
        <v>183.44090909090909</v>
      </c>
      <c r="P39" s="5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3">
        <f t="shared" si="3"/>
        <v>42062.693043981482</v>
      </c>
    </row>
    <row r="40" spans="1:20" x14ac:dyDescent="0.3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 t="shared" si="0"/>
        <v>110.04</v>
      </c>
      <c r="P40" s="5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3">
        <f t="shared" si="3"/>
        <v>41405.057222222218</v>
      </c>
    </row>
    <row r="41" spans="1:20" x14ac:dyDescent="0.3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 t="shared" si="0"/>
        <v>130.98000000000002</v>
      </c>
      <c r="P41" s="5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3">
        <f t="shared" si="3"/>
        <v>41784.957638888889</v>
      </c>
    </row>
    <row r="42" spans="1:20" x14ac:dyDescent="0.3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 t="shared" si="0"/>
        <v>101.35000000000001</v>
      </c>
      <c r="P42" s="5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3">
        <f t="shared" si="3"/>
        <v>41809.166666666664</v>
      </c>
    </row>
    <row r="43" spans="1:20" x14ac:dyDescent="0.3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 t="shared" si="0"/>
        <v>100</v>
      </c>
      <c r="P43" s="5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3">
        <f t="shared" si="3"/>
        <v>41917.568912037037</v>
      </c>
    </row>
    <row r="44" spans="1:20" x14ac:dyDescent="0.3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 t="shared" si="0"/>
        <v>141.85714285714286</v>
      </c>
      <c r="P44" s="5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3">
        <f t="shared" si="3"/>
        <v>42001.639189814814</v>
      </c>
    </row>
    <row r="45" spans="1:20" x14ac:dyDescent="0.3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 t="shared" si="0"/>
        <v>308.65999999999997</v>
      </c>
      <c r="P45" s="5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3">
        <f t="shared" si="3"/>
        <v>41833</v>
      </c>
    </row>
    <row r="46" spans="1:20" x14ac:dyDescent="0.3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 t="shared" si="0"/>
        <v>100</v>
      </c>
      <c r="P46" s="5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3">
        <f t="shared" si="3"/>
        <v>41919.098807870374</v>
      </c>
    </row>
    <row r="47" spans="1:20" x14ac:dyDescent="0.3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 t="shared" si="0"/>
        <v>120</v>
      </c>
      <c r="P47" s="5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3">
        <f t="shared" si="3"/>
        <v>42487.623923611114</v>
      </c>
    </row>
    <row r="48" spans="1:20" x14ac:dyDescent="0.3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 t="shared" si="0"/>
        <v>104.16666666666667</v>
      </c>
      <c r="P48" s="5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3">
        <f t="shared" si="3"/>
        <v>42353.964976851858</v>
      </c>
    </row>
    <row r="49" spans="1:20" x14ac:dyDescent="0.3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 t="shared" si="0"/>
        <v>107.61100000000002</v>
      </c>
      <c r="P49" s="5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3">
        <f t="shared" si="3"/>
        <v>41992.861192129625</v>
      </c>
    </row>
    <row r="50" spans="1:20" x14ac:dyDescent="0.3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 t="shared" si="0"/>
        <v>107.94999999999999</v>
      </c>
      <c r="P50" s="5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3">
        <f t="shared" si="3"/>
        <v>42064.5</v>
      </c>
    </row>
    <row r="51" spans="1:20" x14ac:dyDescent="0.3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 t="shared" si="0"/>
        <v>100</v>
      </c>
      <c r="P51" s="5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3">
        <f t="shared" si="3"/>
        <v>42301.176446759258</v>
      </c>
    </row>
    <row r="52" spans="1:20" x14ac:dyDescent="0.3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 t="shared" si="0"/>
        <v>100</v>
      </c>
      <c r="P52" s="5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3">
        <f t="shared" si="3"/>
        <v>42034.708333333328</v>
      </c>
    </row>
    <row r="53" spans="1:20" x14ac:dyDescent="0.3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 t="shared" si="0"/>
        <v>128.0181818181818</v>
      </c>
      <c r="P53" s="5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3">
        <f t="shared" si="3"/>
        <v>42226.928668981483</v>
      </c>
    </row>
    <row r="54" spans="1:20" x14ac:dyDescent="0.3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 t="shared" si="0"/>
        <v>116.21</v>
      </c>
      <c r="P54" s="5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3">
        <f t="shared" si="3"/>
        <v>41837.701921296299</v>
      </c>
    </row>
    <row r="55" spans="1:20" x14ac:dyDescent="0.3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 t="shared" si="0"/>
        <v>109.63333333333334</v>
      </c>
      <c r="P55" s="5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3">
        <f t="shared" si="3"/>
        <v>41733.916666666664</v>
      </c>
    </row>
    <row r="56" spans="1:20" x14ac:dyDescent="0.3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 t="shared" si="0"/>
        <v>101</v>
      </c>
      <c r="P56" s="5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3">
        <f t="shared" si="3"/>
        <v>42363.713206018518</v>
      </c>
    </row>
    <row r="57" spans="1:20" x14ac:dyDescent="0.3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 t="shared" si="0"/>
        <v>128.95348837209301</v>
      </c>
      <c r="P57" s="5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3">
        <f t="shared" si="3"/>
        <v>42517.968935185185</v>
      </c>
    </row>
    <row r="58" spans="1:20" x14ac:dyDescent="0.3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 t="shared" si="0"/>
        <v>107.26249999999999</v>
      </c>
      <c r="P58" s="5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3">
        <f t="shared" si="3"/>
        <v>42163.666666666672</v>
      </c>
    </row>
    <row r="59" spans="1:20" x14ac:dyDescent="0.3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 t="shared" si="0"/>
        <v>101.89999999999999</v>
      </c>
      <c r="P59" s="5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3">
        <f t="shared" si="3"/>
        <v>42119.83289351852</v>
      </c>
    </row>
    <row r="60" spans="1:20" x14ac:dyDescent="0.3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 t="shared" si="0"/>
        <v>102.91</v>
      </c>
      <c r="P60" s="5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3">
        <f t="shared" si="3"/>
        <v>41962.786712962959</v>
      </c>
    </row>
    <row r="61" spans="1:20" x14ac:dyDescent="0.3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 t="shared" si="0"/>
        <v>100.12570000000001</v>
      </c>
      <c r="P61" s="5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3">
        <f t="shared" si="3"/>
        <v>42261.875</v>
      </c>
    </row>
    <row r="62" spans="1:20" x14ac:dyDescent="0.3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 t="shared" si="0"/>
        <v>103.29622222222221</v>
      </c>
      <c r="P62" s="5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3">
        <f t="shared" si="3"/>
        <v>41721</v>
      </c>
    </row>
    <row r="63" spans="1:20" x14ac:dyDescent="0.3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 t="shared" si="0"/>
        <v>148.30000000000001</v>
      </c>
      <c r="P63" s="5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3">
        <f t="shared" si="3"/>
        <v>41431.814317129632</v>
      </c>
    </row>
    <row r="64" spans="1:20" x14ac:dyDescent="0.3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 t="shared" si="0"/>
        <v>154.73333333333332</v>
      </c>
      <c r="P64" s="5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3">
        <f t="shared" si="3"/>
        <v>41336.799513888887</v>
      </c>
    </row>
    <row r="65" spans="1:20" x14ac:dyDescent="0.3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 t="shared" si="0"/>
        <v>113.51849999999999</v>
      </c>
      <c r="P65" s="5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3">
        <f t="shared" si="3"/>
        <v>41636.207638888889</v>
      </c>
    </row>
    <row r="66" spans="1:20" x14ac:dyDescent="0.3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 t="shared" si="0"/>
        <v>173.33333333333334</v>
      </c>
      <c r="P66" s="5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3">
        <f t="shared" si="3"/>
        <v>41463.01829861111</v>
      </c>
    </row>
    <row r="67" spans="1:20" x14ac:dyDescent="0.3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 t="shared" ref="O67:O130" si="4">(E67/D67)*100</f>
        <v>107.52857142857141</v>
      </c>
      <c r="P67" s="5">
        <f t="shared" ref="P67:P130" si="5">IF(NOT(L67=0),(E67/L67),0)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3">
        <f t="shared" ref="T67:T130" si="7">(((I67/60)/60)/24)+DATE(1970,1,1)</f>
        <v>41862.249305555553</v>
      </c>
    </row>
    <row r="68" spans="1:20" x14ac:dyDescent="0.3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 t="shared" si="4"/>
        <v>118.6</v>
      </c>
      <c r="P68" s="5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3">
        <f t="shared" si="7"/>
        <v>42569.849768518514</v>
      </c>
    </row>
    <row r="69" spans="1:20" x14ac:dyDescent="0.3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 t="shared" si="4"/>
        <v>116.25000000000001</v>
      </c>
      <c r="P69" s="5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3">
        <f t="shared" si="7"/>
        <v>41105.583379629628</v>
      </c>
    </row>
    <row r="70" spans="1:20" x14ac:dyDescent="0.3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 t="shared" si="4"/>
        <v>127.16666666666667</v>
      </c>
      <c r="P70" s="5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3">
        <f t="shared" si="7"/>
        <v>41693.569340277776</v>
      </c>
    </row>
    <row r="71" spans="1:20" x14ac:dyDescent="0.3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 t="shared" si="4"/>
        <v>110.9423</v>
      </c>
      <c r="P71" s="5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3">
        <f t="shared" si="7"/>
        <v>40818.290972222225</v>
      </c>
    </row>
    <row r="72" spans="1:20" x14ac:dyDescent="0.3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 t="shared" si="4"/>
        <v>127.2</v>
      </c>
      <c r="P72" s="5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3">
        <f t="shared" si="7"/>
        <v>40790.896354166667</v>
      </c>
    </row>
    <row r="73" spans="1:20" x14ac:dyDescent="0.3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 t="shared" si="4"/>
        <v>123.94444444444443</v>
      </c>
      <c r="P73" s="5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3">
        <f t="shared" si="7"/>
        <v>41057.271493055552</v>
      </c>
    </row>
    <row r="74" spans="1:20" x14ac:dyDescent="0.3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 t="shared" si="4"/>
        <v>108.40909090909091</v>
      </c>
      <c r="P74" s="5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3">
        <f t="shared" si="7"/>
        <v>41228</v>
      </c>
    </row>
    <row r="75" spans="1:20" x14ac:dyDescent="0.3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 t="shared" si="4"/>
        <v>100</v>
      </c>
      <c r="P75" s="5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3">
        <f t="shared" si="7"/>
        <v>40666.165972222225</v>
      </c>
    </row>
    <row r="76" spans="1:20" x14ac:dyDescent="0.3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 t="shared" si="4"/>
        <v>112.93199999999999</v>
      </c>
      <c r="P76" s="5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3">
        <f t="shared" si="7"/>
        <v>42390.487210648149</v>
      </c>
    </row>
    <row r="77" spans="1:20" x14ac:dyDescent="0.3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 t="shared" si="4"/>
        <v>115.42857142857143</v>
      </c>
      <c r="P77" s="5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3">
        <f t="shared" si="7"/>
        <v>41387.209166666667</v>
      </c>
    </row>
    <row r="78" spans="1:20" x14ac:dyDescent="0.3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 t="shared" si="4"/>
        <v>153.33333333333334</v>
      </c>
      <c r="P78" s="5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3">
        <f t="shared" si="7"/>
        <v>40904.733310185184</v>
      </c>
    </row>
    <row r="79" spans="1:20" x14ac:dyDescent="0.3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 t="shared" si="4"/>
        <v>392.5</v>
      </c>
      <c r="P79" s="5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3">
        <f t="shared" si="7"/>
        <v>41050.124305555553</v>
      </c>
    </row>
    <row r="80" spans="1:20" x14ac:dyDescent="0.3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 t="shared" si="4"/>
        <v>2702</v>
      </c>
      <c r="P80" s="5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3">
        <f t="shared" si="7"/>
        <v>42614.730567129634</v>
      </c>
    </row>
    <row r="81" spans="1:20" x14ac:dyDescent="0.3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 t="shared" si="4"/>
        <v>127</v>
      </c>
      <c r="P81" s="5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3">
        <f t="shared" si="7"/>
        <v>41754.776539351849</v>
      </c>
    </row>
    <row r="82" spans="1:20" x14ac:dyDescent="0.3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 t="shared" si="4"/>
        <v>107.25</v>
      </c>
      <c r="P82" s="5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3">
        <f t="shared" si="7"/>
        <v>41618.083981481483</v>
      </c>
    </row>
    <row r="83" spans="1:20" x14ac:dyDescent="0.3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 t="shared" si="4"/>
        <v>198</v>
      </c>
      <c r="P83" s="5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3">
        <f t="shared" si="7"/>
        <v>41104.126388888886</v>
      </c>
    </row>
    <row r="84" spans="1:20" x14ac:dyDescent="0.3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 t="shared" si="4"/>
        <v>100.01249999999999</v>
      </c>
      <c r="P84" s="5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3">
        <f t="shared" si="7"/>
        <v>40825.820150462961</v>
      </c>
    </row>
    <row r="85" spans="1:20" x14ac:dyDescent="0.3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 t="shared" si="4"/>
        <v>102.49999999999999</v>
      </c>
      <c r="P85" s="5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3">
        <f t="shared" si="7"/>
        <v>42057.479166666672</v>
      </c>
    </row>
    <row r="86" spans="1:20" x14ac:dyDescent="0.3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 t="shared" si="4"/>
        <v>100</v>
      </c>
      <c r="P86" s="5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3">
        <f t="shared" si="7"/>
        <v>40678.757939814815</v>
      </c>
    </row>
    <row r="87" spans="1:20" x14ac:dyDescent="0.3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 t="shared" si="4"/>
        <v>125.49999999999999</v>
      </c>
      <c r="P87" s="5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3">
        <f t="shared" si="7"/>
        <v>40809.125428240739</v>
      </c>
    </row>
    <row r="88" spans="1:20" x14ac:dyDescent="0.3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 t="shared" si="4"/>
        <v>106.46666666666667</v>
      </c>
      <c r="P88" s="5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3">
        <f t="shared" si="7"/>
        <v>42365.59774305555</v>
      </c>
    </row>
    <row r="89" spans="1:20" x14ac:dyDescent="0.3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 t="shared" si="4"/>
        <v>104.60000000000001</v>
      </c>
      <c r="P89" s="5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3">
        <f t="shared" si="7"/>
        <v>40332.070138888892</v>
      </c>
    </row>
    <row r="90" spans="1:20" x14ac:dyDescent="0.3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 t="shared" si="4"/>
        <v>102.85714285714285</v>
      </c>
      <c r="P90" s="5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3">
        <f t="shared" si="7"/>
        <v>41812.65892361111</v>
      </c>
    </row>
    <row r="91" spans="1:20" x14ac:dyDescent="0.3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 t="shared" si="4"/>
        <v>115.06666666666668</v>
      </c>
      <c r="P91" s="5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3">
        <f t="shared" si="7"/>
        <v>41427.752222222225</v>
      </c>
    </row>
    <row r="92" spans="1:20" x14ac:dyDescent="0.3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 t="shared" si="4"/>
        <v>100.4</v>
      </c>
      <c r="P92" s="5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3">
        <f t="shared" si="7"/>
        <v>40736.297442129631</v>
      </c>
    </row>
    <row r="93" spans="1:20" x14ac:dyDescent="0.3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 t="shared" si="4"/>
        <v>120</v>
      </c>
      <c r="P93" s="5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3">
        <f t="shared" si="7"/>
        <v>40680.402361111112</v>
      </c>
    </row>
    <row r="94" spans="1:20" x14ac:dyDescent="0.3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 t="shared" si="4"/>
        <v>105.2</v>
      </c>
      <c r="P94" s="5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3">
        <f t="shared" si="7"/>
        <v>42767.333333333328</v>
      </c>
    </row>
    <row r="95" spans="1:20" x14ac:dyDescent="0.3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 t="shared" si="4"/>
        <v>110.60000000000001</v>
      </c>
      <c r="P95" s="5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3">
        <f t="shared" si="7"/>
        <v>41093.875</v>
      </c>
    </row>
    <row r="96" spans="1:20" x14ac:dyDescent="0.3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 t="shared" si="4"/>
        <v>104</v>
      </c>
      <c r="P96" s="5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3">
        <f t="shared" si="7"/>
        <v>41736.717847222222</v>
      </c>
    </row>
    <row r="97" spans="1:20" x14ac:dyDescent="0.3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 t="shared" si="4"/>
        <v>131.42857142857142</v>
      </c>
      <c r="P97" s="5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3">
        <f t="shared" si="7"/>
        <v>40965.005104166667</v>
      </c>
    </row>
    <row r="98" spans="1:20" x14ac:dyDescent="0.3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 t="shared" si="4"/>
        <v>114.66666666666667</v>
      </c>
      <c r="P98" s="5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3">
        <f t="shared" si="7"/>
        <v>40391.125</v>
      </c>
    </row>
    <row r="99" spans="1:20" x14ac:dyDescent="0.3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 t="shared" si="4"/>
        <v>106.25</v>
      </c>
      <c r="P99" s="5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3">
        <f t="shared" si="7"/>
        <v>40736.135208333333</v>
      </c>
    </row>
    <row r="100" spans="1:20" x14ac:dyDescent="0.3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 t="shared" si="4"/>
        <v>106.25</v>
      </c>
      <c r="P100" s="5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3">
        <f t="shared" si="7"/>
        <v>41250.979166666664</v>
      </c>
    </row>
    <row r="101" spans="1:20" x14ac:dyDescent="0.3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 t="shared" si="4"/>
        <v>106.01933333333334</v>
      </c>
      <c r="P101" s="5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3">
        <f t="shared" si="7"/>
        <v>41661.902766203704</v>
      </c>
    </row>
    <row r="102" spans="1:20" x14ac:dyDescent="0.3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 t="shared" si="4"/>
        <v>100</v>
      </c>
      <c r="P102" s="5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3">
        <f t="shared" si="7"/>
        <v>41217.794976851852</v>
      </c>
    </row>
    <row r="103" spans="1:20" x14ac:dyDescent="0.3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 t="shared" si="4"/>
        <v>100</v>
      </c>
      <c r="P103" s="5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3">
        <f t="shared" si="7"/>
        <v>41298.776736111111</v>
      </c>
    </row>
    <row r="104" spans="1:20" x14ac:dyDescent="0.3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 t="shared" si="4"/>
        <v>127.75000000000001</v>
      </c>
      <c r="P104" s="5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3">
        <f t="shared" si="7"/>
        <v>40535.131168981483</v>
      </c>
    </row>
    <row r="105" spans="1:20" x14ac:dyDescent="0.3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 t="shared" si="4"/>
        <v>105.15384615384616</v>
      </c>
      <c r="P105" s="5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3">
        <f t="shared" si="7"/>
        <v>41705.805902777778</v>
      </c>
    </row>
    <row r="106" spans="1:20" x14ac:dyDescent="0.3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 t="shared" si="4"/>
        <v>120</v>
      </c>
      <c r="P106" s="5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3">
        <f t="shared" si="7"/>
        <v>40636.041666666664</v>
      </c>
    </row>
    <row r="107" spans="1:20" x14ac:dyDescent="0.3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 t="shared" si="4"/>
        <v>107.40909090909089</v>
      </c>
      <c r="P107" s="5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3">
        <f t="shared" si="7"/>
        <v>42504</v>
      </c>
    </row>
    <row r="108" spans="1:20" x14ac:dyDescent="0.3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 t="shared" si="4"/>
        <v>100.49999999999999</v>
      </c>
      <c r="P108" s="5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3">
        <f t="shared" si="7"/>
        <v>41001.776631944449</v>
      </c>
    </row>
    <row r="109" spans="1:20" x14ac:dyDescent="0.3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 t="shared" si="4"/>
        <v>102.46666666666667</v>
      </c>
      <c r="P109" s="5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3">
        <f t="shared" si="7"/>
        <v>40657.982488425929</v>
      </c>
    </row>
    <row r="110" spans="1:20" x14ac:dyDescent="0.3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 t="shared" si="4"/>
        <v>246.66666666666669</v>
      </c>
      <c r="P110" s="5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3">
        <f t="shared" si="7"/>
        <v>41425.613078703704</v>
      </c>
    </row>
    <row r="111" spans="1:20" x14ac:dyDescent="0.3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 t="shared" si="4"/>
        <v>219.49999999999997</v>
      </c>
      <c r="P111" s="5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3">
        <f t="shared" si="7"/>
        <v>40600.025810185187</v>
      </c>
    </row>
    <row r="112" spans="1:20" x14ac:dyDescent="0.3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 t="shared" si="4"/>
        <v>130.76923076923077</v>
      </c>
      <c r="P112" s="5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3">
        <f t="shared" si="7"/>
        <v>41592.249305555553</v>
      </c>
    </row>
    <row r="113" spans="1:20" x14ac:dyDescent="0.3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 t="shared" si="4"/>
        <v>154.57142857142858</v>
      </c>
      <c r="P113" s="5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3">
        <f t="shared" si="7"/>
        <v>42155.333182870367</v>
      </c>
    </row>
    <row r="114" spans="1:20" x14ac:dyDescent="0.3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 t="shared" si="4"/>
        <v>104</v>
      </c>
      <c r="P114" s="5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3">
        <f t="shared" si="7"/>
        <v>41742.083333333336</v>
      </c>
    </row>
    <row r="115" spans="1:20" x14ac:dyDescent="0.3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 t="shared" si="4"/>
        <v>141</v>
      </c>
      <c r="P115" s="5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3">
        <f t="shared" si="7"/>
        <v>40761.625</v>
      </c>
    </row>
    <row r="116" spans="1:20" x14ac:dyDescent="0.3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 t="shared" si="4"/>
        <v>103.33333333333334</v>
      </c>
      <c r="P116" s="5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3">
        <f t="shared" si="7"/>
        <v>40921.27416666667</v>
      </c>
    </row>
    <row r="117" spans="1:20" x14ac:dyDescent="0.3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 t="shared" si="4"/>
        <v>140.44444444444443</v>
      </c>
      <c r="P117" s="5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3">
        <f t="shared" si="7"/>
        <v>40943.738935185182</v>
      </c>
    </row>
    <row r="118" spans="1:20" x14ac:dyDescent="0.3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 t="shared" si="4"/>
        <v>113.65714285714286</v>
      </c>
      <c r="P118" s="5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3">
        <f t="shared" si="7"/>
        <v>40641.455497685187</v>
      </c>
    </row>
    <row r="119" spans="1:20" x14ac:dyDescent="0.3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 t="shared" si="4"/>
        <v>100.49377777777779</v>
      </c>
      <c r="P119" s="5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3">
        <f t="shared" si="7"/>
        <v>40338.791666666664</v>
      </c>
    </row>
    <row r="120" spans="1:20" x14ac:dyDescent="0.3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 t="shared" si="4"/>
        <v>113.03159999999998</v>
      </c>
      <c r="P120" s="5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3">
        <f t="shared" si="7"/>
        <v>40753.053657407407</v>
      </c>
    </row>
    <row r="121" spans="1:20" x14ac:dyDescent="0.3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 t="shared" si="4"/>
        <v>104.55692307692308</v>
      </c>
      <c r="P121" s="5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3">
        <f t="shared" si="7"/>
        <v>40768.958333333336</v>
      </c>
    </row>
    <row r="122" spans="1:20" x14ac:dyDescent="0.3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 t="shared" si="4"/>
        <v>1.4285714285714287E-2</v>
      </c>
      <c r="P122" s="5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3">
        <f t="shared" si="7"/>
        <v>42646.049849537041</v>
      </c>
    </row>
    <row r="123" spans="1:20" x14ac:dyDescent="0.3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 t="shared" si="4"/>
        <v>3.3333333333333333E-2</v>
      </c>
      <c r="P123" s="5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3">
        <f t="shared" si="7"/>
        <v>42112.427777777775</v>
      </c>
    </row>
    <row r="124" spans="1:20" x14ac:dyDescent="0.3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 t="shared" si="4"/>
        <v>0</v>
      </c>
      <c r="P124" s="5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3">
        <f t="shared" si="7"/>
        <v>42653.431793981479</v>
      </c>
    </row>
    <row r="125" spans="1:20" x14ac:dyDescent="0.3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 t="shared" si="4"/>
        <v>0.27454545454545454</v>
      </c>
      <c r="P125" s="5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3">
        <f t="shared" si="7"/>
        <v>41940.916666666664</v>
      </c>
    </row>
    <row r="126" spans="1:20" x14ac:dyDescent="0.3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 t="shared" si="4"/>
        <v>0</v>
      </c>
      <c r="P126" s="5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3">
        <f t="shared" si="7"/>
        <v>42139.928726851853</v>
      </c>
    </row>
    <row r="127" spans="1:20" x14ac:dyDescent="0.3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 t="shared" si="4"/>
        <v>14.000000000000002</v>
      </c>
      <c r="P127" s="5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3">
        <f t="shared" si="7"/>
        <v>42769.993981481486</v>
      </c>
    </row>
    <row r="128" spans="1:20" x14ac:dyDescent="0.3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 t="shared" si="4"/>
        <v>5.548</v>
      </c>
      <c r="P128" s="5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3">
        <f t="shared" si="7"/>
        <v>42166.083333333328</v>
      </c>
    </row>
    <row r="129" spans="1:20" x14ac:dyDescent="0.3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 t="shared" si="4"/>
        <v>2.375</v>
      </c>
      <c r="P129" s="5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3">
        <f t="shared" si="7"/>
        <v>42097.582650462966</v>
      </c>
    </row>
    <row r="130" spans="1:20" x14ac:dyDescent="0.3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 t="shared" si="4"/>
        <v>1.867</v>
      </c>
      <c r="P130" s="5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3">
        <f t="shared" si="7"/>
        <v>42663.22792824074</v>
      </c>
    </row>
    <row r="131" spans="1:20" x14ac:dyDescent="0.3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 t="shared" ref="O131:O194" si="8">(E131/D131)*100</f>
        <v>0</v>
      </c>
      <c r="P131" s="5">
        <f t="shared" ref="P131:P194" si="9">IF(NOT(L131=0),(E131/L131),0)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3">
        <f t="shared" ref="T131:T194" si="11">(((I131/60)/60)/24)+DATE(1970,1,1)</f>
        <v>41942.937303240738</v>
      </c>
    </row>
    <row r="132" spans="1:20" x14ac:dyDescent="0.3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 t="shared" si="8"/>
        <v>0</v>
      </c>
      <c r="P132" s="5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3">
        <f t="shared" si="11"/>
        <v>41806.844444444447</v>
      </c>
    </row>
    <row r="133" spans="1:20" x14ac:dyDescent="0.3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 t="shared" si="8"/>
        <v>0</v>
      </c>
      <c r="P133" s="5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3">
        <f t="shared" si="11"/>
        <v>42557</v>
      </c>
    </row>
    <row r="134" spans="1:20" x14ac:dyDescent="0.3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 t="shared" si="8"/>
        <v>9.5687499999999996</v>
      </c>
      <c r="P134" s="5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3">
        <f t="shared" si="11"/>
        <v>41950.854247685187</v>
      </c>
    </row>
    <row r="135" spans="1:20" x14ac:dyDescent="0.3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 t="shared" si="8"/>
        <v>0</v>
      </c>
      <c r="P135" s="5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3">
        <f t="shared" si="11"/>
        <v>42521.729861111111</v>
      </c>
    </row>
    <row r="136" spans="1:20" x14ac:dyDescent="0.3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 t="shared" si="8"/>
        <v>0</v>
      </c>
      <c r="P136" s="5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3">
        <f t="shared" si="11"/>
        <v>42251.708333333328</v>
      </c>
    </row>
    <row r="137" spans="1:20" x14ac:dyDescent="0.3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 t="shared" si="8"/>
        <v>13.433333333333334</v>
      </c>
      <c r="P137" s="5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3">
        <f t="shared" si="11"/>
        <v>41821.791666666664</v>
      </c>
    </row>
    <row r="138" spans="1:20" x14ac:dyDescent="0.3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 t="shared" si="8"/>
        <v>0</v>
      </c>
      <c r="P138" s="5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3">
        <f t="shared" si="11"/>
        <v>42140.427777777775</v>
      </c>
    </row>
    <row r="139" spans="1:20" x14ac:dyDescent="0.3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 t="shared" si="8"/>
        <v>0</v>
      </c>
      <c r="P139" s="5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3">
        <f t="shared" si="11"/>
        <v>42289.573993055557</v>
      </c>
    </row>
    <row r="140" spans="1:20" x14ac:dyDescent="0.3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 t="shared" si="8"/>
        <v>3.1413333333333333</v>
      </c>
      <c r="P140" s="5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3">
        <f t="shared" si="11"/>
        <v>42217.207638888889</v>
      </c>
    </row>
    <row r="141" spans="1:20" x14ac:dyDescent="0.3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 t="shared" si="8"/>
        <v>100</v>
      </c>
      <c r="P141" s="5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3">
        <f t="shared" si="11"/>
        <v>42197.920972222222</v>
      </c>
    </row>
    <row r="142" spans="1:20" x14ac:dyDescent="0.3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 t="shared" si="8"/>
        <v>0</v>
      </c>
      <c r="P142" s="5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3">
        <f t="shared" si="11"/>
        <v>42083.15662037037</v>
      </c>
    </row>
    <row r="143" spans="1:20" x14ac:dyDescent="0.3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 t="shared" si="8"/>
        <v>10.775</v>
      </c>
      <c r="P143" s="5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3">
        <f t="shared" si="11"/>
        <v>42155.153043981481</v>
      </c>
    </row>
    <row r="144" spans="1:20" x14ac:dyDescent="0.3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 t="shared" si="8"/>
        <v>0.33333333333333337</v>
      </c>
      <c r="P144" s="5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3">
        <f t="shared" si="11"/>
        <v>41959.934930555552</v>
      </c>
    </row>
    <row r="145" spans="1:20" x14ac:dyDescent="0.3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 t="shared" si="8"/>
        <v>0</v>
      </c>
      <c r="P145" s="5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3">
        <f t="shared" si="11"/>
        <v>42616.246527777781</v>
      </c>
    </row>
    <row r="146" spans="1:20" x14ac:dyDescent="0.3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 t="shared" si="8"/>
        <v>27.6</v>
      </c>
      <c r="P146" s="5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3">
        <f t="shared" si="11"/>
        <v>42107.72074074074</v>
      </c>
    </row>
    <row r="147" spans="1:20" x14ac:dyDescent="0.3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 t="shared" si="8"/>
        <v>7.5111111111111111</v>
      </c>
      <c r="P147" s="5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3">
        <f t="shared" si="11"/>
        <v>42227.542268518519</v>
      </c>
    </row>
    <row r="148" spans="1:20" x14ac:dyDescent="0.3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 t="shared" si="8"/>
        <v>0.57499999999999996</v>
      </c>
      <c r="P148" s="5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3">
        <f t="shared" si="11"/>
        <v>42753.016180555554</v>
      </c>
    </row>
    <row r="149" spans="1:20" x14ac:dyDescent="0.3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 t="shared" si="8"/>
        <v>0</v>
      </c>
      <c r="P149" s="5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3">
        <f t="shared" si="11"/>
        <v>42012.762499999997</v>
      </c>
    </row>
    <row r="150" spans="1:20" x14ac:dyDescent="0.3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 t="shared" si="8"/>
        <v>0.08</v>
      </c>
      <c r="P150" s="5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3">
        <f t="shared" si="11"/>
        <v>42427.281666666662</v>
      </c>
    </row>
    <row r="151" spans="1:20" x14ac:dyDescent="0.3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 t="shared" si="8"/>
        <v>0.91999999999999993</v>
      </c>
      <c r="P151" s="5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3">
        <f t="shared" si="11"/>
        <v>41998.333333333328</v>
      </c>
    </row>
    <row r="152" spans="1:20" x14ac:dyDescent="0.3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 t="shared" si="8"/>
        <v>23.163076923076922</v>
      </c>
      <c r="P152" s="5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3">
        <f t="shared" si="11"/>
        <v>42150.161828703705</v>
      </c>
    </row>
    <row r="153" spans="1:20" x14ac:dyDescent="0.3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 t="shared" si="8"/>
        <v>5.5999999999999994E-2</v>
      </c>
      <c r="P153" s="5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3">
        <f t="shared" si="11"/>
        <v>42173.550821759258</v>
      </c>
    </row>
    <row r="154" spans="1:20" x14ac:dyDescent="0.3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 t="shared" si="8"/>
        <v>7.8947368421052634E-3</v>
      </c>
      <c r="P154" s="5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3">
        <f t="shared" si="11"/>
        <v>41905.077546296299</v>
      </c>
    </row>
    <row r="155" spans="1:20" x14ac:dyDescent="0.3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 t="shared" si="8"/>
        <v>0.71799999999999997</v>
      </c>
      <c r="P155" s="5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3">
        <f t="shared" si="11"/>
        <v>41975.627824074079</v>
      </c>
    </row>
    <row r="156" spans="1:20" x14ac:dyDescent="0.3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 t="shared" si="8"/>
        <v>2.666666666666667</v>
      </c>
      <c r="P156" s="5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3">
        <f t="shared" si="11"/>
        <v>42158.547395833331</v>
      </c>
    </row>
    <row r="157" spans="1:20" x14ac:dyDescent="0.3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 t="shared" si="8"/>
        <v>6.0000000000000001E-3</v>
      </c>
      <c r="P157" s="5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3">
        <f t="shared" si="11"/>
        <v>42208.559432870374</v>
      </c>
    </row>
    <row r="158" spans="1:20" x14ac:dyDescent="0.3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 t="shared" si="8"/>
        <v>5.0999999999999996</v>
      </c>
      <c r="P158" s="5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3">
        <f t="shared" si="11"/>
        <v>41854.124953703707</v>
      </c>
    </row>
    <row r="159" spans="1:20" x14ac:dyDescent="0.3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 t="shared" si="8"/>
        <v>0.26711185308848079</v>
      </c>
      <c r="P159" s="5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3">
        <f t="shared" si="11"/>
        <v>42426.911712962959</v>
      </c>
    </row>
    <row r="160" spans="1:20" x14ac:dyDescent="0.3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 t="shared" si="8"/>
        <v>0</v>
      </c>
      <c r="P160" s="5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3">
        <f t="shared" si="11"/>
        <v>41934.07671296296</v>
      </c>
    </row>
    <row r="161" spans="1:20" x14ac:dyDescent="0.3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 t="shared" si="8"/>
        <v>2E-3</v>
      </c>
      <c r="P161" s="5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3">
        <f t="shared" si="11"/>
        <v>42554.434548611112</v>
      </c>
    </row>
    <row r="162" spans="1:20" x14ac:dyDescent="0.3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 t="shared" si="8"/>
        <v>0</v>
      </c>
      <c r="P162" s="5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3">
        <f t="shared" si="11"/>
        <v>42231.913090277783</v>
      </c>
    </row>
    <row r="163" spans="1:20" x14ac:dyDescent="0.3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 t="shared" si="8"/>
        <v>0.01</v>
      </c>
      <c r="P163" s="5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3">
        <f t="shared" si="11"/>
        <v>41822.687442129631</v>
      </c>
    </row>
    <row r="164" spans="1:20" x14ac:dyDescent="0.3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 t="shared" si="8"/>
        <v>15.535714285714286</v>
      </c>
      <c r="P164" s="5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3">
        <f t="shared" si="11"/>
        <v>41867.987500000003</v>
      </c>
    </row>
    <row r="165" spans="1:20" x14ac:dyDescent="0.3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 t="shared" si="8"/>
        <v>0</v>
      </c>
      <c r="P165" s="5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3">
        <f t="shared" si="11"/>
        <v>42278</v>
      </c>
    </row>
    <row r="166" spans="1:20" x14ac:dyDescent="0.3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 t="shared" si="8"/>
        <v>0.53333333333333333</v>
      </c>
      <c r="P166" s="5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3">
        <f t="shared" si="11"/>
        <v>41901.762743055559</v>
      </c>
    </row>
    <row r="167" spans="1:20" x14ac:dyDescent="0.3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 t="shared" si="8"/>
        <v>0</v>
      </c>
      <c r="P167" s="5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3">
        <f t="shared" si="11"/>
        <v>42381.658842592587</v>
      </c>
    </row>
    <row r="168" spans="1:20" x14ac:dyDescent="0.3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 t="shared" si="8"/>
        <v>60</v>
      </c>
      <c r="P168" s="5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3">
        <f t="shared" si="11"/>
        <v>42751.075949074075</v>
      </c>
    </row>
    <row r="169" spans="1:20" x14ac:dyDescent="0.3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 t="shared" si="8"/>
        <v>0.01</v>
      </c>
      <c r="P169" s="5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3">
        <f t="shared" si="11"/>
        <v>42220.927488425921</v>
      </c>
    </row>
    <row r="170" spans="1:20" x14ac:dyDescent="0.3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 t="shared" si="8"/>
        <v>4.0625</v>
      </c>
      <c r="P170" s="5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3">
        <f t="shared" si="11"/>
        <v>42082.793634259258</v>
      </c>
    </row>
    <row r="171" spans="1:20" x14ac:dyDescent="0.3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 t="shared" si="8"/>
        <v>22.400000000000002</v>
      </c>
      <c r="P171" s="5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3">
        <f t="shared" si="11"/>
        <v>41930.505312499998</v>
      </c>
    </row>
    <row r="172" spans="1:20" x14ac:dyDescent="0.3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 t="shared" si="8"/>
        <v>3.25</v>
      </c>
      <c r="P172" s="5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3">
        <f t="shared" si="11"/>
        <v>42246.227777777778</v>
      </c>
    </row>
    <row r="173" spans="1:20" x14ac:dyDescent="0.3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 t="shared" si="8"/>
        <v>2E-3</v>
      </c>
      <c r="P173" s="5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3">
        <f t="shared" si="11"/>
        <v>42594.180717592593</v>
      </c>
    </row>
    <row r="174" spans="1:20" x14ac:dyDescent="0.3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 t="shared" si="8"/>
        <v>0</v>
      </c>
      <c r="P174" s="5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3">
        <f t="shared" si="11"/>
        <v>42082.353275462956</v>
      </c>
    </row>
    <row r="175" spans="1:20" x14ac:dyDescent="0.3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 t="shared" si="8"/>
        <v>0</v>
      </c>
      <c r="P175" s="5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3">
        <f t="shared" si="11"/>
        <v>42063.573009259257</v>
      </c>
    </row>
    <row r="176" spans="1:20" x14ac:dyDescent="0.3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 t="shared" si="8"/>
        <v>0</v>
      </c>
      <c r="P176" s="5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3">
        <f t="shared" si="11"/>
        <v>42132.758981481486</v>
      </c>
    </row>
    <row r="177" spans="1:20" x14ac:dyDescent="0.3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 t="shared" si="8"/>
        <v>6.4850000000000003</v>
      </c>
      <c r="P177" s="5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3">
        <f t="shared" si="11"/>
        <v>41880.777905092589</v>
      </c>
    </row>
    <row r="178" spans="1:20" x14ac:dyDescent="0.3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 t="shared" si="8"/>
        <v>0</v>
      </c>
      <c r="P178" s="5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3">
        <f t="shared" si="11"/>
        <v>42221.824062500003</v>
      </c>
    </row>
    <row r="179" spans="1:20" x14ac:dyDescent="0.3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 t="shared" si="8"/>
        <v>40</v>
      </c>
      <c r="P179" s="5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3">
        <f t="shared" si="11"/>
        <v>42087.00608796296</v>
      </c>
    </row>
    <row r="180" spans="1:20" x14ac:dyDescent="0.3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 t="shared" si="8"/>
        <v>0</v>
      </c>
      <c r="P180" s="5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3">
        <f t="shared" si="11"/>
        <v>42334.997048611112</v>
      </c>
    </row>
    <row r="181" spans="1:20" x14ac:dyDescent="0.3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 t="shared" si="8"/>
        <v>20</v>
      </c>
      <c r="P181" s="5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3">
        <f t="shared" si="11"/>
        <v>42433.080497685187</v>
      </c>
    </row>
    <row r="182" spans="1:20" x14ac:dyDescent="0.3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 t="shared" si="8"/>
        <v>33.416666666666664</v>
      </c>
      <c r="P182" s="5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3">
        <f t="shared" si="11"/>
        <v>42107.791666666672</v>
      </c>
    </row>
    <row r="183" spans="1:20" x14ac:dyDescent="0.3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 t="shared" si="8"/>
        <v>21.092608822670172</v>
      </c>
      <c r="P183" s="5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3">
        <f t="shared" si="11"/>
        <v>42177.741840277777</v>
      </c>
    </row>
    <row r="184" spans="1:20" x14ac:dyDescent="0.3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 t="shared" si="8"/>
        <v>0</v>
      </c>
      <c r="P184" s="5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3">
        <f t="shared" si="11"/>
        <v>42742.011944444443</v>
      </c>
    </row>
    <row r="185" spans="1:20" x14ac:dyDescent="0.3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 t="shared" si="8"/>
        <v>35.856000000000002</v>
      </c>
      <c r="P185" s="5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3">
        <f t="shared" si="11"/>
        <v>41969.851967592593</v>
      </c>
    </row>
    <row r="186" spans="1:20" x14ac:dyDescent="0.3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 t="shared" si="8"/>
        <v>3.4000000000000004</v>
      </c>
      <c r="P186" s="5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3">
        <f t="shared" si="11"/>
        <v>41883.165972222225</v>
      </c>
    </row>
    <row r="187" spans="1:20" x14ac:dyDescent="0.3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 t="shared" si="8"/>
        <v>5.5</v>
      </c>
      <c r="P187" s="5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3">
        <f t="shared" si="11"/>
        <v>42600.91133101852</v>
      </c>
    </row>
    <row r="188" spans="1:20" x14ac:dyDescent="0.3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 t="shared" si="8"/>
        <v>0</v>
      </c>
      <c r="P188" s="5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3">
        <f t="shared" si="11"/>
        <v>42797.833333333328</v>
      </c>
    </row>
    <row r="189" spans="1:20" x14ac:dyDescent="0.3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 t="shared" si="8"/>
        <v>16</v>
      </c>
      <c r="P189" s="5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3">
        <f t="shared" si="11"/>
        <v>42206.290972222225</v>
      </c>
    </row>
    <row r="190" spans="1:20" x14ac:dyDescent="0.3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 t="shared" si="8"/>
        <v>0</v>
      </c>
      <c r="P190" s="5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3">
        <f t="shared" si="11"/>
        <v>41887.18304398148</v>
      </c>
    </row>
    <row r="191" spans="1:20" x14ac:dyDescent="0.3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 t="shared" si="8"/>
        <v>6.8999999999999992E-2</v>
      </c>
      <c r="P191" s="5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3">
        <f t="shared" si="11"/>
        <v>42616.690706018519</v>
      </c>
    </row>
    <row r="192" spans="1:20" x14ac:dyDescent="0.3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 t="shared" si="8"/>
        <v>0.41666666666666669</v>
      </c>
      <c r="P192" s="5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3">
        <f t="shared" si="11"/>
        <v>42537.650995370372</v>
      </c>
    </row>
    <row r="193" spans="1:20" x14ac:dyDescent="0.3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 t="shared" si="8"/>
        <v>5</v>
      </c>
      <c r="P193" s="5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3">
        <f t="shared" si="11"/>
        <v>42279.441412037035</v>
      </c>
    </row>
    <row r="194" spans="1:20" x14ac:dyDescent="0.3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 t="shared" si="8"/>
        <v>1.6999999999999999E-3</v>
      </c>
      <c r="P194" s="5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3">
        <f t="shared" si="11"/>
        <v>41929.792037037041</v>
      </c>
    </row>
    <row r="195" spans="1:20" x14ac:dyDescent="0.3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 t="shared" ref="O195:O258" si="12">(E195/D195)*100</f>
        <v>0</v>
      </c>
      <c r="P195" s="5">
        <f t="shared" ref="P195:P258" si="13">IF(NOT(L195=0),(E195/L195),0)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3">
        <f t="shared" ref="T195:T258" si="15">(((I195/60)/60)/24)+DATE(1970,1,1)</f>
        <v>41971.976458333331</v>
      </c>
    </row>
    <row r="196" spans="1:20" x14ac:dyDescent="0.3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 t="shared" si="12"/>
        <v>0.12</v>
      </c>
      <c r="P196" s="5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3">
        <f t="shared" si="15"/>
        <v>42435.996886574074</v>
      </c>
    </row>
    <row r="197" spans="1:20" x14ac:dyDescent="0.3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 t="shared" si="12"/>
        <v>0</v>
      </c>
      <c r="P197" s="5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3">
        <f t="shared" si="15"/>
        <v>42195.67050925926</v>
      </c>
    </row>
    <row r="198" spans="1:20" x14ac:dyDescent="0.3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 t="shared" si="12"/>
        <v>41.857142857142861</v>
      </c>
      <c r="P198" s="5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3">
        <f t="shared" si="15"/>
        <v>42287.875</v>
      </c>
    </row>
    <row r="199" spans="1:20" x14ac:dyDescent="0.3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 t="shared" si="12"/>
        <v>10.48</v>
      </c>
      <c r="P199" s="5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3">
        <f t="shared" si="15"/>
        <v>42783.875</v>
      </c>
    </row>
    <row r="200" spans="1:20" x14ac:dyDescent="0.3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 t="shared" si="12"/>
        <v>1.1159999999999999</v>
      </c>
      <c r="P200" s="5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3">
        <f t="shared" si="15"/>
        <v>41917.383356481485</v>
      </c>
    </row>
    <row r="201" spans="1:20" x14ac:dyDescent="0.3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 t="shared" si="12"/>
        <v>0</v>
      </c>
      <c r="P201" s="5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3">
        <f t="shared" si="15"/>
        <v>42614.123865740738</v>
      </c>
    </row>
    <row r="202" spans="1:20" x14ac:dyDescent="0.3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 t="shared" si="12"/>
        <v>26.192500000000003</v>
      </c>
      <c r="P202" s="5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3">
        <f t="shared" si="15"/>
        <v>41897.083368055559</v>
      </c>
    </row>
    <row r="203" spans="1:20" x14ac:dyDescent="0.3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 t="shared" si="12"/>
        <v>58.461538461538467</v>
      </c>
      <c r="P203" s="5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3">
        <f t="shared" si="15"/>
        <v>42043.818622685183</v>
      </c>
    </row>
    <row r="204" spans="1:20" x14ac:dyDescent="0.3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 t="shared" si="12"/>
        <v>0</v>
      </c>
      <c r="P204" s="5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3">
        <f t="shared" si="15"/>
        <v>42285.874305555553</v>
      </c>
    </row>
    <row r="205" spans="1:20" x14ac:dyDescent="0.3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 t="shared" si="12"/>
        <v>29.84</v>
      </c>
      <c r="P205" s="5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3">
        <f t="shared" si="15"/>
        <v>42033.847962962958</v>
      </c>
    </row>
    <row r="206" spans="1:20" x14ac:dyDescent="0.3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 t="shared" si="12"/>
        <v>50.721666666666664</v>
      </c>
      <c r="P206" s="5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3">
        <f t="shared" si="15"/>
        <v>42586.583368055552</v>
      </c>
    </row>
    <row r="207" spans="1:20" x14ac:dyDescent="0.3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 t="shared" si="12"/>
        <v>16.25</v>
      </c>
      <c r="P207" s="5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3">
        <f t="shared" si="15"/>
        <v>42283.632199074069</v>
      </c>
    </row>
    <row r="208" spans="1:20" x14ac:dyDescent="0.3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 t="shared" si="12"/>
        <v>0</v>
      </c>
      <c r="P208" s="5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3">
        <f t="shared" si="15"/>
        <v>42588.004432870366</v>
      </c>
    </row>
    <row r="209" spans="1:20" x14ac:dyDescent="0.3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 t="shared" si="12"/>
        <v>15.214285714285714</v>
      </c>
      <c r="P209" s="5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3">
        <f t="shared" si="15"/>
        <v>42008.197199074071</v>
      </c>
    </row>
    <row r="210" spans="1:20" x14ac:dyDescent="0.3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 t="shared" si="12"/>
        <v>0</v>
      </c>
      <c r="P210" s="5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3">
        <f t="shared" si="15"/>
        <v>41989.369988425926</v>
      </c>
    </row>
    <row r="211" spans="1:20" x14ac:dyDescent="0.3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 t="shared" si="12"/>
        <v>0</v>
      </c>
      <c r="P211" s="5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3">
        <f t="shared" si="15"/>
        <v>42195.922858796301</v>
      </c>
    </row>
    <row r="212" spans="1:20" x14ac:dyDescent="0.3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 t="shared" si="12"/>
        <v>25.25</v>
      </c>
      <c r="P212" s="5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3">
        <f t="shared" si="15"/>
        <v>42278.208333333328</v>
      </c>
    </row>
    <row r="213" spans="1:20" x14ac:dyDescent="0.3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 t="shared" si="12"/>
        <v>44.6</v>
      </c>
      <c r="P213" s="5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3">
        <f t="shared" si="15"/>
        <v>42266.159918981488</v>
      </c>
    </row>
    <row r="214" spans="1:20" x14ac:dyDescent="0.3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 t="shared" si="12"/>
        <v>1.5873015873015872E-2</v>
      </c>
      <c r="P214" s="5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3">
        <f t="shared" si="15"/>
        <v>42476.839351851857</v>
      </c>
    </row>
    <row r="215" spans="1:20" x14ac:dyDescent="0.3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 t="shared" si="12"/>
        <v>0.04</v>
      </c>
      <c r="P215" s="5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3">
        <f t="shared" si="15"/>
        <v>42232.587974537033</v>
      </c>
    </row>
    <row r="216" spans="1:20" x14ac:dyDescent="0.3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 t="shared" si="12"/>
        <v>8.0000000000000002E-3</v>
      </c>
      <c r="P216" s="5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3">
        <f t="shared" si="15"/>
        <v>42069.64061342593</v>
      </c>
    </row>
    <row r="217" spans="1:20" x14ac:dyDescent="0.3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 t="shared" si="12"/>
        <v>0.22727272727272727</v>
      </c>
      <c r="P217" s="5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3">
        <f t="shared" si="15"/>
        <v>42417.999305555553</v>
      </c>
    </row>
    <row r="218" spans="1:20" x14ac:dyDescent="0.3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 t="shared" si="12"/>
        <v>55.698440000000005</v>
      </c>
      <c r="P218" s="5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3">
        <f t="shared" si="15"/>
        <v>42116.917094907403</v>
      </c>
    </row>
    <row r="219" spans="1:20" x14ac:dyDescent="0.3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 t="shared" si="12"/>
        <v>11.943</v>
      </c>
      <c r="P219" s="5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3">
        <f t="shared" si="15"/>
        <v>42001.64061342593</v>
      </c>
    </row>
    <row r="220" spans="1:20" x14ac:dyDescent="0.3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 t="shared" si="12"/>
        <v>2</v>
      </c>
      <c r="P220" s="5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3">
        <f t="shared" si="15"/>
        <v>42139.628344907411</v>
      </c>
    </row>
    <row r="221" spans="1:20" x14ac:dyDescent="0.3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 t="shared" si="12"/>
        <v>17.630000000000003</v>
      </c>
      <c r="P221" s="5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3">
        <f t="shared" si="15"/>
        <v>42461.290972222225</v>
      </c>
    </row>
    <row r="222" spans="1:20" x14ac:dyDescent="0.3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 t="shared" si="12"/>
        <v>0.72</v>
      </c>
      <c r="P222" s="5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3">
        <f t="shared" si="15"/>
        <v>42236.837499999994</v>
      </c>
    </row>
    <row r="223" spans="1:20" x14ac:dyDescent="0.3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 t="shared" si="12"/>
        <v>0</v>
      </c>
      <c r="P223" s="5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3">
        <f t="shared" si="15"/>
        <v>42091.79587962963</v>
      </c>
    </row>
    <row r="224" spans="1:20" x14ac:dyDescent="0.3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 t="shared" si="12"/>
        <v>13</v>
      </c>
      <c r="P224" s="5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3">
        <f t="shared" si="15"/>
        <v>42090.110416666663</v>
      </c>
    </row>
    <row r="225" spans="1:20" x14ac:dyDescent="0.3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 t="shared" si="12"/>
        <v>0</v>
      </c>
      <c r="P225" s="5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3">
        <f t="shared" si="15"/>
        <v>42512.045138888891</v>
      </c>
    </row>
    <row r="226" spans="1:20" x14ac:dyDescent="0.3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 t="shared" si="12"/>
        <v>0</v>
      </c>
      <c r="P226" s="5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3">
        <f t="shared" si="15"/>
        <v>42195.235254629632</v>
      </c>
    </row>
    <row r="227" spans="1:20" x14ac:dyDescent="0.3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 t="shared" si="12"/>
        <v>0</v>
      </c>
      <c r="P227" s="5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3">
        <f t="shared" si="15"/>
        <v>42468.919606481482</v>
      </c>
    </row>
    <row r="228" spans="1:20" x14ac:dyDescent="0.3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 t="shared" si="12"/>
        <v>0.86206896551724133</v>
      </c>
      <c r="P228" s="5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3">
        <f t="shared" si="15"/>
        <v>42155.395138888889</v>
      </c>
    </row>
    <row r="229" spans="1:20" x14ac:dyDescent="0.3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 t="shared" si="12"/>
        <v>0</v>
      </c>
      <c r="P229" s="5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3">
        <f t="shared" si="15"/>
        <v>42194.893993055557</v>
      </c>
    </row>
    <row r="230" spans="1:20" x14ac:dyDescent="0.3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 t="shared" si="12"/>
        <v>0</v>
      </c>
      <c r="P230" s="5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3">
        <f t="shared" si="15"/>
        <v>42156.686400462961</v>
      </c>
    </row>
    <row r="231" spans="1:20" x14ac:dyDescent="0.3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 t="shared" si="12"/>
        <v>0</v>
      </c>
      <c r="P231" s="5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3">
        <f t="shared" si="15"/>
        <v>42413.933993055558</v>
      </c>
    </row>
    <row r="232" spans="1:20" x14ac:dyDescent="0.3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 t="shared" si="12"/>
        <v>0.4</v>
      </c>
      <c r="P232" s="5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3">
        <f t="shared" si="15"/>
        <v>42159.777210648142</v>
      </c>
    </row>
    <row r="233" spans="1:20" x14ac:dyDescent="0.3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 t="shared" si="12"/>
        <v>0</v>
      </c>
      <c r="P233" s="5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3">
        <f t="shared" si="15"/>
        <v>42371.958923611113</v>
      </c>
    </row>
    <row r="234" spans="1:20" x14ac:dyDescent="0.3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 t="shared" si="12"/>
        <v>2.75</v>
      </c>
      <c r="P234" s="5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3">
        <f t="shared" si="15"/>
        <v>42062.82576388889</v>
      </c>
    </row>
    <row r="235" spans="1:20" x14ac:dyDescent="0.3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 t="shared" si="12"/>
        <v>0</v>
      </c>
      <c r="P235" s="5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3">
        <f t="shared" si="15"/>
        <v>42642.911712962959</v>
      </c>
    </row>
    <row r="236" spans="1:20" x14ac:dyDescent="0.3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 t="shared" si="12"/>
        <v>40.1</v>
      </c>
      <c r="P236" s="5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3">
        <f t="shared" si="15"/>
        <v>42176.035405092596</v>
      </c>
    </row>
    <row r="237" spans="1:20" x14ac:dyDescent="0.3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 t="shared" si="12"/>
        <v>0</v>
      </c>
      <c r="P237" s="5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3">
        <f t="shared" si="15"/>
        <v>42194.908530092594</v>
      </c>
    </row>
    <row r="238" spans="1:20" x14ac:dyDescent="0.3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 t="shared" si="12"/>
        <v>0</v>
      </c>
      <c r="P238" s="5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3">
        <f t="shared" si="15"/>
        <v>42374</v>
      </c>
    </row>
    <row r="239" spans="1:20" x14ac:dyDescent="0.3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 t="shared" si="12"/>
        <v>0.33333333333333337</v>
      </c>
      <c r="P239" s="5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3">
        <f t="shared" si="15"/>
        <v>42437.577187499999</v>
      </c>
    </row>
    <row r="240" spans="1:20" x14ac:dyDescent="0.3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 t="shared" si="12"/>
        <v>0</v>
      </c>
      <c r="P240" s="5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3">
        <f t="shared" si="15"/>
        <v>42734.375</v>
      </c>
    </row>
    <row r="241" spans="1:20" x14ac:dyDescent="0.3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 t="shared" si="12"/>
        <v>25</v>
      </c>
      <c r="P241" s="5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3">
        <f t="shared" si="15"/>
        <v>42316.5</v>
      </c>
    </row>
    <row r="242" spans="1:20" x14ac:dyDescent="0.3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 t="shared" si="12"/>
        <v>107.63413333333334</v>
      </c>
      <c r="P242" s="5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3">
        <f t="shared" si="15"/>
        <v>41399.708460648151</v>
      </c>
    </row>
    <row r="243" spans="1:20" x14ac:dyDescent="0.3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 t="shared" si="12"/>
        <v>112.63736263736264</v>
      </c>
      <c r="P243" s="5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3">
        <f t="shared" si="15"/>
        <v>41994.697962962964</v>
      </c>
    </row>
    <row r="244" spans="1:20" x14ac:dyDescent="0.3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 t="shared" si="12"/>
        <v>113.46153846153845</v>
      </c>
      <c r="P244" s="5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3">
        <f t="shared" si="15"/>
        <v>40897.492939814816</v>
      </c>
    </row>
    <row r="245" spans="1:20" x14ac:dyDescent="0.3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 t="shared" si="12"/>
        <v>102.592</v>
      </c>
      <c r="P245" s="5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3">
        <f t="shared" si="15"/>
        <v>41692.047500000001</v>
      </c>
    </row>
    <row r="246" spans="1:20" x14ac:dyDescent="0.3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 t="shared" si="12"/>
        <v>113.75714285714287</v>
      </c>
      <c r="P246" s="5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3">
        <f t="shared" si="15"/>
        <v>40253.29583333333</v>
      </c>
    </row>
    <row r="247" spans="1:20" x14ac:dyDescent="0.3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 t="shared" si="12"/>
        <v>103.71999999999998</v>
      </c>
      <c r="P247" s="5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3">
        <f t="shared" si="15"/>
        <v>41137.053067129629</v>
      </c>
    </row>
    <row r="248" spans="1:20" x14ac:dyDescent="0.3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 t="shared" si="12"/>
        <v>305.46000000000004</v>
      </c>
      <c r="P248" s="5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3">
        <f t="shared" si="15"/>
        <v>40530.405150462961</v>
      </c>
    </row>
    <row r="249" spans="1:20" x14ac:dyDescent="0.3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 t="shared" si="12"/>
        <v>134.1</v>
      </c>
      <c r="P249" s="5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3">
        <f t="shared" si="15"/>
        <v>40467.152083333334</v>
      </c>
    </row>
    <row r="250" spans="1:20" x14ac:dyDescent="0.3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 t="shared" si="12"/>
        <v>101.33294117647058</v>
      </c>
      <c r="P250" s="5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3">
        <f t="shared" si="15"/>
        <v>40915.774409722224</v>
      </c>
    </row>
    <row r="251" spans="1:20" x14ac:dyDescent="0.3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 t="shared" si="12"/>
        <v>112.92</v>
      </c>
      <c r="P251" s="5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3">
        <f t="shared" si="15"/>
        <v>40412.736111111109</v>
      </c>
    </row>
    <row r="252" spans="1:20" x14ac:dyDescent="0.3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 t="shared" si="12"/>
        <v>105.58333333333334</v>
      </c>
      <c r="P252" s="5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3">
        <f t="shared" si="15"/>
        <v>41431.565868055557</v>
      </c>
    </row>
    <row r="253" spans="1:20" x14ac:dyDescent="0.3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 t="shared" si="12"/>
        <v>125.57142857142858</v>
      </c>
      <c r="P253" s="5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3">
        <f t="shared" si="15"/>
        <v>41045.791666666664</v>
      </c>
    </row>
    <row r="254" spans="1:20" x14ac:dyDescent="0.3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 t="shared" si="12"/>
        <v>184.56</v>
      </c>
      <c r="P254" s="5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3">
        <f t="shared" si="15"/>
        <v>40330.165972222225</v>
      </c>
    </row>
    <row r="255" spans="1:20" x14ac:dyDescent="0.3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 t="shared" si="12"/>
        <v>100.73333333333335</v>
      </c>
      <c r="P255" s="5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3">
        <f t="shared" si="15"/>
        <v>40954.650868055556</v>
      </c>
    </row>
    <row r="256" spans="1:20" x14ac:dyDescent="0.3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 t="shared" si="12"/>
        <v>116.94725</v>
      </c>
      <c r="P256" s="5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3">
        <f t="shared" si="15"/>
        <v>42294.083333333328</v>
      </c>
    </row>
    <row r="257" spans="1:20" x14ac:dyDescent="0.3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 t="shared" si="12"/>
        <v>106.73325</v>
      </c>
      <c r="P257" s="5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3">
        <f t="shared" si="15"/>
        <v>40618.48474537037</v>
      </c>
    </row>
    <row r="258" spans="1:20" x14ac:dyDescent="0.3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 t="shared" si="12"/>
        <v>139.1</v>
      </c>
      <c r="P258" s="5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3">
        <f t="shared" si="15"/>
        <v>41349.769293981481</v>
      </c>
    </row>
    <row r="259" spans="1:20" x14ac:dyDescent="0.3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 t="shared" ref="O259:O322" si="16">(E259/D259)*100</f>
        <v>106.72648571428572</v>
      </c>
      <c r="P259" s="5">
        <f t="shared" ref="P259:P322" si="17">IF(NOT(L259=0),(E259/L259),0)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3">
        <f t="shared" ref="T259:T322" si="19">(((I259/60)/60)/24)+DATE(1970,1,1)</f>
        <v>42509.626875000002</v>
      </c>
    </row>
    <row r="260" spans="1:20" x14ac:dyDescent="0.3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 t="shared" si="16"/>
        <v>191.14</v>
      </c>
      <c r="P260" s="5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3">
        <f t="shared" si="19"/>
        <v>40712.051689814813</v>
      </c>
    </row>
    <row r="261" spans="1:20" x14ac:dyDescent="0.3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 t="shared" si="16"/>
        <v>131.93789333333334</v>
      </c>
      <c r="P261" s="5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3">
        <f t="shared" si="19"/>
        <v>42102.738067129627</v>
      </c>
    </row>
    <row r="262" spans="1:20" x14ac:dyDescent="0.3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 t="shared" si="16"/>
        <v>106.4</v>
      </c>
      <c r="P262" s="5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3">
        <f t="shared" si="19"/>
        <v>40376.415972222225</v>
      </c>
    </row>
    <row r="263" spans="1:20" x14ac:dyDescent="0.3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 t="shared" si="16"/>
        <v>107.4</v>
      </c>
      <c r="P263" s="5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3">
        <f t="shared" si="19"/>
        <v>41067.621527777781</v>
      </c>
    </row>
    <row r="264" spans="1:20" x14ac:dyDescent="0.3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 t="shared" si="16"/>
        <v>240</v>
      </c>
      <c r="P264" s="5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3">
        <f t="shared" si="19"/>
        <v>40600.24800925926</v>
      </c>
    </row>
    <row r="265" spans="1:20" x14ac:dyDescent="0.3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 t="shared" si="16"/>
        <v>118.08108</v>
      </c>
      <c r="P265" s="5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3">
        <f t="shared" si="19"/>
        <v>41179.954791666663</v>
      </c>
    </row>
    <row r="266" spans="1:20" x14ac:dyDescent="0.3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 t="shared" si="16"/>
        <v>118.19999999999999</v>
      </c>
      <c r="P266" s="5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3">
        <f t="shared" si="19"/>
        <v>41040.620312500003</v>
      </c>
    </row>
    <row r="267" spans="1:20" x14ac:dyDescent="0.3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 t="shared" si="16"/>
        <v>111.1</v>
      </c>
      <c r="P267" s="5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3">
        <f t="shared" si="19"/>
        <v>40308.844444444447</v>
      </c>
    </row>
    <row r="268" spans="1:20" x14ac:dyDescent="0.3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 t="shared" si="16"/>
        <v>145.5</v>
      </c>
      <c r="P268" s="5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3">
        <f t="shared" si="19"/>
        <v>40291.160416666666</v>
      </c>
    </row>
    <row r="269" spans="1:20" x14ac:dyDescent="0.3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 t="shared" si="16"/>
        <v>131.62883248730967</v>
      </c>
      <c r="P269" s="5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3">
        <f t="shared" si="19"/>
        <v>41815.452534722222</v>
      </c>
    </row>
    <row r="270" spans="1:20" x14ac:dyDescent="0.3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 t="shared" si="16"/>
        <v>111.4</v>
      </c>
      <c r="P270" s="5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3">
        <f t="shared" si="19"/>
        <v>40854.194189814814</v>
      </c>
    </row>
    <row r="271" spans="1:20" x14ac:dyDescent="0.3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 t="shared" si="16"/>
        <v>147.23376999999999</v>
      </c>
      <c r="P271" s="5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3">
        <f t="shared" si="19"/>
        <v>42788.197013888886</v>
      </c>
    </row>
    <row r="272" spans="1:20" x14ac:dyDescent="0.3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 t="shared" si="16"/>
        <v>152.60869565217391</v>
      </c>
      <c r="P272" s="5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3">
        <f t="shared" si="19"/>
        <v>40688.166666666664</v>
      </c>
    </row>
    <row r="273" spans="1:20" x14ac:dyDescent="0.3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 t="shared" si="16"/>
        <v>104.67999999999999</v>
      </c>
      <c r="P273" s="5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3">
        <f t="shared" si="19"/>
        <v>41641.333333333336</v>
      </c>
    </row>
    <row r="274" spans="1:20" x14ac:dyDescent="0.3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 t="shared" si="16"/>
        <v>177.43366666666668</v>
      </c>
      <c r="P274" s="5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3">
        <f t="shared" si="19"/>
        <v>40296.78402777778</v>
      </c>
    </row>
    <row r="275" spans="1:20" x14ac:dyDescent="0.3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 t="shared" si="16"/>
        <v>107.7758</v>
      </c>
      <c r="P275" s="5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3">
        <f t="shared" si="19"/>
        <v>40727.498449074075</v>
      </c>
    </row>
    <row r="276" spans="1:20" x14ac:dyDescent="0.3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 t="shared" si="16"/>
        <v>156</v>
      </c>
      <c r="P276" s="5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3">
        <f t="shared" si="19"/>
        <v>41004.290972222225</v>
      </c>
    </row>
    <row r="277" spans="1:20" x14ac:dyDescent="0.3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 t="shared" si="16"/>
        <v>108.395</v>
      </c>
      <c r="P277" s="5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3">
        <f t="shared" si="19"/>
        <v>41223.073680555557</v>
      </c>
    </row>
    <row r="278" spans="1:20" x14ac:dyDescent="0.3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 t="shared" si="16"/>
        <v>147.6</v>
      </c>
      <c r="P278" s="5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3">
        <f t="shared" si="19"/>
        <v>41027.040208333332</v>
      </c>
    </row>
    <row r="279" spans="1:20" x14ac:dyDescent="0.3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 t="shared" si="16"/>
        <v>110.38153846153847</v>
      </c>
      <c r="P279" s="5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3">
        <f t="shared" si="19"/>
        <v>42147.891423611116</v>
      </c>
    </row>
    <row r="280" spans="1:20" x14ac:dyDescent="0.3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 t="shared" si="16"/>
        <v>150.34814814814814</v>
      </c>
      <c r="P280" s="5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3">
        <f t="shared" si="19"/>
        <v>41194.040960648148</v>
      </c>
    </row>
    <row r="281" spans="1:20" x14ac:dyDescent="0.3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 t="shared" si="16"/>
        <v>157.31829411764707</v>
      </c>
      <c r="P281" s="5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3">
        <f t="shared" si="19"/>
        <v>42793.084027777775</v>
      </c>
    </row>
    <row r="282" spans="1:20" x14ac:dyDescent="0.3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 t="shared" si="16"/>
        <v>156.14400000000001</v>
      </c>
      <c r="P282" s="5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3">
        <f t="shared" si="19"/>
        <v>41789.590682870366</v>
      </c>
    </row>
    <row r="283" spans="1:20" x14ac:dyDescent="0.3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 t="shared" si="16"/>
        <v>120.58763636363636</v>
      </c>
      <c r="P283" s="5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3">
        <f t="shared" si="19"/>
        <v>40035.80972222222</v>
      </c>
    </row>
    <row r="284" spans="1:20" x14ac:dyDescent="0.3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 t="shared" si="16"/>
        <v>101.18888888888888</v>
      </c>
      <c r="P284" s="5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3">
        <f t="shared" si="19"/>
        <v>40231.916666666664</v>
      </c>
    </row>
    <row r="285" spans="1:20" x14ac:dyDescent="0.3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 t="shared" si="16"/>
        <v>114.27249999999999</v>
      </c>
      <c r="P285" s="5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3">
        <f t="shared" si="19"/>
        <v>40695.207638888889</v>
      </c>
    </row>
    <row r="286" spans="1:20" x14ac:dyDescent="0.3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 t="shared" si="16"/>
        <v>104.62615</v>
      </c>
      <c r="P286" s="5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3">
        <f t="shared" si="19"/>
        <v>40929.738194444442</v>
      </c>
    </row>
    <row r="287" spans="1:20" x14ac:dyDescent="0.3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 t="shared" si="16"/>
        <v>228.82507142857142</v>
      </c>
      <c r="P287" s="5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3">
        <f t="shared" si="19"/>
        <v>41536.756111111114</v>
      </c>
    </row>
    <row r="288" spans="1:20" x14ac:dyDescent="0.3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 t="shared" si="16"/>
        <v>109.15333333333332</v>
      </c>
      <c r="P288" s="5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3">
        <f t="shared" si="19"/>
        <v>41358.774583333332</v>
      </c>
    </row>
    <row r="289" spans="1:20" x14ac:dyDescent="0.3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 t="shared" si="16"/>
        <v>176.29999999999998</v>
      </c>
      <c r="P289" s="5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3">
        <f t="shared" si="19"/>
        <v>41215.166666666664</v>
      </c>
    </row>
    <row r="290" spans="1:20" x14ac:dyDescent="0.3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 t="shared" si="16"/>
        <v>103.21061999999999</v>
      </c>
      <c r="P290" s="5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3">
        <f t="shared" si="19"/>
        <v>41086.168900462959</v>
      </c>
    </row>
    <row r="291" spans="1:20" x14ac:dyDescent="0.3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 t="shared" si="16"/>
        <v>104.82000000000001</v>
      </c>
      <c r="P291" s="5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3">
        <f t="shared" si="19"/>
        <v>41580.456412037034</v>
      </c>
    </row>
    <row r="292" spans="1:20" x14ac:dyDescent="0.3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 t="shared" si="16"/>
        <v>106.68444444444445</v>
      </c>
      <c r="P292" s="5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3">
        <f t="shared" si="19"/>
        <v>40576.332638888889</v>
      </c>
    </row>
    <row r="293" spans="1:20" x14ac:dyDescent="0.3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 t="shared" si="16"/>
        <v>120.02</v>
      </c>
      <c r="P293" s="5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3">
        <f t="shared" si="19"/>
        <v>41395.000694444447</v>
      </c>
    </row>
    <row r="294" spans="1:20" x14ac:dyDescent="0.3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 t="shared" si="16"/>
        <v>101.50693333333334</v>
      </c>
      <c r="P294" s="5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3">
        <f t="shared" si="19"/>
        <v>40845.165972222225</v>
      </c>
    </row>
    <row r="295" spans="1:20" x14ac:dyDescent="0.3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 t="shared" si="16"/>
        <v>101.38461538461539</v>
      </c>
      <c r="P295" s="5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3">
        <f t="shared" si="19"/>
        <v>41749.667986111112</v>
      </c>
    </row>
    <row r="296" spans="1:20" x14ac:dyDescent="0.3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 t="shared" si="16"/>
        <v>100</v>
      </c>
      <c r="P296" s="5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3">
        <f t="shared" si="19"/>
        <v>40378.666666666664</v>
      </c>
    </row>
    <row r="297" spans="1:20" x14ac:dyDescent="0.3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 t="shared" si="16"/>
        <v>133.10911999999999</v>
      </c>
      <c r="P297" s="5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3">
        <f t="shared" si="19"/>
        <v>41579</v>
      </c>
    </row>
    <row r="298" spans="1:20" x14ac:dyDescent="0.3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 t="shared" si="16"/>
        <v>118.72620000000001</v>
      </c>
      <c r="P298" s="5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3">
        <f t="shared" si="19"/>
        <v>41159.475497685184</v>
      </c>
    </row>
    <row r="299" spans="1:20" x14ac:dyDescent="0.3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 t="shared" si="16"/>
        <v>100.64</v>
      </c>
      <c r="P299" s="5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3">
        <f t="shared" si="19"/>
        <v>42125.165972222225</v>
      </c>
    </row>
    <row r="300" spans="1:20" x14ac:dyDescent="0.3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 t="shared" si="16"/>
        <v>108.93241269841269</v>
      </c>
      <c r="P300" s="5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3">
        <f t="shared" si="19"/>
        <v>41768.875</v>
      </c>
    </row>
    <row r="301" spans="1:20" x14ac:dyDescent="0.3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 t="shared" si="16"/>
        <v>178.95250000000001</v>
      </c>
      <c r="P301" s="5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3">
        <f t="shared" si="19"/>
        <v>40499.266898148147</v>
      </c>
    </row>
    <row r="302" spans="1:20" x14ac:dyDescent="0.3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 t="shared" si="16"/>
        <v>101.72264</v>
      </c>
      <c r="P302" s="5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3">
        <f t="shared" si="19"/>
        <v>40657.959930555553</v>
      </c>
    </row>
    <row r="303" spans="1:20" x14ac:dyDescent="0.3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 t="shared" si="16"/>
        <v>118.73499999999999</v>
      </c>
      <c r="P303" s="5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3">
        <f t="shared" si="19"/>
        <v>41352.696006944447</v>
      </c>
    </row>
    <row r="304" spans="1:20" x14ac:dyDescent="0.3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 t="shared" si="16"/>
        <v>100.46</v>
      </c>
      <c r="P304" s="5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3">
        <f t="shared" si="19"/>
        <v>40963.856921296298</v>
      </c>
    </row>
    <row r="305" spans="1:20" x14ac:dyDescent="0.3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 t="shared" si="16"/>
        <v>137.46666666666667</v>
      </c>
      <c r="P305" s="5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3">
        <f t="shared" si="19"/>
        <v>41062.071134259262</v>
      </c>
    </row>
    <row r="306" spans="1:20" x14ac:dyDescent="0.3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 t="shared" si="16"/>
        <v>231.64705882352939</v>
      </c>
      <c r="P306" s="5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3">
        <f t="shared" si="19"/>
        <v>41153.083333333336</v>
      </c>
    </row>
    <row r="307" spans="1:20" x14ac:dyDescent="0.3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 t="shared" si="16"/>
        <v>130.33333333333331</v>
      </c>
      <c r="P307" s="5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3">
        <f t="shared" si="19"/>
        <v>40978.630196759259</v>
      </c>
    </row>
    <row r="308" spans="1:20" x14ac:dyDescent="0.3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 t="shared" si="16"/>
        <v>292.89999999999998</v>
      </c>
      <c r="P308" s="5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3">
        <f t="shared" si="19"/>
        <v>41353.795520833337</v>
      </c>
    </row>
    <row r="309" spans="1:20" x14ac:dyDescent="0.3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 t="shared" si="16"/>
        <v>111.31818181818183</v>
      </c>
      <c r="P309" s="5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3">
        <f t="shared" si="19"/>
        <v>41312.944456018515</v>
      </c>
    </row>
    <row r="310" spans="1:20" x14ac:dyDescent="0.3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 t="shared" si="16"/>
        <v>105.56666666666668</v>
      </c>
      <c r="P310" s="5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3">
        <f t="shared" si="19"/>
        <v>40612.694560185184</v>
      </c>
    </row>
    <row r="311" spans="1:20" x14ac:dyDescent="0.3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 t="shared" si="16"/>
        <v>118.94444444444446</v>
      </c>
      <c r="P311" s="5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3">
        <f t="shared" si="19"/>
        <v>41155.751550925925</v>
      </c>
    </row>
    <row r="312" spans="1:20" x14ac:dyDescent="0.3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 t="shared" si="16"/>
        <v>104.129</v>
      </c>
      <c r="P312" s="5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3">
        <f t="shared" si="19"/>
        <v>40836.083333333336</v>
      </c>
    </row>
    <row r="313" spans="1:20" x14ac:dyDescent="0.3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 t="shared" si="16"/>
        <v>104.10165000000001</v>
      </c>
      <c r="P313" s="5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3">
        <f t="shared" si="19"/>
        <v>40909.332638888889</v>
      </c>
    </row>
    <row r="314" spans="1:20" x14ac:dyDescent="0.3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 t="shared" si="16"/>
        <v>111.87499999999999</v>
      </c>
      <c r="P314" s="5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3">
        <f t="shared" si="19"/>
        <v>41378.877685185187</v>
      </c>
    </row>
    <row r="315" spans="1:20" x14ac:dyDescent="0.3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 t="shared" si="16"/>
        <v>104.73529411764706</v>
      </c>
      <c r="P315" s="5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3">
        <f t="shared" si="19"/>
        <v>40401.665972222225</v>
      </c>
    </row>
    <row r="316" spans="1:20" x14ac:dyDescent="0.3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 t="shared" si="16"/>
        <v>385.15000000000003</v>
      </c>
      <c r="P316" s="5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3">
        <f t="shared" si="19"/>
        <v>41334.833194444444</v>
      </c>
    </row>
    <row r="317" spans="1:20" x14ac:dyDescent="0.3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 t="shared" si="16"/>
        <v>101.248</v>
      </c>
      <c r="P317" s="5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3">
        <f t="shared" si="19"/>
        <v>41143.77238425926</v>
      </c>
    </row>
    <row r="318" spans="1:20" x14ac:dyDescent="0.3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 t="shared" si="16"/>
        <v>113.77333333333333</v>
      </c>
      <c r="P318" s="5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3">
        <f t="shared" si="19"/>
        <v>41984.207638888889</v>
      </c>
    </row>
    <row r="319" spans="1:20" x14ac:dyDescent="0.3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 t="shared" si="16"/>
        <v>100.80333333333333</v>
      </c>
      <c r="P319" s="5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3">
        <f t="shared" si="19"/>
        <v>41619.676886574074</v>
      </c>
    </row>
    <row r="320" spans="1:20" x14ac:dyDescent="0.3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 t="shared" si="16"/>
        <v>283.32</v>
      </c>
      <c r="P320" s="5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3">
        <f t="shared" si="19"/>
        <v>41359.997118055559</v>
      </c>
    </row>
    <row r="321" spans="1:20" x14ac:dyDescent="0.3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 t="shared" si="16"/>
        <v>112.68</v>
      </c>
      <c r="P321" s="5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3">
        <f t="shared" si="19"/>
        <v>40211.332638888889</v>
      </c>
    </row>
    <row r="322" spans="1:20" x14ac:dyDescent="0.3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 t="shared" si="16"/>
        <v>106.58000000000001</v>
      </c>
      <c r="P322" s="5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3">
        <f t="shared" si="19"/>
        <v>42360.958333333328</v>
      </c>
    </row>
    <row r="323" spans="1:20" x14ac:dyDescent="0.3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 t="shared" ref="O323:O386" si="20">(E323/D323)*100</f>
        <v>102.66285714285715</v>
      </c>
      <c r="P323" s="5">
        <f t="shared" ref="P323:P386" si="21">IF(NOT(L323=0),(E323/L323),0)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3">
        <f t="shared" ref="T323:T386" si="23">(((I323/60)/60)/24)+DATE(1970,1,1)</f>
        <v>42682.488263888896</v>
      </c>
    </row>
    <row r="324" spans="1:20" x14ac:dyDescent="0.3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 t="shared" si="20"/>
        <v>107.91200000000001</v>
      </c>
      <c r="P324" s="5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3">
        <f t="shared" si="23"/>
        <v>42503.57</v>
      </c>
    </row>
    <row r="325" spans="1:20" x14ac:dyDescent="0.3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 t="shared" si="20"/>
        <v>123.07407407407408</v>
      </c>
      <c r="P325" s="5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3">
        <f t="shared" si="23"/>
        <v>42725.332638888889</v>
      </c>
    </row>
    <row r="326" spans="1:20" x14ac:dyDescent="0.3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 t="shared" si="20"/>
        <v>101.6</v>
      </c>
      <c r="P326" s="5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3">
        <f t="shared" si="23"/>
        <v>42217.626250000001</v>
      </c>
    </row>
    <row r="327" spans="1:20" x14ac:dyDescent="0.3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 t="shared" si="20"/>
        <v>104.396</v>
      </c>
      <c r="P327" s="5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3">
        <f t="shared" si="23"/>
        <v>42724.187881944439</v>
      </c>
    </row>
    <row r="328" spans="1:20" x14ac:dyDescent="0.3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 t="shared" si="20"/>
        <v>112.92973333333333</v>
      </c>
      <c r="P328" s="5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3">
        <f t="shared" si="23"/>
        <v>42808.956250000003</v>
      </c>
    </row>
    <row r="329" spans="1:20" x14ac:dyDescent="0.3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 t="shared" si="20"/>
        <v>136.4</v>
      </c>
      <c r="P329" s="5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3">
        <f t="shared" si="23"/>
        <v>42085.333333333328</v>
      </c>
    </row>
    <row r="330" spans="1:20" x14ac:dyDescent="0.3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 t="shared" si="20"/>
        <v>103.61439999999999</v>
      </c>
      <c r="P330" s="5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3">
        <f t="shared" si="23"/>
        <v>42309.166666666672</v>
      </c>
    </row>
    <row r="331" spans="1:20" x14ac:dyDescent="0.3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 t="shared" si="20"/>
        <v>105.5</v>
      </c>
      <c r="P331" s="5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3">
        <f t="shared" si="23"/>
        <v>42315.166666666672</v>
      </c>
    </row>
    <row r="332" spans="1:20" x14ac:dyDescent="0.3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 t="shared" si="20"/>
        <v>101.82857142857142</v>
      </c>
      <c r="P332" s="5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3">
        <f t="shared" si="23"/>
        <v>41411.165972222225</v>
      </c>
    </row>
    <row r="333" spans="1:20" x14ac:dyDescent="0.3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 t="shared" si="20"/>
        <v>106.60499999999999</v>
      </c>
      <c r="P333" s="5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3">
        <f t="shared" si="23"/>
        <v>42538.581412037034</v>
      </c>
    </row>
    <row r="334" spans="1:20" x14ac:dyDescent="0.3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 t="shared" si="20"/>
        <v>113.015</v>
      </c>
      <c r="P334" s="5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3">
        <f t="shared" si="23"/>
        <v>42305.333333333328</v>
      </c>
    </row>
    <row r="335" spans="1:20" x14ac:dyDescent="0.3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 t="shared" si="20"/>
        <v>125.22750000000001</v>
      </c>
      <c r="P335" s="5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3">
        <f t="shared" si="23"/>
        <v>42467.59480324074</v>
      </c>
    </row>
    <row r="336" spans="1:20" x14ac:dyDescent="0.3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 t="shared" si="20"/>
        <v>101.19</v>
      </c>
      <c r="P336" s="5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3">
        <f t="shared" si="23"/>
        <v>42139.791666666672</v>
      </c>
    </row>
    <row r="337" spans="1:20" x14ac:dyDescent="0.3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 t="shared" si="20"/>
        <v>102.76470588235294</v>
      </c>
      <c r="P337" s="5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3">
        <f t="shared" si="23"/>
        <v>42132.916666666672</v>
      </c>
    </row>
    <row r="338" spans="1:20" x14ac:dyDescent="0.3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 t="shared" si="20"/>
        <v>116.83911999999998</v>
      </c>
      <c r="P338" s="5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3">
        <f t="shared" si="23"/>
        <v>42321.637939814813</v>
      </c>
    </row>
    <row r="339" spans="1:20" x14ac:dyDescent="0.3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 t="shared" si="20"/>
        <v>101.16833333333335</v>
      </c>
      <c r="P339" s="5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3">
        <f t="shared" si="23"/>
        <v>42077.086898148147</v>
      </c>
    </row>
    <row r="340" spans="1:20" x14ac:dyDescent="0.3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 t="shared" si="20"/>
        <v>110.13360000000002</v>
      </c>
      <c r="P340" s="5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3">
        <f t="shared" si="23"/>
        <v>42616.041666666672</v>
      </c>
    </row>
    <row r="341" spans="1:20" x14ac:dyDescent="0.3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 t="shared" si="20"/>
        <v>108.08333333333333</v>
      </c>
      <c r="P341" s="5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3">
        <f t="shared" si="23"/>
        <v>42123.760046296295</v>
      </c>
    </row>
    <row r="342" spans="1:20" x14ac:dyDescent="0.3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 t="shared" si="20"/>
        <v>125.02285714285715</v>
      </c>
      <c r="P342" s="5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3">
        <f t="shared" si="23"/>
        <v>42802.875</v>
      </c>
    </row>
    <row r="343" spans="1:20" x14ac:dyDescent="0.3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 t="shared" si="20"/>
        <v>106.71428571428572</v>
      </c>
      <c r="P343" s="5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3">
        <f t="shared" si="23"/>
        <v>41913.165972222225</v>
      </c>
    </row>
    <row r="344" spans="1:20" x14ac:dyDescent="0.3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 t="shared" si="20"/>
        <v>100.36639999999998</v>
      </c>
      <c r="P344" s="5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3">
        <f t="shared" si="23"/>
        <v>42489.780844907407</v>
      </c>
    </row>
    <row r="345" spans="1:20" x14ac:dyDescent="0.3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 t="shared" si="20"/>
        <v>102.02863333333335</v>
      </c>
      <c r="P345" s="5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3">
        <f t="shared" si="23"/>
        <v>41957.125</v>
      </c>
    </row>
    <row r="346" spans="1:20" x14ac:dyDescent="0.3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 t="shared" si="20"/>
        <v>102.08358208955224</v>
      </c>
      <c r="P346" s="5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3">
        <f t="shared" si="23"/>
        <v>42156.097222222219</v>
      </c>
    </row>
    <row r="347" spans="1:20" x14ac:dyDescent="0.3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 t="shared" si="20"/>
        <v>123.27586206896552</v>
      </c>
      <c r="P347" s="5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3">
        <f t="shared" si="23"/>
        <v>42144.944328703699</v>
      </c>
    </row>
    <row r="348" spans="1:20" x14ac:dyDescent="0.3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 t="shared" si="20"/>
        <v>170.28880000000001</v>
      </c>
      <c r="P348" s="5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3">
        <f t="shared" si="23"/>
        <v>42291.500243055561</v>
      </c>
    </row>
    <row r="349" spans="1:20" x14ac:dyDescent="0.3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 t="shared" si="20"/>
        <v>111.59049999999999</v>
      </c>
      <c r="P349" s="5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3">
        <f t="shared" si="23"/>
        <v>42322.537141203706</v>
      </c>
    </row>
    <row r="350" spans="1:20" x14ac:dyDescent="0.3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 t="shared" si="20"/>
        <v>103</v>
      </c>
      <c r="P350" s="5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3">
        <f t="shared" si="23"/>
        <v>42237.58699074074</v>
      </c>
    </row>
    <row r="351" spans="1:20" x14ac:dyDescent="0.3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 t="shared" si="20"/>
        <v>106.63570159857905</v>
      </c>
      <c r="P351" s="5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3">
        <f t="shared" si="23"/>
        <v>42790.498935185184</v>
      </c>
    </row>
    <row r="352" spans="1:20" x14ac:dyDescent="0.3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 t="shared" si="20"/>
        <v>114.75999999999999</v>
      </c>
      <c r="P352" s="5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3">
        <f t="shared" si="23"/>
        <v>42624.165972222225</v>
      </c>
    </row>
    <row r="353" spans="1:20" x14ac:dyDescent="0.3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 t="shared" si="20"/>
        <v>127.34117647058822</v>
      </c>
      <c r="P353" s="5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3">
        <f t="shared" si="23"/>
        <v>42467.923078703709</v>
      </c>
    </row>
    <row r="354" spans="1:20" x14ac:dyDescent="0.3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 t="shared" si="20"/>
        <v>116.56</v>
      </c>
      <c r="P354" s="5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3">
        <f t="shared" si="23"/>
        <v>41920.167453703703</v>
      </c>
    </row>
    <row r="355" spans="1:20" x14ac:dyDescent="0.3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 t="shared" si="20"/>
        <v>108.61819426615318</v>
      </c>
      <c r="P355" s="5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3">
        <f t="shared" si="23"/>
        <v>42327.833553240736</v>
      </c>
    </row>
    <row r="356" spans="1:20" x14ac:dyDescent="0.3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 t="shared" si="20"/>
        <v>103.94285714285714</v>
      </c>
      <c r="P356" s="5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3">
        <f t="shared" si="23"/>
        <v>42468.786122685182</v>
      </c>
    </row>
    <row r="357" spans="1:20" x14ac:dyDescent="0.3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 t="shared" si="20"/>
        <v>116.25714285714285</v>
      </c>
      <c r="P357" s="5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3">
        <f t="shared" si="23"/>
        <v>41974.3355787037</v>
      </c>
    </row>
    <row r="358" spans="1:20" x14ac:dyDescent="0.3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 t="shared" si="20"/>
        <v>102.69239999999999</v>
      </c>
      <c r="P358" s="5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3">
        <f t="shared" si="23"/>
        <v>42445.761493055557</v>
      </c>
    </row>
    <row r="359" spans="1:20" x14ac:dyDescent="0.3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 t="shared" si="20"/>
        <v>174</v>
      </c>
      <c r="P359" s="5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3">
        <f t="shared" si="23"/>
        <v>42118.222187499996</v>
      </c>
    </row>
    <row r="360" spans="1:20" x14ac:dyDescent="0.3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 t="shared" si="20"/>
        <v>103.08800000000001</v>
      </c>
      <c r="P360" s="5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3">
        <f t="shared" si="23"/>
        <v>42536.625</v>
      </c>
    </row>
    <row r="361" spans="1:20" x14ac:dyDescent="0.3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 t="shared" si="20"/>
        <v>104.85537190082646</v>
      </c>
      <c r="P361" s="5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3">
        <f t="shared" si="23"/>
        <v>41957.216666666667</v>
      </c>
    </row>
    <row r="362" spans="1:20" x14ac:dyDescent="0.3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 t="shared" si="20"/>
        <v>101.375</v>
      </c>
      <c r="P362" s="5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3">
        <f t="shared" si="23"/>
        <v>42208.132638888885</v>
      </c>
    </row>
    <row r="363" spans="1:20" x14ac:dyDescent="0.3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 t="shared" si="20"/>
        <v>111.07699999999998</v>
      </c>
      <c r="P363" s="5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3">
        <f t="shared" si="23"/>
        <v>41966.042893518519</v>
      </c>
    </row>
    <row r="364" spans="1:20" x14ac:dyDescent="0.3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 t="shared" si="20"/>
        <v>124.15933781686496</v>
      </c>
      <c r="P364" s="5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3">
        <f t="shared" si="23"/>
        <v>41859</v>
      </c>
    </row>
    <row r="365" spans="1:20" x14ac:dyDescent="0.3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 t="shared" si="20"/>
        <v>101.33333333333334</v>
      </c>
      <c r="P365" s="5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3">
        <f t="shared" si="23"/>
        <v>40300.806944444441</v>
      </c>
    </row>
    <row r="366" spans="1:20" x14ac:dyDescent="0.3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 t="shared" si="20"/>
        <v>110.16142857142856</v>
      </c>
      <c r="P366" s="5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3">
        <f t="shared" si="23"/>
        <v>41811.165972222225</v>
      </c>
    </row>
    <row r="367" spans="1:20" x14ac:dyDescent="0.3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 t="shared" si="20"/>
        <v>103.97333333333334</v>
      </c>
      <c r="P367" s="5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3">
        <f t="shared" si="23"/>
        <v>41698.606469907405</v>
      </c>
    </row>
    <row r="368" spans="1:20" x14ac:dyDescent="0.3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 t="shared" si="20"/>
        <v>101.31578947368421</v>
      </c>
      <c r="P368" s="5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3">
        <f t="shared" si="23"/>
        <v>41049.793032407404</v>
      </c>
    </row>
    <row r="369" spans="1:20" x14ac:dyDescent="0.3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 t="shared" si="20"/>
        <v>103.3501</v>
      </c>
      <c r="P369" s="5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3">
        <f t="shared" si="23"/>
        <v>41395.207638888889</v>
      </c>
    </row>
    <row r="370" spans="1:20" x14ac:dyDescent="0.3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 t="shared" si="20"/>
        <v>104.11200000000001</v>
      </c>
      <c r="P370" s="5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3">
        <f t="shared" si="23"/>
        <v>42078.563912037032</v>
      </c>
    </row>
    <row r="371" spans="1:20" x14ac:dyDescent="0.3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 t="shared" si="20"/>
        <v>110.15569230769231</v>
      </c>
      <c r="P371" s="5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3">
        <f t="shared" si="23"/>
        <v>40923.551724537036</v>
      </c>
    </row>
    <row r="372" spans="1:20" x14ac:dyDescent="0.3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 t="shared" si="20"/>
        <v>122.02</v>
      </c>
      <c r="P372" s="5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3">
        <f t="shared" si="23"/>
        <v>42741.795138888891</v>
      </c>
    </row>
    <row r="373" spans="1:20" x14ac:dyDescent="0.3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 t="shared" si="20"/>
        <v>114.16866666666667</v>
      </c>
      <c r="P373" s="5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3">
        <f t="shared" si="23"/>
        <v>41306.767812500002</v>
      </c>
    </row>
    <row r="374" spans="1:20" x14ac:dyDescent="0.3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 t="shared" si="20"/>
        <v>125.33333333333334</v>
      </c>
      <c r="P374" s="5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3">
        <f t="shared" si="23"/>
        <v>42465.666666666672</v>
      </c>
    </row>
    <row r="375" spans="1:20" x14ac:dyDescent="0.3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 t="shared" si="20"/>
        <v>106.66666666666667</v>
      </c>
      <c r="P375" s="5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3">
        <f t="shared" si="23"/>
        <v>41108.91201388889</v>
      </c>
    </row>
    <row r="376" spans="1:20" x14ac:dyDescent="0.3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 t="shared" si="20"/>
        <v>130.65</v>
      </c>
      <c r="P376" s="5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3">
        <f t="shared" si="23"/>
        <v>40802.889247685183</v>
      </c>
    </row>
    <row r="377" spans="1:20" x14ac:dyDescent="0.3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 t="shared" si="20"/>
        <v>120</v>
      </c>
      <c r="P377" s="5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3">
        <f t="shared" si="23"/>
        <v>41699.720833333333</v>
      </c>
    </row>
    <row r="378" spans="1:20" x14ac:dyDescent="0.3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 t="shared" si="20"/>
        <v>105.9591836734694</v>
      </c>
      <c r="P378" s="5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3">
        <f t="shared" si="23"/>
        <v>42607.452731481477</v>
      </c>
    </row>
    <row r="379" spans="1:20" x14ac:dyDescent="0.3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 t="shared" si="20"/>
        <v>114.39999999999999</v>
      </c>
      <c r="P379" s="5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3">
        <f t="shared" si="23"/>
        <v>42322.292361111111</v>
      </c>
    </row>
    <row r="380" spans="1:20" x14ac:dyDescent="0.3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 t="shared" si="20"/>
        <v>111.76666666666665</v>
      </c>
      <c r="P380" s="5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3">
        <f t="shared" si="23"/>
        <v>42394.994444444441</v>
      </c>
    </row>
    <row r="381" spans="1:20" x14ac:dyDescent="0.3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 t="shared" si="20"/>
        <v>116.08000000000001</v>
      </c>
      <c r="P381" s="5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3">
        <f t="shared" si="23"/>
        <v>41032.688333333332</v>
      </c>
    </row>
    <row r="382" spans="1:20" x14ac:dyDescent="0.3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 t="shared" si="20"/>
        <v>141.5</v>
      </c>
      <c r="P382" s="5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3">
        <f t="shared" si="23"/>
        <v>42392.719814814816</v>
      </c>
    </row>
    <row r="383" spans="1:20" x14ac:dyDescent="0.3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 t="shared" si="20"/>
        <v>104.72999999999999</v>
      </c>
      <c r="P383" s="5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3">
        <f t="shared" si="23"/>
        <v>41120.208333333336</v>
      </c>
    </row>
    <row r="384" spans="1:20" x14ac:dyDescent="0.3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 t="shared" si="20"/>
        <v>255.83333333333331</v>
      </c>
      <c r="P384" s="5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3">
        <f t="shared" si="23"/>
        <v>41158.709490740745</v>
      </c>
    </row>
    <row r="385" spans="1:20" x14ac:dyDescent="0.3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 t="shared" si="20"/>
        <v>206.70670670670671</v>
      </c>
      <c r="P385" s="5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3">
        <f t="shared" si="23"/>
        <v>41778.117581018516</v>
      </c>
    </row>
    <row r="386" spans="1:20" x14ac:dyDescent="0.3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 t="shared" si="20"/>
        <v>112.105</v>
      </c>
      <c r="P386" s="5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3">
        <f t="shared" si="23"/>
        <v>42010.781793981485</v>
      </c>
    </row>
    <row r="387" spans="1:20" x14ac:dyDescent="0.3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 t="shared" ref="O387:O450" si="24">(E387/D387)*100</f>
        <v>105.982</v>
      </c>
      <c r="P387" s="5">
        <f t="shared" ref="P387:P450" si="25">IF(NOT(L387=0),(E387/L387),0)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3">
        <f t="shared" ref="T387:T450" si="27">(((I387/60)/60)/24)+DATE(1970,1,1)</f>
        <v>41964.626168981486</v>
      </c>
    </row>
    <row r="388" spans="1:20" x14ac:dyDescent="0.3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 t="shared" si="24"/>
        <v>100.16666666666667</v>
      </c>
      <c r="P388" s="5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3">
        <f t="shared" si="27"/>
        <v>42226.951284722221</v>
      </c>
    </row>
    <row r="389" spans="1:20" x14ac:dyDescent="0.3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 t="shared" si="24"/>
        <v>213.98947368421051</v>
      </c>
      <c r="P389" s="5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3">
        <f t="shared" si="27"/>
        <v>42231.25</v>
      </c>
    </row>
    <row r="390" spans="1:20" x14ac:dyDescent="0.3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 t="shared" si="24"/>
        <v>126.16000000000001</v>
      </c>
      <c r="P390" s="5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3">
        <f t="shared" si="27"/>
        <v>42579.076157407413</v>
      </c>
    </row>
    <row r="391" spans="1:20" x14ac:dyDescent="0.3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 t="shared" si="24"/>
        <v>181.53547058823528</v>
      </c>
      <c r="P391" s="5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3">
        <f t="shared" si="27"/>
        <v>41705.957638888889</v>
      </c>
    </row>
    <row r="392" spans="1:20" x14ac:dyDescent="0.3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 t="shared" si="24"/>
        <v>100</v>
      </c>
      <c r="P392" s="5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3">
        <f t="shared" si="27"/>
        <v>42132.036712962959</v>
      </c>
    </row>
    <row r="393" spans="1:20" x14ac:dyDescent="0.3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 t="shared" si="24"/>
        <v>100.61</v>
      </c>
      <c r="P393" s="5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3">
        <f t="shared" si="27"/>
        <v>40895.040972222225</v>
      </c>
    </row>
    <row r="394" spans="1:20" x14ac:dyDescent="0.3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 t="shared" si="24"/>
        <v>100.9027027027027</v>
      </c>
      <c r="P394" s="5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3">
        <f t="shared" si="27"/>
        <v>40794.125</v>
      </c>
    </row>
    <row r="395" spans="1:20" x14ac:dyDescent="0.3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 t="shared" si="24"/>
        <v>110.446</v>
      </c>
      <c r="P395" s="5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3">
        <f t="shared" si="27"/>
        <v>41557.708935185183</v>
      </c>
    </row>
    <row r="396" spans="1:20" x14ac:dyDescent="0.3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 t="shared" si="24"/>
        <v>111.8936170212766</v>
      </c>
      <c r="P396" s="5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3">
        <f t="shared" si="27"/>
        <v>42477.776412037041</v>
      </c>
    </row>
    <row r="397" spans="1:20" x14ac:dyDescent="0.3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 t="shared" si="24"/>
        <v>108.04450000000001</v>
      </c>
      <c r="P397" s="5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3">
        <f t="shared" si="27"/>
        <v>41026.897222222222</v>
      </c>
    </row>
    <row r="398" spans="1:20" x14ac:dyDescent="0.3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 t="shared" si="24"/>
        <v>106.66666666666667</v>
      </c>
      <c r="P398" s="5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3">
        <f t="shared" si="27"/>
        <v>41097.564884259256</v>
      </c>
    </row>
    <row r="399" spans="1:20" x14ac:dyDescent="0.3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 t="shared" si="24"/>
        <v>103.90027322404372</v>
      </c>
      <c r="P399" s="5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3">
        <f t="shared" si="27"/>
        <v>40422.155555555553</v>
      </c>
    </row>
    <row r="400" spans="1:20" x14ac:dyDescent="0.3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 t="shared" si="24"/>
        <v>125.16000000000001</v>
      </c>
      <c r="P400" s="5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3">
        <f t="shared" si="27"/>
        <v>42123.793124999997</v>
      </c>
    </row>
    <row r="401" spans="1:20" x14ac:dyDescent="0.3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 t="shared" si="24"/>
        <v>106.80499999999999</v>
      </c>
      <c r="P401" s="5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3">
        <f t="shared" si="27"/>
        <v>42718.5</v>
      </c>
    </row>
    <row r="402" spans="1:20" x14ac:dyDescent="0.3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 t="shared" si="24"/>
        <v>112.30249999999999</v>
      </c>
      <c r="P402" s="5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3">
        <f t="shared" si="27"/>
        <v>41776.145833333336</v>
      </c>
    </row>
    <row r="403" spans="1:20" x14ac:dyDescent="0.3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 t="shared" si="24"/>
        <v>103.812</v>
      </c>
      <c r="P403" s="5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3">
        <f t="shared" si="27"/>
        <v>40762.842245370368</v>
      </c>
    </row>
    <row r="404" spans="1:20" x14ac:dyDescent="0.3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 t="shared" si="24"/>
        <v>141.65</v>
      </c>
      <c r="P404" s="5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3">
        <f t="shared" si="27"/>
        <v>42313.58121527778</v>
      </c>
    </row>
    <row r="405" spans="1:20" x14ac:dyDescent="0.3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 t="shared" si="24"/>
        <v>105.25999999999999</v>
      </c>
      <c r="P405" s="5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3">
        <f t="shared" si="27"/>
        <v>40765.297222222223</v>
      </c>
    </row>
    <row r="406" spans="1:20" x14ac:dyDescent="0.3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 t="shared" si="24"/>
        <v>103.09142857142857</v>
      </c>
      <c r="P406" s="5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3">
        <f t="shared" si="27"/>
        <v>41675.961111111108</v>
      </c>
    </row>
    <row r="407" spans="1:20" x14ac:dyDescent="0.3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 t="shared" si="24"/>
        <v>107.65957446808511</v>
      </c>
      <c r="P407" s="5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3">
        <f t="shared" si="27"/>
        <v>41704.08494212963</v>
      </c>
    </row>
    <row r="408" spans="1:20" x14ac:dyDescent="0.3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 t="shared" si="24"/>
        <v>107.70464285714286</v>
      </c>
      <c r="P408" s="5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3">
        <f t="shared" si="27"/>
        <v>40672.249305555553</v>
      </c>
    </row>
    <row r="409" spans="1:20" x14ac:dyDescent="0.3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 t="shared" si="24"/>
        <v>101.55000000000001</v>
      </c>
      <c r="P409" s="5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3">
        <f t="shared" si="27"/>
        <v>40866.912615740745</v>
      </c>
    </row>
    <row r="410" spans="1:20" x14ac:dyDescent="0.3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 t="shared" si="24"/>
        <v>101.43766666666667</v>
      </c>
      <c r="P410" s="5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3">
        <f t="shared" si="27"/>
        <v>41583.777662037035</v>
      </c>
    </row>
    <row r="411" spans="1:20" x14ac:dyDescent="0.3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 t="shared" si="24"/>
        <v>136.80000000000001</v>
      </c>
      <c r="P411" s="5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3">
        <f t="shared" si="27"/>
        <v>42573.862777777773</v>
      </c>
    </row>
    <row r="412" spans="1:20" x14ac:dyDescent="0.3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 t="shared" si="24"/>
        <v>128.29999999999998</v>
      </c>
      <c r="P412" s="5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3">
        <f t="shared" si="27"/>
        <v>42173.981446759266</v>
      </c>
    </row>
    <row r="413" spans="1:20" x14ac:dyDescent="0.3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 t="shared" si="24"/>
        <v>101.05</v>
      </c>
      <c r="P413" s="5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3">
        <f t="shared" si="27"/>
        <v>41630.208333333336</v>
      </c>
    </row>
    <row r="414" spans="1:20" x14ac:dyDescent="0.3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 t="shared" si="24"/>
        <v>126.84</v>
      </c>
      <c r="P414" s="5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3">
        <f t="shared" si="27"/>
        <v>41115.742800925924</v>
      </c>
    </row>
    <row r="415" spans="1:20" x14ac:dyDescent="0.3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 t="shared" si="24"/>
        <v>105.0859375</v>
      </c>
      <c r="P415" s="5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3">
        <f t="shared" si="27"/>
        <v>41109.877442129626</v>
      </c>
    </row>
    <row r="416" spans="1:20" x14ac:dyDescent="0.3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 t="shared" si="24"/>
        <v>102.85405405405406</v>
      </c>
      <c r="P416" s="5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3">
        <f t="shared" si="27"/>
        <v>41559.063252314816</v>
      </c>
    </row>
    <row r="417" spans="1:20" x14ac:dyDescent="0.3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 t="shared" si="24"/>
        <v>102.14714285714285</v>
      </c>
      <c r="P417" s="5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3">
        <f t="shared" si="27"/>
        <v>41929.5</v>
      </c>
    </row>
    <row r="418" spans="1:20" x14ac:dyDescent="0.3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 t="shared" si="24"/>
        <v>120.21700000000001</v>
      </c>
      <c r="P418" s="5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3">
        <f t="shared" si="27"/>
        <v>41678.396192129629</v>
      </c>
    </row>
    <row r="419" spans="1:20" x14ac:dyDescent="0.3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 t="shared" si="24"/>
        <v>100.24761904761905</v>
      </c>
      <c r="P419" s="5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3">
        <f t="shared" si="27"/>
        <v>41372.189583333333</v>
      </c>
    </row>
    <row r="420" spans="1:20" x14ac:dyDescent="0.3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 t="shared" si="24"/>
        <v>100.63392857142857</v>
      </c>
      <c r="P420" s="5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3">
        <f t="shared" si="27"/>
        <v>42208.282372685186</v>
      </c>
    </row>
    <row r="421" spans="1:20" x14ac:dyDescent="0.3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 t="shared" si="24"/>
        <v>100.4375</v>
      </c>
      <c r="P421" s="5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3">
        <f t="shared" si="27"/>
        <v>41454.842442129629</v>
      </c>
    </row>
    <row r="422" spans="1:20" x14ac:dyDescent="0.3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 t="shared" si="24"/>
        <v>0.43939393939393934</v>
      </c>
      <c r="P422" s="5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3">
        <f t="shared" si="27"/>
        <v>41712.194803240738</v>
      </c>
    </row>
    <row r="423" spans="1:20" x14ac:dyDescent="0.3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 t="shared" si="24"/>
        <v>2.0066666666666668</v>
      </c>
      <c r="P423" s="5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3">
        <f t="shared" si="27"/>
        <v>42237.491388888884</v>
      </c>
    </row>
    <row r="424" spans="1:20" x14ac:dyDescent="0.3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 t="shared" si="24"/>
        <v>1.075</v>
      </c>
      <c r="P424" s="5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3">
        <f t="shared" si="27"/>
        <v>41893.260381944441</v>
      </c>
    </row>
    <row r="425" spans="1:20" x14ac:dyDescent="0.3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 t="shared" si="24"/>
        <v>0.76500000000000001</v>
      </c>
      <c r="P425" s="5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3">
        <f t="shared" si="27"/>
        <v>41430.92627314815</v>
      </c>
    </row>
    <row r="426" spans="1:20" x14ac:dyDescent="0.3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 t="shared" si="24"/>
        <v>6.7966666666666677</v>
      </c>
      <c r="P426" s="5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3">
        <f t="shared" si="27"/>
        <v>40994.334479166668</v>
      </c>
    </row>
    <row r="427" spans="1:20" x14ac:dyDescent="0.3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 t="shared" si="24"/>
        <v>1.2E-2</v>
      </c>
      <c r="P427" s="5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3">
        <f t="shared" si="27"/>
        <v>42335.902824074074</v>
      </c>
    </row>
    <row r="428" spans="1:20" x14ac:dyDescent="0.3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 t="shared" si="24"/>
        <v>1.3299999999999998</v>
      </c>
      <c r="P428" s="5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3">
        <f t="shared" si="27"/>
        <v>42430.711967592593</v>
      </c>
    </row>
    <row r="429" spans="1:20" x14ac:dyDescent="0.3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 t="shared" si="24"/>
        <v>0</v>
      </c>
      <c r="P429" s="5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3">
        <f t="shared" si="27"/>
        <v>42299.790972222225</v>
      </c>
    </row>
    <row r="430" spans="1:20" x14ac:dyDescent="0.3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 t="shared" si="24"/>
        <v>5.6333333333333329</v>
      </c>
      <c r="P430" s="5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3">
        <f t="shared" si="27"/>
        <v>41806.916666666664</v>
      </c>
    </row>
    <row r="431" spans="1:20" x14ac:dyDescent="0.3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 t="shared" si="24"/>
        <v>0</v>
      </c>
      <c r="P431" s="5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3">
        <f t="shared" si="27"/>
        <v>40144.207638888889</v>
      </c>
    </row>
    <row r="432" spans="1:20" x14ac:dyDescent="0.3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 t="shared" si="24"/>
        <v>2.4</v>
      </c>
      <c r="P432" s="5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3">
        <f t="shared" si="27"/>
        <v>41528.107256944444</v>
      </c>
    </row>
    <row r="433" spans="1:20" x14ac:dyDescent="0.3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 t="shared" si="24"/>
        <v>13.833333333333334</v>
      </c>
      <c r="P433" s="5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3">
        <f t="shared" si="27"/>
        <v>42556.871331018512</v>
      </c>
    </row>
    <row r="434" spans="1:20" x14ac:dyDescent="0.3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 t="shared" si="24"/>
        <v>9.5</v>
      </c>
      <c r="P434" s="5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3">
        <f t="shared" si="27"/>
        <v>42298.726631944446</v>
      </c>
    </row>
    <row r="435" spans="1:20" x14ac:dyDescent="0.3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 t="shared" si="24"/>
        <v>0</v>
      </c>
      <c r="P435" s="5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3">
        <f t="shared" si="27"/>
        <v>42288.629884259266</v>
      </c>
    </row>
    <row r="436" spans="1:20" x14ac:dyDescent="0.3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 t="shared" si="24"/>
        <v>5</v>
      </c>
      <c r="P436" s="5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3">
        <f t="shared" si="27"/>
        <v>41609.876180555555</v>
      </c>
    </row>
    <row r="437" spans="1:20" x14ac:dyDescent="0.3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 t="shared" si="24"/>
        <v>2.7272727272727275E-3</v>
      </c>
      <c r="P437" s="5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3">
        <f t="shared" si="27"/>
        <v>41530.747453703705</v>
      </c>
    </row>
    <row r="438" spans="1:20" x14ac:dyDescent="0.3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 t="shared" si="24"/>
        <v>0</v>
      </c>
      <c r="P438" s="5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3">
        <f t="shared" si="27"/>
        <v>41486.36241898148</v>
      </c>
    </row>
    <row r="439" spans="1:20" x14ac:dyDescent="0.3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 t="shared" si="24"/>
        <v>0</v>
      </c>
      <c r="P439" s="5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3">
        <f t="shared" si="27"/>
        <v>42651.31858796296</v>
      </c>
    </row>
    <row r="440" spans="1:20" x14ac:dyDescent="0.3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 t="shared" si="24"/>
        <v>9.379999999999999</v>
      </c>
      <c r="P440" s="5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3">
        <f t="shared" si="27"/>
        <v>42326.302754629629</v>
      </c>
    </row>
    <row r="441" spans="1:20" x14ac:dyDescent="0.3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 t="shared" si="24"/>
        <v>0</v>
      </c>
      <c r="P441" s="5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3">
        <f t="shared" si="27"/>
        <v>41929.761782407404</v>
      </c>
    </row>
    <row r="442" spans="1:20" x14ac:dyDescent="0.3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 t="shared" si="24"/>
        <v>0.1</v>
      </c>
      <c r="P442" s="5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3">
        <f t="shared" si="27"/>
        <v>42453.943900462968</v>
      </c>
    </row>
    <row r="443" spans="1:20" x14ac:dyDescent="0.3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 t="shared" si="24"/>
        <v>0</v>
      </c>
      <c r="P443" s="5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3">
        <f t="shared" si="27"/>
        <v>41580.793935185182</v>
      </c>
    </row>
    <row r="444" spans="1:20" x14ac:dyDescent="0.3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 t="shared" si="24"/>
        <v>39.358823529411765</v>
      </c>
      <c r="P444" s="5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3">
        <f t="shared" si="27"/>
        <v>42054.888692129629</v>
      </c>
    </row>
    <row r="445" spans="1:20" x14ac:dyDescent="0.3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 t="shared" si="24"/>
        <v>0.1</v>
      </c>
      <c r="P445" s="5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3">
        <f t="shared" si="27"/>
        <v>41680.015057870369</v>
      </c>
    </row>
    <row r="446" spans="1:20" x14ac:dyDescent="0.3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 t="shared" si="24"/>
        <v>5</v>
      </c>
      <c r="P446" s="5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3">
        <f t="shared" si="27"/>
        <v>40954.906956018516</v>
      </c>
    </row>
    <row r="447" spans="1:20" x14ac:dyDescent="0.3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 t="shared" si="24"/>
        <v>3.3333333333333335E-3</v>
      </c>
      <c r="P447" s="5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3">
        <f t="shared" si="27"/>
        <v>42145.335358796292</v>
      </c>
    </row>
    <row r="448" spans="1:20" x14ac:dyDescent="0.3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 t="shared" si="24"/>
        <v>7.2952380952380951</v>
      </c>
      <c r="P448" s="5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3">
        <f t="shared" si="27"/>
        <v>42067.083564814813</v>
      </c>
    </row>
    <row r="449" spans="1:20" x14ac:dyDescent="0.3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 t="shared" si="24"/>
        <v>1.6666666666666666E-2</v>
      </c>
      <c r="P449" s="5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3">
        <f t="shared" si="27"/>
        <v>41356.513460648144</v>
      </c>
    </row>
    <row r="450" spans="1:20" x14ac:dyDescent="0.3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 t="shared" si="24"/>
        <v>3.2804000000000002</v>
      </c>
      <c r="P450" s="5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3">
        <f t="shared" si="27"/>
        <v>41773.758043981477</v>
      </c>
    </row>
    <row r="451" spans="1:20" x14ac:dyDescent="0.3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 t="shared" ref="O451:O514" si="28">(E451/D451)*100</f>
        <v>2.25</v>
      </c>
      <c r="P451" s="5">
        <f t="shared" ref="P451:P514" si="29">IF(NOT(L451=0),(E451/L451),0)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3">
        <f t="shared" ref="T451:T514" si="31">(((I451/60)/60)/24)+DATE(1970,1,1)</f>
        <v>41564.568113425928</v>
      </c>
    </row>
    <row r="452" spans="1:20" x14ac:dyDescent="0.3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 t="shared" si="28"/>
        <v>0.79200000000000004</v>
      </c>
      <c r="P452" s="5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3">
        <f t="shared" si="31"/>
        <v>41684.946759259255</v>
      </c>
    </row>
    <row r="453" spans="1:20" x14ac:dyDescent="0.3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 t="shared" si="28"/>
        <v>0</v>
      </c>
      <c r="P453" s="5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3">
        <f t="shared" si="31"/>
        <v>41664.715173611112</v>
      </c>
    </row>
    <row r="454" spans="1:20" x14ac:dyDescent="0.3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 t="shared" si="28"/>
        <v>64</v>
      </c>
      <c r="P454" s="5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3">
        <f t="shared" si="31"/>
        <v>42137.703877314809</v>
      </c>
    </row>
    <row r="455" spans="1:20" x14ac:dyDescent="0.3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 t="shared" si="28"/>
        <v>2.7404479578392621E-2</v>
      </c>
      <c r="P455" s="5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3">
        <f t="shared" si="31"/>
        <v>42054.824988425928</v>
      </c>
    </row>
    <row r="456" spans="1:20" x14ac:dyDescent="0.3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 t="shared" si="28"/>
        <v>0.82000000000000006</v>
      </c>
      <c r="P456" s="5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3">
        <f t="shared" si="31"/>
        <v>41969.551388888889</v>
      </c>
    </row>
    <row r="457" spans="1:20" x14ac:dyDescent="0.3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 t="shared" si="28"/>
        <v>6.9230769230769221E-2</v>
      </c>
      <c r="P457" s="5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3">
        <f t="shared" si="31"/>
        <v>41016.021527777775</v>
      </c>
    </row>
    <row r="458" spans="1:20" x14ac:dyDescent="0.3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 t="shared" si="28"/>
        <v>0.68631863186318631</v>
      </c>
      <c r="P458" s="5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3">
        <f t="shared" si="31"/>
        <v>41569.165972222225</v>
      </c>
    </row>
    <row r="459" spans="1:20" x14ac:dyDescent="0.3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 t="shared" si="28"/>
        <v>0</v>
      </c>
      <c r="P459" s="5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3">
        <f t="shared" si="31"/>
        <v>41867.767500000002</v>
      </c>
    </row>
    <row r="460" spans="1:20" x14ac:dyDescent="0.3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 t="shared" si="28"/>
        <v>8.2100000000000009</v>
      </c>
      <c r="P460" s="5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3">
        <f t="shared" si="31"/>
        <v>41408.69976851852</v>
      </c>
    </row>
    <row r="461" spans="1:20" x14ac:dyDescent="0.3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 t="shared" si="28"/>
        <v>6.4102564102564097E-2</v>
      </c>
      <c r="P461" s="5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3">
        <f t="shared" si="31"/>
        <v>40860.682025462964</v>
      </c>
    </row>
    <row r="462" spans="1:20" x14ac:dyDescent="0.3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 t="shared" si="28"/>
        <v>0.29411764705882354</v>
      </c>
      <c r="P462" s="5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3">
        <f t="shared" si="31"/>
        <v>41791.166666666664</v>
      </c>
    </row>
    <row r="463" spans="1:20" x14ac:dyDescent="0.3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 t="shared" si="28"/>
        <v>0</v>
      </c>
      <c r="P463" s="5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3">
        <f t="shared" si="31"/>
        <v>41427.84684027778</v>
      </c>
    </row>
    <row r="464" spans="1:20" x14ac:dyDescent="0.3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 t="shared" si="28"/>
        <v>0</v>
      </c>
      <c r="P464" s="5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3">
        <f t="shared" si="31"/>
        <v>40765.126631944448</v>
      </c>
    </row>
    <row r="465" spans="1:20" x14ac:dyDescent="0.3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 t="shared" si="28"/>
        <v>2.2727272727272729</v>
      </c>
      <c r="P465" s="5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3">
        <f t="shared" si="31"/>
        <v>40810.710104166668</v>
      </c>
    </row>
    <row r="466" spans="1:20" x14ac:dyDescent="0.3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 t="shared" si="28"/>
        <v>9.9009900990099015E-2</v>
      </c>
      <c r="P466" s="5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3">
        <f t="shared" si="31"/>
        <v>42508.848784722228</v>
      </c>
    </row>
    <row r="467" spans="1:20" x14ac:dyDescent="0.3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 t="shared" si="28"/>
        <v>26.953125</v>
      </c>
      <c r="P467" s="5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3">
        <f t="shared" si="31"/>
        <v>41817.120069444441</v>
      </c>
    </row>
    <row r="468" spans="1:20" x14ac:dyDescent="0.3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 t="shared" si="28"/>
        <v>0.76</v>
      </c>
      <c r="P468" s="5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3">
        <f t="shared" si="31"/>
        <v>41159.942870370374</v>
      </c>
    </row>
    <row r="469" spans="1:20" x14ac:dyDescent="0.3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 t="shared" si="28"/>
        <v>21.574999999999999</v>
      </c>
      <c r="P469" s="5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3">
        <f t="shared" si="31"/>
        <v>41180.679791666669</v>
      </c>
    </row>
    <row r="470" spans="1:20" x14ac:dyDescent="0.3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 t="shared" si="28"/>
        <v>0</v>
      </c>
      <c r="P470" s="5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3">
        <f t="shared" si="31"/>
        <v>41101.160474537035</v>
      </c>
    </row>
    <row r="471" spans="1:20" x14ac:dyDescent="0.3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 t="shared" si="28"/>
        <v>0</v>
      </c>
      <c r="P471" s="5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3">
        <f t="shared" si="31"/>
        <v>41887.989861111113</v>
      </c>
    </row>
    <row r="472" spans="1:20" x14ac:dyDescent="0.3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 t="shared" si="28"/>
        <v>1.02</v>
      </c>
      <c r="P472" s="5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3">
        <f t="shared" si="31"/>
        <v>41655.166666666664</v>
      </c>
    </row>
    <row r="473" spans="1:20" x14ac:dyDescent="0.3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 t="shared" si="28"/>
        <v>11.892727272727273</v>
      </c>
      <c r="P473" s="5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3">
        <f t="shared" si="31"/>
        <v>41748.680312500001</v>
      </c>
    </row>
    <row r="474" spans="1:20" x14ac:dyDescent="0.3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 t="shared" si="28"/>
        <v>17.625</v>
      </c>
      <c r="P474" s="5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3">
        <f t="shared" si="31"/>
        <v>41874.922662037039</v>
      </c>
    </row>
    <row r="475" spans="1:20" x14ac:dyDescent="0.3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 t="shared" si="28"/>
        <v>2.87</v>
      </c>
      <c r="P475" s="5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3">
        <f t="shared" si="31"/>
        <v>41899.698136574072</v>
      </c>
    </row>
    <row r="476" spans="1:20" x14ac:dyDescent="0.3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 t="shared" si="28"/>
        <v>3.0303030303030304E-2</v>
      </c>
      <c r="P476" s="5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3">
        <f t="shared" si="31"/>
        <v>42783.329039351855</v>
      </c>
    </row>
    <row r="477" spans="1:20" x14ac:dyDescent="0.3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 t="shared" si="28"/>
        <v>0</v>
      </c>
      <c r="P477" s="5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3">
        <f t="shared" si="31"/>
        <v>42130.086145833338</v>
      </c>
    </row>
    <row r="478" spans="1:20" x14ac:dyDescent="0.3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 t="shared" si="28"/>
        <v>2.230268181818182</v>
      </c>
      <c r="P478" s="5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3">
        <f t="shared" si="31"/>
        <v>41793.165972222225</v>
      </c>
    </row>
    <row r="479" spans="1:20" x14ac:dyDescent="0.3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 t="shared" si="28"/>
        <v>0</v>
      </c>
      <c r="P479" s="5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3">
        <f t="shared" si="31"/>
        <v>41047.83488425926</v>
      </c>
    </row>
    <row r="480" spans="1:20" x14ac:dyDescent="0.3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 t="shared" si="28"/>
        <v>0</v>
      </c>
      <c r="P480" s="5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3">
        <f t="shared" si="31"/>
        <v>42095.869317129633</v>
      </c>
    </row>
    <row r="481" spans="1:20" x14ac:dyDescent="0.3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 t="shared" si="28"/>
        <v>32.56</v>
      </c>
      <c r="P481" s="5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3">
        <f t="shared" si="31"/>
        <v>41964.449479166666</v>
      </c>
    </row>
    <row r="482" spans="1:20" x14ac:dyDescent="0.3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 t="shared" si="28"/>
        <v>19.41</v>
      </c>
      <c r="P482" s="5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3">
        <f t="shared" si="31"/>
        <v>41495.500173611108</v>
      </c>
    </row>
    <row r="483" spans="1:20" x14ac:dyDescent="0.3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 t="shared" si="28"/>
        <v>6.1</v>
      </c>
      <c r="P483" s="5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3">
        <f t="shared" si="31"/>
        <v>41192.672326388885</v>
      </c>
    </row>
    <row r="484" spans="1:20" x14ac:dyDescent="0.3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 t="shared" si="28"/>
        <v>0.1</v>
      </c>
      <c r="P484" s="5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3">
        <f t="shared" si="31"/>
        <v>42474.606944444444</v>
      </c>
    </row>
    <row r="485" spans="1:20" x14ac:dyDescent="0.3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 t="shared" si="28"/>
        <v>50.2</v>
      </c>
      <c r="P485" s="5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3">
        <f t="shared" si="31"/>
        <v>41303.197592592594</v>
      </c>
    </row>
    <row r="486" spans="1:20" x14ac:dyDescent="0.3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 t="shared" si="28"/>
        <v>0.18625</v>
      </c>
      <c r="P486" s="5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3">
        <f t="shared" si="31"/>
        <v>42313.981157407412</v>
      </c>
    </row>
    <row r="487" spans="1:20" x14ac:dyDescent="0.3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 t="shared" si="28"/>
        <v>21.906971229845084</v>
      </c>
      <c r="P487" s="5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3">
        <f t="shared" si="31"/>
        <v>41411.50577546296</v>
      </c>
    </row>
    <row r="488" spans="1:20" x14ac:dyDescent="0.3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 t="shared" si="28"/>
        <v>9.0909090909090905E-3</v>
      </c>
      <c r="P488" s="5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3">
        <f t="shared" si="31"/>
        <v>41791.94258101852</v>
      </c>
    </row>
    <row r="489" spans="1:20" x14ac:dyDescent="0.3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 t="shared" si="28"/>
        <v>0</v>
      </c>
      <c r="P489" s="5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3">
        <f t="shared" si="31"/>
        <v>42729.636504629627</v>
      </c>
    </row>
    <row r="490" spans="1:20" x14ac:dyDescent="0.3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 t="shared" si="28"/>
        <v>0</v>
      </c>
      <c r="P490" s="5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3">
        <f t="shared" si="31"/>
        <v>42744.054398148146</v>
      </c>
    </row>
    <row r="491" spans="1:20" x14ac:dyDescent="0.3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 t="shared" si="28"/>
        <v>0.28667813379201834</v>
      </c>
      <c r="P491" s="5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3">
        <f t="shared" si="31"/>
        <v>40913.481249999997</v>
      </c>
    </row>
    <row r="492" spans="1:20" x14ac:dyDescent="0.3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 t="shared" si="28"/>
        <v>0</v>
      </c>
      <c r="P492" s="5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3">
        <f t="shared" si="31"/>
        <v>41143.968576388892</v>
      </c>
    </row>
    <row r="493" spans="1:20" x14ac:dyDescent="0.3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 t="shared" si="28"/>
        <v>0</v>
      </c>
      <c r="P493" s="5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3">
        <f t="shared" si="31"/>
        <v>42396.982627314821</v>
      </c>
    </row>
    <row r="494" spans="1:20" x14ac:dyDescent="0.3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 t="shared" si="28"/>
        <v>0</v>
      </c>
      <c r="P494" s="5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3">
        <f t="shared" si="31"/>
        <v>42656.03506944445</v>
      </c>
    </row>
    <row r="495" spans="1:20" x14ac:dyDescent="0.3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 t="shared" si="28"/>
        <v>0</v>
      </c>
      <c r="P495" s="5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3">
        <f t="shared" si="31"/>
        <v>42144.726134259254</v>
      </c>
    </row>
    <row r="496" spans="1:20" x14ac:dyDescent="0.3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 t="shared" si="28"/>
        <v>0.155</v>
      </c>
      <c r="P496" s="5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3">
        <f t="shared" si="31"/>
        <v>41823.125</v>
      </c>
    </row>
    <row r="497" spans="1:20" x14ac:dyDescent="0.3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 t="shared" si="28"/>
        <v>0</v>
      </c>
      <c r="P497" s="5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3">
        <f t="shared" si="31"/>
        <v>42201.827604166669</v>
      </c>
    </row>
    <row r="498" spans="1:20" x14ac:dyDescent="0.3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 t="shared" si="28"/>
        <v>1.6666666666666668E-3</v>
      </c>
      <c r="P498" s="5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3">
        <f t="shared" si="31"/>
        <v>41680.93141203704</v>
      </c>
    </row>
    <row r="499" spans="1:20" x14ac:dyDescent="0.3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 t="shared" si="28"/>
        <v>0.6696428571428571</v>
      </c>
      <c r="P499" s="5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3">
        <f t="shared" si="31"/>
        <v>41998.208333333328</v>
      </c>
    </row>
    <row r="500" spans="1:20" x14ac:dyDescent="0.3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 t="shared" si="28"/>
        <v>4.5985132395404564</v>
      </c>
      <c r="P500" s="5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3">
        <f t="shared" si="31"/>
        <v>40900.762141203704</v>
      </c>
    </row>
    <row r="501" spans="1:20" x14ac:dyDescent="0.3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 t="shared" si="28"/>
        <v>9.5500000000000007</v>
      </c>
      <c r="P501" s="5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3">
        <f t="shared" si="31"/>
        <v>40098.874305555553</v>
      </c>
    </row>
    <row r="502" spans="1:20" x14ac:dyDescent="0.3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 t="shared" si="28"/>
        <v>3.3076923076923079</v>
      </c>
      <c r="P502" s="5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3">
        <f t="shared" si="31"/>
        <v>40306.927777777775</v>
      </c>
    </row>
    <row r="503" spans="1:20" x14ac:dyDescent="0.3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 t="shared" si="28"/>
        <v>0</v>
      </c>
      <c r="P503" s="5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3">
        <f t="shared" si="31"/>
        <v>40733.234386574077</v>
      </c>
    </row>
    <row r="504" spans="1:20" x14ac:dyDescent="0.3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 t="shared" si="28"/>
        <v>1.1499999999999999</v>
      </c>
      <c r="P504" s="5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3">
        <f t="shared" si="31"/>
        <v>40986.511863425927</v>
      </c>
    </row>
    <row r="505" spans="1:20" x14ac:dyDescent="0.3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 t="shared" si="28"/>
        <v>1.7538461538461538</v>
      </c>
      <c r="P505" s="5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3">
        <f t="shared" si="31"/>
        <v>42021.526655092588</v>
      </c>
    </row>
    <row r="506" spans="1:20" x14ac:dyDescent="0.3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 t="shared" si="28"/>
        <v>1.3673469387755102</v>
      </c>
      <c r="P506" s="5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3">
        <f t="shared" si="31"/>
        <v>41009.941979166666</v>
      </c>
    </row>
    <row r="507" spans="1:20" x14ac:dyDescent="0.3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 t="shared" si="28"/>
        <v>0.43333333333333329</v>
      </c>
      <c r="P507" s="5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3">
        <f t="shared" si="31"/>
        <v>42363.098217592589</v>
      </c>
    </row>
    <row r="508" spans="1:20" x14ac:dyDescent="0.3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 t="shared" si="28"/>
        <v>0.125</v>
      </c>
      <c r="P508" s="5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3">
        <f t="shared" si="31"/>
        <v>41496.552314814813</v>
      </c>
    </row>
    <row r="509" spans="1:20" x14ac:dyDescent="0.3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 t="shared" si="28"/>
        <v>3.2</v>
      </c>
      <c r="P509" s="5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3">
        <f t="shared" si="31"/>
        <v>41201.958993055552</v>
      </c>
    </row>
    <row r="510" spans="1:20" x14ac:dyDescent="0.3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 t="shared" si="28"/>
        <v>0.8</v>
      </c>
      <c r="P510" s="5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3">
        <f t="shared" si="31"/>
        <v>41054.593055555553</v>
      </c>
    </row>
    <row r="511" spans="1:20" x14ac:dyDescent="0.3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 t="shared" si="28"/>
        <v>0.2</v>
      </c>
      <c r="P511" s="5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3">
        <f t="shared" si="31"/>
        <v>42183.631597222222</v>
      </c>
    </row>
    <row r="512" spans="1:20" x14ac:dyDescent="0.3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 t="shared" si="28"/>
        <v>0</v>
      </c>
      <c r="P512" s="5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3">
        <f t="shared" si="31"/>
        <v>42430.176377314812</v>
      </c>
    </row>
    <row r="513" spans="1:20" x14ac:dyDescent="0.3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 t="shared" si="28"/>
        <v>3</v>
      </c>
      <c r="P513" s="5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3">
        <f t="shared" si="31"/>
        <v>41370.261365740742</v>
      </c>
    </row>
    <row r="514" spans="1:20" x14ac:dyDescent="0.3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 t="shared" si="28"/>
        <v>0.13749999999999998</v>
      </c>
      <c r="P514" s="5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3">
        <f t="shared" si="31"/>
        <v>42694.783877314811</v>
      </c>
    </row>
    <row r="515" spans="1:20" x14ac:dyDescent="0.3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 t="shared" ref="O515:O578" si="32">(E515/D515)*100</f>
        <v>13.923999999999999</v>
      </c>
      <c r="P515" s="5">
        <f t="shared" ref="P515:P578" si="33">IF(NOT(L515=0),(E515/L515),0)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3">
        <f t="shared" ref="T515:T578" si="35">(((I515/60)/60)/24)+DATE(1970,1,1)</f>
        <v>42597.291666666672</v>
      </c>
    </row>
    <row r="516" spans="1:20" x14ac:dyDescent="0.3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 t="shared" si="32"/>
        <v>3.3333333333333335</v>
      </c>
      <c r="P516" s="5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3">
        <f t="shared" si="35"/>
        <v>41860.613969907405</v>
      </c>
    </row>
    <row r="517" spans="1:20" x14ac:dyDescent="0.3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 t="shared" si="32"/>
        <v>25.41340206185567</v>
      </c>
      <c r="P517" s="5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3">
        <f t="shared" si="35"/>
        <v>42367.490752314814</v>
      </c>
    </row>
    <row r="518" spans="1:20" x14ac:dyDescent="0.3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 t="shared" si="32"/>
        <v>0</v>
      </c>
      <c r="P518" s="5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3">
        <f t="shared" si="35"/>
        <v>42151.778703703705</v>
      </c>
    </row>
    <row r="519" spans="1:20" x14ac:dyDescent="0.3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 t="shared" si="32"/>
        <v>1.3666666666666667</v>
      </c>
      <c r="P519" s="5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3">
        <f t="shared" si="35"/>
        <v>42768.615289351852</v>
      </c>
    </row>
    <row r="520" spans="1:20" x14ac:dyDescent="0.3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 t="shared" si="32"/>
        <v>0</v>
      </c>
      <c r="P520" s="5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3">
        <f t="shared" si="35"/>
        <v>42253.615277777775</v>
      </c>
    </row>
    <row r="521" spans="1:20" x14ac:dyDescent="0.3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 t="shared" si="32"/>
        <v>22.881426547787683</v>
      </c>
      <c r="P521" s="5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3">
        <f t="shared" si="35"/>
        <v>41248.391446759262</v>
      </c>
    </row>
    <row r="522" spans="1:20" x14ac:dyDescent="0.3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 t="shared" si="32"/>
        <v>102.1</v>
      </c>
      <c r="P522" s="5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3">
        <f t="shared" si="35"/>
        <v>42348.702094907407</v>
      </c>
    </row>
    <row r="523" spans="1:20" x14ac:dyDescent="0.3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 t="shared" si="32"/>
        <v>104.64</v>
      </c>
      <c r="P523" s="5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3">
        <f t="shared" si="35"/>
        <v>42675.207638888889</v>
      </c>
    </row>
    <row r="524" spans="1:20" x14ac:dyDescent="0.3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 t="shared" si="32"/>
        <v>114.66666666666667</v>
      </c>
      <c r="P524" s="5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3">
        <f t="shared" si="35"/>
        <v>42449.999131944445</v>
      </c>
    </row>
    <row r="525" spans="1:20" x14ac:dyDescent="0.3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 t="shared" si="32"/>
        <v>120.6</v>
      </c>
      <c r="P525" s="5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3">
        <f t="shared" si="35"/>
        <v>42268.13282407407</v>
      </c>
    </row>
    <row r="526" spans="1:20" x14ac:dyDescent="0.3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 t="shared" si="32"/>
        <v>108.67285714285715</v>
      </c>
      <c r="P526" s="5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3">
        <f t="shared" si="35"/>
        <v>42522.717233796298</v>
      </c>
    </row>
    <row r="527" spans="1:20" x14ac:dyDescent="0.3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 t="shared" si="32"/>
        <v>100</v>
      </c>
      <c r="P527" s="5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3">
        <f t="shared" si="35"/>
        <v>41895.400937500002</v>
      </c>
    </row>
    <row r="528" spans="1:20" x14ac:dyDescent="0.3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 t="shared" si="32"/>
        <v>113.99999999999999</v>
      </c>
      <c r="P528" s="5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3">
        <f t="shared" si="35"/>
        <v>42223.708333333328</v>
      </c>
    </row>
    <row r="529" spans="1:20" x14ac:dyDescent="0.3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 t="shared" si="32"/>
        <v>100.85</v>
      </c>
      <c r="P529" s="5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3">
        <f t="shared" si="35"/>
        <v>42783.670138888891</v>
      </c>
    </row>
    <row r="530" spans="1:20" x14ac:dyDescent="0.3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 t="shared" si="32"/>
        <v>115.65217391304347</v>
      </c>
      <c r="P530" s="5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3">
        <f t="shared" si="35"/>
        <v>42176.888888888891</v>
      </c>
    </row>
    <row r="531" spans="1:20" x14ac:dyDescent="0.3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 t="shared" si="32"/>
        <v>130.41666666666666</v>
      </c>
      <c r="P531" s="5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3">
        <f t="shared" si="35"/>
        <v>42746.208333333328</v>
      </c>
    </row>
    <row r="532" spans="1:20" x14ac:dyDescent="0.3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 t="shared" si="32"/>
        <v>107.78267254038178</v>
      </c>
      <c r="P532" s="5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3">
        <f t="shared" si="35"/>
        <v>42179.083333333328</v>
      </c>
    </row>
    <row r="533" spans="1:20" x14ac:dyDescent="0.3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 t="shared" si="32"/>
        <v>100</v>
      </c>
      <c r="P533" s="5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3">
        <f t="shared" si="35"/>
        <v>42721.290972222225</v>
      </c>
    </row>
    <row r="534" spans="1:20" x14ac:dyDescent="0.3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 t="shared" si="32"/>
        <v>123.25</v>
      </c>
      <c r="P534" s="5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3">
        <f t="shared" si="35"/>
        <v>42503.007037037038</v>
      </c>
    </row>
    <row r="535" spans="1:20" x14ac:dyDescent="0.3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 t="shared" si="32"/>
        <v>100.2</v>
      </c>
      <c r="P535" s="5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3">
        <f t="shared" si="35"/>
        <v>42506.43478009259</v>
      </c>
    </row>
    <row r="536" spans="1:20" x14ac:dyDescent="0.3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 t="shared" si="32"/>
        <v>104.66666666666666</v>
      </c>
      <c r="P536" s="5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3">
        <f t="shared" si="35"/>
        <v>42309.958333333328</v>
      </c>
    </row>
    <row r="537" spans="1:20" x14ac:dyDescent="0.3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 t="shared" si="32"/>
        <v>102.49999999999999</v>
      </c>
      <c r="P537" s="5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3">
        <f t="shared" si="35"/>
        <v>42741.545196759253</v>
      </c>
    </row>
    <row r="538" spans="1:20" x14ac:dyDescent="0.3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 t="shared" si="32"/>
        <v>118.25757575757576</v>
      </c>
      <c r="P538" s="5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3">
        <f t="shared" si="35"/>
        <v>42219.75</v>
      </c>
    </row>
    <row r="539" spans="1:20" x14ac:dyDescent="0.3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 t="shared" si="32"/>
        <v>120.5</v>
      </c>
      <c r="P539" s="5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3">
        <f t="shared" si="35"/>
        <v>42312.810081018513</v>
      </c>
    </row>
    <row r="540" spans="1:20" x14ac:dyDescent="0.3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 t="shared" si="32"/>
        <v>302.42</v>
      </c>
      <c r="P540" s="5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3">
        <f t="shared" si="35"/>
        <v>42503.794710648144</v>
      </c>
    </row>
    <row r="541" spans="1:20" x14ac:dyDescent="0.3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 t="shared" si="32"/>
        <v>100.64400000000001</v>
      </c>
      <c r="P541" s="5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3">
        <f t="shared" si="35"/>
        <v>42556.049849537041</v>
      </c>
    </row>
    <row r="542" spans="1:20" x14ac:dyDescent="0.3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 t="shared" si="32"/>
        <v>6.6666666666666671E-3</v>
      </c>
      <c r="P542" s="5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3">
        <f t="shared" si="35"/>
        <v>42039.817199074074</v>
      </c>
    </row>
    <row r="543" spans="1:20" x14ac:dyDescent="0.3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 t="shared" si="32"/>
        <v>0.55555555555555558</v>
      </c>
      <c r="P543" s="5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3">
        <f t="shared" si="35"/>
        <v>42306.046689814815</v>
      </c>
    </row>
    <row r="544" spans="1:20" x14ac:dyDescent="0.3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 t="shared" si="32"/>
        <v>3.9999999999999996E-4</v>
      </c>
      <c r="P544" s="5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3">
        <f t="shared" si="35"/>
        <v>42493.695787037039</v>
      </c>
    </row>
    <row r="545" spans="1:20" x14ac:dyDescent="0.3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 t="shared" si="32"/>
        <v>0.31818181818181818</v>
      </c>
      <c r="P545" s="5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3">
        <f t="shared" si="35"/>
        <v>41944.092152777775</v>
      </c>
    </row>
    <row r="546" spans="1:20" x14ac:dyDescent="0.3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 t="shared" si="32"/>
        <v>1.2</v>
      </c>
      <c r="P546" s="5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3">
        <f t="shared" si="35"/>
        <v>42555.656944444447</v>
      </c>
    </row>
    <row r="547" spans="1:20" x14ac:dyDescent="0.3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 t="shared" si="32"/>
        <v>27.383999999999997</v>
      </c>
      <c r="P547" s="5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3">
        <f t="shared" si="35"/>
        <v>42323.634131944447</v>
      </c>
    </row>
    <row r="548" spans="1:20" x14ac:dyDescent="0.3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 t="shared" si="32"/>
        <v>8.666666666666667E-2</v>
      </c>
      <c r="P548" s="5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3">
        <f t="shared" si="35"/>
        <v>42294.667997685188</v>
      </c>
    </row>
    <row r="549" spans="1:20" x14ac:dyDescent="0.3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 t="shared" si="32"/>
        <v>0</v>
      </c>
      <c r="P549" s="5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3">
        <f t="shared" si="35"/>
        <v>42410.696342592593</v>
      </c>
    </row>
    <row r="550" spans="1:20" x14ac:dyDescent="0.3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 t="shared" si="32"/>
        <v>0.09</v>
      </c>
      <c r="P550" s="5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3">
        <f t="shared" si="35"/>
        <v>42306.903333333335</v>
      </c>
    </row>
    <row r="551" spans="1:20" x14ac:dyDescent="0.3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 t="shared" si="32"/>
        <v>2.7199999999999998</v>
      </c>
      <c r="P551" s="5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3">
        <f t="shared" si="35"/>
        <v>42193.636828703704</v>
      </c>
    </row>
    <row r="552" spans="1:20" x14ac:dyDescent="0.3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 t="shared" si="32"/>
        <v>0.70000000000000007</v>
      </c>
      <c r="P552" s="5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3">
        <f t="shared" si="35"/>
        <v>42766.208333333328</v>
      </c>
    </row>
    <row r="553" spans="1:20" x14ac:dyDescent="0.3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 t="shared" si="32"/>
        <v>5.0413333333333332</v>
      </c>
      <c r="P553" s="5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3">
        <f t="shared" si="35"/>
        <v>42217.745138888888</v>
      </c>
    </row>
    <row r="554" spans="1:20" x14ac:dyDescent="0.3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 t="shared" si="32"/>
        <v>0</v>
      </c>
      <c r="P554" s="5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3">
        <f t="shared" si="35"/>
        <v>42378.616851851853</v>
      </c>
    </row>
    <row r="555" spans="1:20" x14ac:dyDescent="0.3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 t="shared" si="32"/>
        <v>0.49199999999999999</v>
      </c>
      <c r="P555" s="5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3">
        <f t="shared" si="35"/>
        <v>41957.761469907404</v>
      </c>
    </row>
    <row r="556" spans="1:20" x14ac:dyDescent="0.3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 t="shared" si="32"/>
        <v>36.589147286821706</v>
      </c>
      <c r="P556" s="5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3">
        <f t="shared" si="35"/>
        <v>41931.684861111113</v>
      </c>
    </row>
    <row r="557" spans="1:20" x14ac:dyDescent="0.3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 t="shared" si="32"/>
        <v>0</v>
      </c>
      <c r="P557" s="5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3">
        <f t="shared" si="35"/>
        <v>42533.353506944448</v>
      </c>
    </row>
    <row r="558" spans="1:20" x14ac:dyDescent="0.3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 t="shared" si="32"/>
        <v>2.5</v>
      </c>
      <c r="P558" s="5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3">
        <f t="shared" si="35"/>
        <v>42375.860150462962</v>
      </c>
    </row>
    <row r="559" spans="1:20" x14ac:dyDescent="0.3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 t="shared" si="32"/>
        <v>0.91066666666666674</v>
      </c>
      <c r="P559" s="5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3">
        <f t="shared" si="35"/>
        <v>42706.983831018515</v>
      </c>
    </row>
    <row r="560" spans="1:20" x14ac:dyDescent="0.3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 t="shared" si="32"/>
        <v>0</v>
      </c>
      <c r="P560" s="5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3">
        <f t="shared" si="35"/>
        <v>42087.841493055559</v>
      </c>
    </row>
    <row r="561" spans="1:20" x14ac:dyDescent="0.3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 t="shared" si="32"/>
        <v>2.0833333333333336E-2</v>
      </c>
      <c r="P561" s="5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3">
        <f t="shared" si="35"/>
        <v>42351.283101851848</v>
      </c>
    </row>
    <row r="562" spans="1:20" x14ac:dyDescent="0.3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 t="shared" si="32"/>
        <v>1.2E-2</v>
      </c>
      <c r="P562" s="5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3">
        <f t="shared" si="35"/>
        <v>41990.771354166667</v>
      </c>
    </row>
    <row r="563" spans="1:20" x14ac:dyDescent="0.3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 t="shared" si="32"/>
        <v>0.36666666666666664</v>
      </c>
      <c r="P563" s="5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3">
        <f t="shared" si="35"/>
        <v>42303.658715277779</v>
      </c>
    </row>
    <row r="564" spans="1:20" x14ac:dyDescent="0.3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 t="shared" si="32"/>
        <v>0</v>
      </c>
      <c r="P564" s="5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3">
        <f t="shared" si="35"/>
        <v>42722.389062500006</v>
      </c>
    </row>
    <row r="565" spans="1:20" x14ac:dyDescent="0.3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 t="shared" si="32"/>
        <v>9.0666666666666659E-2</v>
      </c>
      <c r="P565" s="5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3">
        <f t="shared" si="35"/>
        <v>42052.069988425923</v>
      </c>
    </row>
    <row r="566" spans="1:20" x14ac:dyDescent="0.3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 t="shared" si="32"/>
        <v>5.5555555555555558E-3</v>
      </c>
      <c r="P566" s="5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3">
        <f t="shared" si="35"/>
        <v>42441.942997685182</v>
      </c>
    </row>
    <row r="567" spans="1:20" x14ac:dyDescent="0.3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 t="shared" si="32"/>
        <v>0</v>
      </c>
      <c r="P567" s="5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3">
        <f t="shared" si="35"/>
        <v>42195.785289351858</v>
      </c>
    </row>
    <row r="568" spans="1:20" x14ac:dyDescent="0.3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 t="shared" si="32"/>
        <v>0.02</v>
      </c>
      <c r="P568" s="5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3">
        <f t="shared" si="35"/>
        <v>42565.68440972222</v>
      </c>
    </row>
    <row r="569" spans="1:20" x14ac:dyDescent="0.3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 t="shared" si="32"/>
        <v>0</v>
      </c>
      <c r="P569" s="5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3">
        <f t="shared" si="35"/>
        <v>42005.842523148152</v>
      </c>
    </row>
    <row r="570" spans="1:20" x14ac:dyDescent="0.3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 t="shared" si="32"/>
        <v>1</v>
      </c>
      <c r="P570" s="5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3">
        <f t="shared" si="35"/>
        <v>42385.458333333328</v>
      </c>
    </row>
    <row r="571" spans="1:20" x14ac:dyDescent="0.3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 t="shared" si="32"/>
        <v>0.8</v>
      </c>
      <c r="P571" s="5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3">
        <f t="shared" si="35"/>
        <v>42370.847361111111</v>
      </c>
    </row>
    <row r="572" spans="1:20" x14ac:dyDescent="0.3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 t="shared" si="32"/>
        <v>0.16705882352941176</v>
      </c>
      <c r="P572" s="5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3">
        <f t="shared" si="35"/>
        <v>42418.798252314817</v>
      </c>
    </row>
    <row r="573" spans="1:20" x14ac:dyDescent="0.3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 t="shared" si="32"/>
        <v>0.42399999999999999</v>
      </c>
      <c r="P573" s="5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3">
        <f t="shared" si="35"/>
        <v>42212.165972222225</v>
      </c>
    </row>
    <row r="574" spans="1:20" x14ac:dyDescent="0.3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 t="shared" si="32"/>
        <v>0</v>
      </c>
      <c r="P574" s="5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3">
        <f t="shared" si="35"/>
        <v>42312.757962962962</v>
      </c>
    </row>
    <row r="575" spans="1:20" x14ac:dyDescent="0.3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 t="shared" si="32"/>
        <v>0.38925389253892539</v>
      </c>
      <c r="P575" s="5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3">
        <f t="shared" si="35"/>
        <v>42022.05</v>
      </c>
    </row>
    <row r="576" spans="1:20" x14ac:dyDescent="0.3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 t="shared" si="32"/>
        <v>0.7155635062611807</v>
      </c>
      <c r="P576" s="5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3">
        <f t="shared" si="35"/>
        <v>42662.443368055552</v>
      </c>
    </row>
    <row r="577" spans="1:20" x14ac:dyDescent="0.3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 t="shared" si="32"/>
        <v>0.43166666666666664</v>
      </c>
      <c r="P577" s="5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3">
        <f t="shared" si="35"/>
        <v>42168.692627314813</v>
      </c>
    </row>
    <row r="578" spans="1:20" x14ac:dyDescent="0.3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 t="shared" si="32"/>
        <v>1.25E-3</v>
      </c>
      <c r="P578" s="5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3">
        <f t="shared" si="35"/>
        <v>42091.43</v>
      </c>
    </row>
    <row r="579" spans="1:20" x14ac:dyDescent="0.3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 t="shared" ref="O579:O642" si="36">(E579/D579)*100</f>
        <v>0.2</v>
      </c>
      <c r="P579" s="5">
        <f t="shared" ref="P579:P642" si="37">IF(NOT(L579=0),(E579/L579),0)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3">
        <f t="shared" ref="T579:T642" si="39">(((I579/60)/60)/24)+DATE(1970,1,1)</f>
        <v>42510.589143518519</v>
      </c>
    </row>
    <row r="580" spans="1:20" x14ac:dyDescent="0.3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 t="shared" si="36"/>
        <v>1.12E-2</v>
      </c>
      <c r="P580" s="5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3">
        <f t="shared" si="39"/>
        <v>42254.578622685185</v>
      </c>
    </row>
    <row r="581" spans="1:20" x14ac:dyDescent="0.3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 t="shared" si="36"/>
        <v>1.4583333333333333</v>
      </c>
      <c r="P581" s="5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3">
        <f t="shared" si="39"/>
        <v>41998.852118055554</v>
      </c>
    </row>
    <row r="582" spans="1:20" x14ac:dyDescent="0.3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 t="shared" si="36"/>
        <v>3.3333333333333333E-2</v>
      </c>
      <c r="P582" s="5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3">
        <f t="shared" si="39"/>
        <v>42635.908182870371</v>
      </c>
    </row>
    <row r="583" spans="1:20" x14ac:dyDescent="0.3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 t="shared" si="36"/>
        <v>0</v>
      </c>
      <c r="P583" s="5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3">
        <f t="shared" si="39"/>
        <v>42218.012777777782</v>
      </c>
    </row>
    <row r="584" spans="1:20" x14ac:dyDescent="0.3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 t="shared" si="36"/>
        <v>0</v>
      </c>
      <c r="P584" s="5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3">
        <f t="shared" si="39"/>
        <v>42078.75</v>
      </c>
    </row>
    <row r="585" spans="1:20" x14ac:dyDescent="0.3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 t="shared" si="36"/>
        <v>1.1111111111111112E-2</v>
      </c>
      <c r="P585" s="5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3">
        <f t="shared" si="39"/>
        <v>42082.896840277783</v>
      </c>
    </row>
    <row r="586" spans="1:20" x14ac:dyDescent="0.3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 t="shared" si="36"/>
        <v>1</v>
      </c>
      <c r="P586" s="5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3">
        <f t="shared" si="39"/>
        <v>42079.674953703703</v>
      </c>
    </row>
    <row r="587" spans="1:20" x14ac:dyDescent="0.3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 t="shared" si="36"/>
        <v>0</v>
      </c>
      <c r="P587" s="5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3">
        <f t="shared" si="39"/>
        <v>42339</v>
      </c>
    </row>
    <row r="588" spans="1:20" x14ac:dyDescent="0.3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 t="shared" si="36"/>
        <v>0.55999999999999994</v>
      </c>
      <c r="P588" s="5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3">
        <f t="shared" si="39"/>
        <v>42050.854247685187</v>
      </c>
    </row>
    <row r="589" spans="1:20" x14ac:dyDescent="0.3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 t="shared" si="36"/>
        <v>9.0833333333333339</v>
      </c>
      <c r="P589" s="5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3">
        <f t="shared" si="39"/>
        <v>42110.757326388892</v>
      </c>
    </row>
    <row r="590" spans="1:20" x14ac:dyDescent="0.3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 t="shared" si="36"/>
        <v>3.3444444444444441</v>
      </c>
      <c r="P590" s="5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3">
        <f t="shared" si="39"/>
        <v>42691.811180555553</v>
      </c>
    </row>
    <row r="591" spans="1:20" x14ac:dyDescent="0.3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 t="shared" si="36"/>
        <v>1.3333333333333334E-2</v>
      </c>
      <c r="P591" s="5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3">
        <f t="shared" si="39"/>
        <v>42193.614571759259</v>
      </c>
    </row>
    <row r="592" spans="1:20" x14ac:dyDescent="0.3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 t="shared" si="36"/>
        <v>4.46</v>
      </c>
      <c r="P592" s="5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3">
        <f t="shared" si="39"/>
        <v>42408.542361111111</v>
      </c>
    </row>
    <row r="593" spans="1:20" x14ac:dyDescent="0.3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 t="shared" si="36"/>
        <v>6.0999999999999999E-2</v>
      </c>
      <c r="P593" s="5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3">
        <f t="shared" si="39"/>
        <v>42207.543171296296</v>
      </c>
    </row>
    <row r="594" spans="1:20" x14ac:dyDescent="0.3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 t="shared" si="36"/>
        <v>3.3333333333333335</v>
      </c>
      <c r="P594" s="5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3">
        <f t="shared" si="39"/>
        <v>41976.232175925921</v>
      </c>
    </row>
    <row r="595" spans="1:20" x14ac:dyDescent="0.3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 t="shared" si="36"/>
        <v>23</v>
      </c>
      <c r="P595" s="5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3">
        <f t="shared" si="39"/>
        <v>42100.635937500003</v>
      </c>
    </row>
    <row r="596" spans="1:20" x14ac:dyDescent="0.3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 t="shared" si="36"/>
        <v>0.104</v>
      </c>
      <c r="P596" s="5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3">
        <f t="shared" si="39"/>
        <v>42476.780162037037</v>
      </c>
    </row>
    <row r="597" spans="1:20" x14ac:dyDescent="0.3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 t="shared" si="36"/>
        <v>0.42599999999999999</v>
      </c>
      <c r="P597" s="5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3">
        <f t="shared" si="39"/>
        <v>42128.069884259254</v>
      </c>
    </row>
    <row r="598" spans="1:20" x14ac:dyDescent="0.3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 t="shared" si="36"/>
        <v>0.03</v>
      </c>
      <c r="P598" s="5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3">
        <f t="shared" si="39"/>
        <v>42676.896898148145</v>
      </c>
    </row>
    <row r="599" spans="1:20" x14ac:dyDescent="0.3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 t="shared" si="36"/>
        <v>0.26666666666666666</v>
      </c>
      <c r="P599" s="5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3">
        <f t="shared" si="39"/>
        <v>42582.666666666672</v>
      </c>
    </row>
    <row r="600" spans="1:20" x14ac:dyDescent="0.3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 t="shared" si="36"/>
        <v>34</v>
      </c>
      <c r="P600" s="5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3">
        <f t="shared" si="39"/>
        <v>41978.00209490741</v>
      </c>
    </row>
    <row r="601" spans="1:20" x14ac:dyDescent="0.3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 t="shared" si="36"/>
        <v>6.2E-2</v>
      </c>
      <c r="P601" s="5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3">
        <f t="shared" si="39"/>
        <v>42071.636111111111</v>
      </c>
    </row>
    <row r="602" spans="1:20" x14ac:dyDescent="0.3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 t="shared" si="36"/>
        <v>2</v>
      </c>
      <c r="P602" s="5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3">
        <f t="shared" si="39"/>
        <v>42133.798171296294</v>
      </c>
    </row>
    <row r="603" spans="1:20" x14ac:dyDescent="0.3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 t="shared" si="36"/>
        <v>1.4000000000000001</v>
      </c>
      <c r="P603" s="5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3">
        <f t="shared" si="39"/>
        <v>41999.858090277776</v>
      </c>
    </row>
    <row r="604" spans="1:20" x14ac:dyDescent="0.3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 t="shared" si="36"/>
        <v>0</v>
      </c>
      <c r="P604" s="5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3">
        <f t="shared" si="39"/>
        <v>42173.79415509259</v>
      </c>
    </row>
    <row r="605" spans="1:20" x14ac:dyDescent="0.3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 t="shared" si="36"/>
        <v>3.9334666666666664</v>
      </c>
      <c r="P605" s="5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3">
        <f t="shared" si="39"/>
        <v>41865.639155092591</v>
      </c>
    </row>
    <row r="606" spans="1:20" x14ac:dyDescent="0.3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 t="shared" si="36"/>
        <v>0</v>
      </c>
      <c r="P606" s="5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3">
        <f t="shared" si="39"/>
        <v>41879.035370370373</v>
      </c>
    </row>
    <row r="607" spans="1:20" x14ac:dyDescent="0.3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 t="shared" si="36"/>
        <v>2.62</v>
      </c>
      <c r="P607" s="5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3">
        <f t="shared" si="39"/>
        <v>42239.357731481476</v>
      </c>
    </row>
    <row r="608" spans="1:20" x14ac:dyDescent="0.3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 t="shared" si="36"/>
        <v>0.2</v>
      </c>
      <c r="P608" s="5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3">
        <f t="shared" si="39"/>
        <v>42148.625</v>
      </c>
    </row>
    <row r="609" spans="1:20" x14ac:dyDescent="0.3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 t="shared" si="36"/>
        <v>0</v>
      </c>
      <c r="P609" s="5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3">
        <f t="shared" si="39"/>
        <v>42330.867314814815</v>
      </c>
    </row>
    <row r="610" spans="1:20" x14ac:dyDescent="0.3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 t="shared" si="36"/>
        <v>0.97400000000000009</v>
      </c>
      <c r="P610" s="5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3">
        <f t="shared" si="39"/>
        <v>42170.921064814815</v>
      </c>
    </row>
    <row r="611" spans="1:20" x14ac:dyDescent="0.3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 t="shared" si="36"/>
        <v>0.64102564102564097</v>
      </c>
      <c r="P611" s="5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3">
        <f t="shared" si="39"/>
        <v>42337.075740740736</v>
      </c>
    </row>
    <row r="612" spans="1:20" x14ac:dyDescent="0.3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 t="shared" si="36"/>
        <v>0</v>
      </c>
      <c r="P612" s="5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3">
        <f t="shared" si="39"/>
        <v>42116.83085648148</v>
      </c>
    </row>
    <row r="613" spans="1:20" x14ac:dyDescent="0.3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 t="shared" si="36"/>
        <v>0</v>
      </c>
      <c r="P613" s="5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3">
        <f t="shared" si="39"/>
        <v>42388.560613425929</v>
      </c>
    </row>
    <row r="614" spans="1:20" x14ac:dyDescent="0.3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 t="shared" si="36"/>
        <v>0</v>
      </c>
      <c r="P614" s="5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3">
        <f t="shared" si="39"/>
        <v>42615.031782407401</v>
      </c>
    </row>
    <row r="615" spans="1:20" x14ac:dyDescent="0.3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 t="shared" si="36"/>
        <v>21.363333333333333</v>
      </c>
      <c r="P615" s="5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3">
        <f t="shared" si="39"/>
        <v>42278.207638888889</v>
      </c>
    </row>
    <row r="616" spans="1:20" x14ac:dyDescent="0.3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 t="shared" si="36"/>
        <v>0</v>
      </c>
      <c r="P616" s="5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3">
        <f t="shared" si="39"/>
        <v>42545.061805555553</v>
      </c>
    </row>
    <row r="617" spans="1:20" x14ac:dyDescent="0.3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 t="shared" si="36"/>
        <v>0</v>
      </c>
      <c r="P617" s="5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3">
        <f t="shared" si="39"/>
        <v>42272.122210648144</v>
      </c>
    </row>
    <row r="618" spans="1:20" x14ac:dyDescent="0.3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 t="shared" si="36"/>
        <v>0</v>
      </c>
      <c r="P618" s="5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3">
        <f t="shared" si="39"/>
        <v>42791.376238425932</v>
      </c>
    </row>
    <row r="619" spans="1:20" x14ac:dyDescent="0.3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 t="shared" si="36"/>
        <v>3</v>
      </c>
      <c r="P619" s="5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3">
        <f t="shared" si="39"/>
        <v>42132.343090277776</v>
      </c>
    </row>
    <row r="620" spans="1:20" x14ac:dyDescent="0.3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 t="shared" si="36"/>
        <v>0</v>
      </c>
      <c r="P620" s="5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3">
        <f t="shared" si="39"/>
        <v>42347.810219907406</v>
      </c>
    </row>
    <row r="621" spans="1:20" x14ac:dyDescent="0.3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 t="shared" si="36"/>
        <v>3.9999999999999996E-5</v>
      </c>
      <c r="P621" s="5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3">
        <f t="shared" si="39"/>
        <v>41968.692013888889</v>
      </c>
    </row>
    <row r="622" spans="1:20" x14ac:dyDescent="0.3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 t="shared" si="36"/>
        <v>1</v>
      </c>
      <c r="P622" s="5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3">
        <f t="shared" si="39"/>
        <v>41876.716874999998</v>
      </c>
    </row>
    <row r="623" spans="1:20" x14ac:dyDescent="0.3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 t="shared" si="36"/>
        <v>1.044</v>
      </c>
      <c r="P623" s="5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3">
        <f t="shared" si="39"/>
        <v>42558.987696759257</v>
      </c>
    </row>
    <row r="624" spans="1:20" x14ac:dyDescent="0.3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 t="shared" si="36"/>
        <v>5.6833333333333336</v>
      </c>
      <c r="P624" s="5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3">
        <f t="shared" si="39"/>
        <v>42552.774745370371</v>
      </c>
    </row>
    <row r="625" spans="1:20" x14ac:dyDescent="0.3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 t="shared" si="36"/>
        <v>0</v>
      </c>
      <c r="P625" s="5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3">
        <f t="shared" si="39"/>
        <v>42152.009224537032</v>
      </c>
    </row>
    <row r="626" spans="1:20" x14ac:dyDescent="0.3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 t="shared" si="36"/>
        <v>0</v>
      </c>
      <c r="P626" s="5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3">
        <f t="shared" si="39"/>
        <v>42138.988900462966</v>
      </c>
    </row>
    <row r="627" spans="1:20" x14ac:dyDescent="0.3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 t="shared" si="36"/>
        <v>0</v>
      </c>
      <c r="P627" s="5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3">
        <f t="shared" si="39"/>
        <v>42820.853900462964</v>
      </c>
    </row>
    <row r="628" spans="1:20" x14ac:dyDescent="0.3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 t="shared" si="36"/>
        <v>17.380000000000003</v>
      </c>
      <c r="P628" s="5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3">
        <f t="shared" si="39"/>
        <v>42231.556944444441</v>
      </c>
    </row>
    <row r="629" spans="1:20" x14ac:dyDescent="0.3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 t="shared" si="36"/>
        <v>0.02</v>
      </c>
      <c r="P629" s="5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3">
        <f t="shared" si="39"/>
        <v>42443.958333333328</v>
      </c>
    </row>
    <row r="630" spans="1:20" x14ac:dyDescent="0.3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 t="shared" si="36"/>
        <v>0</v>
      </c>
      <c r="P630" s="5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3">
        <f t="shared" si="39"/>
        <v>41833.692789351851</v>
      </c>
    </row>
    <row r="631" spans="1:20" x14ac:dyDescent="0.3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 t="shared" si="36"/>
        <v>0.17500000000000002</v>
      </c>
      <c r="P631" s="5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3">
        <f t="shared" si="39"/>
        <v>42504.637824074074</v>
      </c>
    </row>
    <row r="632" spans="1:20" x14ac:dyDescent="0.3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 t="shared" si="36"/>
        <v>8.3340278356529712E-2</v>
      </c>
      <c r="P632" s="5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3">
        <f t="shared" si="39"/>
        <v>42253.215277777781</v>
      </c>
    </row>
    <row r="633" spans="1:20" x14ac:dyDescent="0.3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 t="shared" si="36"/>
        <v>1.38</v>
      </c>
      <c r="P633" s="5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3">
        <f t="shared" si="39"/>
        <v>42518.772326388891</v>
      </c>
    </row>
    <row r="634" spans="1:20" x14ac:dyDescent="0.3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 t="shared" si="36"/>
        <v>0</v>
      </c>
      <c r="P634" s="5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3">
        <f t="shared" si="39"/>
        <v>42333.700983796298</v>
      </c>
    </row>
    <row r="635" spans="1:20" x14ac:dyDescent="0.3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 t="shared" si="36"/>
        <v>12.45</v>
      </c>
      <c r="P635" s="5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3">
        <f t="shared" si="39"/>
        <v>42538.958333333328</v>
      </c>
    </row>
    <row r="636" spans="1:20" x14ac:dyDescent="0.3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 t="shared" si="36"/>
        <v>0.02</v>
      </c>
      <c r="P636" s="5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3">
        <f t="shared" si="39"/>
        <v>42061.928576388891</v>
      </c>
    </row>
    <row r="637" spans="1:20" x14ac:dyDescent="0.3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 t="shared" si="36"/>
        <v>8.0000000000000002E-3</v>
      </c>
      <c r="P637" s="5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3">
        <f t="shared" si="39"/>
        <v>42106.092152777783</v>
      </c>
    </row>
    <row r="638" spans="1:20" x14ac:dyDescent="0.3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 t="shared" si="36"/>
        <v>0.2</v>
      </c>
      <c r="P638" s="5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3">
        <f t="shared" si="39"/>
        <v>42161.44930555555</v>
      </c>
    </row>
    <row r="639" spans="1:20" x14ac:dyDescent="0.3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 t="shared" si="36"/>
        <v>0</v>
      </c>
      <c r="P639" s="5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3">
        <f t="shared" si="39"/>
        <v>42791.961111111115</v>
      </c>
    </row>
    <row r="640" spans="1:20" x14ac:dyDescent="0.3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 t="shared" si="36"/>
        <v>9.0000000000000011E-3</v>
      </c>
      <c r="P640" s="5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3">
        <f t="shared" si="39"/>
        <v>42819.55164351852</v>
      </c>
    </row>
    <row r="641" spans="1:20" x14ac:dyDescent="0.3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 t="shared" si="36"/>
        <v>9.9999999999999991E-5</v>
      </c>
      <c r="P641" s="5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3">
        <f t="shared" si="39"/>
        <v>41925.583275462966</v>
      </c>
    </row>
    <row r="642" spans="1:20" x14ac:dyDescent="0.3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 t="shared" si="36"/>
        <v>144.28571428571428</v>
      </c>
      <c r="P642" s="5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3">
        <f t="shared" si="39"/>
        <v>42698.958333333328</v>
      </c>
    </row>
    <row r="643" spans="1:20" x14ac:dyDescent="0.3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 t="shared" ref="O643:O706" si="40">(E643/D643)*100</f>
        <v>119.16249999999999</v>
      </c>
      <c r="P643" s="5">
        <f t="shared" ref="P643:P706" si="41">IF(NOT(L643=0),(E643/L643),0)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3">
        <f t="shared" ref="T643:T706" si="43">(((I643/60)/60)/24)+DATE(1970,1,1)</f>
        <v>42229.57</v>
      </c>
    </row>
    <row r="644" spans="1:20" x14ac:dyDescent="0.3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 t="shared" si="40"/>
        <v>1460.4850000000001</v>
      </c>
      <c r="P644" s="5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3">
        <f t="shared" si="43"/>
        <v>42235.651319444441</v>
      </c>
    </row>
    <row r="645" spans="1:20" x14ac:dyDescent="0.3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 t="shared" si="40"/>
        <v>105.80799999999999</v>
      </c>
      <c r="P645" s="5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3">
        <f t="shared" si="43"/>
        <v>42155.642071759255</v>
      </c>
    </row>
    <row r="646" spans="1:20" x14ac:dyDescent="0.3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 t="shared" si="40"/>
        <v>300.11791999999997</v>
      </c>
      <c r="P646" s="5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3">
        <f t="shared" si="43"/>
        <v>41941.041666666664</v>
      </c>
    </row>
    <row r="647" spans="1:20" x14ac:dyDescent="0.3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 t="shared" si="40"/>
        <v>278.7</v>
      </c>
      <c r="P647" s="5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3">
        <f t="shared" si="43"/>
        <v>42594.026319444441</v>
      </c>
    </row>
    <row r="648" spans="1:20" x14ac:dyDescent="0.3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 t="shared" si="40"/>
        <v>131.87625</v>
      </c>
      <c r="P648" s="5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3">
        <f t="shared" si="43"/>
        <v>41862.852627314816</v>
      </c>
    </row>
    <row r="649" spans="1:20" x14ac:dyDescent="0.3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 t="shared" si="40"/>
        <v>107.05</v>
      </c>
      <c r="P649" s="5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3">
        <f t="shared" si="43"/>
        <v>42446.726261574076</v>
      </c>
    </row>
    <row r="650" spans="1:20" x14ac:dyDescent="0.3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 t="shared" si="40"/>
        <v>126.82285714285715</v>
      </c>
      <c r="P650" s="5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3">
        <f t="shared" si="43"/>
        <v>41926.693379629629</v>
      </c>
    </row>
    <row r="651" spans="1:20" x14ac:dyDescent="0.3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 t="shared" si="40"/>
        <v>139.96</v>
      </c>
      <c r="P651" s="5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3">
        <f t="shared" si="43"/>
        <v>41898.912187499998</v>
      </c>
    </row>
    <row r="652" spans="1:20" x14ac:dyDescent="0.3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 t="shared" si="40"/>
        <v>112.4</v>
      </c>
      <c r="P652" s="5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3">
        <f t="shared" si="43"/>
        <v>41992.078518518523</v>
      </c>
    </row>
    <row r="653" spans="1:20" x14ac:dyDescent="0.3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 t="shared" si="40"/>
        <v>100.52799999999999</v>
      </c>
      <c r="P653" s="5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3">
        <f t="shared" si="43"/>
        <v>41986.017488425925</v>
      </c>
    </row>
    <row r="654" spans="1:20" x14ac:dyDescent="0.3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 t="shared" si="40"/>
        <v>100.46666666666665</v>
      </c>
      <c r="P654" s="5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3">
        <f t="shared" si="43"/>
        <v>42705.732060185182</v>
      </c>
    </row>
    <row r="655" spans="1:20" x14ac:dyDescent="0.3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 t="shared" si="40"/>
        <v>141.446</v>
      </c>
      <c r="P655" s="5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3">
        <f t="shared" si="43"/>
        <v>42236.618518518517</v>
      </c>
    </row>
    <row r="656" spans="1:20" x14ac:dyDescent="0.3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 t="shared" si="40"/>
        <v>267.29166666666669</v>
      </c>
      <c r="P656" s="5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3">
        <f t="shared" si="43"/>
        <v>42193.957326388889</v>
      </c>
    </row>
    <row r="657" spans="1:20" x14ac:dyDescent="0.3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 t="shared" si="40"/>
        <v>146.88749999999999</v>
      </c>
      <c r="P657" s="5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3">
        <f t="shared" si="43"/>
        <v>42075.915648148148</v>
      </c>
    </row>
    <row r="658" spans="1:20" x14ac:dyDescent="0.3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 t="shared" si="40"/>
        <v>213.56</v>
      </c>
      <c r="P658" s="5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3">
        <f t="shared" si="43"/>
        <v>42477.762951388882</v>
      </c>
    </row>
    <row r="659" spans="1:20" x14ac:dyDescent="0.3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 t="shared" si="40"/>
        <v>125.69999999999999</v>
      </c>
      <c r="P659" s="5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3">
        <f t="shared" si="43"/>
        <v>42361.84574074074</v>
      </c>
    </row>
    <row r="660" spans="1:20" x14ac:dyDescent="0.3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 t="shared" si="40"/>
        <v>104.46206037108834</v>
      </c>
      <c r="P660" s="5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3">
        <f t="shared" si="43"/>
        <v>42211.75</v>
      </c>
    </row>
    <row r="661" spans="1:20" x14ac:dyDescent="0.3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 t="shared" si="40"/>
        <v>100.56666666666668</v>
      </c>
      <c r="P661" s="5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3">
        <f t="shared" si="43"/>
        <v>42239.593692129631</v>
      </c>
    </row>
    <row r="662" spans="1:20" x14ac:dyDescent="0.3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 t="shared" si="40"/>
        <v>3.0579999999999998</v>
      </c>
      <c r="P662" s="5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3">
        <f t="shared" si="43"/>
        <v>41952.783321759263</v>
      </c>
    </row>
    <row r="663" spans="1:20" x14ac:dyDescent="0.3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 t="shared" si="40"/>
        <v>0.95</v>
      </c>
      <c r="P663" s="5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3">
        <f t="shared" si="43"/>
        <v>42666.645358796297</v>
      </c>
    </row>
    <row r="664" spans="1:20" x14ac:dyDescent="0.3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 t="shared" si="40"/>
        <v>0.4</v>
      </c>
      <c r="P664" s="5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3">
        <f t="shared" si="43"/>
        <v>42020.438043981485</v>
      </c>
    </row>
    <row r="665" spans="1:20" x14ac:dyDescent="0.3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 t="shared" si="40"/>
        <v>0.35000000000000003</v>
      </c>
      <c r="P665" s="5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3">
        <f t="shared" si="43"/>
        <v>42203.843240740738</v>
      </c>
    </row>
    <row r="666" spans="1:20" x14ac:dyDescent="0.3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 t="shared" si="40"/>
        <v>7.5333333333333332</v>
      </c>
      <c r="P666" s="5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3">
        <f t="shared" si="43"/>
        <v>42107.666377314818</v>
      </c>
    </row>
    <row r="667" spans="1:20" x14ac:dyDescent="0.3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 t="shared" si="40"/>
        <v>18.64</v>
      </c>
      <c r="P667" s="5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3">
        <f t="shared" si="43"/>
        <v>42748.711354166662</v>
      </c>
    </row>
    <row r="668" spans="1:20" x14ac:dyDescent="0.3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 t="shared" si="40"/>
        <v>4.0000000000000001E-3</v>
      </c>
      <c r="P668" s="5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3">
        <f t="shared" si="43"/>
        <v>41868.832152777781</v>
      </c>
    </row>
    <row r="669" spans="1:20" x14ac:dyDescent="0.3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 t="shared" si="40"/>
        <v>10.02</v>
      </c>
      <c r="P669" s="5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3">
        <f t="shared" si="43"/>
        <v>42672.373414351852</v>
      </c>
    </row>
    <row r="670" spans="1:20" x14ac:dyDescent="0.3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 t="shared" si="40"/>
        <v>4.5600000000000005</v>
      </c>
      <c r="P670" s="5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3">
        <f t="shared" si="43"/>
        <v>42135.831273148149</v>
      </c>
    </row>
    <row r="671" spans="1:20" x14ac:dyDescent="0.3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 t="shared" si="40"/>
        <v>21.5075</v>
      </c>
      <c r="P671" s="5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3">
        <f t="shared" si="43"/>
        <v>42557.625671296293</v>
      </c>
    </row>
    <row r="672" spans="1:20" x14ac:dyDescent="0.3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 t="shared" si="40"/>
        <v>29.276666666666667</v>
      </c>
      <c r="P672" s="5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3">
        <f t="shared" si="43"/>
        <v>42540.340277777781</v>
      </c>
    </row>
    <row r="673" spans="1:20" x14ac:dyDescent="0.3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 t="shared" si="40"/>
        <v>39.426666666666662</v>
      </c>
      <c r="P673" s="5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3">
        <f t="shared" si="43"/>
        <v>42018.166666666672</v>
      </c>
    </row>
    <row r="674" spans="1:20" x14ac:dyDescent="0.3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 t="shared" si="40"/>
        <v>21.628</v>
      </c>
      <c r="P674" s="5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3">
        <f t="shared" si="43"/>
        <v>42005.207638888889</v>
      </c>
    </row>
    <row r="675" spans="1:20" x14ac:dyDescent="0.3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 t="shared" si="40"/>
        <v>0.20500000000000002</v>
      </c>
      <c r="P675" s="5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3">
        <f t="shared" si="43"/>
        <v>41883.840474537035</v>
      </c>
    </row>
    <row r="676" spans="1:20" x14ac:dyDescent="0.3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 t="shared" si="40"/>
        <v>0.03</v>
      </c>
      <c r="P676" s="5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3">
        <f t="shared" si="43"/>
        <v>41863.116053240738</v>
      </c>
    </row>
    <row r="677" spans="1:20" x14ac:dyDescent="0.3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 t="shared" si="40"/>
        <v>14.85</v>
      </c>
      <c r="P677" s="5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3">
        <f t="shared" si="43"/>
        <v>42005.290972222225</v>
      </c>
    </row>
    <row r="678" spans="1:20" x14ac:dyDescent="0.3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 t="shared" si="40"/>
        <v>1.4710000000000001</v>
      </c>
      <c r="P678" s="5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3">
        <f t="shared" si="43"/>
        <v>42042.768298611118</v>
      </c>
    </row>
    <row r="679" spans="1:20" x14ac:dyDescent="0.3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 t="shared" si="40"/>
        <v>25.584</v>
      </c>
      <c r="P679" s="5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3">
        <f t="shared" si="43"/>
        <v>42549.403877314813</v>
      </c>
    </row>
    <row r="680" spans="1:20" x14ac:dyDescent="0.3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 t="shared" si="40"/>
        <v>3.8206896551724134</v>
      </c>
      <c r="P680" s="5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3">
        <f t="shared" si="43"/>
        <v>42511.376597222217</v>
      </c>
    </row>
    <row r="681" spans="1:20" x14ac:dyDescent="0.3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 t="shared" si="40"/>
        <v>15.485964912280703</v>
      </c>
      <c r="P681" s="5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3">
        <f t="shared" si="43"/>
        <v>42616.695706018523</v>
      </c>
    </row>
    <row r="682" spans="1:20" x14ac:dyDescent="0.3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 t="shared" si="40"/>
        <v>25.912000000000003</v>
      </c>
      <c r="P682" s="5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3">
        <f t="shared" si="43"/>
        <v>41899.501516203702</v>
      </c>
    </row>
    <row r="683" spans="1:20" x14ac:dyDescent="0.3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 t="shared" si="40"/>
        <v>0.04</v>
      </c>
      <c r="P683" s="5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3">
        <f t="shared" si="43"/>
        <v>42669.805601851855</v>
      </c>
    </row>
    <row r="684" spans="1:20" x14ac:dyDescent="0.3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 t="shared" si="40"/>
        <v>0.106</v>
      </c>
      <c r="P684" s="5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3">
        <f t="shared" si="43"/>
        <v>42808.723634259266</v>
      </c>
    </row>
    <row r="685" spans="1:20" x14ac:dyDescent="0.3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 t="shared" si="40"/>
        <v>0.85142857142857142</v>
      </c>
      <c r="P685" s="5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3">
        <f t="shared" si="43"/>
        <v>42674.900046296301</v>
      </c>
    </row>
    <row r="686" spans="1:20" x14ac:dyDescent="0.3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 t="shared" si="40"/>
        <v>7.4837500000000006</v>
      </c>
      <c r="P686" s="5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3">
        <f t="shared" si="43"/>
        <v>41845.125</v>
      </c>
    </row>
    <row r="687" spans="1:20" x14ac:dyDescent="0.3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 t="shared" si="40"/>
        <v>27.650000000000002</v>
      </c>
      <c r="P687" s="5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3">
        <f t="shared" si="43"/>
        <v>42016.866574074069</v>
      </c>
    </row>
    <row r="688" spans="1:20" x14ac:dyDescent="0.3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 t="shared" si="40"/>
        <v>0</v>
      </c>
      <c r="P688" s="5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3">
        <f t="shared" si="43"/>
        <v>42219.673263888893</v>
      </c>
    </row>
    <row r="689" spans="1:20" x14ac:dyDescent="0.3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 t="shared" si="40"/>
        <v>3.55</v>
      </c>
      <c r="P689" s="5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3">
        <f t="shared" si="43"/>
        <v>42771.750613425931</v>
      </c>
    </row>
    <row r="690" spans="1:20" x14ac:dyDescent="0.3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 t="shared" si="40"/>
        <v>72.989999999999995</v>
      </c>
      <c r="P690" s="5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3">
        <f t="shared" si="43"/>
        <v>42292.104780092588</v>
      </c>
    </row>
    <row r="691" spans="1:20" x14ac:dyDescent="0.3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 t="shared" si="40"/>
        <v>57.648750000000007</v>
      </c>
      <c r="P691" s="5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3">
        <f t="shared" si="43"/>
        <v>42712.207638888889</v>
      </c>
    </row>
    <row r="692" spans="1:20" x14ac:dyDescent="0.3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 t="shared" si="40"/>
        <v>12.34</v>
      </c>
      <c r="P692" s="5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3">
        <f t="shared" si="43"/>
        <v>42622.25</v>
      </c>
    </row>
    <row r="693" spans="1:20" x14ac:dyDescent="0.3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 t="shared" si="40"/>
        <v>0.52</v>
      </c>
      <c r="P693" s="5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3">
        <f t="shared" si="43"/>
        <v>42186.028310185182</v>
      </c>
    </row>
    <row r="694" spans="1:20" x14ac:dyDescent="0.3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 t="shared" si="40"/>
        <v>6.5299999999999994</v>
      </c>
      <c r="P694" s="5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3">
        <f t="shared" si="43"/>
        <v>42726.37572916667</v>
      </c>
    </row>
    <row r="695" spans="1:20" x14ac:dyDescent="0.3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 t="shared" si="40"/>
        <v>35.338000000000001</v>
      </c>
      <c r="P695" s="5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3">
        <f t="shared" si="43"/>
        <v>42124.808182870373</v>
      </c>
    </row>
    <row r="696" spans="1:20" x14ac:dyDescent="0.3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 t="shared" si="40"/>
        <v>0.39333333333333331</v>
      </c>
      <c r="P696" s="5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3">
        <f t="shared" si="43"/>
        <v>42767.663877314815</v>
      </c>
    </row>
    <row r="697" spans="1:20" x14ac:dyDescent="0.3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 t="shared" si="40"/>
        <v>1.06</v>
      </c>
      <c r="P697" s="5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3">
        <f t="shared" si="43"/>
        <v>41943.521064814813</v>
      </c>
    </row>
    <row r="698" spans="1:20" x14ac:dyDescent="0.3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 t="shared" si="40"/>
        <v>5.7142857142857147E-4</v>
      </c>
      <c r="P698" s="5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3">
        <f t="shared" si="43"/>
        <v>41845.927106481482</v>
      </c>
    </row>
    <row r="699" spans="1:20" x14ac:dyDescent="0.3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 t="shared" si="40"/>
        <v>46.379999999999995</v>
      </c>
      <c r="P699" s="5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3">
        <f t="shared" si="43"/>
        <v>42403.523020833338</v>
      </c>
    </row>
    <row r="700" spans="1:20" x14ac:dyDescent="0.3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 t="shared" si="40"/>
        <v>15.39</v>
      </c>
      <c r="P700" s="5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3">
        <f t="shared" si="43"/>
        <v>41900.083333333336</v>
      </c>
    </row>
    <row r="701" spans="1:20" x14ac:dyDescent="0.3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 t="shared" si="40"/>
        <v>82.422107692307705</v>
      </c>
      <c r="P701" s="5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3">
        <f t="shared" si="43"/>
        <v>41600.666666666664</v>
      </c>
    </row>
    <row r="702" spans="1:20" x14ac:dyDescent="0.3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 t="shared" si="40"/>
        <v>2.6866666666666665</v>
      </c>
      <c r="P702" s="5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3">
        <f t="shared" si="43"/>
        <v>42745.688437500001</v>
      </c>
    </row>
    <row r="703" spans="1:20" x14ac:dyDescent="0.3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 t="shared" si="40"/>
        <v>26.6</v>
      </c>
      <c r="P703" s="5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3">
        <f t="shared" si="43"/>
        <v>41843.662962962961</v>
      </c>
    </row>
    <row r="704" spans="1:20" x14ac:dyDescent="0.3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 t="shared" si="40"/>
        <v>30.813400000000001</v>
      </c>
      <c r="P704" s="5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3">
        <f t="shared" si="43"/>
        <v>42698.768368055549</v>
      </c>
    </row>
    <row r="705" spans="1:20" x14ac:dyDescent="0.3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 t="shared" si="40"/>
        <v>5.58</v>
      </c>
      <c r="P705" s="5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3">
        <f t="shared" si="43"/>
        <v>42766.98055555555</v>
      </c>
    </row>
    <row r="706" spans="1:20" x14ac:dyDescent="0.3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 t="shared" si="40"/>
        <v>0.87454545454545463</v>
      </c>
      <c r="P706" s="5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3">
        <f t="shared" si="43"/>
        <v>42786.192916666667</v>
      </c>
    </row>
    <row r="707" spans="1:20" x14ac:dyDescent="0.3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 t="shared" ref="O707:O770" si="44">(E707/D707)*100</f>
        <v>0.97699999999999987</v>
      </c>
      <c r="P707" s="5">
        <f t="shared" ref="P707:P770" si="45">IF(NOT(L707=0),(E707/L707),0)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3">
        <f t="shared" ref="T707:T770" si="47">(((I707/60)/60)/24)+DATE(1970,1,1)</f>
        <v>42756.491643518515</v>
      </c>
    </row>
    <row r="708" spans="1:20" x14ac:dyDescent="0.3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 t="shared" si="44"/>
        <v>0</v>
      </c>
      <c r="P708" s="5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3">
        <f t="shared" si="47"/>
        <v>42718.777083333334</v>
      </c>
    </row>
    <row r="709" spans="1:20" x14ac:dyDescent="0.3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 t="shared" si="44"/>
        <v>78.927352941176466</v>
      </c>
      <c r="P709" s="5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3">
        <f t="shared" si="47"/>
        <v>42736.663506944446</v>
      </c>
    </row>
    <row r="710" spans="1:20" x14ac:dyDescent="0.3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 t="shared" si="44"/>
        <v>22.092500000000001</v>
      </c>
      <c r="P710" s="5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3">
        <f t="shared" si="47"/>
        <v>41895.581018518518</v>
      </c>
    </row>
    <row r="711" spans="1:20" x14ac:dyDescent="0.3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 t="shared" si="44"/>
        <v>0.40666666666666662</v>
      </c>
      <c r="P711" s="5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3">
        <f t="shared" si="47"/>
        <v>41978.041192129633</v>
      </c>
    </row>
    <row r="712" spans="1:20" x14ac:dyDescent="0.3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 t="shared" si="44"/>
        <v>0</v>
      </c>
      <c r="P712" s="5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3">
        <f t="shared" si="47"/>
        <v>41871.030555555553</v>
      </c>
    </row>
    <row r="713" spans="1:20" x14ac:dyDescent="0.3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 t="shared" si="44"/>
        <v>33.790999999999997</v>
      </c>
      <c r="P713" s="5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3">
        <f t="shared" si="47"/>
        <v>42718.500787037032</v>
      </c>
    </row>
    <row r="714" spans="1:20" x14ac:dyDescent="0.3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 t="shared" si="44"/>
        <v>0.21649484536082475</v>
      </c>
      <c r="P714" s="5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3">
        <f t="shared" si="47"/>
        <v>42414.680925925932</v>
      </c>
    </row>
    <row r="715" spans="1:20" x14ac:dyDescent="0.3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 t="shared" si="44"/>
        <v>0.79600000000000004</v>
      </c>
      <c r="P715" s="5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3">
        <f t="shared" si="47"/>
        <v>42526.529305555552</v>
      </c>
    </row>
    <row r="716" spans="1:20" x14ac:dyDescent="0.3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 t="shared" si="44"/>
        <v>14.993333333333334</v>
      </c>
      <c r="P716" s="5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3">
        <f t="shared" si="47"/>
        <v>42794.787986111114</v>
      </c>
    </row>
    <row r="717" spans="1:20" x14ac:dyDescent="0.3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 t="shared" si="44"/>
        <v>5.0509090909090908</v>
      </c>
      <c r="P717" s="5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3">
        <f t="shared" si="47"/>
        <v>42313.132407407407</v>
      </c>
    </row>
    <row r="718" spans="1:20" x14ac:dyDescent="0.3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 t="shared" si="44"/>
        <v>10.214285714285715</v>
      </c>
      <c r="P718" s="5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3">
        <f t="shared" si="47"/>
        <v>41974</v>
      </c>
    </row>
    <row r="719" spans="1:20" x14ac:dyDescent="0.3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 t="shared" si="44"/>
        <v>0.30499999999999999</v>
      </c>
      <c r="P719" s="5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3">
        <f t="shared" si="47"/>
        <v>41887.854189814818</v>
      </c>
    </row>
    <row r="720" spans="1:20" x14ac:dyDescent="0.3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 t="shared" si="44"/>
        <v>0.75</v>
      </c>
      <c r="P720" s="5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3">
        <f t="shared" si="47"/>
        <v>42784.249305555553</v>
      </c>
    </row>
    <row r="721" spans="1:20" x14ac:dyDescent="0.3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 t="shared" si="44"/>
        <v>1.2933333333333332</v>
      </c>
      <c r="P721" s="5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3">
        <f t="shared" si="47"/>
        <v>42423.040231481486</v>
      </c>
    </row>
    <row r="722" spans="1:20" x14ac:dyDescent="0.3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 t="shared" si="44"/>
        <v>143.94736842105263</v>
      </c>
      <c r="P722" s="5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3">
        <f t="shared" si="47"/>
        <v>40937.649201388893</v>
      </c>
    </row>
    <row r="723" spans="1:20" x14ac:dyDescent="0.3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 t="shared" si="44"/>
        <v>122.10975609756099</v>
      </c>
      <c r="P723" s="5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3">
        <f t="shared" si="47"/>
        <v>41852.571840277778</v>
      </c>
    </row>
    <row r="724" spans="1:20" x14ac:dyDescent="0.3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 t="shared" si="44"/>
        <v>132.024</v>
      </c>
      <c r="P724" s="5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3">
        <f t="shared" si="47"/>
        <v>41007.76363425926</v>
      </c>
    </row>
    <row r="725" spans="1:20" x14ac:dyDescent="0.3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 t="shared" si="44"/>
        <v>109.38000000000001</v>
      </c>
      <c r="P725" s="5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3">
        <f t="shared" si="47"/>
        <v>42215.165972222225</v>
      </c>
    </row>
    <row r="726" spans="1:20" x14ac:dyDescent="0.3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 t="shared" si="44"/>
        <v>105.47157142857144</v>
      </c>
      <c r="P726" s="5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3">
        <f t="shared" si="47"/>
        <v>40724.638460648144</v>
      </c>
    </row>
    <row r="727" spans="1:20" x14ac:dyDescent="0.3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 t="shared" si="44"/>
        <v>100.35000000000001</v>
      </c>
      <c r="P727" s="5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3">
        <f t="shared" si="47"/>
        <v>42351.626296296294</v>
      </c>
    </row>
    <row r="728" spans="1:20" x14ac:dyDescent="0.3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 t="shared" si="44"/>
        <v>101.4</v>
      </c>
      <c r="P728" s="5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3">
        <f t="shared" si="47"/>
        <v>41376.042673611111</v>
      </c>
    </row>
    <row r="729" spans="1:20" x14ac:dyDescent="0.3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 t="shared" si="44"/>
        <v>155.51428571428571</v>
      </c>
      <c r="P729" s="5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3">
        <f t="shared" si="47"/>
        <v>41288.888888888891</v>
      </c>
    </row>
    <row r="730" spans="1:20" x14ac:dyDescent="0.3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 t="shared" si="44"/>
        <v>105.566</v>
      </c>
      <c r="P730" s="5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3">
        <f t="shared" si="47"/>
        <v>40776.837465277778</v>
      </c>
    </row>
    <row r="731" spans="1:20" x14ac:dyDescent="0.3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 t="shared" si="44"/>
        <v>130.65</v>
      </c>
      <c r="P731" s="5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3">
        <f t="shared" si="47"/>
        <v>41171.185891203706</v>
      </c>
    </row>
    <row r="732" spans="1:20" x14ac:dyDescent="0.3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 t="shared" si="44"/>
        <v>132.19</v>
      </c>
      <c r="P732" s="5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3">
        <f t="shared" si="47"/>
        <v>40884.745266203703</v>
      </c>
    </row>
    <row r="733" spans="1:20" x14ac:dyDescent="0.3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 t="shared" si="44"/>
        <v>126</v>
      </c>
      <c r="P733" s="5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3">
        <f t="shared" si="47"/>
        <v>40930.25</v>
      </c>
    </row>
    <row r="734" spans="1:20" x14ac:dyDescent="0.3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 t="shared" si="44"/>
        <v>160</v>
      </c>
      <c r="P734" s="5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3">
        <f t="shared" si="47"/>
        <v>41546.424317129626</v>
      </c>
    </row>
    <row r="735" spans="1:20" x14ac:dyDescent="0.3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 t="shared" si="44"/>
        <v>120.48</v>
      </c>
      <c r="P735" s="5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3">
        <f t="shared" si="47"/>
        <v>41628.420046296298</v>
      </c>
    </row>
    <row r="736" spans="1:20" x14ac:dyDescent="0.3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 t="shared" si="44"/>
        <v>125.52941176470588</v>
      </c>
      <c r="P736" s="5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3">
        <f t="shared" si="47"/>
        <v>42133.208333333328</v>
      </c>
    </row>
    <row r="737" spans="1:20" x14ac:dyDescent="0.3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 t="shared" si="44"/>
        <v>114.40638297872341</v>
      </c>
      <c r="P737" s="5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3">
        <f t="shared" si="47"/>
        <v>41977.027083333334</v>
      </c>
    </row>
    <row r="738" spans="1:20" x14ac:dyDescent="0.3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 t="shared" si="44"/>
        <v>315.13888888888891</v>
      </c>
      <c r="P738" s="5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3">
        <f t="shared" si="47"/>
        <v>41599.207638888889</v>
      </c>
    </row>
    <row r="739" spans="1:20" x14ac:dyDescent="0.3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 t="shared" si="44"/>
        <v>122.39999999999999</v>
      </c>
      <c r="P739" s="5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3">
        <f t="shared" si="47"/>
        <v>41684.833333333336</v>
      </c>
    </row>
    <row r="740" spans="1:20" x14ac:dyDescent="0.3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 t="shared" si="44"/>
        <v>106.73333333333332</v>
      </c>
      <c r="P740" s="5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3">
        <f t="shared" si="47"/>
        <v>41974.207638888889</v>
      </c>
    </row>
    <row r="741" spans="1:20" x14ac:dyDescent="0.3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 t="shared" si="44"/>
        <v>158.33333333333331</v>
      </c>
      <c r="P741" s="5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3">
        <f t="shared" si="47"/>
        <v>41862.502650462964</v>
      </c>
    </row>
    <row r="742" spans="1:20" x14ac:dyDescent="0.3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 t="shared" si="44"/>
        <v>107.4</v>
      </c>
      <c r="P742" s="5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3">
        <f t="shared" si="47"/>
        <v>42176.146782407406</v>
      </c>
    </row>
    <row r="743" spans="1:20" x14ac:dyDescent="0.3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 t="shared" si="44"/>
        <v>102.25999999999999</v>
      </c>
      <c r="P743" s="5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3">
        <f t="shared" si="47"/>
        <v>41436.648217592592</v>
      </c>
    </row>
    <row r="744" spans="1:20" x14ac:dyDescent="0.3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 t="shared" si="44"/>
        <v>110.71428571428572</v>
      </c>
      <c r="P744" s="5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3">
        <f t="shared" si="47"/>
        <v>41719.876296296294</v>
      </c>
    </row>
    <row r="745" spans="1:20" x14ac:dyDescent="0.3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 t="shared" si="44"/>
        <v>148</v>
      </c>
      <c r="P745" s="5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3">
        <f t="shared" si="47"/>
        <v>41015.875</v>
      </c>
    </row>
    <row r="746" spans="1:20" x14ac:dyDescent="0.3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 t="shared" si="44"/>
        <v>102.32000000000001</v>
      </c>
      <c r="P746" s="5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3">
        <f t="shared" si="47"/>
        <v>41256.95721064815</v>
      </c>
    </row>
    <row r="747" spans="1:20" x14ac:dyDescent="0.3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 t="shared" si="44"/>
        <v>179.09909909909908</v>
      </c>
      <c r="P747" s="5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3">
        <f t="shared" si="47"/>
        <v>41397.572280092594</v>
      </c>
    </row>
    <row r="748" spans="1:20" x14ac:dyDescent="0.3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 t="shared" si="44"/>
        <v>111.08135252761969</v>
      </c>
      <c r="P748" s="5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3">
        <f t="shared" si="47"/>
        <v>41175.165972222225</v>
      </c>
    </row>
    <row r="749" spans="1:20" x14ac:dyDescent="0.3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 t="shared" si="44"/>
        <v>100.04285714285714</v>
      </c>
      <c r="P749" s="5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3">
        <f t="shared" si="47"/>
        <v>42019.454166666663</v>
      </c>
    </row>
    <row r="750" spans="1:20" x14ac:dyDescent="0.3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 t="shared" si="44"/>
        <v>100.25</v>
      </c>
      <c r="P750" s="5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3">
        <f t="shared" si="47"/>
        <v>41861.846828703703</v>
      </c>
    </row>
    <row r="751" spans="1:20" x14ac:dyDescent="0.3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 t="shared" si="44"/>
        <v>105.56</v>
      </c>
      <c r="P751" s="5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3">
        <f t="shared" si="47"/>
        <v>42763.94131944445</v>
      </c>
    </row>
    <row r="752" spans="1:20" x14ac:dyDescent="0.3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 t="shared" si="44"/>
        <v>102.58775877587757</v>
      </c>
      <c r="P752" s="5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3">
        <f t="shared" si="47"/>
        <v>41329.878148148149</v>
      </c>
    </row>
    <row r="753" spans="1:20" x14ac:dyDescent="0.3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 t="shared" si="44"/>
        <v>118.5</v>
      </c>
      <c r="P753" s="5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3">
        <f t="shared" si="47"/>
        <v>40759.630497685182</v>
      </c>
    </row>
    <row r="754" spans="1:20" x14ac:dyDescent="0.3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 t="shared" si="44"/>
        <v>111.7</v>
      </c>
      <c r="P754" s="5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3">
        <f t="shared" si="47"/>
        <v>42659.458333333328</v>
      </c>
    </row>
    <row r="755" spans="1:20" x14ac:dyDescent="0.3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 t="shared" si="44"/>
        <v>128</v>
      </c>
      <c r="P755" s="5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3">
        <f t="shared" si="47"/>
        <v>42049.590173611112</v>
      </c>
    </row>
    <row r="756" spans="1:20" x14ac:dyDescent="0.3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 t="shared" si="44"/>
        <v>103.75000000000001</v>
      </c>
      <c r="P756" s="5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3">
        <f t="shared" si="47"/>
        <v>41279.749085648145</v>
      </c>
    </row>
    <row r="757" spans="1:20" x14ac:dyDescent="0.3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 t="shared" si="44"/>
        <v>101.9076</v>
      </c>
      <c r="P757" s="5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3">
        <f t="shared" si="47"/>
        <v>41414.02847222222</v>
      </c>
    </row>
    <row r="758" spans="1:20" x14ac:dyDescent="0.3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 t="shared" si="44"/>
        <v>117.71428571428571</v>
      </c>
      <c r="P758" s="5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3">
        <f t="shared" si="47"/>
        <v>40651.725219907406</v>
      </c>
    </row>
    <row r="759" spans="1:20" x14ac:dyDescent="0.3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 t="shared" si="44"/>
        <v>238</v>
      </c>
      <c r="P759" s="5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3">
        <f t="shared" si="47"/>
        <v>41249.054560185185</v>
      </c>
    </row>
    <row r="760" spans="1:20" x14ac:dyDescent="0.3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 t="shared" si="44"/>
        <v>102</v>
      </c>
      <c r="P760" s="5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3">
        <f t="shared" si="47"/>
        <v>40459.836435185185</v>
      </c>
    </row>
    <row r="761" spans="1:20" x14ac:dyDescent="0.3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 t="shared" si="44"/>
        <v>101.92000000000002</v>
      </c>
      <c r="P761" s="5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3">
        <f t="shared" si="47"/>
        <v>41829.330312500002</v>
      </c>
    </row>
    <row r="762" spans="1:20" x14ac:dyDescent="0.3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 t="shared" si="44"/>
        <v>0</v>
      </c>
      <c r="P762" s="5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3">
        <f t="shared" si="47"/>
        <v>42700.805706018517</v>
      </c>
    </row>
    <row r="763" spans="1:20" x14ac:dyDescent="0.3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 t="shared" si="44"/>
        <v>4.7</v>
      </c>
      <c r="P763" s="5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3">
        <f t="shared" si="47"/>
        <v>41672.751458333332</v>
      </c>
    </row>
    <row r="764" spans="1:20" x14ac:dyDescent="0.3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 t="shared" si="44"/>
        <v>0</v>
      </c>
      <c r="P764" s="5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3">
        <f t="shared" si="47"/>
        <v>42708.25</v>
      </c>
    </row>
    <row r="765" spans="1:20" x14ac:dyDescent="0.3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 t="shared" si="44"/>
        <v>0.11655011655011654</v>
      </c>
      <c r="P765" s="5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3">
        <f t="shared" si="47"/>
        <v>41501.446851851848</v>
      </c>
    </row>
    <row r="766" spans="1:20" x14ac:dyDescent="0.3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 t="shared" si="44"/>
        <v>0</v>
      </c>
      <c r="P766" s="5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3">
        <f t="shared" si="47"/>
        <v>42257.173159722224</v>
      </c>
    </row>
    <row r="767" spans="1:20" x14ac:dyDescent="0.3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 t="shared" si="44"/>
        <v>36.014285714285712</v>
      </c>
      <c r="P767" s="5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3">
        <f t="shared" si="47"/>
        <v>41931.542638888888</v>
      </c>
    </row>
    <row r="768" spans="1:20" x14ac:dyDescent="0.3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 t="shared" si="44"/>
        <v>0</v>
      </c>
      <c r="P768" s="5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3">
        <f t="shared" si="47"/>
        <v>42051.783368055556</v>
      </c>
    </row>
    <row r="769" spans="1:20" x14ac:dyDescent="0.3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 t="shared" si="44"/>
        <v>3.54</v>
      </c>
      <c r="P769" s="5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3">
        <f t="shared" si="47"/>
        <v>42145.143634259264</v>
      </c>
    </row>
    <row r="770" spans="1:20" x14ac:dyDescent="0.3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 t="shared" si="44"/>
        <v>0</v>
      </c>
      <c r="P770" s="5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3">
        <f t="shared" si="47"/>
        <v>41624.207060185188</v>
      </c>
    </row>
    <row r="771" spans="1:20" x14ac:dyDescent="0.3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 t="shared" ref="O771:O834" si="48">(E771/D771)*100</f>
        <v>41.4</v>
      </c>
      <c r="P771" s="5">
        <f t="shared" ref="P771:P834" si="49">IF(NOT(L771=0),(E771/L771),0)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3">
        <f t="shared" ref="T771:T834" si="51">(((I771/60)/60)/24)+DATE(1970,1,1)</f>
        <v>41634.996458333335</v>
      </c>
    </row>
    <row r="772" spans="1:20" x14ac:dyDescent="0.3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 t="shared" si="48"/>
        <v>0</v>
      </c>
      <c r="P772" s="5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3">
        <f t="shared" si="51"/>
        <v>41329.999641203707</v>
      </c>
    </row>
    <row r="773" spans="1:20" x14ac:dyDescent="0.3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 t="shared" si="48"/>
        <v>2.6315789473684209E-2</v>
      </c>
      <c r="P773" s="5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3">
        <f t="shared" si="51"/>
        <v>42399.824097222227</v>
      </c>
    </row>
    <row r="774" spans="1:20" x14ac:dyDescent="0.3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 t="shared" si="48"/>
        <v>3.3333333333333335</v>
      </c>
      <c r="P774" s="5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3">
        <f t="shared" si="51"/>
        <v>40118.165972222225</v>
      </c>
    </row>
    <row r="775" spans="1:20" x14ac:dyDescent="0.3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 t="shared" si="48"/>
        <v>0.85129023676509719</v>
      </c>
      <c r="P775" s="5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3">
        <f t="shared" si="51"/>
        <v>42134.959027777775</v>
      </c>
    </row>
    <row r="776" spans="1:20" x14ac:dyDescent="0.3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 t="shared" si="48"/>
        <v>70.199999999999989</v>
      </c>
      <c r="P776" s="5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3">
        <f t="shared" si="51"/>
        <v>41693.780300925922</v>
      </c>
    </row>
    <row r="777" spans="1:20" x14ac:dyDescent="0.3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 t="shared" si="48"/>
        <v>1.7000000000000002</v>
      </c>
      <c r="P777" s="5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3">
        <f t="shared" si="51"/>
        <v>40893.060127314813</v>
      </c>
    </row>
    <row r="778" spans="1:20" x14ac:dyDescent="0.3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 t="shared" si="48"/>
        <v>51.4</v>
      </c>
      <c r="P778" s="5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3">
        <f t="shared" si="51"/>
        <v>42288.208333333328</v>
      </c>
    </row>
    <row r="779" spans="1:20" x14ac:dyDescent="0.3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 t="shared" si="48"/>
        <v>0.70000000000000007</v>
      </c>
      <c r="P779" s="5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3">
        <f t="shared" si="51"/>
        <v>41486.981215277774</v>
      </c>
    </row>
    <row r="780" spans="1:20" x14ac:dyDescent="0.3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 t="shared" si="48"/>
        <v>0.4</v>
      </c>
      <c r="P780" s="5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3">
        <f t="shared" si="51"/>
        <v>41759.702314814815</v>
      </c>
    </row>
    <row r="781" spans="1:20" x14ac:dyDescent="0.3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 t="shared" si="48"/>
        <v>2.666666666666667</v>
      </c>
      <c r="P781" s="5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3">
        <f t="shared" si="51"/>
        <v>40466.166666666664</v>
      </c>
    </row>
    <row r="782" spans="1:20" x14ac:dyDescent="0.3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 t="shared" si="48"/>
        <v>104</v>
      </c>
      <c r="P782" s="5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3">
        <f t="shared" si="51"/>
        <v>40666.673900462964</v>
      </c>
    </row>
    <row r="783" spans="1:20" x14ac:dyDescent="0.3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 t="shared" si="48"/>
        <v>133.15375</v>
      </c>
      <c r="P783" s="5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3">
        <f t="shared" si="51"/>
        <v>41433.000856481485</v>
      </c>
    </row>
    <row r="784" spans="1:20" x14ac:dyDescent="0.3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 t="shared" si="48"/>
        <v>100</v>
      </c>
      <c r="P784" s="5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3">
        <f t="shared" si="51"/>
        <v>41146.758125</v>
      </c>
    </row>
    <row r="785" spans="1:20" x14ac:dyDescent="0.3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 t="shared" si="48"/>
        <v>148.13333333333333</v>
      </c>
      <c r="P785" s="5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3">
        <f t="shared" si="51"/>
        <v>41026.916666666664</v>
      </c>
    </row>
    <row r="786" spans="1:20" x14ac:dyDescent="0.3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 t="shared" si="48"/>
        <v>102.49999999999999</v>
      </c>
      <c r="P786" s="5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3">
        <f t="shared" si="51"/>
        <v>41715.107858796298</v>
      </c>
    </row>
    <row r="787" spans="1:20" x14ac:dyDescent="0.3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 t="shared" si="48"/>
        <v>180.62799999999999</v>
      </c>
      <c r="P787" s="5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3">
        <f t="shared" si="51"/>
        <v>41333.593923611108</v>
      </c>
    </row>
    <row r="788" spans="1:20" x14ac:dyDescent="0.3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 t="shared" si="48"/>
        <v>142.79999999999998</v>
      </c>
      <c r="P788" s="5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3">
        <f t="shared" si="51"/>
        <v>41040.657638888886</v>
      </c>
    </row>
    <row r="789" spans="1:20" x14ac:dyDescent="0.3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 t="shared" si="48"/>
        <v>114.16666666666666</v>
      </c>
      <c r="P789" s="5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3">
        <f t="shared" si="51"/>
        <v>41579.627615740741</v>
      </c>
    </row>
    <row r="790" spans="1:20" x14ac:dyDescent="0.3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 t="shared" si="48"/>
        <v>203.505</v>
      </c>
      <c r="P790" s="5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3">
        <f t="shared" si="51"/>
        <v>41097.165972222225</v>
      </c>
    </row>
    <row r="791" spans="1:20" x14ac:dyDescent="0.3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 t="shared" si="48"/>
        <v>109.41176470588236</v>
      </c>
      <c r="P791" s="5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3">
        <f t="shared" si="51"/>
        <v>41295.332638888889</v>
      </c>
    </row>
    <row r="792" spans="1:20" x14ac:dyDescent="0.3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 t="shared" si="48"/>
        <v>144.37459999999999</v>
      </c>
      <c r="P792" s="5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3">
        <f t="shared" si="51"/>
        <v>41306.047905092593</v>
      </c>
    </row>
    <row r="793" spans="1:20" x14ac:dyDescent="0.3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 t="shared" si="48"/>
        <v>103.86666666666666</v>
      </c>
      <c r="P793" s="5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3">
        <f t="shared" si="51"/>
        <v>41591.249305555553</v>
      </c>
    </row>
    <row r="794" spans="1:20" x14ac:dyDescent="0.3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 t="shared" si="48"/>
        <v>100.44440000000002</v>
      </c>
      <c r="P794" s="5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3">
        <f t="shared" si="51"/>
        <v>41585.915312500001</v>
      </c>
    </row>
    <row r="795" spans="1:20" x14ac:dyDescent="0.3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 t="shared" si="48"/>
        <v>102.77927272727271</v>
      </c>
      <c r="P795" s="5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3">
        <f t="shared" si="51"/>
        <v>41458.207638888889</v>
      </c>
    </row>
    <row r="796" spans="1:20" x14ac:dyDescent="0.3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 t="shared" si="48"/>
        <v>105.31250000000001</v>
      </c>
      <c r="P796" s="5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3">
        <f t="shared" si="51"/>
        <v>40791.712500000001</v>
      </c>
    </row>
    <row r="797" spans="1:20" x14ac:dyDescent="0.3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 t="shared" si="48"/>
        <v>111.78571428571429</v>
      </c>
      <c r="P797" s="5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3">
        <f t="shared" si="51"/>
        <v>41006.207638888889</v>
      </c>
    </row>
    <row r="798" spans="1:20" x14ac:dyDescent="0.3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 t="shared" si="48"/>
        <v>101.35000000000001</v>
      </c>
      <c r="P798" s="5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3">
        <f t="shared" si="51"/>
        <v>41532.881944444445</v>
      </c>
    </row>
    <row r="799" spans="1:20" x14ac:dyDescent="0.3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 t="shared" si="48"/>
        <v>107.53333333333333</v>
      </c>
      <c r="P799" s="5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3">
        <f t="shared" si="51"/>
        <v>41028.166666666664</v>
      </c>
    </row>
    <row r="800" spans="1:20" x14ac:dyDescent="0.3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 t="shared" si="48"/>
        <v>114.88571428571429</v>
      </c>
      <c r="P800" s="5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3">
        <f t="shared" si="51"/>
        <v>41912.590127314819</v>
      </c>
    </row>
    <row r="801" spans="1:20" x14ac:dyDescent="0.3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 t="shared" si="48"/>
        <v>100.02</v>
      </c>
      <c r="P801" s="5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3">
        <f t="shared" si="51"/>
        <v>41026.667199074072</v>
      </c>
    </row>
    <row r="802" spans="1:20" x14ac:dyDescent="0.3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 t="shared" si="48"/>
        <v>152.13333333333335</v>
      </c>
      <c r="P802" s="5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3">
        <f t="shared" si="51"/>
        <v>41893.433495370373</v>
      </c>
    </row>
    <row r="803" spans="1:20" x14ac:dyDescent="0.3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 t="shared" si="48"/>
        <v>111.52149999999999</v>
      </c>
      <c r="P803" s="5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3">
        <f t="shared" si="51"/>
        <v>40725.795370370368</v>
      </c>
    </row>
    <row r="804" spans="1:20" x14ac:dyDescent="0.3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 t="shared" si="48"/>
        <v>101.33333333333334</v>
      </c>
      <c r="P804" s="5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3">
        <f t="shared" si="51"/>
        <v>41169.170138888891</v>
      </c>
    </row>
    <row r="805" spans="1:20" x14ac:dyDescent="0.3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 t="shared" si="48"/>
        <v>123.2608695652174</v>
      </c>
      <c r="P805" s="5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3">
        <f t="shared" si="51"/>
        <v>40692.041666666664</v>
      </c>
    </row>
    <row r="806" spans="1:20" x14ac:dyDescent="0.3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 t="shared" si="48"/>
        <v>100</v>
      </c>
      <c r="P806" s="5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3">
        <f t="shared" si="51"/>
        <v>40747.165972222225</v>
      </c>
    </row>
    <row r="807" spans="1:20" x14ac:dyDescent="0.3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 t="shared" si="48"/>
        <v>105</v>
      </c>
      <c r="P807" s="5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3">
        <f t="shared" si="51"/>
        <v>40740.958333333336</v>
      </c>
    </row>
    <row r="808" spans="1:20" x14ac:dyDescent="0.3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 t="shared" si="48"/>
        <v>104.4375</v>
      </c>
      <c r="P808" s="5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3">
        <f t="shared" si="51"/>
        <v>40793.691423611112</v>
      </c>
    </row>
    <row r="809" spans="1:20" x14ac:dyDescent="0.3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 t="shared" si="48"/>
        <v>105.125</v>
      </c>
      <c r="P809" s="5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3">
        <f t="shared" si="51"/>
        <v>42795.083333333328</v>
      </c>
    </row>
    <row r="810" spans="1:20" x14ac:dyDescent="0.3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 t="shared" si="48"/>
        <v>100</v>
      </c>
      <c r="P810" s="5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3">
        <f t="shared" si="51"/>
        <v>41995.207638888889</v>
      </c>
    </row>
    <row r="811" spans="1:20" x14ac:dyDescent="0.3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 t="shared" si="48"/>
        <v>103.77499999999999</v>
      </c>
      <c r="P811" s="5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3">
        <f t="shared" si="51"/>
        <v>41658.833680555559</v>
      </c>
    </row>
    <row r="812" spans="1:20" x14ac:dyDescent="0.3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 t="shared" si="48"/>
        <v>105</v>
      </c>
      <c r="P812" s="5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3">
        <f t="shared" si="51"/>
        <v>41153.056273148148</v>
      </c>
    </row>
    <row r="813" spans="1:20" x14ac:dyDescent="0.3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 t="shared" si="48"/>
        <v>104</v>
      </c>
      <c r="P813" s="5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3">
        <f t="shared" si="51"/>
        <v>41465.702777777777</v>
      </c>
    </row>
    <row r="814" spans="1:20" x14ac:dyDescent="0.3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 t="shared" si="48"/>
        <v>151.83333333333334</v>
      </c>
      <c r="P814" s="5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3">
        <f t="shared" si="51"/>
        <v>41334.581944444442</v>
      </c>
    </row>
    <row r="815" spans="1:20" x14ac:dyDescent="0.3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 t="shared" si="48"/>
        <v>159.99600000000001</v>
      </c>
      <c r="P815" s="5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3">
        <f t="shared" si="51"/>
        <v>41110.960243055553</v>
      </c>
    </row>
    <row r="816" spans="1:20" x14ac:dyDescent="0.3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 t="shared" si="48"/>
        <v>127.3</v>
      </c>
      <c r="P816" s="5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3">
        <f t="shared" si="51"/>
        <v>40694.75277777778</v>
      </c>
    </row>
    <row r="817" spans="1:20" x14ac:dyDescent="0.3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 t="shared" si="48"/>
        <v>107</v>
      </c>
      <c r="P817" s="5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3">
        <f t="shared" si="51"/>
        <v>41944.917858796296</v>
      </c>
    </row>
    <row r="818" spans="1:20" x14ac:dyDescent="0.3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 t="shared" si="48"/>
        <v>115.12214285714286</v>
      </c>
      <c r="P818" s="5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3">
        <f t="shared" si="51"/>
        <v>41373.270833333336</v>
      </c>
    </row>
    <row r="819" spans="1:20" x14ac:dyDescent="0.3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 t="shared" si="48"/>
        <v>137.11066666666665</v>
      </c>
      <c r="P819" s="5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3">
        <f t="shared" si="51"/>
        <v>40979.207638888889</v>
      </c>
    </row>
    <row r="820" spans="1:20" x14ac:dyDescent="0.3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 t="shared" si="48"/>
        <v>155.71428571428572</v>
      </c>
      <c r="P820" s="5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3">
        <f t="shared" si="51"/>
        <v>41128.709027777775</v>
      </c>
    </row>
    <row r="821" spans="1:20" x14ac:dyDescent="0.3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 t="shared" si="48"/>
        <v>108.74999999999999</v>
      </c>
      <c r="P821" s="5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3">
        <f t="shared" si="51"/>
        <v>41629.197222222225</v>
      </c>
    </row>
    <row r="822" spans="1:20" x14ac:dyDescent="0.3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 t="shared" si="48"/>
        <v>134.05000000000001</v>
      </c>
      <c r="P822" s="5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3">
        <f t="shared" si="51"/>
        <v>41799.208333333336</v>
      </c>
    </row>
    <row r="823" spans="1:20" x14ac:dyDescent="0.3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 t="shared" si="48"/>
        <v>100</v>
      </c>
      <c r="P823" s="5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3">
        <f t="shared" si="51"/>
        <v>42128.167361111111</v>
      </c>
    </row>
    <row r="824" spans="1:20" x14ac:dyDescent="0.3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 t="shared" si="48"/>
        <v>119.16666666666667</v>
      </c>
      <c r="P824" s="5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3">
        <f t="shared" si="51"/>
        <v>41187.947337962964</v>
      </c>
    </row>
    <row r="825" spans="1:20" x14ac:dyDescent="0.3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 t="shared" si="48"/>
        <v>179.5</v>
      </c>
      <c r="P825" s="5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3">
        <f t="shared" si="51"/>
        <v>42085.931157407409</v>
      </c>
    </row>
    <row r="826" spans="1:20" x14ac:dyDescent="0.3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 t="shared" si="48"/>
        <v>134.38124999999999</v>
      </c>
      <c r="P826" s="5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3">
        <f t="shared" si="51"/>
        <v>40286.290972222225</v>
      </c>
    </row>
    <row r="827" spans="1:20" x14ac:dyDescent="0.3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 t="shared" si="48"/>
        <v>100.43200000000002</v>
      </c>
      <c r="P827" s="5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3">
        <f t="shared" si="51"/>
        <v>41211.306527777779</v>
      </c>
    </row>
    <row r="828" spans="1:20" x14ac:dyDescent="0.3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 t="shared" si="48"/>
        <v>101.45454545454547</v>
      </c>
      <c r="P828" s="5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3">
        <f t="shared" si="51"/>
        <v>40993.996874999997</v>
      </c>
    </row>
    <row r="829" spans="1:20" x14ac:dyDescent="0.3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 t="shared" si="48"/>
        <v>103.33333333333334</v>
      </c>
      <c r="P829" s="5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3">
        <f t="shared" si="51"/>
        <v>40953.825694444444</v>
      </c>
    </row>
    <row r="830" spans="1:20" x14ac:dyDescent="0.3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 t="shared" si="48"/>
        <v>107</v>
      </c>
      <c r="P830" s="5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3">
        <f t="shared" si="51"/>
        <v>41085.683333333334</v>
      </c>
    </row>
    <row r="831" spans="1:20" x14ac:dyDescent="0.3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 t="shared" si="48"/>
        <v>104</v>
      </c>
      <c r="P831" s="5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3">
        <f t="shared" si="51"/>
        <v>42564.801388888889</v>
      </c>
    </row>
    <row r="832" spans="1:20" x14ac:dyDescent="0.3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 t="shared" si="48"/>
        <v>107.83333333333334</v>
      </c>
      <c r="P832" s="5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3">
        <f t="shared" si="51"/>
        <v>41355.484085648146</v>
      </c>
    </row>
    <row r="833" spans="1:20" x14ac:dyDescent="0.3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 t="shared" si="48"/>
        <v>233.33333333333334</v>
      </c>
      <c r="P833" s="5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3">
        <f t="shared" si="51"/>
        <v>41026.646921296298</v>
      </c>
    </row>
    <row r="834" spans="1:20" x14ac:dyDescent="0.3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 t="shared" si="48"/>
        <v>100.60706666666665</v>
      </c>
      <c r="P834" s="5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3">
        <f t="shared" si="51"/>
        <v>40929.342361111114</v>
      </c>
    </row>
    <row r="835" spans="1:20" x14ac:dyDescent="0.3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 t="shared" ref="O835:O898" si="52">(E835/D835)*100</f>
        <v>101.66666666666666</v>
      </c>
      <c r="P835" s="5">
        <f t="shared" ref="P835:P898" si="53">IF(NOT(L835=0),(E835/L835),0)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3">
        <f t="shared" ref="T835:T898" si="55">(((I835/60)/60)/24)+DATE(1970,1,1)</f>
        <v>41748.878182870372</v>
      </c>
    </row>
    <row r="836" spans="1:20" x14ac:dyDescent="0.3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 t="shared" si="52"/>
        <v>131.0181818181818</v>
      </c>
      <c r="P836" s="5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3">
        <f t="shared" si="55"/>
        <v>41456.165972222225</v>
      </c>
    </row>
    <row r="837" spans="1:20" x14ac:dyDescent="0.3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 t="shared" si="52"/>
        <v>117.25000000000001</v>
      </c>
      <c r="P837" s="5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3">
        <f t="shared" si="55"/>
        <v>41048.125</v>
      </c>
    </row>
    <row r="838" spans="1:20" x14ac:dyDescent="0.3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 t="shared" si="52"/>
        <v>100.93039999999999</v>
      </c>
      <c r="P838" s="5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3">
        <f t="shared" si="55"/>
        <v>41554.056921296295</v>
      </c>
    </row>
    <row r="839" spans="1:20" x14ac:dyDescent="0.3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 t="shared" si="52"/>
        <v>121.8</v>
      </c>
      <c r="P839" s="5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3">
        <f t="shared" si="55"/>
        <v>41760.998402777775</v>
      </c>
    </row>
    <row r="840" spans="1:20" x14ac:dyDescent="0.3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 t="shared" si="52"/>
        <v>145.4</v>
      </c>
      <c r="P840" s="5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3">
        <f t="shared" si="55"/>
        <v>40925.897974537038</v>
      </c>
    </row>
    <row r="841" spans="1:20" x14ac:dyDescent="0.3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 t="shared" si="52"/>
        <v>116.61660000000001</v>
      </c>
      <c r="P841" s="5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3">
        <f t="shared" si="55"/>
        <v>41174.763379629629</v>
      </c>
    </row>
    <row r="842" spans="1:20" x14ac:dyDescent="0.3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 t="shared" si="52"/>
        <v>120.4166</v>
      </c>
      <c r="P842" s="5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3">
        <f t="shared" si="55"/>
        <v>42637.226701388892</v>
      </c>
    </row>
    <row r="843" spans="1:20" x14ac:dyDescent="0.3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 t="shared" si="52"/>
        <v>101.32000000000001</v>
      </c>
      <c r="P843" s="5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3">
        <f t="shared" si="55"/>
        <v>41953.88035879629</v>
      </c>
    </row>
    <row r="844" spans="1:20" x14ac:dyDescent="0.3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 t="shared" si="52"/>
        <v>104.32</v>
      </c>
      <c r="P844" s="5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3">
        <f t="shared" si="55"/>
        <v>41561.165972222225</v>
      </c>
    </row>
    <row r="845" spans="1:20" x14ac:dyDescent="0.3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 t="shared" si="52"/>
        <v>267.13333333333333</v>
      </c>
      <c r="P845" s="5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3">
        <f t="shared" si="55"/>
        <v>42712.333333333328</v>
      </c>
    </row>
    <row r="846" spans="1:20" x14ac:dyDescent="0.3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 t="shared" si="52"/>
        <v>194.13333333333333</v>
      </c>
      <c r="P846" s="5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3">
        <f t="shared" si="55"/>
        <v>41944.207638888889</v>
      </c>
    </row>
    <row r="847" spans="1:20" x14ac:dyDescent="0.3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 t="shared" si="52"/>
        <v>120.3802</v>
      </c>
      <c r="P847" s="5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3">
        <f t="shared" si="55"/>
        <v>42618.165972222225</v>
      </c>
    </row>
    <row r="848" spans="1:20" x14ac:dyDescent="0.3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 t="shared" si="52"/>
        <v>122.00090909090908</v>
      </c>
      <c r="P848" s="5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3">
        <f t="shared" si="55"/>
        <v>41708.583333333336</v>
      </c>
    </row>
    <row r="849" spans="1:20" x14ac:dyDescent="0.3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 t="shared" si="52"/>
        <v>100</v>
      </c>
      <c r="P849" s="5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3">
        <f t="shared" si="55"/>
        <v>42195.79833333334</v>
      </c>
    </row>
    <row r="850" spans="1:20" x14ac:dyDescent="0.3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 t="shared" si="52"/>
        <v>100</v>
      </c>
      <c r="P850" s="5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3">
        <f t="shared" si="55"/>
        <v>42108.792048611111</v>
      </c>
    </row>
    <row r="851" spans="1:20" x14ac:dyDescent="0.3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 t="shared" si="52"/>
        <v>119.9</v>
      </c>
      <c r="P851" s="5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3">
        <f t="shared" si="55"/>
        <v>42079.107222222221</v>
      </c>
    </row>
    <row r="852" spans="1:20" x14ac:dyDescent="0.3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 t="shared" si="52"/>
        <v>155.17499999999998</v>
      </c>
      <c r="P852" s="5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3">
        <f t="shared" si="55"/>
        <v>42485.207638888889</v>
      </c>
    </row>
    <row r="853" spans="1:20" x14ac:dyDescent="0.3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 t="shared" si="52"/>
        <v>130.44999999999999</v>
      </c>
      <c r="P853" s="5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3">
        <f t="shared" si="55"/>
        <v>42582.822916666672</v>
      </c>
    </row>
    <row r="854" spans="1:20" x14ac:dyDescent="0.3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 t="shared" si="52"/>
        <v>104.97142857142859</v>
      </c>
      <c r="P854" s="5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3">
        <f t="shared" si="55"/>
        <v>42667.875</v>
      </c>
    </row>
    <row r="855" spans="1:20" x14ac:dyDescent="0.3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 t="shared" si="52"/>
        <v>100</v>
      </c>
      <c r="P855" s="5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3">
        <f t="shared" si="55"/>
        <v>42051.832280092596</v>
      </c>
    </row>
    <row r="856" spans="1:20" x14ac:dyDescent="0.3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 t="shared" si="52"/>
        <v>118.2205035971223</v>
      </c>
      <c r="P856" s="5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3">
        <f t="shared" si="55"/>
        <v>42732.212337962963</v>
      </c>
    </row>
    <row r="857" spans="1:20" x14ac:dyDescent="0.3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 t="shared" si="52"/>
        <v>103.44827586206897</v>
      </c>
      <c r="P857" s="5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3">
        <f t="shared" si="55"/>
        <v>42575.125196759262</v>
      </c>
    </row>
    <row r="858" spans="1:20" x14ac:dyDescent="0.3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 t="shared" si="52"/>
        <v>218.00000000000003</v>
      </c>
      <c r="P858" s="5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3">
        <f t="shared" si="55"/>
        <v>42668.791666666672</v>
      </c>
    </row>
    <row r="859" spans="1:20" x14ac:dyDescent="0.3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 t="shared" si="52"/>
        <v>100</v>
      </c>
      <c r="P859" s="5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3">
        <f t="shared" si="55"/>
        <v>42333.623043981483</v>
      </c>
    </row>
    <row r="860" spans="1:20" x14ac:dyDescent="0.3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 t="shared" si="52"/>
        <v>144.00583333333333</v>
      </c>
      <c r="P860" s="5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3">
        <f t="shared" si="55"/>
        <v>42109.957638888889</v>
      </c>
    </row>
    <row r="861" spans="1:20" x14ac:dyDescent="0.3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 t="shared" si="52"/>
        <v>104.67500000000001</v>
      </c>
      <c r="P861" s="5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3">
        <f t="shared" si="55"/>
        <v>42159</v>
      </c>
    </row>
    <row r="862" spans="1:20" x14ac:dyDescent="0.3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 t="shared" si="52"/>
        <v>18.142857142857142</v>
      </c>
      <c r="P862" s="5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3">
        <f t="shared" si="55"/>
        <v>41600.524456018517</v>
      </c>
    </row>
    <row r="863" spans="1:20" x14ac:dyDescent="0.3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 t="shared" si="52"/>
        <v>2.2444444444444445</v>
      </c>
      <c r="P863" s="5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3">
        <f t="shared" si="55"/>
        <v>42629.965324074074</v>
      </c>
    </row>
    <row r="864" spans="1:20" x14ac:dyDescent="0.3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 t="shared" si="52"/>
        <v>0.33999999999999997</v>
      </c>
      <c r="P864" s="5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3">
        <f t="shared" si="55"/>
        <v>41589.596620370372</v>
      </c>
    </row>
    <row r="865" spans="1:20" x14ac:dyDescent="0.3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 t="shared" si="52"/>
        <v>4.5</v>
      </c>
      <c r="P865" s="5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3">
        <f t="shared" si="55"/>
        <v>40951.117662037039</v>
      </c>
    </row>
    <row r="866" spans="1:20" x14ac:dyDescent="0.3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 t="shared" si="52"/>
        <v>41.53846153846154</v>
      </c>
      <c r="P866" s="5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3">
        <f t="shared" si="55"/>
        <v>41563.415972222225</v>
      </c>
    </row>
    <row r="867" spans="1:20" x14ac:dyDescent="0.3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 t="shared" si="52"/>
        <v>2.0454545454545454</v>
      </c>
      <c r="P867" s="5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3">
        <f t="shared" si="55"/>
        <v>41290.77311342593</v>
      </c>
    </row>
    <row r="868" spans="1:20" x14ac:dyDescent="0.3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 t="shared" si="52"/>
        <v>18.285714285714285</v>
      </c>
      <c r="P868" s="5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3">
        <f t="shared" si="55"/>
        <v>42063.631944444445</v>
      </c>
    </row>
    <row r="869" spans="1:20" x14ac:dyDescent="0.3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 t="shared" si="52"/>
        <v>24.02</v>
      </c>
      <c r="P869" s="5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3">
        <f t="shared" si="55"/>
        <v>40148.207638888889</v>
      </c>
    </row>
    <row r="870" spans="1:20" x14ac:dyDescent="0.3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 t="shared" si="52"/>
        <v>0.1111111111111111</v>
      </c>
      <c r="P870" s="5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3">
        <f t="shared" si="55"/>
        <v>41646.027754629627</v>
      </c>
    </row>
    <row r="871" spans="1:20" x14ac:dyDescent="0.3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 t="shared" si="52"/>
        <v>11.818181818181818</v>
      </c>
      <c r="P871" s="5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3">
        <f t="shared" si="55"/>
        <v>41372.803900462961</v>
      </c>
    </row>
    <row r="872" spans="1:20" x14ac:dyDescent="0.3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 t="shared" si="52"/>
        <v>0.31</v>
      </c>
      <c r="P872" s="5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3">
        <f t="shared" si="55"/>
        <v>41518.022256944445</v>
      </c>
    </row>
    <row r="873" spans="1:20" x14ac:dyDescent="0.3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 t="shared" si="52"/>
        <v>5.416666666666667</v>
      </c>
      <c r="P873" s="5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3">
        <f t="shared" si="55"/>
        <v>41607.602951388886</v>
      </c>
    </row>
    <row r="874" spans="1:20" x14ac:dyDescent="0.3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 t="shared" si="52"/>
        <v>0.8125</v>
      </c>
      <c r="P874" s="5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3">
        <f t="shared" si="55"/>
        <v>40612.825543981482</v>
      </c>
    </row>
    <row r="875" spans="1:20" x14ac:dyDescent="0.3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 t="shared" si="52"/>
        <v>1.2857142857142856</v>
      </c>
      <c r="P875" s="5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3">
        <f t="shared" si="55"/>
        <v>41224.208796296298</v>
      </c>
    </row>
    <row r="876" spans="1:20" x14ac:dyDescent="0.3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 t="shared" si="52"/>
        <v>24.333333333333336</v>
      </c>
      <c r="P876" s="5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3">
        <f t="shared" si="55"/>
        <v>41398.583726851852</v>
      </c>
    </row>
    <row r="877" spans="1:20" x14ac:dyDescent="0.3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 t="shared" si="52"/>
        <v>0</v>
      </c>
      <c r="P877" s="5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3">
        <f t="shared" si="55"/>
        <v>42268.723738425921</v>
      </c>
    </row>
    <row r="878" spans="1:20" x14ac:dyDescent="0.3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 t="shared" si="52"/>
        <v>40.799492385786799</v>
      </c>
      <c r="P878" s="5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3">
        <f t="shared" si="55"/>
        <v>41309.496840277774</v>
      </c>
    </row>
    <row r="879" spans="1:20" x14ac:dyDescent="0.3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 t="shared" si="52"/>
        <v>67.55</v>
      </c>
      <c r="P879" s="5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3">
        <f t="shared" si="55"/>
        <v>41627.788888888892</v>
      </c>
    </row>
    <row r="880" spans="1:20" x14ac:dyDescent="0.3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 t="shared" si="52"/>
        <v>1.3</v>
      </c>
      <c r="P880" s="5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3">
        <f t="shared" si="55"/>
        <v>40535.232916666668</v>
      </c>
    </row>
    <row r="881" spans="1:20" x14ac:dyDescent="0.3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 t="shared" si="52"/>
        <v>30.666666666666664</v>
      </c>
      <c r="P881" s="5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3">
        <f t="shared" si="55"/>
        <v>41058.829918981479</v>
      </c>
    </row>
    <row r="882" spans="1:20" x14ac:dyDescent="0.3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 t="shared" si="52"/>
        <v>2.9894179894179893</v>
      </c>
      <c r="P882" s="5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3">
        <f t="shared" si="55"/>
        <v>41212.32104166667</v>
      </c>
    </row>
    <row r="883" spans="1:20" x14ac:dyDescent="0.3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 t="shared" si="52"/>
        <v>0.8</v>
      </c>
      <c r="P883" s="5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3">
        <f t="shared" si="55"/>
        <v>40922.25099537037</v>
      </c>
    </row>
    <row r="884" spans="1:20" x14ac:dyDescent="0.3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 t="shared" si="52"/>
        <v>20.133333333333333</v>
      </c>
      <c r="P884" s="5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3">
        <f t="shared" si="55"/>
        <v>40792.860532407409</v>
      </c>
    </row>
    <row r="885" spans="1:20" x14ac:dyDescent="0.3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 t="shared" si="52"/>
        <v>40.020000000000003</v>
      </c>
      <c r="P885" s="5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3">
        <f t="shared" si="55"/>
        <v>42431.935590277775</v>
      </c>
    </row>
    <row r="886" spans="1:20" x14ac:dyDescent="0.3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 t="shared" si="52"/>
        <v>1</v>
      </c>
      <c r="P886" s="5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3">
        <f t="shared" si="55"/>
        <v>41041.104861111111</v>
      </c>
    </row>
    <row r="887" spans="1:20" x14ac:dyDescent="0.3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 t="shared" si="52"/>
        <v>75</v>
      </c>
      <c r="P887" s="5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3">
        <f t="shared" si="55"/>
        <v>42734.941099537042</v>
      </c>
    </row>
    <row r="888" spans="1:20" x14ac:dyDescent="0.3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 t="shared" si="52"/>
        <v>41</v>
      </c>
      <c r="P888" s="5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3">
        <f t="shared" si="55"/>
        <v>42628.870520833334</v>
      </c>
    </row>
    <row r="889" spans="1:20" x14ac:dyDescent="0.3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 t="shared" si="52"/>
        <v>0</v>
      </c>
      <c r="P889" s="5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3">
        <f t="shared" si="55"/>
        <v>41056.958969907406</v>
      </c>
    </row>
    <row r="890" spans="1:20" x14ac:dyDescent="0.3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 t="shared" si="52"/>
        <v>7.1999999999999993</v>
      </c>
      <c r="P890" s="5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3">
        <f t="shared" si="55"/>
        <v>40787.25</v>
      </c>
    </row>
    <row r="891" spans="1:20" x14ac:dyDescent="0.3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 t="shared" si="52"/>
        <v>9.4412800000000008</v>
      </c>
      <c r="P891" s="5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3">
        <f t="shared" si="55"/>
        <v>41917.784062500003</v>
      </c>
    </row>
    <row r="892" spans="1:20" x14ac:dyDescent="0.3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 t="shared" si="52"/>
        <v>4.1666666666666661</v>
      </c>
      <c r="P892" s="5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3">
        <f t="shared" si="55"/>
        <v>41599.740497685183</v>
      </c>
    </row>
    <row r="893" spans="1:20" x14ac:dyDescent="0.3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 t="shared" si="52"/>
        <v>3.25</v>
      </c>
      <c r="P893" s="5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3">
        <f t="shared" si="55"/>
        <v>41872.031597222223</v>
      </c>
    </row>
    <row r="894" spans="1:20" x14ac:dyDescent="0.3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 t="shared" si="52"/>
        <v>40.75</v>
      </c>
      <c r="P894" s="5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3">
        <f t="shared" si="55"/>
        <v>40391.166666666664</v>
      </c>
    </row>
    <row r="895" spans="1:20" x14ac:dyDescent="0.3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 t="shared" si="52"/>
        <v>10</v>
      </c>
      <c r="P895" s="5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3">
        <f t="shared" si="55"/>
        <v>42095.856053240743</v>
      </c>
    </row>
    <row r="896" spans="1:20" x14ac:dyDescent="0.3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 t="shared" si="52"/>
        <v>39.17</v>
      </c>
      <c r="P896" s="5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3">
        <f t="shared" si="55"/>
        <v>42526.981597222228</v>
      </c>
    </row>
    <row r="897" spans="1:20" x14ac:dyDescent="0.3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 t="shared" si="52"/>
        <v>2.4375</v>
      </c>
      <c r="P897" s="5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3">
        <f t="shared" si="55"/>
        <v>40476.127650462964</v>
      </c>
    </row>
    <row r="898" spans="1:20" x14ac:dyDescent="0.3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 t="shared" si="52"/>
        <v>40</v>
      </c>
      <c r="P898" s="5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3">
        <f t="shared" si="55"/>
        <v>42244.166666666672</v>
      </c>
    </row>
    <row r="899" spans="1:20" x14ac:dyDescent="0.3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 t="shared" ref="O899:O962" si="56">(E899/D899)*100</f>
        <v>0</v>
      </c>
      <c r="P899" s="5">
        <f t="shared" ref="P899:P962" si="57">IF(NOT(L899=0),(E899/L899),0)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3">
        <f t="shared" ref="T899:T962" si="59">(((I899/60)/60)/24)+DATE(1970,1,1)</f>
        <v>41241.730416666665</v>
      </c>
    </row>
    <row r="900" spans="1:20" x14ac:dyDescent="0.3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 t="shared" si="56"/>
        <v>2.8000000000000003</v>
      </c>
      <c r="P900" s="5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3">
        <f t="shared" si="59"/>
        <v>40923.758217592593</v>
      </c>
    </row>
    <row r="901" spans="1:20" x14ac:dyDescent="0.3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 t="shared" si="56"/>
        <v>37.333333333333336</v>
      </c>
      <c r="P901" s="5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3">
        <f t="shared" si="59"/>
        <v>40691.099097222221</v>
      </c>
    </row>
    <row r="902" spans="1:20" x14ac:dyDescent="0.3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 t="shared" si="56"/>
        <v>0.42</v>
      </c>
      <c r="P902" s="5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3">
        <f t="shared" si="59"/>
        <v>42459.807893518519</v>
      </c>
    </row>
    <row r="903" spans="1:20" x14ac:dyDescent="0.3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 t="shared" si="56"/>
        <v>0</v>
      </c>
      <c r="P903" s="5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3">
        <f t="shared" si="59"/>
        <v>40337.799305555556</v>
      </c>
    </row>
    <row r="904" spans="1:20" x14ac:dyDescent="0.3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 t="shared" si="56"/>
        <v>0.3</v>
      </c>
      <c r="P904" s="5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3">
        <f t="shared" si="59"/>
        <v>41881.645833333336</v>
      </c>
    </row>
    <row r="905" spans="1:20" x14ac:dyDescent="0.3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 t="shared" si="56"/>
        <v>3.2</v>
      </c>
      <c r="P905" s="5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3">
        <f t="shared" si="59"/>
        <v>41175.100694444445</v>
      </c>
    </row>
    <row r="906" spans="1:20" x14ac:dyDescent="0.3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 t="shared" si="56"/>
        <v>0.30199999999999999</v>
      </c>
      <c r="P906" s="5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3">
        <f t="shared" si="59"/>
        <v>42372.080289351856</v>
      </c>
    </row>
    <row r="907" spans="1:20" x14ac:dyDescent="0.3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 t="shared" si="56"/>
        <v>3.0153846153846153</v>
      </c>
      <c r="P907" s="5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3">
        <f t="shared" si="59"/>
        <v>40567.239884259259</v>
      </c>
    </row>
    <row r="908" spans="1:20" x14ac:dyDescent="0.3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 t="shared" si="56"/>
        <v>0</v>
      </c>
      <c r="P908" s="5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3">
        <f t="shared" si="59"/>
        <v>41711.148032407407</v>
      </c>
    </row>
    <row r="909" spans="1:20" x14ac:dyDescent="0.3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 t="shared" si="56"/>
        <v>0</v>
      </c>
      <c r="P909" s="5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3">
        <f t="shared" si="59"/>
        <v>40797.192395833335</v>
      </c>
    </row>
    <row r="910" spans="1:20" x14ac:dyDescent="0.3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 t="shared" si="56"/>
        <v>0</v>
      </c>
      <c r="P910" s="5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3">
        <f t="shared" si="59"/>
        <v>40386.207638888889</v>
      </c>
    </row>
    <row r="911" spans="1:20" x14ac:dyDescent="0.3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 t="shared" si="56"/>
        <v>3.25</v>
      </c>
      <c r="P911" s="5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3">
        <f t="shared" si="59"/>
        <v>41113.166666666664</v>
      </c>
    </row>
    <row r="912" spans="1:20" x14ac:dyDescent="0.3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 t="shared" si="56"/>
        <v>22.363636363636363</v>
      </c>
      <c r="P912" s="5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3">
        <f t="shared" si="59"/>
        <v>42797.545358796298</v>
      </c>
    </row>
    <row r="913" spans="1:20" x14ac:dyDescent="0.3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 t="shared" si="56"/>
        <v>0</v>
      </c>
      <c r="P913" s="5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3">
        <f t="shared" si="59"/>
        <v>41663.005150462966</v>
      </c>
    </row>
    <row r="914" spans="1:20" x14ac:dyDescent="0.3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 t="shared" si="56"/>
        <v>0.85714285714285721</v>
      </c>
      <c r="P914" s="5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3">
        <f t="shared" si="59"/>
        <v>41254.151006944441</v>
      </c>
    </row>
    <row r="915" spans="1:20" x14ac:dyDescent="0.3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 t="shared" si="56"/>
        <v>6.6066666666666665</v>
      </c>
      <c r="P915" s="5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3">
        <f t="shared" si="59"/>
        <v>41034.139108796298</v>
      </c>
    </row>
    <row r="916" spans="1:20" x14ac:dyDescent="0.3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 t="shared" si="56"/>
        <v>0</v>
      </c>
      <c r="P916" s="5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3">
        <f t="shared" si="59"/>
        <v>41146.763275462967</v>
      </c>
    </row>
    <row r="917" spans="1:20" x14ac:dyDescent="0.3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 t="shared" si="56"/>
        <v>5.7692307692307692</v>
      </c>
      <c r="P917" s="5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3">
        <f t="shared" si="59"/>
        <v>40969.207638888889</v>
      </c>
    </row>
    <row r="918" spans="1:20" x14ac:dyDescent="0.3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 t="shared" si="56"/>
        <v>0</v>
      </c>
      <c r="P918" s="5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3">
        <f t="shared" si="59"/>
        <v>40473.208333333336</v>
      </c>
    </row>
    <row r="919" spans="1:20" x14ac:dyDescent="0.3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 t="shared" si="56"/>
        <v>0.6</v>
      </c>
      <c r="P919" s="5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3">
        <f t="shared" si="59"/>
        <v>41834.104166666664</v>
      </c>
    </row>
    <row r="920" spans="1:20" x14ac:dyDescent="0.3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 t="shared" si="56"/>
        <v>5.0256410256410255</v>
      </c>
      <c r="P920" s="5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3">
        <f t="shared" si="59"/>
        <v>41974.957881944443</v>
      </c>
    </row>
    <row r="921" spans="1:20" x14ac:dyDescent="0.3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 t="shared" si="56"/>
        <v>0.5</v>
      </c>
      <c r="P921" s="5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3">
        <f t="shared" si="59"/>
        <v>41262.641724537039</v>
      </c>
    </row>
    <row r="922" spans="1:20" x14ac:dyDescent="0.3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 t="shared" si="56"/>
        <v>0</v>
      </c>
      <c r="P922" s="5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3">
        <f t="shared" si="59"/>
        <v>41592.713217592594</v>
      </c>
    </row>
    <row r="923" spans="1:20" x14ac:dyDescent="0.3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 t="shared" si="56"/>
        <v>30.9</v>
      </c>
      <c r="P923" s="5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3">
        <f t="shared" si="59"/>
        <v>40889.212685185186</v>
      </c>
    </row>
    <row r="924" spans="1:20" x14ac:dyDescent="0.3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 t="shared" si="56"/>
        <v>21.037037037037038</v>
      </c>
      <c r="P924" s="5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3">
        <f t="shared" si="59"/>
        <v>41913.530011574076</v>
      </c>
    </row>
    <row r="925" spans="1:20" x14ac:dyDescent="0.3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 t="shared" si="56"/>
        <v>2.1999999999999997</v>
      </c>
      <c r="P925" s="5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3">
        <f t="shared" si="59"/>
        <v>41965.001423611116</v>
      </c>
    </row>
    <row r="926" spans="1:20" x14ac:dyDescent="0.3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 t="shared" si="56"/>
        <v>10.9</v>
      </c>
      <c r="P926" s="5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3">
        <f t="shared" si="59"/>
        <v>41318.942928240744</v>
      </c>
    </row>
    <row r="927" spans="1:20" x14ac:dyDescent="0.3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 t="shared" si="56"/>
        <v>2.666666666666667</v>
      </c>
      <c r="P927" s="5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3">
        <f t="shared" si="59"/>
        <v>41605.922581018516</v>
      </c>
    </row>
    <row r="928" spans="1:20" x14ac:dyDescent="0.3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 t="shared" si="56"/>
        <v>0</v>
      </c>
      <c r="P928" s="5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3">
        <f t="shared" si="59"/>
        <v>40367.944444444445</v>
      </c>
    </row>
    <row r="929" spans="1:20" x14ac:dyDescent="0.3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 t="shared" si="56"/>
        <v>0</v>
      </c>
      <c r="P929" s="5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3">
        <f t="shared" si="59"/>
        <v>41043.822858796295</v>
      </c>
    </row>
    <row r="930" spans="1:20" x14ac:dyDescent="0.3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 t="shared" si="56"/>
        <v>10.86206896551724</v>
      </c>
      <c r="P930" s="5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3">
        <f t="shared" si="59"/>
        <v>41231</v>
      </c>
    </row>
    <row r="931" spans="1:20" x14ac:dyDescent="0.3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 t="shared" si="56"/>
        <v>0</v>
      </c>
      <c r="P931" s="5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3">
        <f t="shared" si="59"/>
        <v>41008.196400462963</v>
      </c>
    </row>
    <row r="932" spans="1:20" x14ac:dyDescent="0.3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 t="shared" si="56"/>
        <v>38.333333333333336</v>
      </c>
      <c r="P932" s="5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3">
        <f t="shared" si="59"/>
        <v>40354.897222222222</v>
      </c>
    </row>
    <row r="933" spans="1:20" x14ac:dyDescent="0.3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 t="shared" si="56"/>
        <v>6.5500000000000007</v>
      </c>
      <c r="P933" s="5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3">
        <f t="shared" si="59"/>
        <v>41714.916666666664</v>
      </c>
    </row>
    <row r="934" spans="1:20" x14ac:dyDescent="0.3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 t="shared" si="56"/>
        <v>14.536842105263158</v>
      </c>
      <c r="P934" s="5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3">
        <f t="shared" si="59"/>
        <v>41355.927604166667</v>
      </c>
    </row>
    <row r="935" spans="1:20" x14ac:dyDescent="0.3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 t="shared" si="56"/>
        <v>6</v>
      </c>
      <c r="P935" s="5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3">
        <f t="shared" si="59"/>
        <v>41771.169085648151</v>
      </c>
    </row>
    <row r="936" spans="1:20" x14ac:dyDescent="0.3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 t="shared" si="56"/>
        <v>30.4</v>
      </c>
      <c r="P936" s="5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3">
        <f t="shared" si="59"/>
        <v>41763.25</v>
      </c>
    </row>
    <row r="937" spans="1:20" x14ac:dyDescent="0.3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 t="shared" si="56"/>
        <v>1.4285714285714286</v>
      </c>
      <c r="P937" s="5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3">
        <f t="shared" si="59"/>
        <v>42398.333668981482</v>
      </c>
    </row>
    <row r="938" spans="1:20" x14ac:dyDescent="0.3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 t="shared" si="56"/>
        <v>0</v>
      </c>
      <c r="P938" s="5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3">
        <f t="shared" si="59"/>
        <v>40926.833333333336</v>
      </c>
    </row>
    <row r="939" spans="1:20" x14ac:dyDescent="0.3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 t="shared" si="56"/>
        <v>1.1428571428571428</v>
      </c>
      <c r="P939" s="5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3">
        <f t="shared" si="59"/>
        <v>41581.839780092596</v>
      </c>
    </row>
    <row r="940" spans="1:20" x14ac:dyDescent="0.3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 t="shared" si="56"/>
        <v>0.35714285714285715</v>
      </c>
      <c r="P940" s="5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3">
        <f t="shared" si="59"/>
        <v>41154.479722222226</v>
      </c>
    </row>
    <row r="941" spans="1:20" x14ac:dyDescent="0.3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 t="shared" si="56"/>
        <v>1.4545454545454546</v>
      </c>
      <c r="P941" s="5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3">
        <f t="shared" si="59"/>
        <v>41455.831944444442</v>
      </c>
    </row>
    <row r="942" spans="1:20" x14ac:dyDescent="0.3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 t="shared" si="56"/>
        <v>17.155555555555555</v>
      </c>
      <c r="P942" s="5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3">
        <f t="shared" si="59"/>
        <v>42227.008402777778</v>
      </c>
    </row>
    <row r="943" spans="1:20" x14ac:dyDescent="0.3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 t="shared" si="56"/>
        <v>2.3220000000000001</v>
      </c>
      <c r="P943" s="5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3">
        <f t="shared" si="59"/>
        <v>42776.096585648149</v>
      </c>
    </row>
    <row r="944" spans="1:20" x14ac:dyDescent="0.3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 t="shared" si="56"/>
        <v>8.9066666666666663</v>
      </c>
      <c r="P944" s="5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3">
        <f t="shared" si="59"/>
        <v>42418.843287037031</v>
      </c>
    </row>
    <row r="945" spans="1:20" x14ac:dyDescent="0.3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 t="shared" si="56"/>
        <v>9.6333333333333346</v>
      </c>
      <c r="P945" s="5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3">
        <f t="shared" si="59"/>
        <v>42703.709548611107</v>
      </c>
    </row>
    <row r="946" spans="1:20" x14ac:dyDescent="0.3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 t="shared" si="56"/>
        <v>13.325999999999999</v>
      </c>
      <c r="P946" s="5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3">
        <f t="shared" si="59"/>
        <v>42478.583333333328</v>
      </c>
    </row>
    <row r="947" spans="1:20" x14ac:dyDescent="0.3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 t="shared" si="56"/>
        <v>2.484</v>
      </c>
      <c r="P947" s="5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3">
        <f t="shared" si="59"/>
        <v>42784.999305555553</v>
      </c>
    </row>
    <row r="948" spans="1:20" x14ac:dyDescent="0.3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 t="shared" si="56"/>
        <v>1.9066666666666665</v>
      </c>
      <c r="P948" s="5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3">
        <f t="shared" si="59"/>
        <v>42622.750555555554</v>
      </c>
    </row>
    <row r="949" spans="1:20" x14ac:dyDescent="0.3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 t="shared" si="56"/>
        <v>0</v>
      </c>
      <c r="P949" s="5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3">
        <f t="shared" si="59"/>
        <v>42551.781319444446</v>
      </c>
    </row>
    <row r="950" spans="1:20" x14ac:dyDescent="0.3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 t="shared" si="56"/>
        <v>12</v>
      </c>
      <c r="P950" s="5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3">
        <f t="shared" si="59"/>
        <v>42441.828287037039</v>
      </c>
    </row>
    <row r="951" spans="1:20" x14ac:dyDescent="0.3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 t="shared" si="56"/>
        <v>1.365</v>
      </c>
      <c r="P951" s="5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3">
        <f t="shared" si="59"/>
        <v>42421.043703703705</v>
      </c>
    </row>
    <row r="952" spans="1:20" x14ac:dyDescent="0.3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 t="shared" si="56"/>
        <v>28.04</v>
      </c>
      <c r="P952" s="5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3">
        <f t="shared" si="59"/>
        <v>42386.750706018516</v>
      </c>
    </row>
    <row r="953" spans="1:20" x14ac:dyDescent="0.3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 t="shared" si="56"/>
        <v>38.39</v>
      </c>
      <c r="P953" s="5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3">
        <f t="shared" si="59"/>
        <v>42525.653611111105</v>
      </c>
    </row>
    <row r="954" spans="1:20" x14ac:dyDescent="0.3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 t="shared" si="56"/>
        <v>39.942857142857143</v>
      </c>
      <c r="P954" s="5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3">
        <f t="shared" si="59"/>
        <v>42692.655231481483</v>
      </c>
    </row>
    <row r="955" spans="1:20" x14ac:dyDescent="0.3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 t="shared" si="56"/>
        <v>0.84</v>
      </c>
      <c r="P955" s="5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3">
        <f t="shared" si="59"/>
        <v>42029.164340277777</v>
      </c>
    </row>
    <row r="956" spans="1:20" x14ac:dyDescent="0.3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 t="shared" si="56"/>
        <v>43.406666666666666</v>
      </c>
      <c r="P956" s="5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3">
        <f t="shared" si="59"/>
        <v>42236.833784722221</v>
      </c>
    </row>
    <row r="957" spans="1:20" x14ac:dyDescent="0.3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 t="shared" si="56"/>
        <v>5.6613333333333333</v>
      </c>
      <c r="P957" s="5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3">
        <f t="shared" si="59"/>
        <v>42626.295138888891</v>
      </c>
    </row>
    <row r="958" spans="1:20" x14ac:dyDescent="0.3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 t="shared" si="56"/>
        <v>1.722</v>
      </c>
      <c r="P958" s="5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3">
        <f t="shared" si="59"/>
        <v>42120.872210648144</v>
      </c>
    </row>
    <row r="959" spans="1:20" x14ac:dyDescent="0.3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 t="shared" si="56"/>
        <v>1.9416666666666664</v>
      </c>
      <c r="P959" s="5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3">
        <f t="shared" si="59"/>
        <v>42691.594131944439</v>
      </c>
    </row>
    <row r="960" spans="1:20" x14ac:dyDescent="0.3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 t="shared" si="56"/>
        <v>11.328275684711327</v>
      </c>
      <c r="P960" s="5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3">
        <f t="shared" si="59"/>
        <v>42104.207638888889</v>
      </c>
    </row>
    <row r="961" spans="1:20" x14ac:dyDescent="0.3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 t="shared" si="56"/>
        <v>38.86</v>
      </c>
      <c r="P961" s="5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3">
        <f t="shared" si="59"/>
        <v>42023.174363425926</v>
      </c>
    </row>
    <row r="962" spans="1:20" x14ac:dyDescent="0.3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 t="shared" si="56"/>
        <v>46.100628930817614</v>
      </c>
      <c r="P962" s="5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3">
        <f t="shared" si="59"/>
        <v>42808.585127314815</v>
      </c>
    </row>
    <row r="963" spans="1:20" x14ac:dyDescent="0.3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 t="shared" ref="O963:O1026" si="60">(E963/D963)*100</f>
        <v>42.188421052631583</v>
      </c>
      <c r="P963" s="5">
        <f t="shared" ref="P963:P1026" si="61">IF(NOT(L963=0),(E963/L963),0)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3">
        <f t="shared" ref="T963:T1026" si="63">(((I963/60)/60)/24)+DATE(1970,1,1)</f>
        <v>42786.791666666672</v>
      </c>
    </row>
    <row r="964" spans="1:20" x14ac:dyDescent="0.3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 t="shared" si="60"/>
        <v>28.48</v>
      </c>
      <c r="P964" s="5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3">
        <f t="shared" si="63"/>
        <v>42411.712418981479</v>
      </c>
    </row>
    <row r="965" spans="1:20" x14ac:dyDescent="0.3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 t="shared" si="60"/>
        <v>1.077142857142857</v>
      </c>
      <c r="P965" s="5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3">
        <f t="shared" si="63"/>
        <v>42660.635636574079</v>
      </c>
    </row>
    <row r="966" spans="1:20" x14ac:dyDescent="0.3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 t="shared" si="60"/>
        <v>0.79909090909090907</v>
      </c>
      <c r="P966" s="5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3">
        <f t="shared" si="63"/>
        <v>42248.628692129627</v>
      </c>
    </row>
    <row r="967" spans="1:20" x14ac:dyDescent="0.3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 t="shared" si="60"/>
        <v>1.1919999999999999</v>
      </c>
      <c r="P967" s="5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3">
        <f t="shared" si="63"/>
        <v>42669.165972222225</v>
      </c>
    </row>
    <row r="968" spans="1:20" x14ac:dyDescent="0.3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 t="shared" si="60"/>
        <v>14.799999999999999</v>
      </c>
      <c r="P968" s="5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3">
        <f t="shared" si="63"/>
        <v>42649.635787037041</v>
      </c>
    </row>
    <row r="969" spans="1:20" x14ac:dyDescent="0.3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 t="shared" si="60"/>
        <v>17.810000000000002</v>
      </c>
      <c r="P969" s="5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3">
        <f t="shared" si="63"/>
        <v>42482.21266203704</v>
      </c>
    </row>
    <row r="970" spans="1:20" x14ac:dyDescent="0.3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 t="shared" si="60"/>
        <v>1.325</v>
      </c>
      <c r="P970" s="5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3">
        <f t="shared" si="63"/>
        <v>41866.847615740742</v>
      </c>
    </row>
    <row r="971" spans="1:20" x14ac:dyDescent="0.3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 t="shared" si="60"/>
        <v>46.666666666666664</v>
      </c>
      <c r="P971" s="5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3">
        <f t="shared" si="63"/>
        <v>42775.30332175926</v>
      </c>
    </row>
    <row r="972" spans="1:20" x14ac:dyDescent="0.3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 t="shared" si="60"/>
        <v>45.92</v>
      </c>
      <c r="P972" s="5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3">
        <f t="shared" si="63"/>
        <v>42758.207638888889</v>
      </c>
    </row>
    <row r="973" spans="1:20" x14ac:dyDescent="0.3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 t="shared" si="60"/>
        <v>0.22599999999999998</v>
      </c>
      <c r="P973" s="5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3">
        <f t="shared" si="63"/>
        <v>42156.709027777775</v>
      </c>
    </row>
    <row r="974" spans="1:20" x14ac:dyDescent="0.3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 t="shared" si="60"/>
        <v>34.625</v>
      </c>
      <c r="P974" s="5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3">
        <f t="shared" si="63"/>
        <v>41886.290972222225</v>
      </c>
    </row>
    <row r="975" spans="1:20" x14ac:dyDescent="0.3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 t="shared" si="60"/>
        <v>2.0549999999999997</v>
      </c>
      <c r="P975" s="5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3">
        <f t="shared" si="63"/>
        <v>42317.056631944448</v>
      </c>
    </row>
    <row r="976" spans="1:20" x14ac:dyDescent="0.3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 t="shared" si="60"/>
        <v>0.55999999999999994</v>
      </c>
      <c r="P976" s="5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3">
        <f t="shared" si="63"/>
        <v>42454.707824074074</v>
      </c>
    </row>
    <row r="977" spans="1:20" x14ac:dyDescent="0.3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 t="shared" si="60"/>
        <v>2.6069999999999998</v>
      </c>
      <c r="P977" s="5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3">
        <f t="shared" si="63"/>
        <v>42549.696585648147</v>
      </c>
    </row>
    <row r="978" spans="1:20" x14ac:dyDescent="0.3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 t="shared" si="60"/>
        <v>1.9259999999999999</v>
      </c>
      <c r="P978" s="5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3">
        <f t="shared" si="63"/>
        <v>42230.058993055558</v>
      </c>
    </row>
    <row r="979" spans="1:20" x14ac:dyDescent="0.3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 t="shared" si="60"/>
        <v>33.666666666666664</v>
      </c>
      <c r="P979" s="5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3">
        <f t="shared" si="63"/>
        <v>42421.942094907412</v>
      </c>
    </row>
    <row r="980" spans="1:20" x14ac:dyDescent="0.3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 t="shared" si="60"/>
        <v>56.263267182990241</v>
      </c>
      <c r="P980" s="5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3">
        <f t="shared" si="63"/>
        <v>42425.309039351851</v>
      </c>
    </row>
    <row r="981" spans="1:20" x14ac:dyDescent="0.3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 t="shared" si="60"/>
        <v>82.817599999999999</v>
      </c>
      <c r="P981" s="5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3">
        <f t="shared" si="63"/>
        <v>42541.790972222225</v>
      </c>
    </row>
    <row r="982" spans="1:20" x14ac:dyDescent="0.3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 t="shared" si="60"/>
        <v>14.860000000000001</v>
      </c>
      <c r="P982" s="5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3">
        <f t="shared" si="63"/>
        <v>41973.945856481485</v>
      </c>
    </row>
    <row r="983" spans="1:20" x14ac:dyDescent="0.3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 t="shared" si="60"/>
        <v>1.2375123751237513E-2</v>
      </c>
      <c r="P983" s="5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3">
        <f t="shared" si="63"/>
        <v>41860.947013888886</v>
      </c>
    </row>
    <row r="984" spans="1:20" x14ac:dyDescent="0.3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 t="shared" si="60"/>
        <v>1.7142857142857144E-2</v>
      </c>
      <c r="P984" s="5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3">
        <f t="shared" si="63"/>
        <v>42645.753310185188</v>
      </c>
    </row>
    <row r="985" spans="1:20" x14ac:dyDescent="0.3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 t="shared" si="60"/>
        <v>29.506136117214709</v>
      </c>
      <c r="P985" s="5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3">
        <f t="shared" si="63"/>
        <v>42605.870833333334</v>
      </c>
    </row>
    <row r="986" spans="1:20" x14ac:dyDescent="0.3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 t="shared" si="60"/>
        <v>1.06</v>
      </c>
      <c r="P986" s="5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3">
        <f t="shared" si="63"/>
        <v>42091.074166666673</v>
      </c>
    </row>
    <row r="987" spans="1:20" x14ac:dyDescent="0.3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 t="shared" si="60"/>
        <v>6.293333333333333</v>
      </c>
      <c r="P987" s="5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3">
        <f t="shared" si="63"/>
        <v>42369.958333333328</v>
      </c>
    </row>
    <row r="988" spans="1:20" x14ac:dyDescent="0.3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 t="shared" si="60"/>
        <v>12.75</v>
      </c>
      <c r="P988" s="5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3">
        <f t="shared" si="63"/>
        <v>42379</v>
      </c>
    </row>
    <row r="989" spans="1:20" x14ac:dyDescent="0.3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 t="shared" si="60"/>
        <v>13.22</v>
      </c>
      <c r="P989" s="5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3">
        <f t="shared" si="63"/>
        <v>41813.294560185182</v>
      </c>
    </row>
    <row r="990" spans="1:20" x14ac:dyDescent="0.3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 t="shared" si="60"/>
        <v>0</v>
      </c>
      <c r="P990" s="5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3">
        <f t="shared" si="63"/>
        <v>42644.356770833328</v>
      </c>
    </row>
    <row r="991" spans="1:20" x14ac:dyDescent="0.3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 t="shared" si="60"/>
        <v>16.77</v>
      </c>
      <c r="P991" s="5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3">
        <f t="shared" si="63"/>
        <v>42641.933969907404</v>
      </c>
    </row>
    <row r="992" spans="1:20" x14ac:dyDescent="0.3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 t="shared" si="60"/>
        <v>0.104</v>
      </c>
      <c r="P992" s="5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3">
        <f t="shared" si="63"/>
        <v>41885.784305555557</v>
      </c>
    </row>
    <row r="993" spans="1:20" x14ac:dyDescent="0.3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 t="shared" si="60"/>
        <v>4.24</v>
      </c>
      <c r="P993" s="5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3">
        <f t="shared" si="63"/>
        <v>42563.785416666666</v>
      </c>
    </row>
    <row r="994" spans="1:20" x14ac:dyDescent="0.3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 t="shared" si="60"/>
        <v>0.46699999999999997</v>
      </c>
      <c r="P994" s="5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3">
        <f t="shared" si="63"/>
        <v>42497.883321759262</v>
      </c>
    </row>
    <row r="995" spans="1:20" x14ac:dyDescent="0.3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 t="shared" si="60"/>
        <v>25.087142857142858</v>
      </c>
      <c r="P995" s="5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3">
        <f t="shared" si="63"/>
        <v>42686.208333333328</v>
      </c>
    </row>
    <row r="996" spans="1:20" x14ac:dyDescent="0.3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 t="shared" si="60"/>
        <v>2.3345000000000002</v>
      </c>
      <c r="P996" s="5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3">
        <f t="shared" si="63"/>
        <v>41973.957638888889</v>
      </c>
    </row>
    <row r="997" spans="1:20" x14ac:dyDescent="0.3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 t="shared" si="60"/>
        <v>7.26</v>
      </c>
      <c r="P997" s="5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3">
        <f t="shared" si="63"/>
        <v>41972.666666666672</v>
      </c>
    </row>
    <row r="998" spans="1:20" x14ac:dyDescent="0.3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 t="shared" si="60"/>
        <v>1.625</v>
      </c>
      <c r="P998" s="5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3">
        <f t="shared" si="63"/>
        <v>41847.643750000003</v>
      </c>
    </row>
    <row r="999" spans="1:20" x14ac:dyDescent="0.3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 t="shared" si="60"/>
        <v>1.3</v>
      </c>
      <c r="P999" s="5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3">
        <f t="shared" si="63"/>
        <v>41971.144641203704</v>
      </c>
    </row>
    <row r="1000" spans="1:20" x14ac:dyDescent="0.3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 t="shared" si="60"/>
        <v>58.558333333333337</v>
      </c>
      <c r="P1000" s="5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3">
        <f t="shared" si="63"/>
        <v>42327.210659722223</v>
      </c>
    </row>
    <row r="1001" spans="1:20" x14ac:dyDescent="0.3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 t="shared" si="60"/>
        <v>7.7886666666666677</v>
      </c>
      <c r="P1001" s="5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3">
        <f t="shared" si="63"/>
        <v>41956.334722222222</v>
      </c>
    </row>
    <row r="1002" spans="1:20" x14ac:dyDescent="0.3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 t="shared" si="60"/>
        <v>2.2157147647256061</v>
      </c>
      <c r="P1002" s="5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3">
        <f t="shared" si="63"/>
        <v>42809.018055555556</v>
      </c>
    </row>
    <row r="1003" spans="1:20" x14ac:dyDescent="0.3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 t="shared" si="60"/>
        <v>104</v>
      </c>
      <c r="P1003" s="5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3">
        <f t="shared" si="63"/>
        <v>42765.720057870371</v>
      </c>
    </row>
    <row r="1004" spans="1:20" x14ac:dyDescent="0.3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 t="shared" si="60"/>
        <v>29.6029602960296</v>
      </c>
      <c r="P1004" s="5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3">
        <f t="shared" si="63"/>
        <v>42355.249305555553</v>
      </c>
    </row>
    <row r="1005" spans="1:20" x14ac:dyDescent="0.3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 t="shared" si="60"/>
        <v>16.055</v>
      </c>
      <c r="P1005" s="5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3">
        <f t="shared" si="63"/>
        <v>42810.667372685188</v>
      </c>
    </row>
    <row r="1006" spans="1:20" x14ac:dyDescent="0.3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 t="shared" si="60"/>
        <v>82.207999999999998</v>
      </c>
      <c r="P1006" s="5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3">
        <f t="shared" si="63"/>
        <v>42418.708645833336</v>
      </c>
    </row>
    <row r="1007" spans="1:20" x14ac:dyDescent="0.3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 t="shared" si="60"/>
        <v>75.051000000000002</v>
      </c>
      <c r="P1007" s="5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3">
        <f t="shared" si="63"/>
        <v>42307.624803240738</v>
      </c>
    </row>
    <row r="1008" spans="1:20" x14ac:dyDescent="0.3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 t="shared" si="60"/>
        <v>5.8500000000000005</v>
      </c>
      <c r="P1008" s="5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3">
        <f t="shared" si="63"/>
        <v>41985.299305555556</v>
      </c>
    </row>
    <row r="1009" spans="1:20" x14ac:dyDescent="0.3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 t="shared" si="60"/>
        <v>44.32</v>
      </c>
      <c r="P1009" s="5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3">
        <f t="shared" si="63"/>
        <v>42718.6252662037</v>
      </c>
    </row>
    <row r="1010" spans="1:20" x14ac:dyDescent="0.3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 t="shared" si="60"/>
        <v>0.26737967914438499</v>
      </c>
      <c r="P1010" s="5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3">
        <f t="shared" si="63"/>
        <v>42732.809201388889</v>
      </c>
    </row>
    <row r="1011" spans="1:20" x14ac:dyDescent="0.3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 t="shared" si="60"/>
        <v>13.13</v>
      </c>
      <c r="P1011" s="5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3">
        <f t="shared" si="63"/>
        <v>42540.604699074072</v>
      </c>
    </row>
    <row r="1012" spans="1:20" x14ac:dyDescent="0.3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 t="shared" si="60"/>
        <v>0.19088937093275488</v>
      </c>
      <c r="P1012" s="5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3">
        <f t="shared" si="63"/>
        <v>42618.124305555553</v>
      </c>
    </row>
    <row r="1013" spans="1:20" x14ac:dyDescent="0.3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 t="shared" si="60"/>
        <v>0.375</v>
      </c>
      <c r="P1013" s="5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3">
        <f t="shared" si="63"/>
        <v>41991.898090277777</v>
      </c>
    </row>
    <row r="1014" spans="1:20" x14ac:dyDescent="0.3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 t="shared" si="60"/>
        <v>21535.021000000001</v>
      </c>
      <c r="P1014" s="5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3">
        <f t="shared" si="63"/>
        <v>42759.440416666665</v>
      </c>
    </row>
    <row r="1015" spans="1:20" x14ac:dyDescent="0.3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 t="shared" si="60"/>
        <v>34.527999999999999</v>
      </c>
      <c r="P1015" s="5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3">
        <f t="shared" si="63"/>
        <v>42367.833333333328</v>
      </c>
    </row>
    <row r="1016" spans="1:20" x14ac:dyDescent="0.3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 t="shared" si="60"/>
        <v>30.599999999999998</v>
      </c>
      <c r="P1016" s="5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3">
        <f t="shared" si="63"/>
        <v>42005.002488425926</v>
      </c>
    </row>
    <row r="1017" spans="1:20" x14ac:dyDescent="0.3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 t="shared" si="60"/>
        <v>2.666666666666667</v>
      </c>
      <c r="P1017" s="5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3">
        <f t="shared" si="63"/>
        <v>42333.920081018514</v>
      </c>
    </row>
    <row r="1018" spans="1:20" x14ac:dyDescent="0.3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 t="shared" si="60"/>
        <v>2.8420000000000001</v>
      </c>
      <c r="P1018" s="5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3">
        <f t="shared" si="63"/>
        <v>42467.065462962957</v>
      </c>
    </row>
    <row r="1019" spans="1:20" x14ac:dyDescent="0.3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 t="shared" si="60"/>
        <v>22.878799999999998</v>
      </c>
      <c r="P1019" s="5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3">
        <f t="shared" si="63"/>
        <v>42329.716840277775</v>
      </c>
    </row>
    <row r="1020" spans="1:20" x14ac:dyDescent="0.3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 t="shared" si="60"/>
        <v>3.105</v>
      </c>
      <c r="P1020" s="5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3">
        <f t="shared" si="63"/>
        <v>42565.492280092592</v>
      </c>
    </row>
    <row r="1021" spans="1:20" x14ac:dyDescent="0.3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 t="shared" si="60"/>
        <v>47.333333333333336</v>
      </c>
      <c r="P1021" s="5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3">
        <f t="shared" si="63"/>
        <v>42039.973946759259</v>
      </c>
    </row>
    <row r="1022" spans="1:20" x14ac:dyDescent="0.3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 t="shared" si="60"/>
        <v>205.54838709677421</v>
      </c>
      <c r="P1022" s="5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3">
        <f t="shared" si="63"/>
        <v>42157.032638888893</v>
      </c>
    </row>
    <row r="1023" spans="1:20" x14ac:dyDescent="0.3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 t="shared" si="60"/>
        <v>351.80366666666669</v>
      </c>
      <c r="P1023" s="5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3">
        <f t="shared" si="63"/>
        <v>42294.166666666672</v>
      </c>
    </row>
    <row r="1024" spans="1:20" x14ac:dyDescent="0.3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 t="shared" si="60"/>
        <v>114.9</v>
      </c>
      <c r="P1024" s="5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3">
        <f t="shared" si="63"/>
        <v>42141.646724537044</v>
      </c>
    </row>
    <row r="1025" spans="1:20" x14ac:dyDescent="0.3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 t="shared" si="60"/>
        <v>237.15</v>
      </c>
      <c r="P1025" s="5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3">
        <f t="shared" si="63"/>
        <v>42175.919687500005</v>
      </c>
    </row>
    <row r="1026" spans="1:20" x14ac:dyDescent="0.3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 t="shared" si="60"/>
        <v>118.63774999999998</v>
      </c>
      <c r="P1026" s="5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3">
        <f t="shared" si="63"/>
        <v>42400.580590277779</v>
      </c>
    </row>
    <row r="1027" spans="1:20" x14ac:dyDescent="0.3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 t="shared" ref="O1027:O1090" si="64">(E1027/D1027)*100</f>
        <v>109.92831428571431</v>
      </c>
      <c r="P1027" s="5">
        <f t="shared" ref="P1027:P1090" si="65">IF(NOT(L1027=0),(E1027/L1027),0)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3">
        <f t="shared" ref="T1027:T1090" si="67">(((I1027/60)/60)/24)+DATE(1970,1,1)</f>
        <v>42079.792094907403</v>
      </c>
    </row>
    <row r="1028" spans="1:20" x14ac:dyDescent="0.3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 t="shared" si="64"/>
        <v>100.00828571428571</v>
      </c>
      <c r="P1028" s="5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3">
        <f t="shared" si="67"/>
        <v>42460.365925925929</v>
      </c>
    </row>
    <row r="1029" spans="1:20" x14ac:dyDescent="0.3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 t="shared" si="64"/>
        <v>103.09292094387415</v>
      </c>
      <c r="P1029" s="5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3">
        <f t="shared" si="67"/>
        <v>41935.034108796295</v>
      </c>
    </row>
    <row r="1030" spans="1:20" x14ac:dyDescent="0.3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 t="shared" si="64"/>
        <v>117.27000000000001</v>
      </c>
      <c r="P1030" s="5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3">
        <f t="shared" si="67"/>
        <v>42800.833333333328</v>
      </c>
    </row>
    <row r="1031" spans="1:20" x14ac:dyDescent="0.3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 t="shared" si="64"/>
        <v>111.75999999999999</v>
      </c>
      <c r="P1031" s="5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3">
        <f t="shared" si="67"/>
        <v>42098.915972222225</v>
      </c>
    </row>
    <row r="1032" spans="1:20" x14ac:dyDescent="0.3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 t="shared" si="64"/>
        <v>342.09999999999997</v>
      </c>
      <c r="P1032" s="5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3">
        <f t="shared" si="67"/>
        <v>42625.483206018514</v>
      </c>
    </row>
    <row r="1033" spans="1:20" x14ac:dyDescent="0.3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 t="shared" si="64"/>
        <v>107.4</v>
      </c>
      <c r="P1033" s="5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3">
        <f t="shared" si="67"/>
        <v>42354.764004629629</v>
      </c>
    </row>
    <row r="1034" spans="1:20" x14ac:dyDescent="0.3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 t="shared" si="64"/>
        <v>108.49703703703703</v>
      </c>
      <c r="P1034" s="5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3">
        <f t="shared" si="67"/>
        <v>42544.666956018518</v>
      </c>
    </row>
    <row r="1035" spans="1:20" x14ac:dyDescent="0.3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 t="shared" si="64"/>
        <v>102.86144578313252</v>
      </c>
      <c r="P1035" s="5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3">
        <f t="shared" si="67"/>
        <v>42716.732407407413</v>
      </c>
    </row>
    <row r="1036" spans="1:20" x14ac:dyDescent="0.3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 t="shared" si="64"/>
        <v>130.0018</v>
      </c>
      <c r="P1036" s="5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3">
        <f t="shared" si="67"/>
        <v>42587.165972222225</v>
      </c>
    </row>
    <row r="1037" spans="1:20" x14ac:dyDescent="0.3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 t="shared" si="64"/>
        <v>107.65217391304347</v>
      </c>
      <c r="P1037" s="5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3">
        <f t="shared" si="67"/>
        <v>42046.641435185185</v>
      </c>
    </row>
    <row r="1038" spans="1:20" x14ac:dyDescent="0.3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 t="shared" si="64"/>
        <v>112.36044444444444</v>
      </c>
      <c r="P1038" s="5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3">
        <f t="shared" si="67"/>
        <v>41281.333333333336</v>
      </c>
    </row>
    <row r="1039" spans="1:20" x14ac:dyDescent="0.3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 t="shared" si="64"/>
        <v>102.1</v>
      </c>
      <c r="P1039" s="5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3">
        <f t="shared" si="67"/>
        <v>42142.208333333328</v>
      </c>
    </row>
    <row r="1040" spans="1:20" x14ac:dyDescent="0.3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 t="shared" si="64"/>
        <v>145.33333333333334</v>
      </c>
      <c r="P1040" s="5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3">
        <f t="shared" si="67"/>
        <v>42448.190081018518</v>
      </c>
    </row>
    <row r="1041" spans="1:20" x14ac:dyDescent="0.3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 t="shared" si="64"/>
        <v>128.19999999999999</v>
      </c>
      <c r="P1041" s="5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3">
        <f t="shared" si="67"/>
        <v>42717.332638888889</v>
      </c>
    </row>
    <row r="1042" spans="1:20" x14ac:dyDescent="0.3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 t="shared" si="64"/>
        <v>0.29411764705882354</v>
      </c>
      <c r="P1042" s="5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3">
        <f t="shared" si="67"/>
        <v>42609.708437499998</v>
      </c>
    </row>
    <row r="1043" spans="1:20" x14ac:dyDescent="0.3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 t="shared" si="64"/>
        <v>0</v>
      </c>
      <c r="P1043" s="5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3">
        <f t="shared" si="67"/>
        <v>41851.060092592597</v>
      </c>
    </row>
    <row r="1044" spans="1:20" x14ac:dyDescent="0.3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 t="shared" si="64"/>
        <v>1.5384615384615385</v>
      </c>
      <c r="P1044" s="5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3">
        <f t="shared" si="67"/>
        <v>41894.416666666664</v>
      </c>
    </row>
    <row r="1045" spans="1:20" x14ac:dyDescent="0.3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 t="shared" si="64"/>
        <v>8.5370000000000008</v>
      </c>
      <c r="P1045" s="5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3">
        <f t="shared" si="67"/>
        <v>42144.252951388888</v>
      </c>
    </row>
    <row r="1046" spans="1:20" x14ac:dyDescent="0.3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 t="shared" si="64"/>
        <v>8.5714285714285715E-2</v>
      </c>
      <c r="P1046" s="5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3">
        <f t="shared" si="67"/>
        <v>42068.852083333331</v>
      </c>
    </row>
    <row r="1047" spans="1:20" x14ac:dyDescent="0.3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 t="shared" si="64"/>
        <v>2.6599999999999997</v>
      </c>
      <c r="P1047" s="5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3">
        <f t="shared" si="67"/>
        <v>41874.874421296299</v>
      </c>
    </row>
    <row r="1048" spans="1:20" x14ac:dyDescent="0.3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 t="shared" si="64"/>
        <v>0</v>
      </c>
      <c r="P1048" s="5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3">
        <f t="shared" si="67"/>
        <v>42364.851388888885</v>
      </c>
    </row>
    <row r="1049" spans="1:20" x14ac:dyDescent="0.3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 t="shared" si="64"/>
        <v>0.05</v>
      </c>
      <c r="P1049" s="5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3">
        <f t="shared" si="67"/>
        <v>41948.860127314816</v>
      </c>
    </row>
    <row r="1050" spans="1:20" x14ac:dyDescent="0.3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 t="shared" si="64"/>
        <v>1.4133333333333333</v>
      </c>
      <c r="P1050" s="5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3">
        <f t="shared" si="67"/>
        <v>42638.053113425922</v>
      </c>
    </row>
    <row r="1051" spans="1:20" x14ac:dyDescent="0.3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 t="shared" si="64"/>
        <v>0</v>
      </c>
      <c r="P1051" s="5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3">
        <f t="shared" si="67"/>
        <v>42412.431076388893</v>
      </c>
    </row>
    <row r="1052" spans="1:20" x14ac:dyDescent="0.3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 t="shared" si="64"/>
        <v>0</v>
      </c>
      <c r="P1052" s="5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3">
        <f t="shared" si="67"/>
        <v>42261.7971875</v>
      </c>
    </row>
    <row r="1053" spans="1:20" x14ac:dyDescent="0.3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 t="shared" si="64"/>
        <v>0</v>
      </c>
      <c r="P1053" s="5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3">
        <f t="shared" si="67"/>
        <v>41878.014178240745</v>
      </c>
    </row>
    <row r="1054" spans="1:20" x14ac:dyDescent="0.3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 t="shared" si="64"/>
        <v>0</v>
      </c>
      <c r="P1054" s="5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3">
        <f t="shared" si="67"/>
        <v>42527.839583333334</v>
      </c>
    </row>
    <row r="1055" spans="1:20" x14ac:dyDescent="0.3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 t="shared" si="64"/>
        <v>1</v>
      </c>
      <c r="P1055" s="5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3">
        <f t="shared" si="67"/>
        <v>42800.172824074078</v>
      </c>
    </row>
    <row r="1056" spans="1:20" x14ac:dyDescent="0.3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 t="shared" si="64"/>
        <v>0</v>
      </c>
      <c r="P1056" s="5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3">
        <f t="shared" si="67"/>
        <v>41861.916666666664</v>
      </c>
    </row>
    <row r="1057" spans="1:20" x14ac:dyDescent="0.3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 t="shared" si="64"/>
        <v>0</v>
      </c>
      <c r="P1057" s="5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3">
        <f t="shared" si="67"/>
        <v>42436.992418981477</v>
      </c>
    </row>
    <row r="1058" spans="1:20" x14ac:dyDescent="0.3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 t="shared" si="64"/>
        <v>0</v>
      </c>
      <c r="P1058" s="5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3">
        <f t="shared" si="67"/>
        <v>42118.677974537044</v>
      </c>
    </row>
    <row r="1059" spans="1:20" x14ac:dyDescent="0.3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 t="shared" si="64"/>
        <v>0</v>
      </c>
      <c r="P1059" s="5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3">
        <f t="shared" si="67"/>
        <v>42708.912997685184</v>
      </c>
    </row>
    <row r="1060" spans="1:20" x14ac:dyDescent="0.3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 t="shared" si="64"/>
        <v>0</v>
      </c>
      <c r="P1060" s="5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3">
        <f t="shared" si="67"/>
        <v>42089</v>
      </c>
    </row>
    <row r="1061" spans="1:20" x14ac:dyDescent="0.3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 t="shared" si="64"/>
        <v>0</v>
      </c>
      <c r="P1061" s="5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3">
        <f t="shared" si="67"/>
        <v>42076.748333333337</v>
      </c>
    </row>
    <row r="1062" spans="1:20" x14ac:dyDescent="0.3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 t="shared" si="64"/>
        <v>1</v>
      </c>
      <c r="P1062" s="5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3">
        <f t="shared" si="67"/>
        <v>42109.913113425922</v>
      </c>
    </row>
    <row r="1063" spans="1:20" x14ac:dyDescent="0.3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 t="shared" si="64"/>
        <v>0</v>
      </c>
      <c r="P1063" s="5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3">
        <f t="shared" si="67"/>
        <v>42492.041666666672</v>
      </c>
    </row>
    <row r="1064" spans="1:20" x14ac:dyDescent="0.3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 t="shared" si="64"/>
        <v>95.477386934673376</v>
      </c>
      <c r="P1064" s="5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3">
        <f t="shared" si="67"/>
        <v>42563.807187500002</v>
      </c>
    </row>
    <row r="1065" spans="1:20" x14ac:dyDescent="0.3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 t="shared" si="64"/>
        <v>0</v>
      </c>
      <c r="P1065" s="5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3">
        <f t="shared" si="67"/>
        <v>42613.030810185184</v>
      </c>
    </row>
    <row r="1066" spans="1:20" x14ac:dyDescent="0.3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 t="shared" si="64"/>
        <v>8.974444444444444</v>
      </c>
      <c r="P1066" s="5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3">
        <f t="shared" si="67"/>
        <v>41462.228043981479</v>
      </c>
    </row>
    <row r="1067" spans="1:20" x14ac:dyDescent="0.3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 t="shared" si="64"/>
        <v>2.7</v>
      </c>
      <c r="P1067" s="5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3">
        <f t="shared" si="67"/>
        <v>41689.381041666667</v>
      </c>
    </row>
    <row r="1068" spans="1:20" x14ac:dyDescent="0.3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 t="shared" si="64"/>
        <v>3.3673333333333333</v>
      </c>
      <c r="P1068" s="5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3">
        <f t="shared" si="67"/>
        <v>41490.962754629632</v>
      </c>
    </row>
    <row r="1069" spans="1:20" x14ac:dyDescent="0.3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 t="shared" si="64"/>
        <v>26</v>
      </c>
      <c r="P1069" s="5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3">
        <f t="shared" si="67"/>
        <v>41629.855682870373</v>
      </c>
    </row>
    <row r="1070" spans="1:20" x14ac:dyDescent="0.3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 t="shared" si="64"/>
        <v>0.15</v>
      </c>
      <c r="P1070" s="5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3">
        <f t="shared" si="67"/>
        <v>42470.329444444447</v>
      </c>
    </row>
    <row r="1071" spans="1:20" x14ac:dyDescent="0.3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 t="shared" si="64"/>
        <v>38.636363636363633</v>
      </c>
      <c r="P1071" s="5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3">
        <f t="shared" si="67"/>
        <v>41604.271516203706</v>
      </c>
    </row>
    <row r="1072" spans="1:20" x14ac:dyDescent="0.3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 t="shared" si="64"/>
        <v>0.70000000000000007</v>
      </c>
      <c r="P1072" s="5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3">
        <f t="shared" si="67"/>
        <v>41183.011828703704</v>
      </c>
    </row>
    <row r="1073" spans="1:20" x14ac:dyDescent="0.3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 t="shared" si="64"/>
        <v>0</v>
      </c>
      <c r="P1073" s="5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3">
        <f t="shared" si="67"/>
        <v>42325.795057870375</v>
      </c>
    </row>
    <row r="1074" spans="1:20" x14ac:dyDescent="0.3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 t="shared" si="64"/>
        <v>6.8000000000000005E-2</v>
      </c>
      <c r="P1074" s="5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3">
        <f t="shared" si="67"/>
        <v>41675.832141203704</v>
      </c>
    </row>
    <row r="1075" spans="1:20" x14ac:dyDescent="0.3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 t="shared" si="64"/>
        <v>1.3333333333333335</v>
      </c>
      <c r="P1075" s="5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3">
        <f t="shared" si="67"/>
        <v>40832.964594907404</v>
      </c>
    </row>
    <row r="1076" spans="1:20" x14ac:dyDescent="0.3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 t="shared" si="64"/>
        <v>6.3092592592592585</v>
      </c>
      <c r="P1076" s="5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3">
        <f t="shared" si="67"/>
        <v>41643.172974537039</v>
      </c>
    </row>
    <row r="1077" spans="1:20" x14ac:dyDescent="0.3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 t="shared" si="64"/>
        <v>4.5</v>
      </c>
      <c r="P1077" s="5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3">
        <f t="shared" si="67"/>
        <v>41035.904120370367</v>
      </c>
    </row>
    <row r="1078" spans="1:20" x14ac:dyDescent="0.3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 t="shared" si="64"/>
        <v>62.765333333333331</v>
      </c>
      <c r="P1078" s="5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3">
        <f t="shared" si="67"/>
        <v>41893.377893518518</v>
      </c>
    </row>
    <row r="1079" spans="1:20" x14ac:dyDescent="0.3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 t="shared" si="64"/>
        <v>29.376000000000001</v>
      </c>
      <c r="P1079" s="5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3">
        <f t="shared" si="67"/>
        <v>42383.16679398148</v>
      </c>
    </row>
    <row r="1080" spans="1:20" x14ac:dyDescent="0.3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 t="shared" si="64"/>
        <v>7.5</v>
      </c>
      <c r="P1080" s="5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3">
        <f t="shared" si="67"/>
        <v>40746.195844907408</v>
      </c>
    </row>
    <row r="1081" spans="1:20" x14ac:dyDescent="0.3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 t="shared" si="64"/>
        <v>2.6076923076923078</v>
      </c>
      <c r="P1081" s="5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3">
        <f t="shared" si="67"/>
        <v>42504.566388888896</v>
      </c>
    </row>
    <row r="1082" spans="1:20" x14ac:dyDescent="0.3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 t="shared" si="64"/>
        <v>9.1050000000000004</v>
      </c>
      <c r="P1082" s="5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3">
        <f t="shared" si="67"/>
        <v>41770.138113425928</v>
      </c>
    </row>
    <row r="1083" spans="1:20" x14ac:dyDescent="0.3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 t="shared" si="64"/>
        <v>1.7647058823529412E-2</v>
      </c>
      <c r="P1083" s="5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3">
        <f t="shared" si="67"/>
        <v>42032.926990740743</v>
      </c>
    </row>
    <row r="1084" spans="1:20" x14ac:dyDescent="0.3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 t="shared" si="64"/>
        <v>0.55999999999999994</v>
      </c>
      <c r="P1084" s="5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3">
        <f t="shared" si="67"/>
        <v>41131.906111111115</v>
      </c>
    </row>
    <row r="1085" spans="1:20" x14ac:dyDescent="0.3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 t="shared" si="64"/>
        <v>0.82000000000000006</v>
      </c>
      <c r="P1085" s="5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3">
        <f t="shared" si="67"/>
        <v>41853.659525462965</v>
      </c>
    </row>
    <row r="1086" spans="1:20" x14ac:dyDescent="0.3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 t="shared" si="64"/>
        <v>0</v>
      </c>
      <c r="P1086" s="5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3">
        <f t="shared" si="67"/>
        <v>41859.912083333329</v>
      </c>
    </row>
    <row r="1087" spans="1:20" x14ac:dyDescent="0.3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 t="shared" si="64"/>
        <v>3.42</v>
      </c>
      <c r="P1087" s="5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3">
        <f t="shared" si="67"/>
        <v>42443.629340277781</v>
      </c>
    </row>
    <row r="1088" spans="1:20" x14ac:dyDescent="0.3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 t="shared" si="64"/>
        <v>8.3333333333333343E-2</v>
      </c>
      <c r="P1088" s="5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3">
        <f t="shared" si="67"/>
        <v>41875.866793981484</v>
      </c>
    </row>
    <row r="1089" spans="1:20" x14ac:dyDescent="0.3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 t="shared" si="64"/>
        <v>0</v>
      </c>
      <c r="P1089" s="5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3">
        <f t="shared" si="67"/>
        <v>41805.713969907411</v>
      </c>
    </row>
    <row r="1090" spans="1:20" x14ac:dyDescent="0.3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 t="shared" si="64"/>
        <v>14.182977777777777</v>
      </c>
      <c r="P1090" s="5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3">
        <f t="shared" si="67"/>
        <v>41753.799386574072</v>
      </c>
    </row>
    <row r="1091" spans="1:20" x14ac:dyDescent="0.3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 t="shared" ref="O1091:O1154" si="68">(E1091/D1091)*100</f>
        <v>7.8266666666666662</v>
      </c>
      <c r="P1091" s="5">
        <f t="shared" ref="P1091:P1154" si="69">IF(NOT(L1091=0),(E1091/L1091),0)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3">
        <f t="shared" ref="T1091:T1154" si="71">(((I1091/60)/60)/24)+DATE(1970,1,1)</f>
        <v>42181.189525462964</v>
      </c>
    </row>
    <row r="1092" spans="1:20" x14ac:dyDescent="0.3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 t="shared" si="68"/>
        <v>3.8464497269020695E-2</v>
      </c>
      <c r="P1092" s="5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3">
        <f t="shared" si="71"/>
        <v>42153.185798611114</v>
      </c>
    </row>
    <row r="1093" spans="1:20" x14ac:dyDescent="0.3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 t="shared" si="68"/>
        <v>12.5</v>
      </c>
      <c r="P1093" s="5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3">
        <f t="shared" si="71"/>
        <v>42470.778611111105</v>
      </c>
    </row>
    <row r="1094" spans="1:20" x14ac:dyDescent="0.3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 t="shared" si="68"/>
        <v>1.05</v>
      </c>
      <c r="P1094" s="5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3">
        <f t="shared" si="71"/>
        <v>41280.025902777779</v>
      </c>
    </row>
    <row r="1095" spans="1:20" x14ac:dyDescent="0.3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 t="shared" si="68"/>
        <v>14.083333333333334</v>
      </c>
      <c r="P1095" s="5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3">
        <f t="shared" si="71"/>
        <v>42411.973807870367</v>
      </c>
    </row>
    <row r="1096" spans="1:20" x14ac:dyDescent="0.3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 t="shared" si="68"/>
        <v>18.300055555555556</v>
      </c>
      <c r="P1096" s="5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3">
        <f t="shared" si="71"/>
        <v>40825.713344907403</v>
      </c>
    </row>
    <row r="1097" spans="1:20" x14ac:dyDescent="0.3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 t="shared" si="68"/>
        <v>5.0347999999999997</v>
      </c>
      <c r="P1097" s="5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3">
        <f t="shared" si="71"/>
        <v>41516.537268518521</v>
      </c>
    </row>
    <row r="1098" spans="1:20" x14ac:dyDescent="0.3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 t="shared" si="68"/>
        <v>17.933333333333334</v>
      </c>
      <c r="P1098" s="5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3">
        <f t="shared" si="71"/>
        <v>41916.145833333336</v>
      </c>
    </row>
    <row r="1099" spans="1:20" x14ac:dyDescent="0.3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 t="shared" si="68"/>
        <v>4.7E-2</v>
      </c>
      <c r="P1099" s="5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3">
        <f t="shared" si="71"/>
        <v>41700.792557870373</v>
      </c>
    </row>
    <row r="1100" spans="1:20" x14ac:dyDescent="0.3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 t="shared" si="68"/>
        <v>7.2120000000000006</v>
      </c>
      <c r="P1100" s="5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3">
        <f t="shared" si="71"/>
        <v>41742.762673611112</v>
      </c>
    </row>
    <row r="1101" spans="1:20" x14ac:dyDescent="0.3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 t="shared" si="68"/>
        <v>0.5</v>
      </c>
      <c r="P1101" s="5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3">
        <f t="shared" si="71"/>
        <v>42137.836435185185</v>
      </c>
    </row>
    <row r="1102" spans="1:20" x14ac:dyDescent="0.3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 t="shared" si="68"/>
        <v>2.5</v>
      </c>
      <c r="P1102" s="5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3">
        <f t="shared" si="71"/>
        <v>42414.110775462963</v>
      </c>
    </row>
    <row r="1103" spans="1:20" x14ac:dyDescent="0.3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 t="shared" si="68"/>
        <v>4.1000000000000002E-2</v>
      </c>
      <c r="P1103" s="5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3">
        <f t="shared" si="71"/>
        <v>42565.758333333331</v>
      </c>
    </row>
    <row r="1104" spans="1:20" x14ac:dyDescent="0.3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 t="shared" si="68"/>
        <v>5.3125</v>
      </c>
      <c r="P1104" s="5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3">
        <f t="shared" si="71"/>
        <v>41617.249305555553</v>
      </c>
    </row>
    <row r="1105" spans="1:20" x14ac:dyDescent="0.3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 t="shared" si="68"/>
        <v>1.6199999999999999</v>
      </c>
      <c r="P1105" s="5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3">
        <f t="shared" si="71"/>
        <v>42539.22210648148</v>
      </c>
    </row>
    <row r="1106" spans="1:20" x14ac:dyDescent="0.3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 t="shared" si="68"/>
        <v>4.9516666666666671</v>
      </c>
      <c r="P1106" s="5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3">
        <f t="shared" si="71"/>
        <v>41801.40996527778</v>
      </c>
    </row>
    <row r="1107" spans="1:20" x14ac:dyDescent="0.3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 t="shared" si="68"/>
        <v>0.159</v>
      </c>
      <c r="P1107" s="5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3">
        <f t="shared" si="71"/>
        <v>41722.0940625</v>
      </c>
    </row>
    <row r="1108" spans="1:20" x14ac:dyDescent="0.3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 t="shared" si="68"/>
        <v>41.25</v>
      </c>
      <c r="P1108" s="5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3">
        <f t="shared" si="71"/>
        <v>41003.698784722219</v>
      </c>
    </row>
    <row r="1109" spans="1:20" x14ac:dyDescent="0.3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 t="shared" si="68"/>
        <v>0</v>
      </c>
      <c r="P1109" s="5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3">
        <f t="shared" si="71"/>
        <v>41843.861388888887</v>
      </c>
    </row>
    <row r="1110" spans="1:20" x14ac:dyDescent="0.3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 t="shared" si="68"/>
        <v>2.93</v>
      </c>
      <c r="P1110" s="5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3">
        <f t="shared" si="71"/>
        <v>41012.595312500001</v>
      </c>
    </row>
    <row r="1111" spans="1:20" x14ac:dyDescent="0.3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 t="shared" si="68"/>
        <v>0.44999999999999996</v>
      </c>
      <c r="P1111" s="5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3">
        <f t="shared" si="71"/>
        <v>42692.793865740736</v>
      </c>
    </row>
    <row r="1112" spans="1:20" x14ac:dyDescent="0.3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 t="shared" si="68"/>
        <v>0.51</v>
      </c>
      <c r="P1112" s="5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3">
        <f t="shared" si="71"/>
        <v>41250.933124999996</v>
      </c>
    </row>
    <row r="1113" spans="1:20" x14ac:dyDescent="0.3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 t="shared" si="68"/>
        <v>0.04</v>
      </c>
      <c r="P1113" s="5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3">
        <f t="shared" si="71"/>
        <v>42377.203587962969</v>
      </c>
    </row>
    <row r="1114" spans="1:20" x14ac:dyDescent="0.3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 t="shared" si="68"/>
        <v>35.537409090909087</v>
      </c>
      <c r="P1114" s="5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3">
        <f t="shared" si="71"/>
        <v>42023.354166666672</v>
      </c>
    </row>
    <row r="1115" spans="1:20" x14ac:dyDescent="0.3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 t="shared" si="68"/>
        <v>0.5</v>
      </c>
      <c r="P1115" s="5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3">
        <f t="shared" si="71"/>
        <v>41865.977083333331</v>
      </c>
    </row>
    <row r="1116" spans="1:20" x14ac:dyDescent="0.3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 t="shared" si="68"/>
        <v>0.16666666666666669</v>
      </c>
      <c r="P1116" s="5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3">
        <f t="shared" si="71"/>
        <v>41556.345914351856</v>
      </c>
    </row>
    <row r="1117" spans="1:20" x14ac:dyDescent="0.3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 t="shared" si="68"/>
        <v>0.13250000000000001</v>
      </c>
      <c r="P1117" s="5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3">
        <f t="shared" si="71"/>
        <v>42459.653877314813</v>
      </c>
    </row>
    <row r="1118" spans="1:20" x14ac:dyDescent="0.3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 t="shared" si="68"/>
        <v>3.5704000000000007E-2</v>
      </c>
      <c r="P1118" s="5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3">
        <f t="shared" si="71"/>
        <v>41069.847314814811</v>
      </c>
    </row>
    <row r="1119" spans="1:20" x14ac:dyDescent="0.3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 t="shared" si="68"/>
        <v>8.3000000000000007</v>
      </c>
      <c r="P1119" s="5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3">
        <f t="shared" si="71"/>
        <v>42363.598530092597</v>
      </c>
    </row>
    <row r="1120" spans="1:20" x14ac:dyDescent="0.3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 t="shared" si="68"/>
        <v>2.4222222222222221</v>
      </c>
      <c r="P1120" s="5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3">
        <f t="shared" si="71"/>
        <v>41734.124756944446</v>
      </c>
    </row>
    <row r="1121" spans="1:20" x14ac:dyDescent="0.3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 t="shared" si="68"/>
        <v>0.23809523809523811</v>
      </c>
      <c r="P1121" s="5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3">
        <f t="shared" si="71"/>
        <v>41735.792407407411</v>
      </c>
    </row>
    <row r="1122" spans="1:20" x14ac:dyDescent="0.3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 t="shared" si="68"/>
        <v>0</v>
      </c>
      <c r="P1122" s="5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3">
        <f t="shared" si="71"/>
        <v>40844.872685185182</v>
      </c>
    </row>
    <row r="1123" spans="1:20" x14ac:dyDescent="0.3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 t="shared" si="68"/>
        <v>1.1599999999999999E-2</v>
      </c>
      <c r="P1123" s="5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3">
        <f t="shared" si="71"/>
        <v>42442.892546296294</v>
      </c>
    </row>
    <row r="1124" spans="1:20" x14ac:dyDescent="0.3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 t="shared" si="68"/>
        <v>0</v>
      </c>
      <c r="P1124" s="5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3">
        <f t="shared" si="71"/>
        <v>41424.703993055555</v>
      </c>
    </row>
    <row r="1125" spans="1:20" x14ac:dyDescent="0.3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 t="shared" si="68"/>
        <v>0.22</v>
      </c>
      <c r="P1125" s="5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3">
        <f t="shared" si="71"/>
        <v>41748.5237037037</v>
      </c>
    </row>
    <row r="1126" spans="1:20" x14ac:dyDescent="0.3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 t="shared" si="68"/>
        <v>0.47222222222222221</v>
      </c>
      <c r="P1126" s="5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3">
        <f t="shared" si="71"/>
        <v>42124.667256944449</v>
      </c>
    </row>
    <row r="1127" spans="1:20" x14ac:dyDescent="0.3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 t="shared" si="68"/>
        <v>0</v>
      </c>
      <c r="P1127" s="5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3">
        <f t="shared" si="71"/>
        <v>42272.624189814815</v>
      </c>
    </row>
    <row r="1128" spans="1:20" x14ac:dyDescent="0.3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 t="shared" si="68"/>
        <v>0.5</v>
      </c>
      <c r="P1128" s="5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3">
        <f t="shared" si="71"/>
        <v>42565.327476851846</v>
      </c>
    </row>
    <row r="1129" spans="1:20" x14ac:dyDescent="0.3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 t="shared" si="68"/>
        <v>1.6714285714285713</v>
      </c>
      <c r="P1129" s="5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3">
        <f t="shared" si="71"/>
        <v>41957.895833333328</v>
      </c>
    </row>
    <row r="1130" spans="1:20" x14ac:dyDescent="0.3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 t="shared" si="68"/>
        <v>0.1</v>
      </c>
      <c r="P1130" s="5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3">
        <f t="shared" si="71"/>
        <v>41858.649502314816</v>
      </c>
    </row>
    <row r="1131" spans="1:20" x14ac:dyDescent="0.3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 t="shared" si="68"/>
        <v>0.105</v>
      </c>
      <c r="P1131" s="5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3">
        <f t="shared" si="71"/>
        <v>42526.264965277776</v>
      </c>
    </row>
    <row r="1132" spans="1:20" x14ac:dyDescent="0.3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 t="shared" si="68"/>
        <v>0.22</v>
      </c>
      <c r="P1132" s="5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3">
        <f t="shared" si="71"/>
        <v>41969.038194444445</v>
      </c>
    </row>
    <row r="1133" spans="1:20" x14ac:dyDescent="0.3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 t="shared" si="68"/>
        <v>0</v>
      </c>
      <c r="P1133" s="5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3">
        <f t="shared" si="71"/>
        <v>42362.908194444448</v>
      </c>
    </row>
    <row r="1134" spans="1:20" x14ac:dyDescent="0.3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 t="shared" si="68"/>
        <v>14.38</v>
      </c>
      <c r="P1134" s="5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3">
        <f t="shared" si="71"/>
        <v>42736.115405092598</v>
      </c>
    </row>
    <row r="1135" spans="1:20" x14ac:dyDescent="0.3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 t="shared" si="68"/>
        <v>0.66666666666666674</v>
      </c>
      <c r="P1135" s="5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3">
        <f t="shared" si="71"/>
        <v>41851.407187500001</v>
      </c>
    </row>
    <row r="1136" spans="1:20" x14ac:dyDescent="0.3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 t="shared" si="68"/>
        <v>4.0000000000000001E-3</v>
      </c>
      <c r="P1136" s="5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3">
        <f t="shared" si="71"/>
        <v>41972.189583333333</v>
      </c>
    </row>
    <row r="1137" spans="1:20" x14ac:dyDescent="0.3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 t="shared" si="68"/>
        <v>5</v>
      </c>
      <c r="P1137" s="5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3">
        <f t="shared" si="71"/>
        <v>42588.989513888882</v>
      </c>
    </row>
    <row r="1138" spans="1:20" x14ac:dyDescent="0.3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 t="shared" si="68"/>
        <v>6.4439140811455857</v>
      </c>
      <c r="P1138" s="5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3">
        <f t="shared" si="71"/>
        <v>42357.671631944439</v>
      </c>
    </row>
    <row r="1139" spans="1:20" x14ac:dyDescent="0.3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 t="shared" si="68"/>
        <v>39.5</v>
      </c>
      <c r="P1139" s="5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3">
        <f t="shared" si="71"/>
        <v>42483.819687499999</v>
      </c>
    </row>
    <row r="1140" spans="1:20" x14ac:dyDescent="0.3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 t="shared" si="68"/>
        <v>0.35714285714285715</v>
      </c>
      <c r="P1140" s="5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3">
        <f t="shared" si="71"/>
        <v>42756.9066087963</v>
      </c>
    </row>
    <row r="1141" spans="1:20" x14ac:dyDescent="0.3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 t="shared" si="68"/>
        <v>6.25E-2</v>
      </c>
      <c r="P1141" s="5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3">
        <f t="shared" si="71"/>
        <v>42005.347523148142</v>
      </c>
    </row>
    <row r="1142" spans="1:20" x14ac:dyDescent="0.3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 t="shared" si="68"/>
        <v>0</v>
      </c>
      <c r="P1142" s="5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3">
        <f t="shared" si="71"/>
        <v>42222.462048611109</v>
      </c>
    </row>
    <row r="1143" spans="1:20" x14ac:dyDescent="0.3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 t="shared" si="68"/>
        <v>0</v>
      </c>
      <c r="P1143" s="5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3">
        <f t="shared" si="71"/>
        <v>42194.699652777781</v>
      </c>
    </row>
    <row r="1144" spans="1:20" x14ac:dyDescent="0.3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 t="shared" si="68"/>
        <v>0</v>
      </c>
      <c r="P1144" s="5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3">
        <f t="shared" si="71"/>
        <v>42052.006099537044</v>
      </c>
    </row>
    <row r="1145" spans="1:20" x14ac:dyDescent="0.3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 t="shared" si="68"/>
        <v>0.41333333333333333</v>
      </c>
      <c r="P1145" s="5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3">
        <f t="shared" si="71"/>
        <v>42355.19358796296</v>
      </c>
    </row>
    <row r="1146" spans="1:20" x14ac:dyDescent="0.3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 t="shared" si="68"/>
        <v>0</v>
      </c>
      <c r="P1146" s="5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3">
        <f t="shared" si="71"/>
        <v>42123.181944444441</v>
      </c>
    </row>
    <row r="1147" spans="1:20" x14ac:dyDescent="0.3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 t="shared" si="68"/>
        <v>0.125</v>
      </c>
      <c r="P1147" s="5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3">
        <f t="shared" si="71"/>
        <v>41914.747592592597</v>
      </c>
    </row>
    <row r="1148" spans="1:20" x14ac:dyDescent="0.3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 t="shared" si="68"/>
        <v>8.8333333333333339</v>
      </c>
      <c r="P1148" s="5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3">
        <f t="shared" si="71"/>
        <v>41761.9533912037</v>
      </c>
    </row>
    <row r="1149" spans="1:20" x14ac:dyDescent="0.3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 t="shared" si="68"/>
        <v>0</v>
      </c>
      <c r="P1149" s="5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3">
        <f t="shared" si="71"/>
        <v>41931.972025462965</v>
      </c>
    </row>
    <row r="1150" spans="1:20" x14ac:dyDescent="0.3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 t="shared" si="68"/>
        <v>0.48666666666666669</v>
      </c>
      <c r="P1150" s="5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3">
        <f t="shared" si="71"/>
        <v>42705.212743055556</v>
      </c>
    </row>
    <row r="1151" spans="1:20" x14ac:dyDescent="0.3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 t="shared" si="68"/>
        <v>0.15</v>
      </c>
      <c r="P1151" s="5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3">
        <f t="shared" si="71"/>
        <v>42537.71025462963</v>
      </c>
    </row>
    <row r="1152" spans="1:20" x14ac:dyDescent="0.3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 t="shared" si="68"/>
        <v>10.08</v>
      </c>
      <c r="P1152" s="5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3">
        <f t="shared" si="71"/>
        <v>42377.954571759255</v>
      </c>
    </row>
    <row r="1153" spans="1:20" x14ac:dyDescent="0.3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 t="shared" si="68"/>
        <v>0</v>
      </c>
      <c r="P1153" s="5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3">
        <f t="shared" si="71"/>
        <v>42254.102581018517</v>
      </c>
    </row>
    <row r="1154" spans="1:20" x14ac:dyDescent="0.3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 t="shared" si="68"/>
        <v>5.6937500000000005</v>
      </c>
      <c r="P1154" s="5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3">
        <f t="shared" si="71"/>
        <v>42139.709629629629</v>
      </c>
    </row>
    <row r="1155" spans="1:20" x14ac:dyDescent="0.3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 t="shared" ref="O1155:O1218" si="72">(E1155/D1155)*100</f>
        <v>0.625</v>
      </c>
      <c r="P1155" s="5">
        <f t="shared" ref="P1155:P1218" si="73">IF(NOT(L1155=0),(E1155/L1155),0)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3">
        <f t="shared" ref="T1155:T1218" si="75">(((I1155/60)/60)/24)+DATE(1970,1,1)</f>
        <v>42173.714178240742</v>
      </c>
    </row>
    <row r="1156" spans="1:20" x14ac:dyDescent="0.3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 t="shared" si="72"/>
        <v>6.5</v>
      </c>
      <c r="P1156" s="5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3">
        <f t="shared" si="75"/>
        <v>42253.108865740738</v>
      </c>
    </row>
    <row r="1157" spans="1:20" x14ac:dyDescent="0.3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 t="shared" si="72"/>
        <v>0.752</v>
      </c>
      <c r="P1157" s="5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3">
        <f t="shared" si="75"/>
        <v>41865.763981481483</v>
      </c>
    </row>
    <row r="1158" spans="1:20" x14ac:dyDescent="0.3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 t="shared" si="72"/>
        <v>0</v>
      </c>
      <c r="P1158" s="5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3">
        <f t="shared" si="75"/>
        <v>42059.07131944444</v>
      </c>
    </row>
    <row r="1159" spans="1:20" x14ac:dyDescent="0.3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 t="shared" si="72"/>
        <v>1.51</v>
      </c>
      <c r="P1159" s="5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3">
        <f t="shared" si="75"/>
        <v>41978.669907407413</v>
      </c>
    </row>
    <row r="1160" spans="1:20" x14ac:dyDescent="0.3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 t="shared" si="72"/>
        <v>0.46666666666666673</v>
      </c>
      <c r="P1160" s="5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3">
        <f t="shared" si="75"/>
        <v>41982.09175925926</v>
      </c>
    </row>
    <row r="1161" spans="1:20" x14ac:dyDescent="0.3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 t="shared" si="72"/>
        <v>0</v>
      </c>
      <c r="P1161" s="5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3">
        <f t="shared" si="75"/>
        <v>42185.65625</v>
      </c>
    </row>
    <row r="1162" spans="1:20" x14ac:dyDescent="0.3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 t="shared" si="72"/>
        <v>3.85</v>
      </c>
      <c r="P1162" s="5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3">
        <f t="shared" si="75"/>
        <v>42091.113263888896</v>
      </c>
    </row>
    <row r="1163" spans="1:20" x14ac:dyDescent="0.3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 t="shared" si="72"/>
        <v>0</v>
      </c>
      <c r="P1163" s="5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3">
        <f t="shared" si="75"/>
        <v>42143.629502314812</v>
      </c>
    </row>
    <row r="1164" spans="1:20" x14ac:dyDescent="0.3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 t="shared" si="72"/>
        <v>5.8333333333333341E-2</v>
      </c>
      <c r="P1164" s="5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3">
        <f t="shared" si="75"/>
        <v>41907.683611111112</v>
      </c>
    </row>
    <row r="1165" spans="1:20" x14ac:dyDescent="0.3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 t="shared" si="72"/>
        <v>0</v>
      </c>
      <c r="P1165" s="5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3">
        <f t="shared" si="75"/>
        <v>41860.723611111112</v>
      </c>
    </row>
    <row r="1166" spans="1:20" x14ac:dyDescent="0.3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 t="shared" si="72"/>
        <v>0</v>
      </c>
      <c r="P1166" s="5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3">
        <f t="shared" si="75"/>
        <v>42539.724328703705</v>
      </c>
    </row>
    <row r="1167" spans="1:20" x14ac:dyDescent="0.3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 t="shared" si="72"/>
        <v>20.705000000000002</v>
      </c>
      <c r="P1167" s="5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3">
        <f t="shared" si="75"/>
        <v>41826.214467592588</v>
      </c>
    </row>
    <row r="1168" spans="1:20" x14ac:dyDescent="0.3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 t="shared" si="72"/>
        <v>19.139999999999997</v>
      </c>
      <c r="P1168" s="5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3">
        <f t="shared" si="75"/>
        <v>42181.166666666672</v>
      </c>
    </row>
    <row r="1169" spans="1:20" x14ac:dyDescent="0.3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 t="shared" si="72"/>
        <v>1.6316666666666666</v>
      </c>
      <c r="P1169" s="5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3">
        <f t="shared" si="75"/>
        <v>41894.734895833331</v>
      </c>
    </row>
    <row r="1170" spans="1:20" x14ac:dyDescent="0.3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 t="shared" si="72"/>
        <v>5.6666666666666661</v>
      </c>
      <c r="P1170" s="5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3">
        <f t="shared" si="75"/>
        <v>42635.053993055553</v>
      </c>
    </row>
    <row r="1171" spans="1:20" x14ac:dyDescent="0.3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 t="shared" si="72"/>
        <v>0.16999999999999998</v>
      </c>
      <c r="P1171" s="5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3">
        <f t="shared" si="75"/>
        <v>42057.353738425925</v>
      </c>
    </row>
    <row r="1172" spans="1:20" x14ac:dyDescent="0.3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 t="shared" si="72"/>
        <v>0.4</v>
      </c>
      <c r="P1172" s="5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3">
        <f t="shared" si="75"/>
        <v>42154.893182870372</v>
      </c>
    </row>
    <row r="1173" spans="1:20" x14ac:dyDescent="0.3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 t="shared" si="72"/>
        <v>0.1</v>
      </c>
      <c r="P1173" s="5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3">
        <f t="shared" si="75"/>
        <v>41956.846377314811</v>
      </c>
    </row>
    <row r="1174" spans="1:20" x14ac:dyDescent="0.3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 t="shared" si="72"/>
        <v>0</v>
      </c>
      <c r="P1174" s="5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3">
        <f t="shared" si="75"/>
        <v>41871.682314814818</v>
      </c>
    </row>
    <row r="1175" spans="1:20" x14ac:dyDescent="0.3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 t="shared" si="72"/>
        <v>2.4E-2</v>
      </c>
      <c r="P1175" s="5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3">
        <f t="shared" si="75"/>
        <v>42219.185844907406</v>
      </c>
    </row>
    <row r="1176" spans="1:20" x14ac:dyDescent="0.3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 t="shared" si="72"/>
        <v>5.9066666666666672</v>
      </c>
      <c r="P1176" s="5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3">
        <f t="shared" si="75"/>
        <v>42498.84174768519</v>
      </c>
    </row>
    <row r="1177" spans="1:20" x14ac:dyDescent="0.3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 t="shared" si="72"/>
        <v>2.9250000000000003</v>
      </c>
      <c r="P1177" s="5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3">
        <f t="shared" si="75"/>
        <v>42200.728460648148</v>
      </c>
    </row>
    <row r="1178" spans="1:20" x14ac:dyDescent="0.3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 t="shared" si="72"/>
        <v>5.7142857142857143E-3</v>
      </c>
      <c r="P1178" s="5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3">
        <f t="shared" si="75"/>
        <v>42800.541666666672</v>
      </c>
    </row>
    <row r="1179" spans="1:20" x14ac:dyDescent="0.3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 t="shared" si="72"/>
        <v>0</v>
      </c>
      <c r="P1179" s="5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3">
        <f t="shared" si="75"/>
        <v>41927.660833333335</v>
      </c>
    </row>
    <row r="1180" spans="1:20" x14ac:dyDescent="0.3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 t="shared" si="72"/>
        <v>6.6666666666666671E-3</v>
      </c>
      <c r="P1180" s="5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3">
        <f t="shared" si="75"/>
        <v>41867.905694444446</v>
      </c>
    </row>
    <row r="1181" spans="1:20" x14ac:dyDescent="0.3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 t="shared" si="72"/>
        <v>5.3333333333333339</v>
      </c>
      <c r="P1181" s="5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3">
        <f t="shared" si="75"/>
        <v>42305.720219907409</v>
      </c>
    </row>
    <row r="1182" spans="1:20" x14ac:dyDescent="0.3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 t="shared" si="72"/>
        <v>11.75</v>
      </c>
      <c r="P1182" s="5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3">
        <f t="shared" si="75"/>
        <v>41818.806875000002</v>
      </c>
    </row>
    <row r="1183" spans="1:20" x14ac:dyDescent="0.3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 t="shared" si="72"/>
        <v>8.0000000000000002E-3</v>
      </c>
      <c r="P1183" s="5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3">
        <f t="shared" si="75"/>
        <v>42064.339363425926</v>
      </c>
    </row>
    <row r="1184" spans="1:20" x14ac:dyDescent="0.3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 t="shared" si="72"/>
        <v>4.2</v>
      </c>
      <c r="P1184" s="5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3">
        <f t="shared" si="75"/>
        <v>42747.695833333331</v>
      </c>
    </row>
    <row r="1185" spans="1:20" x14ac:dyDescent="0.3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 t="shared" si="72"/>
        <v>4</v>
      </c>
      <c r="P1185" s="5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3">
        <f t="shared" si="75"/>
        <v>42676.165972222225</v>
      </c>
    </row>
    <row r="1186" spans="1:20" x14ac:dyDescent="0.3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 t="shared" si="72"/>
        <v>104.93636363636362</v>
      </c>
      <c r="P1186" s="5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3">
        <f t="shared" si="75"/>
        <v>42772.599664351852</v>
      </c>
    </row>
    <row r="1187" spans="1:20" x14ac:dyDescent="0.3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 t="shared" si="72"/>
        <v>105.44</v>
      </c>
      <c r="P1187" s="5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3">
        <f t="shared" si="75"/>
        <v>42163.166666666672</v>
      </c>
    </row>
    <row r="1188" spans="1:20" x14ac:dyDescent="0.3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 t="shared" si="72"/>
        <v>106.73333333333332</v>
      </c>
      <c r="P1188" s="5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3">
        <f t="shared" si="75"/>
        <v>42156.945833333331</v>
      </c>
    </row>
    <row r="1189" spans="1:20" x14ac:dyDescent="0.3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 t="shared" si="72"/>
        <v>104.12571428571428</v>
      </c>
      <c r="P1189" s="5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3">
        <f t="shared" si="75"/>
        <v>42141.75</v>
      </c>
    </row>
    <row r="1190" spans="1:20" x14ac:dyDescent="0.3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 t="shared" si="72"/>
        <v>160.54999999999998</v>
      </c>
      <c r="P1190" s="5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3">
        <f t="shared" si="75"/>
        <v>42732.700694444444</v>
      </c>
    </row>
    <row r="1191" spans="1:20" x14ac:dyDescent="0.3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 t="shared" si="72"/>
        <v>107.77777777777777</v>
      </c>
      <c r="P1191" s="5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3">
        <f t="shared" si="75"/>
        <v>42550.979108796295</v>
      </c>
    </row>
    <row r="1192" spans="1:20" x14ac:dyDescent="0.3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 t="shared" si="72"/>
        <v>135</v>
      </c>
      <c r="P1192" s="5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3">
        <f t="shared" si="75"/>
        <v>41882.665798611109</v>
      </c>
    </row>
    <row r="1193" spans="1:20" x14ac:dyDescent="0.3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 t="shared" si="72"/>
        <v>109.07407407407408</v>
      </c>
      <c r="P1193" s="5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3">
        <f t="shared" si="75"/>
        <v>42449.562037037031</v>
      </c>
    </row>
    <row r="1194" spans="1:20" x14ac:dyDescent="0.3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 t="shared" si="72"/>
        <v>290</v>
      </c>
      <c r="P1194" s="5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3">
        <f t="shared" si="75"/>
        <v>42777.506689814814</v>
      </c>
    </row>
    <row r="1195" spans="1:20" x14ac:dyDescent="0.3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 t="shared" si="72"/>
        <v>103.95714285714286</v>
      </c>
      <c r="P1195" s="5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3">
        <f t="shared" si="75"/>
        <v>42469.734409722223</v>
      </c>
    </row>
    <row r="1196" spans="1:20" x14ac:dyDescent="0.3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 t="shared" si="72"/>
        <v>322.24</v>
      </c>
      <c r="P1196" s="5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3">
        <f t="shared" si="75"/>
        <v>42102.488182870366</v>
      </c>
    </row>
    <row r="1197" spans="1:20" x14ac:dyDescent="0.3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 t="shared" si="72"/>
        <v>135</v>
      </c>
      <c r="P1197" s="5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3">
        <f t="shared" si="75"/>
        <v>42358.375</v>
      </c>
    </row>
    <row r="1198" spans="1:20" x14ac:dyDescent="0.3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 t="shared" si="72"/>
        <v>269.91034482758624</v>
      </c>
      <c r="P1198" s="5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3">
        <f t="shared" si="75"/>
        <v>42356.818738425922</v>
      </c>
    </row>
    <row r="1199" spans="1:20" x14ac:dyDescent="0.3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 t="shared" si="72"/>
        <v>253.29333333333332</v>
      </c>
      <c r="P1199" s="5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3">
        <f t="shared" si="75"/>
        <v>42534.249305555553</v>
      </c>
    </row>
    <row r="1200" spans="1:20" x14ac:dyDescent="0.3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 t="shared" si="72"/>
        <v>260.59999999999997</v>
      </c>
      <c r="P1200" s="5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3">
        <f t="shared" si="75"/>
        <v>42369.125</v>
      </c>
    </row>
    <row r="1201" spans="1:20" x14ac:dyDescent="0.3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 t="shared" si="72"/>
        <v>101.31677953348381</v>
      </c>
      <c r="P1201" s="5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3">
        <f t="shared" si="75"/>
        <v>42193.770833333328</v>
      </c>
    </row>
    <row r="1202" spans="1:20" x14ac:dyDescent="0.3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 t="shared" si="72"/>
        <v>125.60416666666667</v>
      </c>
      <c r="P1202" s="5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3">
        <f t="shared" si="75"/>
        <v>42110.477500000001</v>
      </c>
    </row>
    <row r="1203" spans="1:20" x14ac:dyDescent="0.3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 t="shared" si="72"/>
        <v>102.43783333333334</v>
      </c>
      <c r="P1203" s="5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3">
        <f t="shared" si="75"/>
        <v>42566.60701388889</v>
      </c>
    </row>
    <row r="1204" spans="1:20" x14ac:dyDescent="0.3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 t="shared" si="72"/>
        <v>199.244</v>
      </c>
      <c r="P1204" s="5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3">
        <f t="shared" si="75"/>
        <v>42182.288819444439</v>
      </c>
    </row>
    <row r="1205" spans="1:20" x14ac:dyDescent="0.3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 t="shared" si="72"/>
        <v>102.45398773006136</v>
      </c>
      <c r="P1205" s="5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3">
        <f t="shared" si="75"/>
        <v>42155.614895833336</v>
      </c>
    </row>
    <row r="1206" spans="1:20" x14ac:dyDescent="0.3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 t="shared" si="72"/>
        <v>102.94615384615385</v>
      </c>
      <c r="P1206" s="5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3">
        <f t="shared" si="75"/>
        <v>42342.208333333328</v>
      </c>
    </row>
    <row r="1207" spans="1:20" x14ac:dyDescent="0.3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 t="shared" si="72"/>
        <v>100.86153846153847</v>
      </c>
      <c r="P1207" s="5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3">
        <f t="shared" si="75"/>
        <v>42168.506377314814</v>
      </c>
    </row>
    <row r="1208" spans="1:20" x14ac:dyDescent="0.3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 t="shared" si="72"/>
        <v>114.99999999999999</v>
      </c>
      <c r="P1208" s="5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3">
        <f t="shared" si="75"/>
        <v>42805.561805555553</v>
      </c>
    </row>
    <row r="1209" spans="1:20" x14ac:dyDescent="0.3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 t="shared" si="72"/>
        <v>104.16766467065868</v>
      </c>
      <c r="P1209" s="5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3">
        <f t="shared" si="75"/>
        <v>42460.416666666672</v>
      </c>
    </row>
    <row r="1210" spans="1:20" x14ac:dyDescent="0.3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 t="shared" si="72"/>
        <v>155.29999999999998</v>
      </c>
      <c r="P1210" s="5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3">
        <f t="shared" si="75"/>
        <v>42453.667407407411</v>
      </c>
    </row>
    <row r="1211" spans="1:20" x14ac:dyDescent="0.3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 t="shared" si="72"/>
        <v>106</v>
      </c>
      <c r="P1211" s="5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3">
        <f t="shared" si="75"/>
        <v>42791.846122685187</v>
      </c>
    </row>
    <row r="1212" spans="1:20" x14ac:dyDescent="0.3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 t="shared" si="72"/>
        <v>254.31499999999997</v>
      </c>
      <c r="P1212" s="5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3">
        <f t="shared" si="75"/>
        <v>42155.875</v>
      </c>
    </row>
    <row r="1213" spans="1:20" x14ac:dyDescent="0.3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 t="shared" si="72"/>
        <v>101.1</v>
      </c>
      <c r="P1213" s="5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3">
        <f t="shared" si="75"/>
        <v>42530.866446759261</v>
      </c>
    </row>
    <row r="1214" spans="1:20" x14ac:dyDescent="0.3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 t="shared" si="72"/>
        <v>129.04</v>
      </c>
      <c r="P1214" s="5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3">
        <f t="shared" si="75"/>
        <v>42335.041666666672</v>
      </c>
    </row>
    <row r="1215" spans="1:20" x14ac:dyDescent="0.3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 t="shared" si="72"/>
        <v>102.23076923076924</v>
      </c>
      <c r="P1215" s="5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3">
        <f t="shared" si="75"/>
        <v>42766.755787037036</v>
      </c>
    </row>
    <row r="1216" spans="1:20" x14ac:dyDescent="0.3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 t="shared" si="72"/>
        <v>131.80000000000001</v>
      </c>
      <c r="P1216" s="5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3">
        <f t="shared" si="75"/>
        <v>42164.840335648143</v>
      </c>
    </row>
    <row r="1217" spans="1:20" x14ac:dyDescent="0.3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 t="shared" si="72"/>
        <v>786.0802000000001</v>
      </c>
      <c r="P1217" s="5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3">
        <f t="shared" si="75"/>
        <v>41789.923101851848</v>
      </c>
    </row>
    <row r="1218" spans="1:20" x14ac:dyDescent="0.3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 t="shared" si="72"/>
        <v>145.70000000000002</v>
      </c>
      <c r="P1218" s="5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3">
        <f t="shared" si="75"/>
        <v>42279.960416666669</v>
      </c>
    </row>
    <row r="1219" spans="1:20" x14ac:dyDescent="0.3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 t="shared" ref="O1219:O1282" si="76">(E1219/D1219)*100</f>
        <v>102.60000000000001</v>
      </c>
      <c r="P1219" s="5">
        <f t="shared" ref="P1219:P1282" si="77">IF(NOT(L1219=0),(E1219/L1219),0)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3">
        <f t="shared" ref="T1219:T1282" si="79">(((I1219/60)/60)/24)+DATE(1970,1,1)</f>
        <v>42565.809490740736</v>
      </c>
    </row>
    <row r="1220" spans="1:20" x14ac:dyDescent="0.3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 t="shared" si="76"/>
        <v>172.27777777777777</v>
      </c>
      <c r="P1220" s="5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3">
        <f t="shared" si="79"/>
        <v>42309.125</v>
      </c>
    </row>
    <row r="1221" spans="1:20" x14ac:dyDescent="0.3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 t="shared" si="76"/>
        <v>159.16819571865443</v>
      </c>
      <c r="P1221" s="5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3">
        <f t="shared" si="79"/>
        <v>42663.461956018517</v>
      </c>
    </row>
    <row r="1222" spans="1:20" x14ac:dyDescent="0.3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 t="shared" si="76"/>
        <v>103.76666666666668</v>
      </c>
      <c r="P1222" s="5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3">
        <f t="shared" si="79"/>
        <v>42241.628611111111</v>
      </c>
    </row>
    <row r="1223" spans="1:20" x14ac:dyDescent="0.3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 t="shared" si="76"/>
        <v>111.40954545454547</v>
      </c>
      <c r="P1223" s="5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3">
        <f t="shared" si="79"/>
        <v>42708</v>
      </c>
    </row>
    <row r="1224" spans="1:20" x14ac:dyDescent="0.3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 t="shared" si="76"/>
        <v>280.375</v>
      </c>
      <c r="P1224" s="5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3">
        <f t="shared" si="79"/>
        <v>42461.166666666672</v>
      </c>
    </row>
    <row r="1225" spans="1:20" x14ac:dyDescent="0.3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 t="shared" si="76"/>
        <v>112.10606060606061</v>
      </c>
      <c r="P1225" s="5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3">
        <f t="shared" si="79"/>
        <v>42684.218854166669</v>
      </c>
    </row>
    <row r="1226" spans="1:20" x14ac:dyDescent="0.3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 t="shared" si="76"/>
        <v>7.0666666666666673</v>
      </c>
      <c r="P1226" s="5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3">
        <f t="shared" si="79"/>
        <v>41796.549791666665</v>
      </c>
    </row>
    <row r="1227" spans="1:20" x14ac:dyDescent="0.3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 t="shared" si="76"/>
        <v>4.3999999999999995</v>
      </c>
      <c r="P1227" s="5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3">
        <f t="shared" si="79"/>
        <v>41569.905995370369</v>
      </c>
    </row>
    <row r="1228" spans="1:20" x14ac:dyDescent="0.3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 t="shared" si="76"/>
        <v>3.8739999999999997</v>
      </c>
      <c r="P1228" s="5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3">
        <f t="shared" si="79"/>
        <v>41750.041666666664</v>
      </c>
    </row>
    <row r="1229" spans="1:20" x14ac:dyDescent="0.3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 t="shared" si="76"/>
        <v>0</v>
      </c>
      <c r="P1229" s="5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3">
        <f t="shared" si="79"/>
        <v>41858.291666666664</v>
      </c>
    </row>
    <row r="1230" spans="1:20" x14ac:dyDescent="0.3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 t="shared" si="76"/>
        <v>29.299999999999997</v>
      </c>
      <c r="P1230" s="5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3">
        <f t="shared" si="79"/>
        <v>40814.729259259257</v>
      </c>
    </row>
    <row r="1231" spans="1:20" x14ac:dyDescent="0.3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 t="shared" si="76"/>
        <v>0.90909090909090906</v>
      </c>
      <c r="P1231" s="5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3">
        <f t="shared" si="79"/>
        <v>41015.666666666664</v>
      </c>
    </row>
    <row r="1232" spans="1:20" x14ac:dyDescent="0.3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 t="shared" si="76"/>
        <v>0</v>
      </c>
      <c r="P1232" s="5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3">
        <f t="shared" si="79"/>
        <v>40598.972569444442</v>
      </c>
    </row>
    <row r="1233" spans="1:20" x14ac:dyDescent="0.3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 t="shared" si="76"/>
        <v>0</v>
      </c>
      <c r="P1233" s="5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3">
        <f t="shared" si="79"/>
        <v>42244.041666666672</v>
      </c>
    </row>
    <row r="1234" spans="1:20" x14ac:dyDescent="0.3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 t="shared" si="76"/>
        <v>0.8</v>
      </c>
      <c r="P1234" s="5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3">
        <f t="shared" si="79"/>
        <v>41553.848032407412</v>
      </c>
    </row>
    <row r="1235" spans="1:20" x14ac:dyDescent="0.3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 t="shared" si="76"/>
        <v>11.600000000000001</v>
      </c>
      <c r="P1235" s="5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3">
        <f t="shared" si="79"/>
        <v>40960.948773148149</v>
      </c>
    </row>
    <row r="1236" spans="1:20" x14ac:dyDescent="0.3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 t="shared" si="76"/>
        <v>0</v>
      </c>
      <c r="P1236" s="5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3">
        <f t="shared" si="79"/>
        <v>42037.788680555561</v>
      </c>
    </row>
    <row r="1237" spans="1:20" x14ac:dyDescent="0.3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 t="shared" si="76"/>
        <v>2.7873639500929119</v>
      </c>
      <c r="P1237" s="5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3">
        <f t="shared" si="79"/>
        <v>41623.135405092595</v>
      </c>
    </row>
    <row r="1238" spans="1:20" x14ac:dyDescent="0.3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 t="shared" si="76"/>
        <v>0</v>
      </c>
      <c r="P1238" s="5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3">
        <f t="shared" si="79"/>
        <v>41118.666666666664</v>
      </c>
    </row>
    <row r="1239" spans="1:20" x14ac:dyDescent="0.3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 t="shared" si="76"/>
        <v>0</v>
      </c>
      <c r="P1239" s="5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3">
        <f t="shared" si="79"/>
        <v>41145.283159722225</v>
      </c>
    </row>
    <row r="1240" spans="1:20" x14ac:dyDescent="0.3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 t="shared" si="76"/>
        <v>17.8</v>
      </c>
      <c r="P1240" s="5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3">
        <f t="shared" si="79"/>
        <v>40761.61037037037</v>
      </c>
    </row>
    <row r="1241" spans="1:20" x14ac:dyDescent="0.3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 t="shared" si="76"/>
        <v>0</v>
      </c>
      <c r="P1241" s="5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3">
        <f t="shared" si="79"/>
        <v>40913.962581018517</v>
      </c>
    </row>
    <row r="1242" spans="1:20" x14ac:dyDescent="0.3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 t="shared" si="76"/>
        <v>3.0124999999999997</v>
      </c>
      <c r="P1242" s="5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3">
        <f t="shared" si="79"/>
        <v>41467.910416666666</v>
      </c>
    </row>
    <row r="1243" spans="1:20" x14ac:dyDescent="0.3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 t="shared" si="76"/>
        <v>50.739999999999995</v>
      </c>
      <c r="P1243" s="5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3">
        <f t="shared" si="79"/>
        <v>41946.249305555553</v>
      </c>
    </row>
    <row r="1244" spans="1:20" x14ac:dyDescent="0.3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 t="shared" si="76"/>
        <v>0.54884742041712409</v>
      </c>
      <c r="P1244" s="5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3">
        <f t="shared" si="79"/>
        <v>40797.554166666669</v>
      </c>
    </row>
    <row r="1245" spans="1:20" x14ac:dyDescent="0.3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 t="shared" si="76"/>
        <v>14.091666666666667</v>
      </c>
      <c r="P1245" s="5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3">
        <f t="shared" si="79"/>
        <v>40732.875</v>
      </c>
    </row>
    <row r="1246" spans="1:20" x14ac:dyDescent="0.3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 t="shared" si="76"/>
        <v>103.8</v>
      </c>
      <c r="P1246" s="5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3">
        <f t="shared" si="79"/>
        <v>41386.875</v>
      </c>
    </row>
    <row r="1247" spans="1:20" x14ac:dyDescent="0.3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 t="shared" si="76"/>
        <v>120.24999999999999</v>
      </c>
      <c r="P1247" s="5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3">
        <f t="shared" si="79"/>
        <v>41804.599930555552</v>
      </c>
    </row>
    <row r="1248" spans="1:20" x14ac:dyDescent="0.3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 t="shared" si="76"/>
        <v>117</v>
      </c>
      <c r="P1248" s="5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3">
        <f t="shared" si="79"/>
        <v>40883.085057870368</v>
      </c>
    </row>
    <row r="1249" spans="1:20" x14ac:dyDescent="0.3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 t="shared" si="76"/>
        <v>122.14285714285715</v>
      </c>
      <c r="P1249" s="5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3">
        <f t="shared" si="79"/>
        <v>41400.292303240742</v>
      </c>
    </row>
    <row r="1250" spans="1:20" x14ac:dyDescent="0.3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 t="shared" si="76"/>
        <v>151.63999999999999</v>
      </c>
      <c r="P1250" s="5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3">
        <f t="shared" si="79"/>
        <v>41803.290972222225</v>
      </c>
    </row>
    <row r="1251" spans="1:20" x14ac:dyDescent="0.3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 t="shared" si="76"/>
        <v>104.44</v>
      </c>
      <c r="P1251" s="5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3">
        <f t="shared" si="79"/>
        <v>41097.74086805556</v>
      </c>
    </row>
    <row r="1252" spans="1:20" x14ac:dyDescent="0.3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 t="shared" si="76"/>
        <v>200.15333333333331</v>
      </c>
      <c r="P1252" s="5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3">
        <f t="shared" si="79"/>
        <v>41888.64271990741</v>
      </c>
    </row>
    <row r="1253" spans="1:20" x14ac:dyDescent="0.3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 t="shared" si="76"/>
        <v>101.8</v>
      </c>
      <c r="P1253" s="5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3">
        <f t="shared" si="79"/>
        <v>40811.814432870371</v>
      </c>
    </row>
    <row r="1254" spans="1:20" x14ac:dyDescent="0.3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 t="shared" si="76"/>
        <v>137.65714285714284</v>
      </c>
      <c r="P1254" s="5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3">
        <f t="shared" si="79"/>
        <v>41571.988067129627</v>
      </c>
    </row>
    <row r="1255" spans="1:20" x14ac:dyDescent="0.3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 t="shared" si="76"/>
        <v>303833.2</v>
      </c>
      <c r="P1255" s="5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3">
        <f t="shared" si="79"/>
        <v>41885.783645833333</v>
      </c>
    </row>
    <row r="1256" spans="1:20" x14ac:dyDescent="0.3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 t="shared" si="76"/>
        <v>198.85074626865671</v>
      </c>
      <c r="P1256" s="5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3">
        <f t="shared" si="79"/>
        <v>40544.207638888889</v>
      </c>
    </row>
    <row r="1257" spans="1:20" x14ac:dyDescent="0.3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 t="shared" si="76"/>
        <v>202.36666666666667</v>
      </c>
      <c r="P1257" s="5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3">
        <f t="shared" si="79"/>
        <v>41609.887175925927</v>
      </c>
    </row>
    <row r="1258" spans="1:20" x14ac:dyDescent="0.3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 t="shared" si="76"/>
        <v>117.96376666666666</v>
      </c>
      <c r="P1258" s="5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3">
        <f t="shared" si="79"/>
        <v>40951.919340277782</v>
      </c>
    </row>
    <row r="1259" spans="1:20" x14ac:dyDescent="0.3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 t="shared" si="76"/>
        <v>294.72727272727275</v>
      </c>
      <c r="P1259" s="5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3">
        <f t="shared" si="79"/>
        <v>40636.043865740743</v>
      </c>
    </row>
    <row r="1260" spans="1:20" x14ac:dyDescent="0.3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 t="shared" si="76"/>
        <v>213.14633333333336</v>
      </c>
      <c r="P1260" s="5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3">
        <f t="shared" si="79"/>
        <v>41517.611250000002</v>
      </c>
    </row>
    <row r="1261" spans="1:20" x14ac:dyDescent="0.3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 t="shared" si="76"/>
        <v>104.24</v>
      </c>
      <c r="P1261" s="5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3">
        <f t="shared" si="79"/>
        <v>41799.165972222225</v>
      </c>
    </row>
    <row r="1262" spans="1:20" x14ac:dyDescent="0.3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 t="shared" si="76"/>
        <v>113.66666666666667</v>
      </c>
      <c r="P1262" s="5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3">
        <f t="shared" si="79"/>
        <v>41696.842824074076</v>
      </c>
    </row>
    <row r="1263" spans="1:20" x14ac:dyDescent="0.3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 t="shared" si="76"/>
        <v>101.25</v>
      </c>
      <c r="P1263" s="5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3">
        <f t="shared" si="79"/>
        <v>41668.342905092592</v>
      </c>
    </row>
    <row r="1264" spans="1:20" x14ac:dyDescent="0.3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 t="shared" si="76"/>
        <v>125.41538461538462</v>
      </c>
      <c r="P1264" s="5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3">
        <f t="shared" si="79"/>
        <v>41686.762638888889</v>
      </c>
    </row>
    <row r="1265" spans="1:20" x14ac:dyDescent="0.3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 t="shared" si="76"/>
        <v>119</v>
      </c>
      <c r="P1265" s="5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3">
        <f t="shared" si="79"/>
        <v>41727.041666666664</v>
      </c>
    </row>
    <row r="1266" spans="1:20" x14ac:dyDescent="0.3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 t="shared" si="76"/>
        <v>166.46153846153845</v>
      </c>
      <c r="P1266" s="5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3">
        <f t="shared" si="79"/>
        <v>41576.662997685184</v>
      </c>
    </row>
    <row r="1267" spans="1:20" x14ac:dyDescent="0.3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 t="shared" si="76"/>
        <v>119.14771428571429</v>
      </c>
      <c r="P1267" s="5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3">
        <f t="shared" si="79"/>
        <v>40512.655266203699</v>
      </c>
    </row>
    <row r="1268" spans="1:20" x14ac:dyDescent="0.3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 t="shared" si="76"/>
        <v>100.47368421052632</v>
      </c>
      <c r="P1268" s="5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3">
        <f t="shared" si="79"/>
        <v>41650.87667824074</v>
      </c>
    </row>
    <row r="1269" spans="1:20" x14ac:dyDescent="0.3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 t="shared" si="76"/>
        <v>101.8</v>
      </c>
      <c r="P1269" s="5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3">
        <f t="shared" si="79"/>
        <v>41479.585162037038</v>
      </c>
    </row>
    <row r="1270" spans="1:20" x14ac:dyDescent="0.3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 t="shared" si="76"/>
        <v>116.66666666666667</v>
      </c>
      <c r="P1270" s="5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3">
        <f t="shared" si="79"/>
        <v>41537.845451388886</v>
      </c>
    </row>
    <row r="1271" spans="1:20" x14ac:dyDescent="0.3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 t="shared" si="76"/>
        <v>108.64893617021276</v>
      </c>
      <c r="P1271" s="5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3">
        <f t="shared" si="79"/>
        <v>42476</v>
      </c>
    </row>
    <row r="1272" spans="1:20" x14ac:dyDescent="0.3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 t="shared" si="76"/>
        <v>114.72</v>
      </c>
      <c r="P1272" s="5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3">
        <f t="shared" si="79"/>
        <v>40993.815300925926</v>
      </c>
    </row>
    <row r="1273" spans="1:20" x14ac:dyDescent="0.3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 t="shared" si="76"/>
        <v>101.8</v>
      </c>
      <c r="P1273" s="5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3">
        <f t="shared" si="79"/>
        <v>41591.725219907406</v>
      </c>
    </row>
    <row r="1274" spans="1:20" x14ac:dyDescent="0.3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 t="shared" si="76"/>
        <v>106</v>
      </c>
      <c r="P1274" s="5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3">
        <f t="shared" si="79"/>
        <v>40344.166666666664</v>
      </c>
    </row>
    <row r="1275" spans="1:20" x14ac:dyDescent="0.3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 t="shared" si="76"/>
        <v>103.49999999999999</v>
      </c>
      <c r="P1275" s="5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3">
        <f t="shared" si="79"/>
        <v>41882.730219907404</v>
      </c>
    </row>
    <row r="1276" spans="1:20" x14ac:dyDescent="0.3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 t="shared" si="76"/>
        <v>154.97535999999999</v>
      </c>
      <c r="P1276" s="5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3">
        <f t="shared" si="79"/>
        <v>41151.690104166664</v>
      </c>
    </row>
    <row r="1277" spans="1:20" x14ac:dyDescent="0.3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 t="shared" si="76"/>
        <v>162.14066666666668</v>
      </c>
      <c r="P1277" s="5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3">
        <f t="shared" si="79"/>
        <v>41493.867905092593</v>
      </c>
    </row>
    <row r="1278" spans="1:20" x14ac:dyDescent="0.3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 t="shared" si="76"/>
        <v>104.42100000000001</v>
      </c>
      <c r="P1278" s="5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3">
        <f t="shared" si="79"/>
        <v>40057.166666666664</v>
      </c>
    </row>
    <row r="1279" spans="1:20" x14ac:dyDescent="0.3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 t="shared" si="76"/>
        <v>106.12433333333333</v>
      </c>
      <c r="P1279" s="5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3">
        <f t="shared" si="79"/>
        <v>41156.561886574076</v>
      </c>
    </row>
    <row r="1280" spans="1:20" x14ac:dyDescent="0.3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 t="shared" si="76"/>
        <v>154.93846153846152</v>
      </c>
      <c r="P1280" s="5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3">
        <f t="shared" si="79"/>
        <v>41815.083333333336</v>
      </c>
    </row>
    <row r="1281" spans="1:20" x14ac:dyDescent="0.3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 t="shared" si="76"/>
        <v>110.77157238734421</v>
      </c>
      <c r="P1281" s="5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3">
        <f t="shared" si="79"/>
        <v>41722.057523148149</v>
      </c>
    </row>
    <row r="1282" spans="1:20" x14ac:dyDescent="0.3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 t="shared" si="76"/>
        <v>110.91186666666665</v>
      </c>
      <c r="P1282" s="5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3">
        <f t="shared" si="79"/>
        <v>40603.757569444446</v>
      </c>
    </row>
    <row r="1283" spans="1:20" x14ac:dyDescent="0.3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 t="shared" ref="O1283:O1346" si="80">(E1283/D1283)*100</f>
        <v>110.71428571428572</v>
      </c>
      <c r="P1283" s="5">
        <f t="shared" ref="P1283:P1346" si="81">IF(NOT(L1283=0),(E1283/L1283),0)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3">
        <f t="shared" ref="T1283:T1346" si="83">(((I1283/60)/60)/24)+DATE(1970,1,1)</f>
        <v>41483.743472222224</v>
      </c>
    </row>
    <row r="1284" spans="1:20" x14ac:dyDescent="0.3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 t="shared" si="80"/>
        <v>123.61333333333333</v>
      </c>
      <c r="P1284" s="5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3">
        <f t="shared" si="83"/>
        <v>41617.207638888889</v>
      </c>
    </row>
    <row r="1285" spans="1:20" x14ac:dyDescent="0.3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 t="shared" si="80"/>
        <v>211.05</v>
      </c>
      <c r="P1285" s="5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3">
        <f t="shared" si="83"/>
        <v>41344.166666666664</v>
      </c>
    </row>
    <row r="1286" spans="1:20" x14ac:dyDescent="0.3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 t="shared" si="80"/>
        <v>101</v>
      </c>
      <c r="P1286" s="5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3">
        <f t="shared" si="83"/>
        <v>42735.707638888889</v>
      </c>
    </row>
    <row r="1287" spans="1:20" x14ac:dyDescent="0.3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 t="shared" si="80"/>
        <v>101.64999999999999</v>
      </c>
      <c r="P1287" s="5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3">
        <f t="shared" si="83"/>
        <v>42175.583043981482</v>
      </c>
    </row>
    <row r="1288" spans="1:20" x14ac:dyDescent="0.3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 t="shared" si="80"/>
        <v>108.33333333333333</v>
      </c>
      <c r="P1288" s="5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3">
        <f t="shared" si="83"/>
        <v>42052.583333333328</v>
      </c>
    </row>
    <row r="1289" spans="1:20" x14ac:dyDescent="0.3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 t="shared" si="80"/>
        <v>242</v>
      </c>
      <c r="P1289" s="5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3">
        <f t="shared" si="83"/>
        <v>42167.621018518519</v>
      </c>
    </row>
    <row r="1290" spans="1:20" x14ac:dyDescent="0.3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 t="shared" si="80"/>
        <v>100.44999999999999</v>
      </c>
      <c r="P1290" s="5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3">
        <f t="shared" si="83"/>
        <v>42592.166666666672</v>
      </c>
    </row>
    <row r="1291" spans="1:20" x14ac:dyDescent="0.3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 t="shared" si="80"/>
        <v>125.06666666666666</v>
      </c>
      <c r="P1291" s="5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3">
        <f t="shared" si="83"/>
        <v>42739.134780092587</v>
      </c>
    </row>
    <row r="1292" spans="1:20" x14ac:dyDescent="0.3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 t="shared" si="80"/>
        <v>108.57142857142857</v>
      </c>
      <c r="P1292" s="5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3">
        <f t="shared" si="83"/>
        <v>42117.290972222225</v>
      </c>
    </row>
    <row r="1293" spans="1:20" x14ac:dyDescent="0.3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 t="shared" si="80"/>
        <v>145.70000000000002</v>
      </c>
      <c r="P1293" s="5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3">
        <f t="shared" si="83"/>
        <v>42101.291666666672</v>
      </c>
    </row>
    <row r="1294" spans="1:20" x14ac:dyDescent="0.3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 t="shared" si="80"/>
        <v>110.00000000000001</v>
      </c>
      <c r="P1294" s="5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3">
        <f t="shared" si="83"/>
        <v>42283.957638888889</v>
      </c>
    </row>
    <row r="1295" spans="1:20" x14ac:dyDescent="0.3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 t="shared" si="80"/>
        <v>102.23333333333333</v>
      </c>
      <c r="P1295" s="5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3">
        <f t="shared" si="83"/>
        <v>42322.742719907401</v>
      </c>
    </row>
    <row r="1296" spans="1:20" x14ac:dyDescent="0.3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 t="shared" si="80"/>
        <v>122</v>
      </c>
      <c r="P1296" s="5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3">
        <f t="shared" si="83"/>
        <v>42296.458333333328</v>
      </c>
    </row>
    <row r="1297" spans="1:20" x14ac:dyDescent="0.3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 t="shared" si="80"/>
        <v>101.96000000000001</v>
      </c>
      <c r="P1297" s="5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3">
        <f t="shared" si="83"/>
        <v>42214.708333333328</v>
      </c>
    </row>
    <row r="1298" spans="1:20" x14ac:dyDescent="0.3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 t="shared" si="80"/>
        <v>141.1764705882353</v>
      </c>
      <c r="P1298" s="5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3">
        <f t="shared" si="83"/>
        <v>42443.008946759262</v>
      </c>
    </row>
    <row r="1299" spans="1:20" x14ac:dyDescent="0.3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 t="shared" si="80"/>
        <v>109.52500000000001</v>
      </c>
      <c r="P1299" s="5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3">
        <f t="shared" si="83"/>
        <v>42491.747199074074</v>
      </c>
    </row>
    <row r="1300" spans="1:20" x14ac:dyDescent="0.3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 t="shared" si="80"/>
        <v>104.65</v>
      </c>
      <c r="P1300" s="5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3">
        <f t="shared" si="83"/>
        <v>42488.680925925932</v>
      </c>
    </row>
    <row r="1301" spans="1:20" x14ac:dyDescent="0.3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 t="shared" si="80"/>
        <v>124</v>
      </c>
      <c r="P1301" s="5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3">
        <f t="shared" si="83"/>
        <v>42199.814340277779</v>
      </c>
    </row>
    <row r="1302" spans="1:20" x14ac:dyDescent="0.3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 t="shared" si="80"/>
        <v>135</v>
      </c>
      <c r="P1302" s="5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3">
        <f t="shared" si="83"/>
        <v>42522.789583333331</v>
      </c>
    </row>
    <row r="1303" spans="1:20" x14ac:dyDescent="0.3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 t="shared" si="80"/>
        <v>102.75000000000001</v>
      </c>
      <c r="P1303" s="5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3">
        <f t="shared" si="83"/>
        <v>42206.125</v>
      </c>
    </row>
    <row r="1304" spans="1:20" x14ac:dyDescent="0.3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 t="shared" si="80"/>
        <v>100</v>
      </c>
      <c r="P1304" s="5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3">
        <f t="shared" si="83"/>
        <v>42705.099664351852</v>
      </c>
    </row>
    <row r="1305" spans="1:20" x14ac:dyDescent="0.3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 t="shared" si="80"/>
        <v>130.26085714285716</v>
      </c>
      <c r="P1305" s="5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3">
        <f t="shared" si="83"/>
        <v>42582.458333333328</v>
      </c>
    </row>
    <row r="1306" spans="1:20" x14ac:dyDescent="0.3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 t="shared" si="80"/>
        <v>39.627499999999998</v>
      </c>
      <c r="P1306" s="5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3">
        <f t="shared" si="83"/>
        <v>42807.152835648143</v>
      </c>
    </row>
    <row r="1307" spans="1:20" x14ac:dyDescent="0.3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 t="shared" si="80"/>
        <v>25.976666666666663</v>
      </c>
      <c r="P1307" s="5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3">
        <f t="shared" si="83"/>
        <v>42572.729166666672</v>
      </c>
    </row>
    <row r="1308" spans="1:20" x14ac:dyDescent="0.3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 t="shared" si="80"/>
        <v>65.24636363636364</v>
      </c>
      <c r="P1308" s="5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3">
        <f t="shared" si="83"/>
        <v>41977.457569444443</v>
      </c>
    </row>
    <row r="1309" spans="1:20" x14ac:dyDescent="0.3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 t="shared" si="80"/>
        <v>11.514000000000001</v>
      </c>
      <c r="P1309" s="5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3">
        <f t="shared" si="83"/>
        <v>42417.503229166665</v>
      </c>
    </row>
    <row r="1310" spans="1:20" x14ac:dyDescent="0.3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 t="shared" si="80"/>
        <v>11.360000000000001</v>
      </c>
      <c r="P1310" s="5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3">
        <f t="shared" si="83"/>
        <v>42651.613564814819</v>
      </c>
    </row>
    <row r="1311" spans="1:20" x14ac:dyDescent="0.3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 t="shared" si="80"/>
        <v>111.99130434782609</v>
      </c>
      <c r="P1311" s="5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3">
        <f t="shared" si="83"/>
        <v>42292.882731481484</v>
      </c>
    </row>
    <row r="1312" spans="1:20" x14ac:dyDescent="0.3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 t="shared" si="80"/>
        <v>15.5</v>
      </c>
      <c r="P1312" s="5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3">
        <f t="shared" si="83"/>
        <v>42601.667245370365</v>
      </c>
    </row>
    <row r="1313" spans="1:20" x14ac:dyDescent="0.3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 t="shared" si="80"/>
        <v>32.027999999999999</v>
      </c>
      <c r="P1313" s="5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3">
        <f t="shared" si="83"/>
        <v>42704.843969907408</v>
      </c>
    </row>
    <row r="1314" spans="1:20" x14ac:dyDescent="0.3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 t="shared" si="80"/>
        <v>0.60869565217391308</v>
      </c>
      <c r="P1314" s="5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3">
        <f t="shared" si="83"/>
        <v>42112.702800925923</v>
      </c>
    </row>
    <row r="1315" spans="1:20" x14ac:dyDescent="0.3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 t="shared" si="80"/>
        <v>31.114999999999998</v>
      </c>
      <c r="P1315" s="5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3">
        <f t="shared" si="83"/>
        <v>42432.709652777776</v>
      </c>
    </row>
    <row r="1316" spans="1:20" x14ac:dyDescent="0.3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 t="shared" si="80"/>
        <v>1.1266666666666667</v>
      </c>
      <c r="P1316" s="5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3">
        <f t="shared" si="83"/>
        <v>42664.669675925921</v>
      </c>
    </row>
    <row r="1317" spans="1:20" x14ac:dyDescent="0.3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 t="shared" si="80"/>
        <v>40.404000000000003</v>
      </c>
      <c r="P1317" s="5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3">
        <f t="shared" si="83"/>
        <v>42314.041666666672</v>
      </c>
    </row>
    <row r="1318" spans="1:20" x14ac:dyDescent="0.3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 t="shared" si="80"/>
        <v>1.3333333333333333E-3</v>
      </c>
      <c r="P1318" s="5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3">
        <f t="shared" si="83"/>
        <v>42428.961909722217</v>
      </c>
    </row>
    <row r="1319" spans="1:20" x14ac:dyDescent="0.3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 t="shared" si="80"/>
        <v>5.7334999999999994</v>
      </c>
      <c r="P1319" s="5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3">
        <f t="shared" si="83"/>
        <v>42572.583333333328</v>
      </c>
    </row>
    <row r="1320" spans="1:20" x14ac:dyDescent="0.3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 t="shared" si="80"/>
        <v>15.324999999999999</v>
      </c>
      <c r="P1320" s="5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3">
        <f t="shared" si="83"/>
        <v>42015.043657407412</v>
      </c>
    </row>
    <row r="1321" spans="1:20" x14ac:dyDescent="0.3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 t="shared" si="80"/>
        <v>15.103448275862069</v>
      </c>
      <c r="P1321" s="5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3">
        <f t="shared" si="83"/>
        <v>41831.666666666664</v>
      </c>
    </row>
    <row r="1322" spans="1:20" x14ac:dyDescent="0.3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 t="shared" si="80"/>
        <v>0.503</v>
      </c>
      <c r="P1322" s="5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3">
        <f t="shared" si="83"/>
        <v>42734.958333333328</v>
      </c>
    </row>
    <row r="1323" spans="1:20" x14ac:dyDescent="0.3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 t="shared" si="80"/>
        <v>1.3028138528138529</v>
      </c>
      <c r="P1323" s="5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3">
        <f t="shared" si="83"/>
        <v>42727.74927083333</v>
      </c>
    </row>
    <row r="1324" spans="1:20" x14ac:dyDescent="0.3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 t="shared" si="80"/>
        <v>0.30285714285714288</v>
      </c>
      <c r="P1324" s="5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3">
        <f t="shared" si="83"/>
        <v>42145.656539351854</v>
      </c>
    </row>
    <row r="1325" spans="1:20" x14ac:dyDescent="0.3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 t="shared" si="80"/>
        <v>8.8800000000000008</v>
      </c>
      <c r="P1325" s="5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3">
        <f t="shared" si="83"/>
        <v>42486.288194444445</v>
      </c>
    </row>
    <row r="1326" spans="1:20" x14ac:dyDescent="0.3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 t="shared" si="80"/>
        <v>9.84</v>
      </c>
      <c r="P1326" s="5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3">
        <f t="shared" si="83"/>
        <v>42656.633703703701</v>
      </c>
    </row>
    <row r="1327" spans="1:20" x14ac:dyDescent="0.3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 t="shared" si="80"/>
        <v>2.4299999999999997</v>
      </c>
      <c r="P1327" s="5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3">
        <f t="shared" si="83"/>
        <v>42734.086053240739</v>
      </c>
    </row>
    <row r="1328" spans="1:20" x14ac:dyDescent="0.3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 t="shared" si="80"/>
        <v>1.1299999999999999</v>
      </c>
      <c r="P1328" s="5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3">
        <f t="shared" si="83"/>
        <v>42019.791990740734</v>
      </c>
    </row>
    <row r="1329" spans="1:20" x14ac:dyDescent="0.3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 t="shared" si="80"/>
        <v>3.5520833333333335</v>
      </c>
      <c r="P1329" s="5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3">
        <f t="shared" si="83"/>
        <v>42153.678645833337</v>
      </c>
    </row>
    <row r="1330" spans="1:20" x14ac:dyDescent="0.3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 t="shared" si="80"/>
        <v>2.3306666666666667</v>
      </c>
      <c r="P1330" s="5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3">
        <f t="shared" si="83"/>
        <v>42657.642754629633</v>
      </c>
    </row>
    <row r="1331" spans="1:20" x14ac:dyDescent="0.3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 t="shared" si="80"/>
        <v>0.81600000000000006</v>
      </c>
      <c r="P1331" s="5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3">
        <f t="shared" si="83"/>
        <v>41975.263252314813</v>
      </c>
    </row>
    <row r="1332" spans="1:20" x14ac:dyDescent="0.3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 t="shared" si="80"/>
        <v>22.494285714285713</v>
      </c>
      <c r="P1332" s="5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3">
        <f t="shared" si="83"/>
        <v>42553.166666666672</v>
      </c>
    </row>
    <row r="1333" spans="1:20" x14ac:dyDescent="0.3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 t="shared" si="80"/>
        <v>1.3668</v>
      </c>
      <c r="P1333" s="5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3">
        <f t="shared" si="83"/>
        <v>42599.50409722222</v>
      </c>
    </row>
    <row r="1334" spans="1:20" x14ac:dyDescent="0.3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 t="shared" si="80"/>
        <v>0</v>
      </c>
      <c r="P1334" s="5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3">
        <f t="shared" si="83"/>
        <v>42762.060277777782</v>
      </c>
    </row>
    <row r="1335" spans="1:20" x14ac:dyDescent="0.3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 t="shared" si="80"/>
        <v>0</v>
      </c>
      <c r="P1335" s="5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3">
        <f t="shared" si="83"/>
        <v>41836.106770833336</v>
      </c>
    </row>
    <row r="1336" spans="1:20" x14ac:dyDescent="0.3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 t="shared" si="80"/>
        <v>10.754135338345865</v>
      </c>
      <c r="P1336" s="5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3">
        <f t="shared" si="83"/>
        <v>42440.774155092593</v>
      </c>
    </row>
    <row r="1337" spans="1:20" x14ac:dyDescent="0.3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 t="shared" si="80"/>
        <v>19.759999999999998</v>
      </c>
      <c r="P1337" s="5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3">
        <f t="shared" si="83"/>
        <v>42343.936365740738</v>
      </c>
    </row>
    <row r="1338" spans="1:20" x14ac:dyDescent="0.3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 t="shared" si="80"/>
        <v>84.946999999999989</v>
      </c>
      <c r="P1338" s="5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3">
        <f t="shared" si="83"/>
        <v>41990.863750000004</v>
      </c>
    </row>
    <row r="1339" spans="1:20" x14ac:dyDescent="0.3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 t="shared" si="80"/>
        <v>49.381999999999998</v>
      </c>
      <c r="P1339" s="5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3">
        <f t="shared" si="83"/>
        <v>42797.577303240745</v>
      </c>
    </row>
    <row r="1340" spans="1:20" x14ac:dyDescent="0.3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 t="shared" si="80"/>
        <v>3.3033333333333332</v>
      </c>
      <c r="P1340" s="5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3">
        <f t="shared" si="83"/>
        <v>42218.803622685184</v>
      </c>
    </row>
    <row r="1341" spans="1:20" x14ac:dyDescent="0.3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 t="shared" si="80"/>
        <v>6.6339999999999995</v>
      </c>
      <c r="P1341" s="5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3">
        <f t="shared" si="83"/>
        <v>41981.688831018517</v>
      </c>
    </row>
    <row r="1342" spans="1:20" x14ac:dyDescent="0.3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 t="shared" si="80"/>
        <v>0</v>
      </c>
      <c r="P1342" s="5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3">
        <f t="shared" si="83"/>
        <v>41866.595520833333</v>
      </c>
    </row>
    <row r="1343" spans="1:20" x14ac:dyDescent="0.3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 t="shared" si="80"/>
        <v>70.36</v>
      </c>
      <c r="P1343" s="5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3">
        <f t="shared" si="83"/>
        <v>42644.624039351853</v>
      </c>
    </row>
    <row r="1344" spans="1:20" x14ac:dyDescent="0.3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 t="shared" si="80"/>
        <v>0.2</v>
      </c>
      <c r="P1344" s="5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3">
        <f t="shared" si="83"/>
        <v>42202.816423611104</v>
      </c>
    </row>
    <row r="1345" spans="1:20" x14ac:dyDescent="0.3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 t="shared" si="80"/>
        <v>102.298</v>
      </c>
      <c r="P1345" s="5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3">
        <f t="shared" si="83"/>
        <v>42601.165972222225</v>
      </c>
    </row>
    <row r="1346" spans="1:20" x14ac:dyDescent="0.3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 t="shared" si="80"/>
        <v>377.73333333333335</v>
      </c>
      <c r="P1346" s="5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3">
        <f t="shared" si="83"/>
        <v>42551.789803240739</v>
      </c>
    </row>
    <row r="1347" spans="1:20" x14ac:dyDescent="0.3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 t="shared" ref="O1347:O1410" si="84">(E1347/D1347)*100</f>
        <v>125</v>
      </c>
      <c r="P1347" s="5">
        <f t="shared" ref="P1347:P1410" si="85">IF(NOT(L1347=0),(E1347/L1347),0)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3">
        <f t="shared" ref="T1347:T1410" si="87">(((I1347/60)/60)/24)+DATE(1970,1,1)</f>
        <v>41834.814340277779</v>
      </c>
    </row>
    <row r="1348" spans="1:20" x14ac:dyDescent="0.3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 t="shared" si="84"/>
        <v>147.32653061224491</v>
      </c>
      <c r="P1348" s="5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3">
        <f t="shared" si="87"/>
        <v>41452.075821759259</v>
      </c>
    </row>
    <row r="1349" spans="1:20" x14ac:dyDescent="0.3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 t="shared" si="84"/>
        <v>102.2</v>
      </c>
      <c r="P1349" s="5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3">
        <f t="shared" si="87"/>
        <v>42070.638020833328</v>
      </c>
    </row>
    <row r="1350" spans="1:20" x14ac:dyDescent="0.3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 t="shared" si="84"/>
        <v>101.8723404255319</v>
      </c>
      <c r="P1350" s="5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3">
        <f t="shared" si="87"/>
        <v>41991.506168981476</v>
      </c>
    </row>
    <row r="1351" spans="1:20" x14ac:dyDescent="0.3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 t="shared" si="84"/>
        <v>204.2</v>
      </c>
      <c r="P1351" s="5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3">
        <f t="shared" si="87"/>
        <v>42354.290972222225</v>
      </c>
    </row>
    <row r="1352" spans="1:20" x14ac:dyDescent="0.3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 t="shared" si="84"/>
        <v>104.05</v>
      </c>
      <c r="P1352" s="5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3">
        <f t="shared" si="87"/>
        <v>42364.013124999998</v>
      </c>
    </row>
    <row r="1353" spans="1:20" x14ac:dyDescent="0.3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 t="shared" si="84"/>
        <v>101.265</v>
      </c>
      <c r="P1353" s="5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3">
        <f t="shared" si="87"/>
        <v>42412.74009259259</v>
      </c>
    </row>
    <row r="1354" spans="1:20" x14ac:dyDescent="0.3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 t="shared" si="84"/>
        <v>136.13999999999999</v>
      </c>
      <c r="P1354" s="5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3">
        <f t="shared" si="87"/>
        <v>42252.165972222225</v>
      </c>
    </row>
    <row r="1355" spans="1:20" x14ac:dyDescent="0.3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 t="shared" si="84"/>
        <v>133.6</v>
      </c>
      <c r="P1355" s="5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3">
        <f t="shared" si="87"/>
        <v>41344</v>
      </c>
    </row>
    <row r="1356" spans="1:20" x14ac:dyDescent="0.3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 t="shared" si="84"/>
        <v>130.25</v>
      </c>
      <c r="P1356" s="5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3">
        <f t="shared" si="87"/>
        <v>42532.807627314818</v>
      </c>
    </row>
    <row r="1357" spans="1:20" x14ac:dyDescent="0.3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 t="shared" si="84"/>
        <v>122.67999999999999</v>
      </c>
      <c r="P1357" s="5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3">
        <f t="shared" si="87"/>
        <v>41243.416666666664</v>
      </c>
    </row>
    <row r="1358" spans="1:20" x14ac:dyDescent="0.3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 t="shared" si="84"/>
        <v>182.81058823529412</v>
      </c>
      <c r="P1358" s="5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3">
        <f t="shared" si="87"/>
        <v>41460.038888888892</v>
      </c>
    </row>
    <row r="1359" spans="1:20" x14ac:dyDescent="0.3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 t="shared" si="84"/>
        <v>125.29999999999998</v>
      </c>
      <c r="P1359" s="5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3">
        <f t="shared" si="87"/>
        <v>41334.249305555553</v>
      </c>
    </row>
    <row r="1360" spans="1:20" x14ac:dyDescent="0.3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 t="shared" si="84"/>
        <v>111.66666666666667</v>
      </c>
      <c r="P1360" s="5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3">
        <f t="shared" si="87"/>
        <v>40719.570868055554</v>
      </c>
    </row>
    <row r="1361" spans="1:20" x14ac:dyDescent="0.3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 t="shared" si="84"/>
        <v>115.75757575757575</v>
      </c>
      <c r="P1361" s="5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3">
        <f t="shared" si="87"/>
        <v>40730.814699074072</v>
      </c>
    </row>
    <row r="1362" spans="1:20" x14ac:dyDescent="0.3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 t="shared" si="84"/>
        <v>173.2</v>
      </c>
      <c r="P1362" s="5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3">
        <f t="shared" si="87"/>
        <v>41123.900694444441</v>
      </c>
    </row>
    <row r="1363" spans="1:20" x14ac:dyDescent="0.3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 t="shared" si="84"/>
        <v>125.98333333333333</v>
      </c>
      <c r="P1363" s="5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3">
        <f t="shared" si="87"/>
        <v>41811.717268518521</v>
      </c>
    </row>
    <row r="1364" spans="1:20" x14ac:dyDescent="0.3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 t="shared" si="84"/>
        <v>109.1</v>
      </c>
      <c r="P1364" s="5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3">
        <f t="shared" si="87"/>
        <v>41524.934386574074</v>
      </c>
    </row>
    <row r="1365" spans="1:20" x14ac:dyDescent="0.3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 t="shared" si="84"/>
        <v>100</v>
      </c>
      <c r="P1365" s="5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3">
        <f t="shared" si="87"/>
        <v>42415.332638888889</v>
      </c>
    </row>
    <row r="1366" spans="1:20" x14ac:dyDescent="0.3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 t="shared" si="84"/>
        <v>118.64285714285714</v>
      </c>
      <c r="P1366" s="5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3">
        <f t="shared" si="87"/>
        <v>42011.6956712963</v>
      </c>
    </row>
    <row r="1367" spans="1:20" x14ac:dyDescent="0.3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 t="shared" si="84"/>
        <v>100.26666666666667</v>
      </c>
      <c r="P1367" s="5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3">
        <f t="shared" si="87"/>
        <v>42079.691574074073</v>
      </c>
    </row>
    <row r="1368" spans="1:20" x14ac:dyDescent="0.3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 t="shared" si="84"/>
        <v>126.48920000000001</v>
      </c>
      <c r="P1368" s="5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3">
        <f t="shared" si="87"/>
        <v>41970.037766203706</v>
      </c>
    </row>
    <row r="1369" spans="1:20" x14ac:dyDescent="0.3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 t="shared" si="84"/>
        <v>114.26</v>
      </c>
      <c r="P1369" s="5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3">
        <f t="shared" si="87"/>
        <v>42322.044560185182</v>
      </c>
    </row>
    <row r="1370" spans="1:20" x14ac:dyDescent="0.3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 t="shared" si="84"/>
        <v>110.7</v>
      </c>
      <c r="P1370" s="5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3">
        <f t="shared" si="87"/>
        <v>42170.190902777773</v>
      </c>
    </row>
    <row r="1371" spans="1:20" x14ac:dyDescent="0.3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 t="shared" si="84"/>
        <v>105.34805315203954</v>
      </c>
      <c r="P1371" s="5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3">
        <f t="shared" si="87"/>
        <v>41740.594282407408</v>
      </c>
    </row>
    <row r="1372" spans="1:20" x14ac:dyDescent="0.3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 t="shared" si="84"/>
        <v>103.66666666666666</v>
      </c>
      <c r="P1372" s="5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3">
        <f t="shared" si="87"/>
        <v>41563.00335648148</v>
      </c>
    </row>
    <row r="1373" spans="1:20" x14ac:dyDescent="0.3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 t="shared" si="84"/>
        <v>107.08672667523933</v>
      </c>
      <c r="P1373" s="5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3">
        <f t="shared" si="87"/>
        <v>42131.758587962962</v>
      </c>
    </row>
    <row r="1374" spans="1:20" x14ac:dyDescent="0.3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 t="shared" si="84"/>
        <v>124</v>
      </c>
      <c r="P1374" s="5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3">
        <f t="shared" si="87"/>
        <v>41102.739953703705</v>
      </c>
    </row>
    <row r="1375" spans="1:20" x14ac:dyDescent="0.3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 t="shared" si="84"/>
        <v>105.01</v>
      </c>
      <c r="P1375" s="5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3">
        <f t="shared" si="87"/>
        <v>42734.95177083333</v>
      </c>
    </row>
    <row r="1376" spans="1:20" x14ac:dyDescent="0.3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 t="shared" si="84"/>
        <v>189.46666666666667</v>
      </c>
      <c r="P1376" s="5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3">
        <f t="shared" si="87"/>
        <v>42454.12023148148</v>
      </c>
    </row>
    <row r="1377" spans="1:20" x14ac:dyDescent="0.3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 t="shared" si="84"/>
        <v>171.32499999999999</v>
      </c>
      <c r="P1377" s="5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3">
        <f t="shared" si="87"/>
        <v>42750.066192129627</v>
      </c>
    </row>
    <row r="1378" spans="1:20" x14ac:dyDescent="0.3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 t="shared" si="84"/>
        <v>252.48648648648651</v>
      </c>
      <c r="P1378" s="5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3">
        <f t="shared" si="87"/>
        <v>42707.710717592592</v>
      </c>
    </row>
    <row r="1379" spans="1:20" x14ac:dyDescent="0.3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 t="shared" si="84"/>
        <v>116.15384615384616</v>
      </c>
      <c r="P1379" s="5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3">
        <f t="shared" si="87"/>
        <v>42769.174305555556</v>
      </c>
    </row>
    <row r="1380" spans="1:20" x14ac:dyDescent="0.3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 t="shared" si="84"/>
        <v>203.35000000000002</v>
      </c>
      <c r="P1380" s="5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3">
        <f t="shared" si="87"/>
        <v>42583.759374999994</v>
      </c>
    </row>
    <row r="1381" spans="1:20" x14ac:dyDescent="0.3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 t="shared" si="84"/>
        <v>111.60000000000001</v>
      </c>
      <c r="P1381" s="5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3">
        <f t="shared" si="87"/>
        <v>42160.491620370376</v>
      </c>
    </row>
    <row r="1382" spans="1:20" x14ac:dyDescent="0.3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 t="shared" si="84"/>
        <v>424</v>
      </c>
      <c r="P1382" s="5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3">
        <f t="shared" si="87"/>
        <v>42164.083333333328</v>
      </c>
    </row>
    <row r="1383" spans="1:20" x14ac:dyDescent="0.3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 t="shared" si="84"/>
        <v>107.1</v>
      </c>
      <c r="P1383" s="5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3">
        <f t="shared" si="87"/>
        <v>42733.214409722219</v>
      </c>
    </row>
    <row r="1384" spans="1:20" x14ac:dyDescent="0.3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 t="shared" si="84"/>
        <v>104.3625</v>
      </c>
      <c r="P1384" s="5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3">
        <f t="shared" si="87"/>
        <v>41400.800185185188</v>
      </c>
    </row>
    <row r="1385" spans="1:20" x14ac:dyDescent="0.3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 t="shared" si="84"/>
        <v>212.40909090909091</v>
      </c>
      <c r="P1385" s="5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3">
        <f t="shared" si="87"/>
        <v>42727.074976851851</v>
      </c>
    </row>
    <row r="1386" spans="1:20" x14ac:dyDescent="0.3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 t="shared" si="84"/>
        <v>124.08571428571429</v>
      </c>
      <c r="P1386" s="5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3">
        <f t="shared" si="87"/>
        <v>42190.735208333332</v>
      </c>
    </row>
    <row r="1387" spans="1:20" x14ac:dyDescent="0.3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 t="shared" si="84"/>
        <v>110.406125</v>
      </c>
      <c r="P1387" s="5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3">
        <f t="shared" si="87"/>
        <v>42489.507638888885</v>
      </c>
    </row>
    <row r="1388" spans="1:20" x14ac:dyDescent="0.3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 t="shared" si="84"/>
        <v>218.75</v>
      </c>
      <c r="P1388" s="5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3">
        <f t="shared" si="87"/>
        <v>42214.646863425922</v>
      </c>
    </row>
    <row r="1389" spans="1:20" x14ac:dyDescent="0.3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 t="shared" si="84"/>
        <v>136.625</v>
      </c>
      <c r="P1389" s="5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3">
        <f t="shared" si="87"/>
        <v>42158.1875</v>
      </c>
    </row>
    <row r="1390" spans="1:20" x14ac:dyDescent="0.3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 t="shared" si="84"/>
        <v>134.8074</v>
      </c>
      <c r="P1390" s="5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3">
        <f t="shared" si="87"/>
        <v>42660.676388888889</v>
      </c>
    </row>
    <row r="1391" spans="1:20" x14ac:dyDescent="0.3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 t="shared" si="84"/>
        <v>145.4</v>
      </c>
      <c r="P1391" s="5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3">
        <f t="shared" si="87"/>
        <v>42595.480983796297</v>
      </c>
    </row>
    <row r="1392" spans="1:20" x14ac:dyDescent="0.3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 t="shared" si="84"/>
        <v>109.10714285714285</v>
      </c>
      <c r="P1392" s="5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3">
        <f t="shared" si="87"/>
        <v>42121.716666666667</v>
      </c>
    </row>
    <row r="1393" spans="1:20" x14ac:dyDescent="0.3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 t="shared" si="84"/>
        <v>110.2</v>
      </c>
      <c r="P1393" s="5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3">
        <f t="shared" si="87"/>
        <v>42238.207638888889</v>
      </c>
    </row>
    <row r="1394" spans="1:20" x14ac:dyDescent="0.3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 t="shared" si="84"/>
        <v>113.64000000000001</v>
      </c>
      <c r="P1394" s="5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3">
        <f t="shared" si="87"/>
        <v>42432.154930555553</v>
      </c>
    </row>
    <row r="1395" spans="1:20" x14ac:dyDescent="0.3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 t="shared" si="84"/>
        <v>102.35000000000001</v>
      </c>
      <c r="P1395" s="5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3">
        <f t="shared" si="87"/>
        <v>42583.681979166664</v>
      </c>
    </row>
    <row r="1396" spans="1:20" x14ac:dyDescent="0.3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 t="shared" si="84"/>
        <v>122.13333333333334</v>
      </c>
      <c r="P1396" s="5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3">
        <f t="shared" si="87"/>
        <v>42795.125</v>
      </c>
    </row>
    <row r="1397" spans="1:20" x14ac:dyDescent="0.3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 t="shared" si="84"/>
        <v>111.88571428571427</v>
      </c>
      <c r="P1397" s="5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3">
        <f t="shared" si="87"/>
        <v>42749.90834490741</v>
      </c>
    </row>
    <row r="1398" spans="1:20" x14ac:dyDescent="0.3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 t="shared" si="84"/>
        <v>107.3</v>
      </c>
      <c r="P1398" s="5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3">
        <f t="shared" si="87"/>
        <v>42048.99863425926</v>
      </c>
    </row>
    <row r="1399" spans="1:20" x14ac:dyDescent="0.3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 t="shared" si="84"/>
        <v>113.85000000000001</v>
      </c>
      <c r="P1399" s="5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3">
        <f t="shared" si="87"/>
        <v>42670.888194444444</v>
      </c>
    </row>
    <row r="1400" spans="1:20" x14ac:dyDescent="0.3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 t="shared" si="84"/>
        <v>109.68181818181819</v>
      </c>
      <c r="P1400" s="5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3">
        <f t="shared" si="87"/>
        <v>42556.874236111107</v>
      </c>
    </row>
    <row r="1401" spans="1:20" x14ac:dyDescent="0.3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 t="shared" si="84"/>
        <v>126.14444444444443</v>
      </c>
      <c r="P1401" s="5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3">
        <f t="shared" si="87"/>
        <v>41919.004317129627</v>
      </c>
    </row>
    <row r="1402" spans="1:20" x14ac:dyDescent="0.3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 t="shared" si="84"/>
        <v>167.42857142857144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3">
        <f t="shared" si="87"/>
        <v>42533.229166666672</v>
      </c>
    </row>
    <row r="1403" spans="1:20" x14ac:dyDescent="0.3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 t="shared" si="84"/>
        <v>496.52000000000004</v>
      </c>
      <c r="P1403" s="5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3">
        <f t="shared" si="87"/>
        <v>41420.99622685185</v>
      </c>
    </row>
    <row r="1404" spans="1:20" x14ac:dyDescent="0.3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 t="shared" si="84"/>
        <v>109.16</v>
      </c>
      <c r="P1404" s="5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3">
        <f t="shared" si="87"/>
        <v>42125.011701388896</v>
      </c>
    </row>
    <row r="1405" spans="1:20" x14ac:dyDescent="0.3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 t="shared" si="84"/>
        <v>102.57499999999999</v>
      </c>
      <c r="P1405" s="5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3">
        <f t="shared" si="87"/>
        <v>41481.062905092593</v>
      </c>
    </row>
    <row r="1406" spans="1:20" x14ac:dyDescent="0.3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 t="shared" si="84"/>
        <v>1.6620689655172414</v>
      </c>
      <c r="P1406" s="5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3">
        <f t="shared" si="87"/>
        <v>42057.510243055556</v>
      </c>
    </row>
    <row r="1407" spans="1:20" x14ac:dyDescent="0.3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 t="shared" si="84"/>
        <v>0.42</v>
      </c>
      <c r="P1407" s="5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3">
        <f t="shared" si="87"/>
        <v>41971.722233796296</v>
      </c>
    </row>
    <row r="1408" spans="1:20" x14ac:dyDescent="0.3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 t="shared" si="84"/>
        <v>0.125</v>
      </c>
      <c r="P1408" s="5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3">
        <f t="shared" si="87"/>
        <v>42350.416666666672</v>
      </c>
    </row>
    <row r="1409" spans="1:20" x14ac:dyDescent="0.3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 t="shared" si="84"/>
        <v>0.5</v>
      </c>
      <c r="P1409" s="5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3">
        <f t="shared" si="87"/>
        <v>41863.536782407406</v>
      </c>
    </row>
    <row r="1410" spans="1:20" x14ac:dyDescent="0.3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 t="shared" si="84"/>
        <v>7.1999999999999993</v>
      </c>
      <c r="P1410" s="5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3">
        <f t="shared" si="87"/>
        <v>42321.913842592592</v>
      </c>
    </row>
    <row r="1411" spans="1:20" x14ac:dyDescent="0.3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 t="shared" ref="O1411:O1474" si="88">(E1411/D1411)*100</f>
        <v>0</v>
      </c>
      <c r="P1411" s="5">
        <f t="shared" ref="P1411:P1474" si="89">IF(NOT(L1411=0),(E1411/L1411),0)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3">
        <f t="shared" ref="T1411:T1474" si="91">(((I1411/60)/60)/24)+DATE(1970,1,1)</f>
        <v>42005.175173611111</v>
      </c>
    </row>
    <row r="1412" spans="1:20" x14ac:dyDescent="0.3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 t="shared" si="88"/>
        <v>1.6666666666666666E-2</v>
      </c>
      <c r="P1412" s="5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3">
        <f t="shared" si="91"/>
        <v>42524.318518518514</v>
      </c>
    </row>
    <row r="1413" spans="1:20" x14ac:dyDescent="0.3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 t="shared" si="88"/>
        <v>0.23333333333333336</v>
      </c>
      <c r="P1413" s="5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3">
        <f t="shared" si="91"/>
        <v>42041.059027777781</v>
      </c>
    </row>
    <row r="1414" spans="1:20" x14ac:dyDescent="0.3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 t="shared" si="88"/>
        <v>4.5714285714285712</v>
      </c>
      <c r="P1414" s="5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3">
        <f t="shared" si="91"/>
        <v>41977.063645833332</v>
      </c>
    </row>
    <row r="1415" spans="1:20" x14ac:dyDescent="0.3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 t="shared" si="88"/>
        <v>5</v>
      </c>
      <c r="P1415" s="5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3">
        <f t="shared" si="91"/>
        <v>42420.437152777777</v>
      </c>
    </row>
    <row r="1416" spans="1:20" x14ac:dyDescent="0.3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 t="shared" si="88"/>
        <v>0.2</v>
      </c>
      <c r="P1416" s="5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3">
        <f t="shared" si="91"/>
        <v>42738.25309027778</v>
      </c>
    </row>
    <row r="1417" spans="1:20" x14ac:dyDescent="0.3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 t="shared" si="88"/>
        <v>18.181818181818183</v>
      </c>
      <c r="P1417" s="5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3">
        <f t="shared" si="91"/>
        <v>42232.675821759258</v>
      </c>
    </row>
    <row r="1418" spans="1:20" x14ac:dyDescent="0.3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 t="shared" si="88"/>
        <v>0</v>
      </c>
      <c r="P1418" s="5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3">
        <f t="shared" si="91"/>
        <v>42329.967812499999</v>
      </c>
    </row>
    <row r="1419" spans="1:20" x14ac:dyDescent="0.3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 t="shared" si="88"/>
        <v>1.2222222222222223</v>
      </c>
      <c r="P1419" s="5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3">
        <f t="shared" si="91"/>
        <v>42262.465972222228</v>
      </c>
    </row>
    <row r="1420" spans="1:20" x14ac:dyDescent="0.3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 t="shared" si="88"/>
        <v>0.2</v>
      </c>
      <c r="P1420" s="5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3">
        <f t="shared" si="91"/>
        <v>42425.456412037034</v>
      </c>
    </row>
    <row r="1421" spans="1:20" x14ac:dyDescent="0.3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 t="shared" si="88"/>
        <v>7.0634920634920633</v>
      </c>
      <c r="P1421" s="5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3">
        <f t="shared" si="91"/>
        <v>42652.456238425926</v>
      </c>
    </row>
    <row r="1422" spans="1:20" x14ac:dyDescent="0.3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 t="shared" si="88"/>
        <v>2.7272727272727271</v>
      </c>
      <c r="P1422" s="5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3">
        <f t="shared" si="91"/>
        <v>42549.667662037042</v>
      </c>
    </row>
    <row r="1423" spans="1:20" x14ac:dyDescent="0.3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 t="shared" si="88"/>
        <v>0.1</v>
      </c>
      <c r="P1423" s="5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3">
        <f t="shared" si="91"/>
        <v>42043.915613425925</v>
      </c>
    </row>
    <row r="1424" spans="1:20" x14ac:dyDescent="0.3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 t="shared" si="88"/>
        <v>0.104</v>
      </c>
      <c r="P1424" s="5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3">
        <f t="shared" si="91"/>
        <v>42634.239629629628</v>
      </c>
    </row>
    <row r="1425" spans="1:20" x14ac:dyDescent="0.3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 t="shared" si="88"/>
        <v>0.33333333333333337</v>
      </c>
      <c r="P1425" s="5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3">
        <f t="shared" si="91"/>
        <v>42370.360312500001</v>
      </c>
    </row>
    <row r="1426" spans="1:20" x14ac:dyDescent="0.3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 t="shared" si="88"/>
        <v>20.36</v>
      </c>
      <c r="P1426" s="5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3">
        <f t="shared" si="91"/>
        <v>42689.759282407409</v>
      </c>
    </row>
    <row r="1427" spans="1:20" x14ac:dyDescent="0.3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 t="shared" si="88"/>
        <v>0</v>
      </c>
      <c r="P1427" s="5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3">
        <f t="shared" si="91"/>
        <v>42123.131469907406</v>
      </c>
    </row>
    <row r="1428" spans="1:20" x14ac:dyDescent="0.3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 t="shared" si="88"/>
        <v>0</v>
      </c>
      <c r="P1428" s="5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3">
        <f t="shared" si="91"/>
        <v>42240.390277777777</v>
      </c>
    </row>
    <row r="1429" spans="1:20" x14ac:dyDescent="0.3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 t="shared" si="88"/>
        <v>8.3800000000000008</v>
      </c>
      <c r="P1429" s="5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3">
        <f t="shared" si="91"/>
        <v>42631.851678240739</v>
      </c>
    </row>
    <row r="1430" spans="1:20" x14ac:dyDescent="0.3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 t="shared" si="88"/>
        <v>4.5</v>
      </c>
      <c r="P1430" s="5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3">
        <f t="shared" si="91"/>
        <v>42462.338159722218</v>
      </c>
    </row>
    <row r="1431" spans="1:20" x14ac:dyDescent="0.3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 t="shared" si="88"/>
        <v>0</v>
      </c>
      <c r="P1431" s="5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3">
        <f t="shared" si="91"/>
        <v>42104.060671296291</v>
      </c>
    </row>
    <row r="1432" spans="1:20" x14ac:dyDescent="0.3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 t="shared" si="88"/>
        <v>8.06</v>
      </c>
      <c r="P1432" s="5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3">
        <f t="shared" si="91"/>
        <v>41992.813518518517</v>
      </c>
    </row>
    <row r="1433" spans="1:20" x14ac:dyDescent="0.3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 t="shared" si="88"/>
        <v>31.94705882352941</v>
      </c>
      <c r="P1433" s="5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3">
        <f t="shared" si="91"/>
        <v>42334.252500000002</v>
      </c>
    </row>
    <row r="1434" spans="1:20" x14ac:dyDescent="0.3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 t="shared" si="88"/>
        <v>0</v>
      </c>
      <c r="P1434" s="5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3">
        <f t="shared" si="91"/>
        <v>42205.780416666668</v>
      </c>
    </row>
    <row r="1435" spans="1:20" x14ac:dyDescent="0.3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 t="shared" si="88"/>
        <v>6.708333333333333</v>
      </c>
      <c r="P1435" s="5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3">
        <f t="shared" si="91"/>
        <v>42714.458333333328</v>
      </c>
    </row>
    <row r="1436" spans="1:20" x14ac:dyDescent="0.3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 t="shared" si="88"/>
        <v>9.9878048780487809</v>
      </c>
      <c r="P1436" s="5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3">
        <f t="shared" si="91"/>
        <v>42163.625</v>
      </c>
    </row>
    <row r="1437" spans="1:20" x14ac:dyDescent="0.3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 t="shared" si="88"/>
        <v>0.1</v>
      </c>
      <c r="P1437" s="5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3">
        <f t="shared" si="91"/>
        <v>42288.780324074076</v>
      </c>
    </row>
    <row r="1438" spans="1:20" x14ac:dyDescent="0.3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 t="shared" si="88"/>
        <v>0.77</v>
      </c>
      <c r="P1438" s="5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3">
        <f t="shared" si="91"/>
        <v>42421.35019675926</v>
      </c>
    </row>
    <row r="1439" spans="1:20" x14ac:dyDescent="0.3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 t="shared" si="88"/>
        <v>26.900000000000002</v>
      </c>
      <c r="P1439" s="5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3">
        <f t="shared" si="91"/>
        <v>41833.207638888889</v>
      </c>
    </row>
    <row r="1440" spans="1:20" x14ac:dyDescent="0.3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 t="shared" si="88"/>
        <v>3</v>
      </c>
      <c r="P1440" s="5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3">
        <f t="shared" si="91"/>
        <v>42487.579861111109</v>
      </c>
    </row>
    <row r="1441" spans="1:20" x14ac:dyDescent="0.3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 t="shared" si="88"/>
        <v>6.6055045871559637</v>
      </c>
      <c r="P1441" s="5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3">
        <f t="shared" si="91"/>
        <v>42070.829872685179</v>
      </c>
    </row>
    <row r="1442" spans="1:20" x14ac:dyDescent="0.3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 t="shared" si="88"/>
        <v>7.6923076923076927E-3</v>
      </c>
      <c r="P1442" s="5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3">
        <f t="shared" si="91"/>
        <v>42516.748414351852</v>
      </c>
    </row>
    <row r="1443" spans="1:20" x14ac:dyDescent="0.3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 t="shared" si="88"/>
        <v>1.1222222222222222</v>
      </c>
      <c r="P1443" s="5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3">
        <f t="shared" si="91"/>
        <v>42258.765844907408</v>
      </c>
    </row>
    <row r="1444" spans="1:20" x14ac:dyDescent="0.3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 t="shared" si="88"/>
        <v>0</v>
      </c>
      <c r="P1444" s="5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3">
        <f t="shared" si="91"/>
        <v>42515.64534722222</v>
      </c>
    </row>
    <row r="1445" spans="1:20" x14ac:dyDescent="0.3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 t="shared" si="88"/>
        <v>0</v>
      </c>
      <c r="P1445" s="5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3">
        <f t="shared" si="91"/>
        <v>42737.926030092596</v>
      </c>
    </row>
    <row r="1446" spans="1:20" x14ac:dyDescent="0.3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 t="shared" si="88"/>
        <v>0</v>
      </c>
      <c r="P1446" s="5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3">
        <f t="shared" si="91"/>
        <v>42259.873402777783</v>
      </c>
    </row>
    <row r="1447" spans="1:20" x14ac:dyDescent="0.3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 t="shared" si="88"/>
        <v>0</v>
      </c>
      <c r="P1447" s="5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3">
        <f t="shared" si="91"/>
        <v>42169.542303240742</v>
      </c>
    </row>
    <row r="1448" spans="1:20" x14ac:dyDescent="0.3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 t="shared" si="88"/>
        <v>0</v>
      </c>
      <c r="P1448" s="5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3">
        <f t="shared" si="91"/>
        <v>42481.447662037041</v>
      </c>
    </row>
    <row r="1449" spans="1:20" x14ac:dyDescent="0.3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 t="shared" si="88"/>
        <v>1.4999999999999999E-2</v>
      </c>
      <c r="P1449" s="5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3">
        <f t="shared" si="91"/>
        <v>42559.730717592596</v>
      </c>
    </row>
    <row r="1450" spans="1:20" x14ac:dyDescent="0.3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 t="shared" si="88"/>
        <v>0</v>
      </c>
      <c r="P1450" s="5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3">
        <f t="shared" si="91"/>
        <v>42146.225694444445</v>
      </c>
    </row>
    <row r="1451" spans="1:20" x14ac:dyDescent="0.3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 t="shared" si="88"/>
        <v>0</v>
      </c>
      <c r="P1451" s="5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3">
        <f t="shared" si="91"/>
        <v>42134.811400462961</v>
      </c>
    </row>
    <row r="1452" spans="1:20" x14ac:dyDescent="0.3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 t="shared" si="88"/>
        <v>1E-3</v>
      </c>
      <c r="P1452" s="5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3">
        <f t="shared" si="91"/>
        <v>42420.171261574069</v>
      </c>
    </row>
    <row r="1453" spans="1:20" x14ac:dyDescent="0.3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 t="shared" si="88"/>
        <v>1.0554089709762533E-2</v>
      </c>
      <c r="P1453" s="5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3">
        <f t="shared" si="91"/>
        <v>41962.00068287037</v>
      </c>
    </row>
    <row r="1454" spans="1:20" x14ac:dyDescent="0.3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 t="shared" si="88"/>
        <v>0</v>
      </c>
      <c r="P1454" s="5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3">
        <f t="shared" si="91"/>
        <v>41848.703275462962</v>
      </c>
    </row>
    <row r="1455" spans="1:20" x14ac:dyDescent="0.3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 t="shared" si="88"/>
        <v>0</v>
      </c>
      <c r="P1455" s="5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3">
        <f t="shared" si="91"/>
        <v>42840.654479166667</v>
      </c>
    </row>
    <row r="1456" spans="1:20" x14ac:dyDescent="0.3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 t="shared" si="88"/>
        <v>0.85714285714285721</v>
      </c>
      <c r="P1456" s="5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3">
        <f t="shared" si="91"/>
        <v>42484.915972222225</v>
      </c>
    </row>
    <row r="1457" spans="1:20" x14ac:dyDescent="0.3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 t="shared" si="88"/>
        <v>10.5</v>
      </c>
      <c r="P1457" s="5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3">
        <f t="shared" si="91"/>
        <v>41887.568749999999</v>
      </c>
    </row>
    <row r="1458" spans="1:20" x14ac:dyDescent="0.3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 t="shared" si="88"/>
        <v>2.9000000000000004</v>
      </c>
      <c r="P1458" s="5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3">
        <f t="shared" si="91"/>
        <v>42738.668576388889</v>
      </c>
    </row>
    <row r="1459" spans="1:20" x14ac:dyDescent="0.3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 t="shared" si="88"/>
        <v>0</v>
      </c>
      <c r="P1459" s="5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3">
        <f t="shared" si="91"/>
        <v>42319.938009259262</v>
      </c>
    </row>
    <row r="1460" spans="1:20" x14ac:dyDescent="0.3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 t="shared" si="88"/>
        <v>0</v>
      </c>
      <c r="P1460" s="5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3">
        <f t="shared" si="91"/>
        <v>41862.166666666664</v>
      </c>
    </row>
    <row r="1461" spans="1:20" x14ac:dyDescent="0.3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 t="shared" si="88"/>
        <v>0</v>
      </c>
      <c r="P1461" s="5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3">
        <f t="shared" si="91"/>
        <v>42340.725694444445</v>
      </c>
    </row>
    <row r="1462" spans="1:20" x14ac:dyDescent="0.3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 t="shared" si="88"/>
        <v>0</v>
      </c>
      <c r="P1462" s="5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3">
        <f t="shared" si="91"/>
        <v>41973.989583333328</v>
      </c>
    </row>
    <row r="1463" spans="1:20" x14ac:dyDescent="0.3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 t="shared" si="88"/>
        <v>101.24459999999999</v>
      </c>
      <c r="P1463" s="5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3">
        <f t="shared" si="91"/>
        <v>41933</v>
      </c>
    </row>
    <row r="1464" spans="1:20" x14ac:dyDescent="0.3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 t="shared" si="88"/>
        <v>108.5175</v>
      </c>
      <c r="P1464" s="5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3">
        <f t="shared" si="91"/>
        <v>41374.662858796299</v>
      </c>
    </row>
    <row r="1465" spans="1:20" x14ac:dyDescent="0.3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 t="shared" si="88"/>
        <v>147.66666666666666</v>
      </c>
      <c r="P1465" s="5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3">
        <f t="shared" si="91"/>
        <v>41371.869652777779</v>
      </c>
    </row>
    <row r="1466" spans="1:20" x14ac:dyDescent="0.3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 t="shared" si="88"/>
        <v>163.19999999999999</v>
      </c>
      <c r="P1466" s="5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3">
        <f t="shared" si="91"/>
        <v>41321.661550925928</v>
      </c>
    </row>
    <row r="1467" spans="1:20" x14ac:dyDescent="0.3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 t="shared" si="88"/>
        <v>456.41449999999998</v>
      </c>
      <c r="P1467" s="5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3">
        <f t="shared" si="91"/>
        <v>40990.125</v>
      </c>
    </row>
    <row r="1468" spans="1:20" x14ac:dyDescent="0.3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 t="shared" si="88"/>
        <v>107.87731249999999</v>
      </c>
      <c r="P1468" s="5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3">
        <f t="shared" si="91"/>
        <v>42381.208333333328</v>
      </c>
    </row>
    <row r="1469" spans="1:20" x14ac:dyDescent="0.3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 t="shared" si="88"/>
        <v>115.08</v>
      </c>
      <c r="P1469" s="5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3">
        <f t="shared" si="91"/>
        <v>40993.760243055556</v>
      </c>
    </row>
    <row r="1470" spans="1:20" x14ac:dyDescent="0.3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 t="shared" si="88"/>
        <v>102.36842105263158</v>
      </c>
      <c r="P1470" s="5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3">
        <f t="shared" si="91"/>
        <v>40706.014456018522</v>
      </c>
    </row>
    <row r="1471" spans="1:20" x14ac:dyDescent="0.3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 t="shared" si="88"/>
        <v>108.42485875706214</v>
      </c>
      <c r="P1471" s="5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3">
        <f t="shared" si="91"/>
        <v>41320.598483796297</v>
      </c>
    </row>
    <row r="1472" spans="1:20" x14ac:dyDescent="0.3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 t="shared" si="88"/>
        <v>125.13333333333334</v>
      </c>
      <c r="P1472" s="5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3">
        <f t="shared" si="91"/>
        <v>41271.827118055553</v>
      </c>
    </row>
    <row r="1473" spans="1:20" x14ac:dyDescent="0.3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 t="shared" si="88"/>
        <v>103.840625</v>
      </c>
      <c r="P1473" s="5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3">
        <f t="shared" si="91"/>
        <v>42103.957569444443</v>
      </c>
    </row>
    <row r="1474" spans="1:20" x14ac:dyDescent="0.3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 t="shared" si="88"/>
        <v>138.70400000000001</v>
      </c>
      <c r="P1474" s="5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3">
        <f t="shared" si="91"/>
        <v>41563.542858796296</v>
      </c>
    </row>
    <row r="1475" spans="1:20" x14ac:dyDescent="0.3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 t="shared" ref="O1475:O1538" si="92">(E1475/D1475)*100</f>
        <v>120.51600000000001</v>
      </c>
      <c r="P1475" s="5">
        <f t="shared" ref="P1475:P1538" si="93">IF(NOT(L1475=0),(E1475/L1475),0)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3">
        <f t="shared" ref="T1475:T1538" si="95">(((I1475/60)/60)/24)+DATE(1970,1,1)</f>
        <v>40969.979618055557</v>
      </c>
    </row>
    <row r="1476" spans="1:20" x14ac:dyDescent="0.3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 t="shared" si="92"/>
        <v>112.26666666666667</v>
      </c>
      <c r="P1476" s="5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3">
        <f t="shared" si="95"/>
        <v>41530.727916666663</v>
      </c>
    </row>
    <row r="1477" spans="1:20" x14ac:dyDescent="0.3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 t="shared" si="92"/>
        <v>188.66966666666667</v>
      </c>
      <c r="P1477" s="5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3">
        <f t="shared" si="95"/>
        <v>41993.207638888889</v>
      </c>
    </row>
    <row r="1478" spans="1:20" x14ac:dyDescent="0.3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 t="shared" si="92"/>
        <v>661.55466666666666</v>
      </c>
      <c r="P1478" s="5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3">
        <f t="shared" si="95"/>
        <v>40796.041921296295</v>
      </c>
    </row>
    <row r="1479" spans="1:20" x14ac:dyDescent="0.3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 t="shared" si="92"/>
        <v>111.31</v>
      </c>
      <c r="P1479" s="5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3">
        <f t="shared" si="95"/>
        <v>40900.125</v>
      </c>
    </row>
    <row r="1480" spans="1:20" x14ac:dyDescent="0.3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 t="shared" si="92"/>
        <v>1181.6142199999999</v>
      </c>
      <c r="P1480" s="5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3">
        <f t="shared" si="95"/>
        <v>41408.871678240743</v>
      </c>
    </row>
    <row r="1481" spans="1:20" x14ac:dyDescent="0.3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 t="shared" si="92"/>
        <v>137.375</v>
      </c>
      <c r="P1481" s="5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3">
        <f t="shared" si="95"/>
        <v>41769.165972222225</v>
      </c>
    </row>
    <row r="1482" spans="1:20" x14ac:dyDescent="0.3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 t="shared" si="92"/>
        <v>117.04040000000001</v>
      </c>
      <c r="P1482" s="5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3">
        <f t="shared" si="95"/>
        <v>41481.708333333336</v>
      </c>
    </row>
    <row r="1483" spans="1:20" x14ac:dyDescent="0.3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 t="shared" si="92"/>
        <v>2.1</v>
      </c>
      <c r="P1483" s="5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3">
        <f t="shared" si="95"/>
        <v>41580.922974537039</v>
      </c>
    </row>
    <row r="1484" spans="1:20" x14ac:dyDescent="0.3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 t="shared" si="92"/>
        <v>0.1</v>
      </c>
      <c r="P1484" s="5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3">
        <f t="shared" si="95"/>
        <v>41159.32708333333</v>
      </c>
    </row>
    <row r="1485" spans="1:20" x14ac:dyDescent="0.3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 t="shared" si="92"/>
        <v>0.7142857142857143</v>
      </c>
      <c r="P1485" s="5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3">
        <f t="shared" si="95"/>
        <v>42573.192997685182</v>
      </c>
    </row>
    <row r="1486" spans="1:20" x14ac:dyDescent="0.3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 t="shared" si="92"/>
        <v>0</v>
      </c>
      <c r="P1486" s="5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3">
        <f t="shared" si="95"/>
        <v>41111.618750000001</v>
      </c>
    </row>
    <row r="1487" spans="1:20" x14ac:dyDescent="0.3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 t="shared" si="92"/>
        <v>2.2388059701492535</v>
      </c>
      <c r="P1487" s="5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3">
        <f t="shared" si="95"/>
        <v>42175.795983796299</v>
      </c>
    </row>
    <row r="1488" spans="1:20" x14ac:dyDescent="0.3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 t="shared" si="92"/>
        <v>0.24</v>
      </c>
      <c r="P1488" s="5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3">
        <f t="shared" si="95"/>
        <v>42062.168530092589</v>
      </c>
    </row>
    <row r="1489" spans="1:20" x14ac:dyDescent="0.3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 t="shared" si="92"/>
        <v>0</v>
      </c>
      <c r="P1489" s="5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3">
        <f t="shared" si="95"/>
        <v>42584.917488425926</v>
      </c>
    </row>
    <row r="1490" spans="1:20" x14ac:dyDescent="0.3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 t="shared" si="92"/>
        <v>2.4</v>
      </c>
      <c r="P1490" s="5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3">
        <f t="shared" si="95"/>
        <v>41644.563194444447</v>
      </c>
    </row>
    <row r="1491" spans="1:20" x14ac:dyDescent="0.3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 t="shared" si="92"/>
        <v>0</v>
      </c>
      <c r="P1491" s="5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3">
        <f t="shared" si="95"/>
        <v>41228.653379629628</v>
      </c>
    </row>
    <row r="1492" spans="1:20" x14ac:dyDescent="0.3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 t="shared" si="92"/>
        <v>30.862068965517242</v>
      </c>
      <c r="P1492" s="5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3">
        <f t="shared" si="95"/>
        <v>41549.561041666668</v>
      </c>
    </row>
    <row r="1493" spans="1:20" x14ac:dyDescent="0.3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 t="shared" si="92"/>
        <v>8.3333333333333321</v>
      </c>
      <c r="P1493" s="5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3">
        <f t="shared" si="95"/>
        <v>42050.651388888888</v>
      </c>
    </row>
    <row r="1494" spans="1:20" x14ac:dyDescent="0.3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 t="shared" si="92"/>
        <v>0.75</v>
      </c>
      <c r="P1494" s="5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3">
        <f t="shared" si="95"/>
        <v>40712.884791666671</v>
      </c>
    </row>
    <row r="1495" spans="1:20" x14ac:dyDescent="0.3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 t="shared" si="92"/>
        <v>0</v>
      </c>
      <c r="P1495" s="5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3">
        <f t="shared" si="95"/>
        <v>41441.866608796299</v>
      </c>
    </row>
    <row r="1496" spans="1:20" x14ac:dyDescent="0.3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 t="shared" si="92"/>
        <v>8.9</v>
      </c>
      <c r="P1496" s="5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3">
        <f t="shared" si="95"/>
        <v>42097.651388888888</v>
      </c>
    </row>
    <row r="1497" spans="1:20" x14ac:dyDescent="0.3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 t="shared" si="92"/>
        <v>0</v>
      </c>
      <c r="P1497" s="5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3">
        <f t="shared" si="95"/>
        <v>40782.789710648147</v>
      </c>
    </row>
    <row r="1498" spans="1:20" x14ac:dyDescent="0.3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 t="shared" si="92"/>
        <v>0</v>
      </c>
      <c r="P1498" s="5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3">
        <f t="shared" si="95"/>
        <v>41898.475219907406</v>
      </c>
    </row>
    <row r="1499" spans="1:20" x14ac:dyDescent="0.3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 t="shared" si="92"/>
        <v>6.6666666666666671E-3</v>
      </c>
      <c r="P1499" s="5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3">
        <f t="shared" si="95"/>
        <v>41486.821527777778</v>
      </c>
    </row>
    <row r="1500" spans="1:20" x14ac:dyDescent="0.3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 t="shared" si="92"/>
        <v>1.9</v>
      </c>
      <c r="P1500" s="5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3">
        <f t="shared" si="95"/>
        <v>41885.983541666668</v>
      </c>
    </row>
    <row r="1501" spans="1:20" x14ac:dyDescent="0.3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 t="shared" si="92"/>
        <v>0.25</v>
      </c>
      <c r="P1501" s="5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3">
        <f t="shared" si="95"/>
        <v>42587.007326388892</v>
      </c>
    </row>
    <row r="1502" spans="1:20" x14ac:dyDescent="0.3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 t="shared" si="92"/>
        <v>25.035714285714285</v>
      </c>
      <c r="P1502" s="5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3">
        <f t="shared" si="95"/>
        <v>41395.904594907406</v>
      </c>
    </row>
    <row r="1503" spans="1:20" x14ac:dyDescent="0.3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 t="shared" si="92"/>
        <v>166.33076923076925</v>
      </c>
      <c r="P1503" s="5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3">
        <f t="shared" si="95"/>
        <v>42193.583599537036</v>
      </c>
    </row>
    <row r="1504" spans="1:20" x14ac:dyDescent="0.3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 t="shared" si="92"/>
        <v>101.44545454545455</v>
      </c>
      <c r="P1504" s="5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3">
        <f t="shared" si="95"/>
        <v>42454.916666666672</v>
      </c>
    </row>
    <row r="1505" spans="1:20" x14ac:dyDescent="0.3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 t="shared" si="92"/>
        <v>107.89146666666667</v>
      </c>
      <c r="P1505" s="5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3">
        <f t="shared" si="95"/>
        <v>42666.347233796296</v>
      </c>
    </row>
    <row r="1506" spans="1:20" x14ac:dyDescent="0.3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 t="shared" si="92"/>
        <v>277.93846153846158</v>
      </c>
      <c r="P1506" s="5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3">
        <f t="shared" si="95"/>
        <v>41800.356249999997</v>
      </c>
    </row>
    <row r="1507" spans="1:20" x14ac:dyDescent="0.3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 t="shared" si="92"/>
        <v>103.58125</v>
      </c>
      <c r="P1507" s="5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3">
        <f t="shared" si="95"/>
        <v>42451.834027777775</v>
      </c>
    </row>
    <row r="1508" spans="1:20" x14ac:dyDescent="0.3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 t="shared" si="92"/>
        <v>111.4</v>
      </c>
      <c r="P1508" s="5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3">
        <f t="shared" si="95"/>
        <v>41844.785925925928</v>
      </c>
    </row>
    <row r="1509" spans="1:20" x14ac:dyDescent="0.3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 t="shared" si="92"/>
        <v>215</v>
      </c>
      <c r="P1509" s="5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3">
        <f t="shared" si="95"/>
        <v>40313.340277777781</v>
      </c>
    </row>
    <row r="1510" spans="1:20" x14ac:dyDescent="0.3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 t="shared" si="92"/>
        <v>110.76216216216217</v>
      </c>
      <c r="P1510" s="5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3">
        <f t="shared" si="95"/>
        <v>41817.614363425928</v>
      </c>
    </row>
    <row r="1511" spans="1:20" x14ac:dyDescent="0.3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 t="shared" si="92"/>
        <v>123.64125714285714</v>
      </c>
      <c r="P1511" s="5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3">
        <f t="shared" si="95"/>
        <v>42780.957638888889</v>
      </c>
    </row>
    <row r="1512" spans="1:20" x14ac:dyDescent="0.3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 t="shared" si="92"/>
        <v>101.03500000000001</v>
      </c>
      <c r="P1512" s="5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3">
        <f t="shared" si="95"/>
        <v>41839.385162037033</v>
      </c>
    </row>
    <row r="1513" spans="1:20" x14ac:dyDescent="0.3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 t="shared" si="92"/>
        <v>111.79285714285714</v>
      </c>
      <c r="P1513" s="5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3">
        <f t="shared" si="95"/>
        <v>42326.625046296293</v>
      </c>
    </row>
    <row r="1514" spans="1:20" x14ac:dyDescent="0.3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 t="shared" si="92"/>
        <v>558.7714285714286</v>
      </c>
      <c r="P1514" s="5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3">
        <f t="shared" si="95"/>
        <v>42771.684479166666</v>
      </c>
    </row>
    <row r="1515" spans="1:20" x14ac:dyDescent="0.3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 t="shared" si="92"/>
        <v>150.01875000000001</v>
      </c>
      <c r="P1515" s="5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3">
        <f t="shared" si="95"/>
        <v>41836.637337962966</v>
      </c>
    </row>
    <row r="1516" spans="1:20" x14ac:dyDescent="0.3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 t="shared" si="92"/>
        <v>106.476</v>
      </c>
      <c r="P1516" s="5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3">
        <f t="shared" si="95"/>
        <v>42274.597685185188</v>
      </c>
    </row>
    <row r="1517" spans="1:20" x14ac:dyDescent="0.3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 t="shared" si="92"/>
        <v>157.18899999999999</v>
      </c>
      <c r="P1517" s="5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3">
        <f t="shared" si="95"/>
        <v>42445.211770833332</v>
      </c>
    </row>
    <row r="1518" spans="1:20" x14ac:dyDescent="0.3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 t="shared" si="92"/>
        <v>108.65882352941176</v>
      </c>
      <c r="P1518" s="5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3">
        <f t="shared" si="95"/>
        <v>42649.583333333328</v>
      </c>
    </row>
    <row r="1519" spans="1:20" x14ac:dyDescent="0.3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 t="shared" si="92"/>
        <v>161.97999999999999</v>
      </c>
      <c r="P1519" s="5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3">
        <f t="shared" si="95"/>
        <v>41979.25</v>
      </c>
    </row>
    <row r="1520" spans="1:20" x14ac:dyDescent="0.3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 t="shared" si="92"/>
        <v>205.36666666666665</v>
      </c>
      <c r="P1520" s="5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3">
        <f t="shared" si="95"/>
        <v>41790.8200462963</v>
      </c>
    </row>
    <row r="1521" spans="1:20" x14ac:dyDescent="0.3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 t="shared" si="92"/>
        <v>103.36388888888889</v>
      </c>
      <c r="P1521" s="5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3">
        <f t="shared" si="95"/>
        <v>41810.915972222225</v>
      </c>
    </row>
    <row r="1522" spans="1:20" x14ac:dyDescent="0.3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 t="shared" si="92"/>
        <v>103.47222222222223</v>
      </c>
      <c r="P1522" s="5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3">
        <f t="shared" si="95"/>
        <v>41992.166666666672</v>
      </c>
    </row>
    <row r="1523" spans="1:20" x14ac:dyDescent="0.3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 t="shared" si="92"/>
        <v>106.81333333333333</v>
      </c>
      <c r="P1523" s="5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3">
        <f t="shared" si="95"/>
        <v>42528.167719907404</v>
      </c>
    </row>
    <row r="1524" spans="1:20" x14ac:dyDescent="0.3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 t="shared" si="92"/>
        <v>138.96574712643678</v>
      </c>
      <c r="P1524" s="5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3">
        <f t="shared" si="95"/>
        <v>41929.830312500002</v>
      </c>
    </row>
    <row r="1525" spans="1:20" x14ac:dyDescent="0.3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 t="shared" si="92"/>
        <v>124.84324324324325</v>
      </c>
      <c r="P1525" s="5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3">
        <f t="shared" si="95"/>
        <v>41996</v>
      </c>
    </row>
    <row r="1526" spans="1:20" x14ac:dyDescent="0.3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 t="shared" si="92"/>
        <v>206.99999999999997</v>
      </c>
      <c r="P1526" s="5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3">
        <f t="shared" si="95"/>
        <v>42786.501041666663</v>
      </c>
    </row>
    <row r="1527" spans="1:20" x14ac:dyDescent="0.3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 t="shared" si="92"/>
        <v>174.00576923076923</v>
      </c>
      <c r="P1527" s="5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3">
        <f t="shared" si="95"/>
        <v>42600.702986111108</v>
      </c>
    </row>
    <row r="1528" spans="1:20" x14ac:dyDescent="0.3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 t="shared" si="92"/>
        <v>120.32608695652173</v>
      </c>
      <c r="P1528" s="5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3">
        <f t="shared" si="95"/>
        <v>42388.276006944448</v>
      </c>
    </row>
    <row r="1529" spans="1:20" x14ac:dyDescent="0.3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 t="shared" si="92"/>
        <v>110.44428571428573</v>
      </c>
      <c r="P1529" s="5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3">
        <f t="shared" si="95"/>
        <v>42808.558865740735</v>
      </c>
    </row>
    <row r="1530" spans="1:20" x14ac:dyDescent="0.3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 t="shared" si="92"/>
        <v>281.56666666666666</v>
      </c>
      <c r="P1530" s="5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3">
        <f t="shared" si="95"/>
        <v>42767</v>
      </c>
    </row>
    <row r="1531" spans="1:20" x14ac:dyDescent="0.3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 t="shared" si="92"/>
        <v>100.67894736842105</v>
      </c>
      <c r="P1531" s="5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3">
        <f t="shared" si="95"/>
        <v>42082.587037037039</v>
      </c>
    </row>
    <row r="1532" spans="1:20" x14ac:dyDescent="0.3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 t="shared" si="92"/>
        <v>134.82571428571427</v>
      </c>
      <c r="P1532" s="5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3">
        <f t="shared" si="95"/>
        <v>42300.767303240747</v>
      </c>
    </row>
    <row r="1533" spans="1:20" x14ac:dyDescent="0.3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 t="shared" si="92"/>
        <v>175.95744680851064</v>
      </c>
      <c r="P1533" s="5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3">
        <f t="shared" si="95"/>
        <v>41974.125</v>
      </c>
    </row>
    <row r="1534" spans="1:20" x14ac:dyDescent="0.3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 t="shared" si="92"/>
        <v>484.02000000000004</v>
      </c>
      <c r="P1534" s="5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3">
        <f t="shared" si="95"/>
        <v>42415.625</v>
      </c>
    </row>
    <row r="1535" spans="1:20" x14ac:dyDescent="0.3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 t="shared" si="92"/>
        <v>145.14000000000001</v>
      </c>
      <c r="P1535" s="5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3">
        <f t="shared" si="95"/>
        <v>42492.165972222225</v>
      </c>
    </row>
    <row r="1536" spans="1:20" x14ac:dyDescent="0.3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 t="shared" si="92"/>
        <v>417.73333333333335</v>
      </c>
      <c r="P1536" s="5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3">
        <f t="shared" si="95"/>
        <v>42251.67432870371</v>
      </c>
    </row>
    <row r="1537" spans="1:20" x14ac:dyDescent="0.3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 t="shared" si="92"/>
        <v>132.42499999999998</v>
      </c>
      <c r="P1537" s="5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3">
        <f t="shared" si="95"/>
        <v>42513.916666666672</v>
      </c>
    </row>
    <row r="1538" spans="1:20" x14ac:dyDescent="0.3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 t="shared" si="92"/>
        <v>250.30841666666666</v>
      </c>
      <c r="P1538" s="5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3">
        <f t="shared" si="95"/>
        <v>42243.802199074074</v>
      </c>
    </row>
    <row r="1539" spans="1:20" x14ac:dyDescent="0.3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 t="shared" ref="O1539:O1602" si="96">(E1539/D1539)*100</f>
        <v>179.9</v>
      </c>
      <c r="P1539" s="5">
        <f t="shared" ref="P1539:P1602" si="97">IF(NOT(L1539=0),(E1539/L1539),0)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3">
        <f t="shared" ref="T1539:T1602" si="99">(((I1539/60)/60)/24)+DATE(1970,1,1)</f>
        <v>42588.75</v>
      </c>
    </row>
    <row r="1540" spans="1:20" x14ac:dyDescent="0.3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 t="shared" si="96"/>
        <v>102.62857142857142</v>
      </c>
      <c r="P1540" s="5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3">
        <f t="shared" si="99"/>
        <v>42026.782060185185</v>
      </c>
    </row>
    <row r="1541" spans="1:20" x14ac:dyDescent="0.3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 t="shared" si="96"/>
        <v>135.98609999999999</v>
      </c>
      <c r="P1541" s="5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3">
        <f t="shared" si="99"/>
        <v>42738.919201388882</v>
      </c>
    </row>
    <row r="1542" spans="1:20" x14ac:dyDescent="0.3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 t="shared" si="96"/>
        <v>117.86666666666667</v>
      </c>
      <c r="P1542" s="5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3">
        <f t="shared" si="99"/>
        <v>41969.052083333328</v>
      </c>
    </row>
    <row r="1543" spans="1:20" x14ac:dyDescent="0.3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 t="shared" si="96"/>
        <v>3.3333333333333333E-2</v>
      </c>
      <c r="P1543" s="5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3">
        <f t="shared" si="99"/>
        <v>42004.712245370371</v>
      </c>
    </row>
    <row r="1544" spans="1:20" x14ac:dyDescent="0.3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 t="shared" si="96"/>
        <v>4</v>
      </c>
      <c r="P1544" s="5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3">
        <f t="shared" si="99"/>
        <v>42185.996527777781</v>
      </c>
    </row>
    <row r="1545" spans="1:20" x14ac:dyDescent="0.3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 t="shared" si="96"/>
        <v>0.44444444444444442</v>
      </c>
      <c r="P1545" s="5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3">
        <f t="shared" si="99"/>
        <v>41965.551319444443</v>
      </c>
    </row>
    <row r="1546" spans="1:20" x14ac:dyDescent="0.3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 t="shared" si="96"/>
        <v>0</v>
      </c>
      <c r="P1546" s="5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3">
        <f t="shared" si="99"/>
        <v>42095.012499999997</v>
      </c>
    </row>
    <row r="1547" spans="1:20" x14ac:dyDescent="0.3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 t="shared" si="96"/>
        <v>3.3333333333333333E-2</v>
      </c>
      <c r="P1547" s="5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3">
        <f t="shared" si="99"/>
        <v>42065.886111111111</v>
      </c>
    </row>
    <row r="1548" spans="1:20" x14ac:dyDescent="0.3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 t="shared" si="96"/>
        <v>28.9</v>
      </c>
      <c r="P1548" s="5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3">
        <f t="shared" si="99"/>
        <v>41899.212951388887</v>
      </c>
    </row>
    <row r="1549" spans="1:20" x14ac:dyDescent="0.3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 t="shared" si="96"/>
        <v>0</v>
      </c>
      <c r="P1549" s="5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3">
        <f t="shared" si="99"/>
        <v>42789.426875000005</v>
      </c>
    </row>
    <row r="1550" spans="1:20" x14ac:dyDescent="0.3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 t="shared" si="96"/>
        <v>8.5714285714285712</v>
      </c>
      <c r="P1550" s="5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3">
        <f t="shared" si="99"/>
        <v>42316.923842592587</v>
      </c>
    </row>
    <row r="1551" spans="1:20" x14ac:dyDescent="0.3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 t="shared" si="96"/>
        <v>34</v>
      </c>
      <c r="P1551" s="5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3">
        <f t="shared" si="99"/>
        <v>42311.177766203706</v>
      </c>
    </row>
    <row r="1552" spans="1:20" x14ac:dyDescent="0.3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 t="shared" si="96"/>
        <v>13.466666666666665</v>
      </c>
      <c r="P1552" s="5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3">
        <f t="shared" si="99"/>
        <v>42502.449467592596</v>
      </c>
    </row>
    <row r="1553" spans="1:20" x14ac:dyDescent="0.3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 t="shared" si="96"/>
        <v>0</v>
      </c>
      <c r="P1553" s="5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3">
        <f t="shared" si="99"/>
        <v>42151.824525462958</v>
      </c>
    </row>
    <row r="1554" spans="1:20" x14ac:dyDescent="0.3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 t="shared" si="96"/>
        <v>49.186046511627907</v>
      </c>
      <c r="P1554" s="5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3">
        <f t="shared" si="99"/>
        <v>41913.165972222225</v>
      </c>
    </row>
    <row r="1555" spans="1:20" x14ac:dyDescent="0.3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 t="shared" si="96"/>
        <v>0</v>
      </c>
      <c r="P1555" s="5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3">
        <f t="shared" si="99"/>
        <v>42249.282951388886</v>
      </c>
    </row>
    <row r="1556" spans="1:20" x14ac:dyDescent="0.3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 t="shared" si="96"/>
        <v>0</v>
      </c>
      <c r="P1556" s="5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3">
        <f t="shared" si="99"/>
        <v>42218.252199074079</v>
      </c>
    </row>
    <row r="1557" spans="1:20" x14ac:dyDescent="0.3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 t="shared" si="96"/>
        <v>0</v>
      </c>
      <c r="P1557" s="5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3">
        <f t="shared" si="99"/>
        <v>42264.708333333328</v>
      </c>
    </row>
    <row r="1558" spans="1:20" x14ac:dyDescent="0.3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 t="shared" si="96"/>
        <v>45.133333333333333</v>
      </c>
      <c r="P1558" s="5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3">
        <f t="shared" si="99"/>
        <v>42555.153055555551</v>
      </c>
    </row>
    <row r="1559" spans="1:20" x14ac:dyDescent="0.3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 t="shared" si="96"/>
        <v>4</v>
      </c>
      <c r="P1559" s="5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3">
        <f t="shared" si="99"/>
        <v>41902.65315972222</v>
      </c>
    </row>
    <row r="1560" spans="1:20" x14ac:dyDescent="0.3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 t="shared" si="96"/>
        <v>4.666666666666667</v>
      </c>
      <c r="P1560" s="5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3">
        <f t="shared" si="99"/>
        <v>42244.508333333331</v>
      </c>
    </row>
    <row r="1561" spans="1:20" x14ac:dyDescent="0.3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 t="shared" si="96"/>
        <v>0.33333333333333337</v>
      </c>
      <c r="P1561" s="5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3">
        <f t="shared" si="99"/>
        <v>42123.05322916666</v>
      </c>
    </row>
    <row r="1562" spans="1:20" x14ac:dyDescent="0.3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 t="shared" si="96"/>
        <v>3.7600000000000002</v>
      </c>
      <c r="P1562" s="5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3">
        <f t="shared" si="99"/>
        <v>41956.062418981484</v>
      </c>
    </row>
    <row r="1563" spans="1:20" x14ac:dyDescent="0.3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 t="shared" si="96"/>
        <v>0.67</v>
      </c>
      <c r="P1563" s="5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3">
        <f t="shared" si="99"/>
        <v>41585.083368055559</v>
      </c>
    </row>
    <row r="1564" spans="1:20" x14ac:dyDescent="0.3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 t="shared" si="96"/>
        <v>0</v>
      </c>
      <c r="P1564" s="5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3">
        <f t="shared" si="99"/>
        <v>40149.034722222219</v>
      </c>
    </row>
    <row r="1565" spans="1:20" x14ac:dyDescent="0.3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 t="shared" si="96"/>
        <v>1.4166666666666665</v>
      </c>
      <c r="P1565" s="5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3">
        <f t="shared" si="99"/>
        <v>41712.700821759259</v>
      </c>
    </row>
    <row r="1566" spans="1:20" x14ac:dyDescent="0.3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 t="shared" si="96"/>
        <v>0.1</v>
      </c>
      <c r="P1566" s="5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3">
        <f t="shared" si="99"/>
        <v>42152.836805555555</v>
      </c>
    </row>
    <row r="1567" spans="1:20" x14ac:dyDescent="0.3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 t="shared" si="96"/>
        <v>2.5</v>
      </c>
      <c r="P1567" s="5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3">
        <f t="shared" si="99"/>
        <v>40702.729872685188</v>
      </c>
    </row>
    <row r="1568" spans="1:20" x14ac:dyDescent="0.3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 t="shared" si="96"/>
        <v>21.25</v>
      </c>
      <c r="P1568" s="5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3">
        <f t="shared" si="99"/>
        <v>42578.916666666672</v>
      </c>
    </row>
    <row r="1569" spans="1:20" x14ac:dyDescent="0.3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 t="shared" si="96"/>
        <v>4.117647058823529</v>
      </c>
      <c r="P1569" s="5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3">
        <f t="shared" si="99"/>
        <v>41687</v>
      </c>
    </row>
    <row r="1570" spans="1:20" x14ac:dyDescent="0.3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 t="shared" si="96"/>
        <v>13.639999999999999</v>
      </c>
      <c r="P1570" s="5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3">
        <f t="shared" si="99"/>
        <v>41997.062326388885</v>
      </c>
    </row>
    <row r="1571" spans="1:20" x14ac:dyDescent="0.3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 t="shared" si="96"/>
        <v>0</v>
      </c>
      <c r="P1571" s="5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3">
        <f t="shared" si="99"/>
        <v>41419.679560185185</v>
      </c>
    </row>
    <row r="1572" spans="1:20" x14ac:dyDescent="0.3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 t="shared" si="96"/>
        <v>41.4</v>
      </c>
      <c r="P1572" s="5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3">
        <f t="shared" si="99"/>
        <v>42468.771782407406</v>
      </c>
    </row>
    <row r="1573" spans="1:20" x14ac:dyDescent="0.3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 t="shared" si="96"/>
        <v>0.66115702479338845</v>
      </c>
      <c r="P1573" s="5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3">
        <f t="shared" si="99"/>
        <v>42174.769479166673</v>
      </c>
    </row>
    <row r="1574" spans="1:20" x14ac:dyDescent="0.3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 t="shared" si="96"/>
        <v>5</v>
      </c>
      <c r="P1574" s="5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3">
        <f t="shared" si="99"/>
        <v>42428.999305555553</v>
      </c>
    </row>
    <row r="1575" spans="1:20" x14ac:dyDescent="0.3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 t="shared" si="96"/>
        <v>2.4777777777777779</v>
      </c>
      <c r="P1575" s="5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3">
        <f t="shared" si="99"/>
        <v>42826.165972222225</v>
      </c>
    </row>
    <row r="1576" spans="1:20" x14ac:dyDescent="0.3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 t="shared" si="96"/>
        <v>5.0599999999999996</v>
      </c>
      <c r="P1576" s="5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3">
        <f t="shared" si="99"/>
        <v>42052.927418981482</v>
      </c>
    </row>
    <row r="1577" spans="1:20" x14ac:dyDescent="0.3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 t="shared" si="96"/>
        <v>22.91</v>
      </c>
      <c r="P1577" s="5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3">
        <f t="shared" si="99"/>
        <v>41829.524259259262</v>
      </c>
    </row>
    <row r="1578" spans="1:20" x14ac:dyDescent="0.3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 t="shared" si="96"/>
        <v>13</v>
      </c>
      <c r="P1578" s="5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3">
        <f t="shared" si="99"/>
        <v>42185.879259259258</v>
      </c>
    </row>
    <row r="1579" spans="1:20" x14ac:dyDescent="0.3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 t="shared" si="96"/>
        <v>0.54999999999999993</v>
      </c>
      <c r="P1579" s="5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3">
        <f t="shared" si="99"/>
        <v>41114.847777777781</v>
      </c>
    </row>
    <row r="1580" spans="1:20" x14ac:dyDescent="0.3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 t="shared" si="96"/>
        <v>10.806536636794938</v>
      </c>
      <c r="P1580" s="5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3">
        <f t="shared" si="99"/>
        <v>40423.083333333336</v>
      </c>
    </row>
    <row r="1581" spans="1:20" x14ac:dyDescent="0.3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 t="shared" si="96"/>
        <v>0.84008400840084008</v>
      </c>
      <c r="P1581" s="5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3">
        <f t="shared" si="99"/>
        <v>41514.996423611112</v>
      </c>
    </row>
    <row r="1582" spans="1:20" x14ac:dyDescent="0.3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 t="shared" si="96"/>
        <v>0</v>
      </c>
      <c r="P1582" s="5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3">
        <f t="shared" si="99"/>
        <v>41050.050069444449</v>
      </c>
    </row>
    <row r="1583" spans="1:20" x14ac:dyDescent="0.3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 t="shared" si="96"/>
        <v>0.5</v>
      </c>
      <c r="P1583" s="5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3">
        <f t="shared" si="99"/>
        <v>42357.448958333334</v>
      </c>
    </row>
    <row r="1584" spans="1:20" x14ac:dyDescent="0.3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 t="shared" si="96"/>
        <v>9.3000000000000007</v>
      </c>
      <c r="P1584" s="5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3">
        <f t="shared" si="99"/>
        <v>42303.888888888891</v>
      </c>
    </row>
    <row r="1585" spans="1:20" x14ac:dyDescent="0.3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 t="shared" si="96"/>
        <v>7.4999999999999997E-2</v>
      </c>
      <c r="P1585" s="5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3">
        <f t="shared" si="99"/>
        <v>41907.904988425929</v>
      </c>
    </row>
    <row r="1586" spans="1:20" x14ac:dyDescent="0.3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 t="shared" si="96"/>
        <v>0</v>
      </c>
      <c r="P1586" s="5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3">
        <f t="shared" si="99"/>
        <v>41789.649317129632</v>
      </c>
    </row>
    <row r="1587" spans="1:20" x14ac:dyDescent="0.3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 t="shared" si="96"/>
        <v>79</v>
      </c>
      <c r="P1587" s="5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3">
        <f t="shared" si="99"/>
        <v>42729.458333333328</v>
      </c>
    </row>
    <row r="1588" spans="1:20" x14ac:dyDescent="0.3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 t="shared" si="96"/>
        <v>0</v>
      </c>
      <c r="P1588" s="5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3">
        <f t="shared" si="99"/>
        <v>42099.062754629631</v>
      </c>
    </row>
    <row r="1589" spans="1:20" x14ac:dyDescent="0.3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 t="shared" si="96"/>
        <v>1.3333333333333334E-2</v>
      </c>
      <c r="P1589" s="5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3">
        <f t="shared" si="99"/>
        <v>41986.950983796298</v>
      </c>
    </row>
    <row r="1590" spans="1:20" x14ac:dyDescent="0.3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 t="shared" si="96"/>
        <v>0</v>
      </c>
      <c r="P1590" s="5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3">
        <f t="shared" si="99"/>
        <v>42035.841666666667</v>
      </c>
    </row>
    <row r="1591" spans="1:20" x14ac:dyDescent="0.3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 t="shared" si="96"/>
        <v>0</v>
      </c>
      <c r="P1591" s="5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3">
        <f t="shared" si="99"/>
        <v>42286.984791666662</v>
      </c>
    </row>
    <row r="1592" spans="1:20" x14ac:dyDescent="0.3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 t="shared" si="96"/>
        <v>1.7000000000000002</v>
      </c>
      <c r="P1592" s="5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3">
        <f t="shared" si="99"/>
        <v>42270.857222222221</v>
      </c>
    </row>
    <row r="1593" spans="1:20" x14ac:dyDescent="0.3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 t="shared" si="96"/>
        <v>29.228571428571428</v>
      </c>
      <c r="P1593" s="5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3">
        <f t="shared" si="99"/>
        <v>42463.68450231482</v>
      </c>
    </row>
    <row r="1594" spans="1:20" x14ac:dyDescent="0.3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 t="shared" si="96"/>
        <v>0</v>
      </c>
      <c r="P1594" s="5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3">
        <f t="shared" si="99"/>
        <v>42091.031076388885</v>
      </c>
    </row>
    <row r="1595" spans="1:20" x14ac:dyDescent="0.3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 t="shared" si="96"/>
        <v>1.3636363636363637E-2</v>
      </c>
      <c r="P1595" s="5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3">
        <f t="shared" si="99"/>
        <v>42063.845543981486</v>
      </c>
    </row>
    <row r="1596" spans="1:20" x14ac:dyDescent="0.3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 t="shared" si="96"/>
        <v>20.5</v>
      </c>
      <c r="P1596" s="5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3">
        <f t="shared" si="99"/>
        <v>42505.681249999994</v>
      </c>
    </row>
    <row r="1597" spans="1:20" x14ac:dyDescent="0.3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 t="shared" si="96"/>
        <v>0.27999999999999997</v>
      </c>
      <c r="P1597" s="5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3">
        <f t="shared" si="99"/>
        <v>41808.842361111114</v>
      </c>
    </row>
    <row r="1598" spans="1:20" x14ac:dyDescent="0.3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 t="shared" si="96"/>
        <v>2.3076923076923079</v>
      </c>
      <c r="P1598" s="5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3">
        <f t="shared" si="99"/>
        <v>41986.471863425926</v>
      </c>
    </row>
    <row r="1599" spans="1:20" x14ac:dyDescent="0.3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 t="shared" si="96"/>
        <v>0</v>
      </c>
      <c r="P1599" s="5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3">
        <f t="shared" si="99"/>
        <v>42633.354131944448</v>
      </c>
    </row>
    <row r="1600" spans="1:20" x14ac:dyDescent="0.3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 t="shared" si="96"/>
        <v>0.125</v>
      </c>
      <c r="P1600" s="5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3">
        <f t="shared" si="99"/>
        <v>42211.667337962965</v>
      </c>
    </row>
    <row r="1601" spans="1:20" x14ac:dyDescent="0.3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 t="shared" si="96"/>
        <v>0</v>
      </c>
      <c r="P1601" s="5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3">
        <f t="shared" si="99"/>
        <v>42468.497407407413</v>
      </c>
    </row>
    <row r="1602" spans="1:20" x14ac:dyDescent="0.3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 t="shared" si="96"/>
        <v>7.3400000000000007</v>
      </c>
      <c r="P1602" s="5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3">
        <f t="shared" si="99"/>
        <v>41835.21597222222</v>
      </c>
    </row>
    <row r="1603" spans="1:20" x14ac:dyDescent="0.3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 t="shared" ref="O1603:O1666" si="100">(E1603/D1603)*100</f>
        <v>108.2492</v>
      </c>
      <c r="P1603" s="5">
        <f t="shared" ref="P1603:P1666" si="101">IF(NOT(L1603=0),(E1603/L1603),0)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3">
        <f t="shared" ref="T1603:T1666" si="103">(((I1603/60)/60)/24)+DATE(1970,1,1)</f>
        <v>40668.092974537038</v>
      </c>
    </row>
    <row r="1604" spans="1:20" x14ac:dyDescent="0.3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 t="shared" si="100"/>
        <v>100.16666666666667</v>
      </c>
      <c r="P1604" s="5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3">
        <f t="shared" si="103"/>
        <v>40830.958333333336</v>
      </c>
    </row>
    <row r="1605" spans="1:20" x14ac:dyDescent="0.3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 t="shared" si="100"/>
        <v>100.03299999999999</v>
      </c>
      <c r="P1605" s="5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3">
        <f t="shared" si="103"/>
        <v>40936.169664351852</v>
      </c>
    </row>
    <row r="1606" spans="1:20" x14ac:dyDescent="0.3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 t="shared" si="100"/>
        <v>122.10714285714286</v>
      </c>
      <c r="P1606" s="5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3">
        <f t="shared" si="103"/>
        <v>40985.80364583333</v>
      </c>
    </row>
    <row r="1607" spans="1:20" x14ac:dyDescent="0.3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 t="shared" si="100"/>
        <v>100.69333333333334</v>
      </c>
      <c r="P1607" s="5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3">
        <f t="shared" si="103"/>
        <v>40756.291666666664</v>
      </c>
    </row>
    <row r="1608" spans="1:20" x14ac:dyDescent="0.3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 t="shared" si="100"/>
        <v>101.004125</v>
      </c>
      <c r="P1608" s="5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3">
        <f t="shared" si="103"/>
        <v>40626.069884259261</v>
      </c>
    </row>
    <row r="1609" spans="1:20" x14ac:dyDescent="0.3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 t="shared" si="100"/>
        <v>145.11000000000001</v>
      </c>
      <c r="P1609" s="5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3">
        <f t="shared" si="103"/>
        <v>41074.80846064815</v>
      </c>
    </row>
    <row r="1610" spans="1:20" x14ac:dyDescent="0.3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 t="shared" si="100"/>
        <v>101.25</v>
      </c>
      <c r="P1610" s="5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3">
        <f t="shared" si="103"/>
        <v>41640.226388888892</v>
      </c>
    </row>
    <row r="1611" spans="1:20" x14ac:dyDescent="0.3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 t="shared" si="100"/>
        <v>118.33333333333333</v>
      </c>
      <c r="P1611" s="5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3">
        <f t="shared" si="103"/>
        <v>40849.333333333336</v>
      </c>
    </row>
    <row r="1612" spans="1:20" x14ac:dyDescent="0.3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 t="shared" si="100"/>
        <v>271.85000000000002</v>
      </c>
      <c r="P1612" s="5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3">
        <f t="shared" si="103"/>
        <v>41258.924884259257</v>
      </c>
    </row>
    <row r="1613" spans="1:20" x14ac:dyDescent="0.3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 t="shared" si="100"/>
        <v>125.125</v>
      </c>
      <c r="P1613" s="5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3">
        <f t="shared" si="103"/>
        <v>41430.00037037037</v>
      </c>
    </row>
    <row r="1614" spans="1:20" x14ac:dyDescent="0.3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 t="shared" si="100"/>
        <v>110.00000000000001</v>
      </c>
      <c r="P1614" s="5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3">
        <f t="shared" si="103"/>
        <v>41276.874814814815</v>
      </c>
    </row>
    <row r="1615" spans="1:20" x14ac:dyDescent="0.3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 t="shared" si="100"/>
        <v>101.49999999999999</v>
      </c>
      <c r="P1615" s="5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3">
        <f t="shared" si="103"/>
        <v>41112.069467592592</v>
      </c>
    </row>
    <row r="1616" spans="1:20" x14ac:dyDescent="0.3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 t="shared" si="100"/>
        <v>102.69999999999999</v>
      </c>
      <c r="P1616" s="5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3">
        <f t="shared" si="103"/>
        <v>41854.708333333336</v>
      </c>
    </row>
    <row r="1617" spans="1:20" x14ac:dyDescent="0.3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 t="shared" si="100"/>
        <v>114.12500000000001</v>
      </c>
      <c r="P1617" s="5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3">
        <f t="shared" si="103"/>
        <v>40890.092546296299</v>
      </c>
    </row>
    <row r="1618" spans="1:20" x14ac:dyDescent="0.3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 t="shared" si="100"/>
        <v>104.2</v>
      </c>
      <c r="P1618" s="5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3">
        <f t="shared" si="103"/>
        <v>41235.916666666664</v>
      </c>
    </row>
    <row r="1619" spans="1:20" x14ac:dyDescent="0.3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 t="shared" si="100"/>
        <v>145.85714285714286</v>
      </c>
      <c r="P1619" s="5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3">
        <f t="shared" si="103"/>
        <v>41579.791666666664</v>
      </c>
    </row>
    <row r="1620" spans="1:20" x14ac:dyDescent="0.3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 t="shared" si="100"/>
        <v>105.06666666666666</v>
      </c>
      <c r="P1620" s="5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3">
        <f t="shared" si="103"/>
        <v>41341.654340277775</v>
      </c>
    </row>
    <row r="1621" spans="1:20" x14ac:dyDescent="0.3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 t="shared" si="100"/>
        <v>133.33333333333331</v>
      </c>
      <c r="P1621" s="5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3">
        <f t="shared" si="103"/>
        <v>41897.18618055556</v>
      </c>
    </row>
    <row r="1622" spans="1:20" x14ac:dyDescent="0.3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 t="shared" si="100"/>
        <v>112.99999999999999</v>
      </c>
      <c r="P1622" s="5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3">
        <f t="shared" si="103"/>
        <v>41328.339583333334</v>
      </c>
    </row>
    <row r="1623" spans="1:20" x14ac:dyDescent="0.3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 t="shared" si="100"/>
        <v>121.2</v>
      </c>
      <c r="P1623" s="5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3">
        <f t="shared" si="103"/>
        <v>41057.165972222225</v>
      </c>
    </row>
    <row r="1624" spans="1:20" x14ac:dyDescent="0.3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 t="shared" si="100"/>
        <v>101.72463768115942</v>
      </c>
      <c r="P1624" s="5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3">
        <f t="shared" si="103"/>
        <v>41990.332638888889</v>
      </c>
    </row>
    <row r="1625" spans="1:20" x14ac:dyDescent="0.3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 t="shared" si="100"/>
        <v>101.06666666666666</v>
      </c>
      <c r="P1625" s="5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3">
        <f t="shared" si="103"/>
        <v>41513.688530092593</v>
      </c>
    </row>
    <row r="1626" spans="1:20" x14ac:dyDescent="0.3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 t="shared" si="100"/>
        <v>118</v>
      </c>
      <c r="P1626" s="5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3">
        <f t="shared" si="103"/>
        <v>41283.367303240739</v>
      </c>
    </row>
    <row r="1627" spans="1:20" x14ac:dyDescent="0.3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 t="shared" si="100"/>
        <v>155.33333333333331</v>
      </c>
      <c r="P1627" s="5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3">
        <f t="shared" si="103"/>
        <v>41163.699687500004</v>
      </c>
    </row>
    <row r="1628" spans="1:20" x14ac:dyDescent="0.3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 t="shared" si="100"/>
        <v>101.18750000000001</v>
      </c>
      <c r="P1628" s="5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3">
        <f t="shared" si="103"/>
        <v>41609.889664351853</v>
      </c>
    </row>
    <row r="1629" spans="1:20" x14ac:dyDescent="0.3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 t="shared" si="100"/>
        <v>117</v>
      </c>
      <c r="P1629" s="5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3">
        <f t="shared" si="103"/>
        <v>41239.207638888889</v>
      </c>
    </row>
    <row r="1630" spans="1:20" x14ac:dyDescent="0.3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 t="shared" si="100"/>
        <v>100.925</v>
      </c>
      <c r="P1630" s="5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3">
        <f t="shared" si="103"/>
        <v>41807.737060185187</v>
      </c>
    </row>
    <row r="1631" spans="1:20" x14ac:dyDescent="0.3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 t="shared" si="100"/>
        <v>103.66666666666666</v>
      </c>
      <c r="P1631" s="5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3">
        <f t="shared" si="103"/>
        <v>41690.867280092592</v>
      </c>
    </row>
    <row r="1632" spans="1:20" x14ac:dyDescent="0.3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 t="shared" si="100"/>
        <v>265.25</v>
      </c>
      <c r="P1632" s="5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3">
        <f t="shared" si="103"/>
        <v>40970.290972222225</v>
      </c>
    </row>
    <row r="1633" spans="1:20" x14ac:dyDescent="0.3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 t="shared" si="100"/>
        <v>155.91</v>
      </c>
      <c r="P1633" s="5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3">
        <f t="shared" si="103"/>
        <v>41194.859502314815</v>
      </c>
    </row>
    <row r="1634" spans="1:20" x14ac:dyDescent="0.3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 t="shared" si="100"/>
        <v>101.62500000000001</v>
      </c>
      <c r="P1634" s="5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3">
        <f t="shared" si="103"/>
        <v>40810.340902777774</v>
      </c>
    </row>
    <row r="1635" spans="1:20" x14ac:dyDescent="0.3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 t="shared" si="100"/>
        <v>100</v>
      </c>
      <c r="P1635" s="5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3">
        <f t="shared" si="103"/>
        <v>40924.208333333336</v>
      </c>
    </row>
    <row r="1636" spans="1:20" x14ac:dyDescent="0.3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 t="shared" si="100"/>
        <v>100.49999999999999</v>
      </c>
      <c r="P1636" s="5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3">
        <f t="shared" si="103"/>
        <v>40696.249305555553</v>
      </c>
    </row>
    <row r="1637" spans="1:20" x14ac:dyDescent="0.3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 t="shared" si="100"/>
        <v>125.29999999999998</v>
      </c>
      <c r="P1637" s="5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3">
        <f t="shared" si="103"/>
        <v>42562.868761574078</v>
      </c>
    </row>
    <row r="1638" spans="1:20" x14ac:dyDescent="0.3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 t="shared" si="100"/>
        <v>103.55555555555556</v>
      </c>
      <c r="P1638" s="5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3">
        <f t="shared" si="103"/>
        <v>40706.166666666664</v>
      </c>
    </row>
    <row r="1639" spans="1:20" x14ac:dyDescent="0.3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 t="shared" si="100"/>
        <v>103.8</v>
      </c>
      <c r="P1639" s="5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3">
        <f t="shared" si="103"/>
        <v>40178.98541666667</v>
      </c>
    </row>
    <row r="1640" spans="1:20" x14ac:dyDescent="0.3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 t="shared" si="100"/>
        <v>105</v>
      </c>
      <c r="P1640" s="5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3">
        <f t="shared" si="103"/>
        <v>41333.892361111109</v>
      </c>
    </row>
    <row r="1641" spans="1:20" x14ac:dyDescent="0.3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 t="shared" si="100"/>
        <v>100</v>
      </c>
      <c r="P1641" s="5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3">
        <f t="shared" si="103"/>
        <v>40971.652372685188</v>
      </c>
    </row>
    <row r="1642" spans="1:20" x14ac:dyDescent="0.3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 t="shared" si="100"/>
        <v>169.86</v>
      </c>
      <c r="P1642" s="5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3">
        <f t="shared" si="103"/>
        <v>40393.082638888889</v>
      </c>
    </row>
    <row r="1643" spans="1:20" x14ac:dyDescent="0.3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 t="shared" si="100"/>
        <v>101.4</v>
      </c>
      <c r="P1643" s="5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3">
        <f t="shared" si="103"/>
        <v>41992.596574074079</v>
      </c>
    </row>
    <row r="1644" spans="1:20" x14ac:dyDescent="0.3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 t="shared" si="100"/>
        <v>100</v>
      </c>
      <c r="P1644" s="5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3">
        <f t="shared" si="103"/>
        <v>40708.024618055555</v>
      </c>
    </row>
    <row r="1645" spans="1:20" x14ac:dyDescent="0.3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 t="shared" si="100"/>
        <v>124.70000000000002</v>
      </c>
      <c r="P1645" s="5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3">
        <f t="shared" si="103"/>
        <v>41176.824212962965</v>
      </c>
    </row>
    <row r="1646" spans="1:20" x14ac:dyDescent="0.3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 t="shared" si="100"/>
        <v>109.5</v>
      </c>
      <c r="P1646" s="5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3">
        <f t="shared" si="103"/>
        <v>41235.101388888892</v>
      </c>
    </row>
    <row r="1647" spans="1:20" x14ac:dyDescent="0.3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 t="shared" si="100"/>
        <v>110.80000000000001</v>
      </c>
      <c r="P1647" s="5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3">
        <f t="shared" si="103"/>
        <v>41535.617361111108</v>
      </c>
    </row>
    <row r="1648" spans="1:20" x14ac:dyDescent="0.3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 t="shared" si="100"/>
        <v>110.2</v>
      </c>
      <c r="P1648" s="5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3">
        <f t="shared" si="103"/>
        <v>41865.757638888892</v>
      </c>
    </row>
    <row r="1649" spans="1:20" x14ac:dyDescent="0.3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 t="shared" si="100"/>
        <v>104.71999999999998</v>
      </c>
      <c r="P1649" s="5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3">
        <f t="shared" si="103"/>
        <v>41069.409456018519</v>
      </c>
    </row>
    <row r="1650" spans="1:20" x14ac:dyDescent="0.3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 t="shared" si="100"/>
        <v>125.26086956521738</v>
      </c>
      <c r="P1650" s="5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3">
        <f t="shared" si="103"/>
        <v>40622.662986111114</v>
      </c>
    </row>
    <row r="1651" spans="1:20" x14ac:dyDescent="0.3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 t="shared" si="100"/>
        <v>100.58763157894737</v>
      </c>
      <c r="P1651" s="5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3">
        <f t="shared" si="103"/>
        <v>41782.684664351851</v>
      </c>
    </row>
    <row r="1652" spans="1:20" x14ac:dyDescent="0.3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 t="shared" si="100"/>
        <v>141.55000000000001</v>
      </c>
      <c r="P1652" s="5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3">
        <f t="shared" si="103"/>
        <v>41556.435613425929</v>
      </c>
    </row>
    <row r="1653" spans="1:20" x14ac:dyDescent="0.3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 t="shared" si="100"/>
        <v>100.75</v>
      </c>
      <c r="P1653" s="5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3">
        <f t="shared" si="103"/>
        <v>40659.290972222225</v>
      </c>
    </row>
    <row r="1654" spans="1:20" x14ac:dyDescent="0.3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 t="shared" si="100"/>
        <v>100.66666666666666</v>
      </c>
      <c r="P1654" s="5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3">
        <f t="shared" si="103"/>
        <v>41602.534641203703</v>
      </c>
    </row>
    <row r="1655" spans="1:20" x14ac:dyDescent="0.3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 t="shared" si="100"/>
        <v>174.2304</v>
      </c>
      <c r="P1655" s="5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3">
        <f t="shared" si="103"/>
        <v>40657.834444444445</v>
      </c>
    </row>
    <row r="1656" spans="1:20" x14ac:dyDescent="0.3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 t="shared" si="100"/>
        <v>119.90909090909089</v>
      </c>
      <c r="P1656" s="5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3">
        <f t="shared" si="103"/>
        <v>41017.890740740739</v>
      </c>
    </row>
    <row r="1657" spans="1:20" x14ac:dyDescent="0.3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 t="shared" si="100"/>
        <v>142.86666666666667</v>
      </c>
      <c r="P1657" s="5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3">
        <f t="shared" si="103"/>
        <v>41004.750231481477</v>
      </c>
    </row>
    <row r="1658" spans="1:20" x14ac:dyDescent="0.3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 t="shared" si="100"/>
        <v>100.33493333333334</v>
      </c>
      <c r="P1658" s="5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3">
        <f t="shared" si="103"/>
        <v>41256.928842592592</v>
      </c>
    </row>
    <row r="1659" spans="1:20" x14ac:dyDescent="0.3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 t="shared" si="100"/>
        <v>104.93380000000001</v>
      </c>
      <c r="P1659" s="5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3">
        <f t="shared" si="103"/>
        <v>41053.782037037039</v>
      </c>
    </row>
    <row r="1660" spans="1:20" x14ac:dyDescent="0.3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 t="shared" si="100"/>
        <v>132.23333333333335</v>
      </c>
      <c r="P1660" s="5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3">
        <f t="shared" si="103"/>
        <v>41261.597222222219</v>
      </c>
    </row>
    <row r="1661" spans="1:20" x14ac:dyDescent="0.3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 t="shared" si="100"/>
        <v>112.79999999999998</v>
      </c>
      <c r="P1661" s="5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3">
        <f t="shared" si="103"/>
        <v>41625.5</v>
      </c>
    </row>
    <row r="1662" spans="1:20" x14ac:dyDescent="0.3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 t="shared" si="100"/>
        <v>1253.75</v>
      </c>
      <c r="P1662" s="5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3">
        <f t="shared" si="103"/>
        <v>42490.915972222225</v>
      </c>
    </row>
    <row r="1663" spans="1:20" x14ac:dyDescent="0.3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 t="shared" si="100"/>
        <v>102.50632911392405</v>
      </c>
      <c r="P1663" s="5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3">
        <f t="shared" si="103"/>
        <v>42386.875</v>
      </c>
    </row>
    <row r="1664" spans="1:20" x14ac:dyDescent="0.3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 t="shared" si="100"/>
        <v>102.6375</v>
      </c>
      <c r="P1664" s="5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3">
        <f t="shared" si="103"/>
        <v>40908.239999999998</v>
      </c>
    </row>
    <row r="1665" spans="1:20" x14ac:dyDescent="0.3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 t="shared" si="100"/>
        <v>108</v>
      </c>
      <c r="P1665" s="5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3">
        <f t="shared" si="103"/>
        <v>42036.02207175926</v>
      </c>
    </row>
    <row r="1666" spans="1:20" x14ac:dyDescent="0.3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 t="shared" si="100"/>
        <v>122.40879999999999</v>
      </c>
      <c r="P1666" s="5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3">
        <f t="shared" si="103"/>
        <v>40984.165972222225</v>
      </c>
    </row>
    <row r="1667" spans="1:20" x14ac:dyDescent="0.3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 t="shared" ref="O1667:O1730" si="104">(E1667/D1667)*100</f>
        <v>119.45714285714286</v>
      </c>
      <c r="P1667" s="5">
        <f t="shared" ref="P1667:P1730" si="105">IF(NOT(L1667=0),(E1667/L1667),0)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3">
        <f t="shared" ref="T1667:T1730" si="107">(((I1667/60)/60)/24)+DATE(1970,1,1)</f>
        <v>40596.125</v>
      </c>
    </row>
    <row r="1668" spans="1:20" x14ac:dyDescent="0.3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 t="shared" si="104"/>
        <v>160.88</v>
      </c>
      <c r="P1668" s="5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3">
        <f t="shared" si="107"/>
        <v>41361.211493055554</v>
      </c>
    </row>
    <row r="1669" spans="1:20" x14ac:dyDescent="0.3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 t="shared" si="104"/>
        <v>126.85294117647059</v>
      </c>
      <c r="P1669" s="5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3">
        <f t="shared" si="107"/>
        <v>41709.290972222225</v>
      </c>
    </row>
    <row r="1670" spans="1:20" x14ac:dyDescent="0.3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 t="shared" si="104"/>
        <v>102.6375</v>
      </c>
      <c r="P1670" s="5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3">
        <f t="shared" si="107"/>
        <v>40875.191423611112</v>
      </c>
    </row>
    <row r="1671" spans="1:20" x14ac:dyDescent="0.3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 t="shared" si="104"/>
        <v>139.75</v>
      </c>
      <c r="P1671" s="5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3">
        <f t="shared" si="107"/>
        <v>42521.885138888887</v>
      </c>
    </row>
    <row r="1672" spans="1:20" x14ac:dyDescent="0.3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 t="shared" si="104"/>
        <v>102.60000000000001</v>
      </c>
      <c r="P1672" s="5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3">
        <f t="shared" si="107"/>
        <v>40364.166666666664</v>
      </c>
    </row>
    <row r="1673" spans="1:20" x14ac:dyDescent="0.3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 t="shared" si="104"/>
        <v>100.67349999999999</v>
      </c>
      <c r="P1673" s="5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3">
        <f t="shared" si="107"/>
        <v>42583.54414351852</v>
      </c>
    </row>
    <row r="1674" spans="1:20" x14ac:dyDescent="0.3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 t="shared" si="104"/>
        <v>112.94117647058823</v>
      </c>
      <c r="P1674" s="5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3">
        <f t="shared" si="107"/>
        <v>41064.656597222223</v>
      </c>
    </row>
    <row r="1675" spans="1:20" x14ac:dyDescent="0.3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 t="shared" si="104"/>
        <v>128.09523809523807</v>
      </c>
      <c r="P1675" s="5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3">
        <f t="shared" si="107"/>
        <v>42069.878379629634</v>
      </c>
    </row>
    <row r="1676" spans="1:20" x14ac:dyDescent="0.3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 t="shared" si="104"/>
        <v>201.7</v>
      </c>
      <c r="P1676" s="5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3">
        <f t="shared" si="107"/>
        <v>42600.290972222225</v>
      </c>
    </row>
    <row r="1677" spans="1:20" x14ac:dyDescent="0.3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 t="shared" si="104"/>
        <v>137.416</v>
      </c>
      <c r="P1677" s="5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3">
        <f t="shared" si="107"/>
        <v>40832.918749999997</v>
      </c>
    </row>
    <row r="1678" spans="1:20" x14ac:dyDescent="0.3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 t="shared" si="104"/>
        <v>115.33333333333333</v>
      </c>
      <c r="P1678" s="5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3">
        <f t="shared" si="107"/>
        <v>41020.165972222225</v>
      </c>
    </row>
    <row r="1679" spans="1:20" x14ac:dyDescent="0.3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 t="shared" si="104"/>
        <v>111.66666666666667</v>
      </c>
      <c r="P1679" s="5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3">
        <f t="shared" si="107"/>
        <v>42476.249305555553</v>
      </c>
    </row>
    <row r="1680" spans="1:20" x14ac:dyDescent="0.3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 t="shared" si="104"/>
        <v>118.39999999999999</v>
      </c>
      <c r="P1680" s="5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3">
        <f t="shared" si="107"/>
        <v>41676.854988425926</v>
      </c>
    </row>
    <row r="1681" spans="1:20" x14ac:dyDescent="0.3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 t="shared" si="104"/>
        <v>175</v>
      </c>
      <c r="P1681" s="5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3">
        <f t="shared" si="107"/>
        <v>40746.068807870368</v>
      </c>
    </row>
    <row r="1682" spans="1:20" x14ac:dyDescent="0.3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 t="shared" si="104"/>
        <v>117.5</v>
      </c>
      <c r="P1682" s="5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3">
        <f t="shared" si="107"/>
        <v>41832.757719907408</v>
      </c>
    </row>
    <row r="1683" spans="1:20" x14ac:dyDescent="0.3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 t="shared" si="104"/>
        <v>101.42212307692309</v>
      </c>
      <c r="P1683" s="5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3">
        <f t="shared" si="107"/>
        <v>42823.083333333328</v>
      </c>
    </row>
    <row r="1684" spans="1:20" x14ac:dyDescent="0.3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 t="shared" si="104"/>
        <v>0</v>
      </c>
      <c r="P1684" s="5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3">
        <f t="shared" si="107"/>
        <v>42839.171990740739</v>
      </c>
    </row>
    <row r="1685" spans="1:20" x14ac:dyDescent="0.3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 t="shared" si="104"/>
        <v>21.714285714285715</v>
      </c>
      <c r="P1685" s="5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3">
        <f t="shared" si="107"/>
        <v>42832.781689814816</v>
      </c>
    </row>
    <row r="1686" spans="1:20" x14ac:dyDescent="0.3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 t="shared" si="104"/>
        <v>109.125</v>
      </c>
      <c r="P1686" s="5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3">
        <f t="shared" si="107"/>
        <v>42811.773622685185</v>
      </c>
    </row>
    <row r="1687" spans="1:20" x14ac:dyDescent="0.3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 t="shared" si="104"/>
        <v>102.85714285714285</v>
      </c>
      <c r="P1687" s="5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3">
        <f t="shared" si="107"/>
        <v>42818.208599537036</v>
      </c>
    </row>
    <row r="1688" spans="1:20" x14ac:dyDescent="0.3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 t="shared" si="104"/>
        <v>0.36</v>
      </c>
      <c r="P1688" s="5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3">
        <f t="shared" si="107"/>
        <v>42852.802303240736</v>
      </c>
    </row>
    <row r="1689" spans="1:20" x14ac:dyDescent="0.3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 t="shared" si="104"/>
        <v>31.25</v>
      </c>
      <c r="P1689" s="5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3">
        <f t="shared" si="107"/>
        <v>42835.84375</v>
      </c>
    </row>
    <row r="1690" spans="1:20" x14ac:dyDescent="0.3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 t="shared" si="104"/>
        <v>44.3</v>
      </c>
      <c r="P1690" s="5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3">
        <f t="shared" si="107"/>
        <v>42834.492986111116</v>
      </c>
    </row>
    <row r="1691" spans="1:20" x14ac:dyDescent="0.3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 t="shared" si="104"/>
        <v>100</v>
      </c>
      <c r="P1691" s="5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3">
        <f t="shared" si="107"/>
        <v>42810.900810185187</v>
      </c>
    </row>
    <row r="1692" spans="1:20" x14ac:dyDescent="0.3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 t="shared" si="104"/>
        <v>25.4</v>
      </c>
      <c r="P1692" s="5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3">
        <f t="shared" si="107"/>
        <v>42831.389374999999</v>
      </c>
    </row>
    <row r="1693" spans="1:20" x14ac:dyDescent="0.3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 t="shared" si="104"/>
        <v>33.473333333333329</v>
      </c>
      <c r="P1693" s="5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3">
        <f t="shared" si="107"/>
        <v>42828.041666666672</v>
      </c>
    </row>
    <row r="1694" spans="1:20" x14ac:dyDescent="0.3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 t="shared" si="104"/>
        <v>47.8</v>
      </c>
      <c r="P1694" s="5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3">
        <f t="shared" si="107"/>
        <v>42820.999305555553</v>
      </c>
    </row>
    <row r="1695" spans="1:20" x14ac:dyDescent="0.3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 t="shared" si="104"/>
        <v>9.3333333333333339</v>
      </c>
      <c r="P1695" s="5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3">
        <f t="shared" si="107"/>
        <v>42834.833333333328</v>
      </c>
    </row>
    <row r="1696" spans="1:20" x14ac:dyDescent="0.3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 t="shared" si="104"/>
        <v>0.05</v>
      </c>
      <c r="P1696" s="5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3">
        <f t="shared" si="107"/>
        <v>42821.191666666666</v>
      </c>
    </row>
    <row r="1697" spans="1:20" x14ac:dyDescent="0.3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 t="shared" si="104"/>
        <v>11.708333333333334</v>
      </c>
      <c r="P1697" s="5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3">
        <f t="shared" si="107"/>
        <v>42835.041666666672</v>
      </c>
    </row>
    <row r="1698" spans="1:20" x14ac:dyDescent="0.3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 t="shared" si="104"/>
        <v>0</v>
      </c>
      <c r="P1698" s="5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3">
        <f t="shared" si="107"/>
        <v>42826.027905092589</v>
      </c>
    </row>
    <row r="1699" spans="1:20" x14ac:dyDescent="0.3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 t="shared" si="104"/>
        <v>20.208000000000002</v>
      </c>
      <c r="P1699" s="5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3">
        <f t="shared" si="107"/>
        <v>42834.991296296299</v>
      </c>
    </row>
    <row r="1700" spans="1:20" x14ac:dyDescent="0.3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 t="shared" si="104"/>
        <v>0</v>
      </c>
      <c r="P1700" s="5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3">
        <f t="shared" si="107"/>
        <v>42820.147916666669</v>
      </c>
    </row>
    <row r="1701" spans="1:20" x14ac:dyDescent="0.3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 t="shared" si="104"/>
        <v>4.2311459353574925</v>
      </c>
      <c r="P1701" s="5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3">
        <f t="shared" si="107"/>
        <v>42836.863946759258</v>
      </c>
    </row>
    <row r="1702" spans="1:20" x14ac:dyDescent="0.3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 t="shared" si="104"/>
        <v>26.06</v>
      </c>
      <c r="P1702" s="5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3">
        <f t="shared" si="107"/>
        <v>42826.166666666672</v>
      </c>
    </row>
    <row r="1703" spans="1:20" x14ac:dyDescent="0.3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 t="shared" si="104"/>
        <v>0.19801980198019803</v>
      </c>
      <c r="P1703" s="5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3">
        <f t="shared" si="107"/>
        <v>42019.664409722223</v>
      </c>
    </row>
    <row r="1704" spans="1:20" x14ac:dyDescent="0.3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 t="shared" si="104"/>
        <v>6.0606060606060606E-3</v>
      </c>
      <c r="P1704" s="5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3">
        <f t="shared" si="107"/>
        <v>42093.828125</v>
      </c>
    </row>
    <row r="1705" spans="1:20" x14ac:dyDescent="0.3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 t="shared" si="104"/>
        <v>1.02</v>
      </c>
      <c r="P1705" s="5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3">
        <f t="shared" si="107"/>
        <v>42247.281678240746</v>
      </c>
    </row>
    <row r="1706" spans="1:20" x14ac:dyDescent="0.3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 t="shared" si="104"/>
        <v>65.100000000000009</v>
      </c>
      <c r="P1706" s="5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3">
        <f t="shared" si="107"/>
        <v>42051.139733796299</v>
      </c>
    </row>
    <row r="1707" spans="1:20" x14ac:dyDescent="0.3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 t="shared" si="104"/>
        <v>0</v>
      </c>
      <c r="P1707" s="5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3">
        <f t="shared" si="107"/>
        <v>42256.666666666672</v>
      </c>
    </row>
    <row r="1708" spans="1:20" x14ac:dyDescent="0.3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 t="shared" si="104"/>
        <v>0</v>
      </c>
      <c r="P1708" s="5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3">
        <f t="shared" si="107"/>
        <v>42239.306388888886</v>
      </c>
    </row>
    <row r="1709" spans="1:20" x14ac:dyDescent="0.3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 t="shared" si="104"/>
        <v>9.74</v>
      </c>
      <c r="P1709" s="5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3">
        <f t="shared" si="107"/>
        <v>42457.679340277777</v>
      </c>
    </row>
    <row r="1710" spans="1:20" x14ac:dyDescent="0.3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 t="shared" si="104"/>
        <v>0</v>
      </c>
      <c r="P1710" s="5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3">
        <f t="shared" si="107"/>
        <v>42491.866967592592</v>
      </c>
    </row>
    <row r="1711" spans="1:20" x14ac:dyDescent="0.3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 t="shared" si="104"/>
        <v>4.8571428571428568</v>
      </c>
      <c r="P1711" s="5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3">
        <f t="shared" si="107"/>
        <v>41882.818749999999</v>
      </c>
    </row>
    <row r="1712" spans="1:20" x14ac:dyDescent="0.3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 t="shared" si="104"/>
        <v>0.67999999999999994</v>
      </c>
      <c r="P1712" s="5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3">
        <f t="shared" si="107"/>
        <v>42387.541666666672</v>
      </c>
    </row>
    <row r="1713" spans="1:20" x14ac:dyDescent="0.3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 t="shared" si="104"/>
        <v>10.5</v>
      </c>
      <c r="P1713" s="5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3">
        <f t="shared" si="107"/>
        <v>41883.646226851852</v>
      </c>
    </row>
    <row r="1714" spans="1:20" x14ac:dyDescent="0.3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 t="shared" si="104"/>
        <v>0</v>
      </c>
      <c r="P1714" s="5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3">
        <f t="shared" si="107"/>
        <v>42185.913807870369</v>
      </c>
    </row>
    <row r="1715" spans="1:20" x14ac:dyDescent="0.3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 t="shared" si="104"/>
        <v>1.6666666666666667</v>
      </c>
      <c r="P1715" s="5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3">
        <f t="shared" si="107"/>
        <v>41917.801064814819</v>
      </c>
    </row>
    <row r="1716" spans="1:20" x14ac:dyDescent="0.3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 t="shared" si="104"/>
        <v>7.8680000000000003</v>
      </c>
      <c r="P1716" s="5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3">
        <f t="shared" si="107"/>
        <v>42125.918530092589</v>
      </c>
    </row>
    <row r="1717" spans="1:20" x14ac:dyDescent="0.3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 t="shared" si="104"/>
        <v>0.22</v>
      </c>
      <c r="P1717" s="5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3">
        <f t="shared" si="107"/>
        <v>42094.140277777777</v>
      </c>
    </row>
    <row r="1718" spans="1:20" x14ac:dyDescent="0.3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 t="shared" si="104"/>
        <v>7.5</v>
      </c>
      <c r="P1718" s="5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3">
        <f t="shared" si="107"/>
        <v>42713.619201388887</v>
      </c>
    </row>
    <row r="1719" spans="1:20" x14ac:dyDescent="0.3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 t="shared" si="104"/>
        <v>42.725880551301685</v>
      </c>
      <c r="P1719" s="5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3">
        <f t="shared" si="107"/>
        <v>42481.166666666672</v>
      </c>
    </row>
    <row r="1720" spans="1:20" x14ac:dyDescent="0.3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 t="shared" si="104"/>
        <v>0.2142857142857143</v>
      </c>
      <c r="P1720" s="5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3">
        <f t="shared" si="107"/>
        <v>42504.207638888889</v>
      </c>
    </row>
    <row r="1721" spans="1:20" x14ac:dyDescent="0.3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 t="shared" si="104"/>
        <v>0.87500000000000011</v>
      </c>
      <c r="P1721" s="5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3">
        <f t="shared" si="107"/>
        <v>41899.534618055557</v>
      </c>
    </row>
    <row r="1722" spans="1:20" x14ac:dyDescent="0.3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 t="shared" si="104"/>
        <v>5.625</v>
      </c>
      <c r="P1722" s="5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3">
        <f t="shared" si="107"/>
        <v>41952.824895833335</v>
      </c>
    </row>
    <row r="1723" spans="1:20" x14ac:dyDescent="0.3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 t="shared" si="104"/>
        <v>0</v>
      </c>
      <c r="P1723" s="5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3">
        <f t="shared" si="107"/>
        <v>42349.461377314816</v>
      </c>
    </row>
    <row r="1724" spans="1:20" x14ac:dyDescent="0.3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 t="shared" si="104"/>
        <v>3.4722222222222224E-2</v>
      </c>
      <c r="P1724" s="5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3">
        <f t="shared" si="107"/>
        <v>42463.006944444445</v>
      </c>
    </row>
    <row r="1725" spans="1:20" x14ac:dyDescent="0.3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 t="shared" si="104"/>
        <v>6.5</v>
      </c>
      <c r="P1725" s="5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3">
        <f t="shared" si="107"/>
        <v>42186.25</v>
      </c>
    </row>
    <row r="1726" spans="1:20" x14ac:dyDescent="0.3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 t="shared" si="104"/>
        <v>0.58333333333333337</v>
      </c>
      <c r="P1726" s="5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3">
        <f t="shared" si="107"/>
        <v>41942.932430555556</v>
      </c>
    </row>
    <row r="1727" spans="1:20" x14ac:dyDescent="0.3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 t="shared" si="104"/>
        <v>10.181818181818182</v>
      </c>
      <c r="P1727" s="5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3">
        <f t="shared" si="107"/>
        <v>41875.968159722222</v>
      </c>
    </row>
    <row r="1728" spans="1:20" x14ac:dyDescent="0.3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 t="shared" si="104"/>
        <v>33.784615384615385</v>
      </c>
      <c r="P1728" s="5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3">
        <f t="shared" si="107"/>
        <v>41817.919722222221</v>
      </c>
    </row>
    <row r="1729" spans="1:20" x14ac:dyDescent="0.3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 t="shared" si="104"/>
        <v>3.3333333333333333E-2</v>
      </c>
      <c r="P1729" s="5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3">
        <f t="shared" si="107"/>
        <v>42099.458333333328</v>
      </c>
    </row>
    <row r="1730" spans="1:20" x14ac:dyDescent="0.3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 t="shared" si="104"/>
        <v>68.400000000000006</v>
      </c>
      <c r="P1730" s="5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3">
        <f t="shared" si="107"/>
        <v>42298.625856481478</v>
      </c>
    </row>
    <row r="1731" spans="1:20" x14ac:dyDescent="0.3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 t="shared" ref="O1731:O1794" si="108">(E1731/D1731)*100</f>
        <v>0</v>
      </c>
      <c r="P1731" s="5">
        <f t="shared" ref="P1731:P1794" si="109">IF(NOT(L1731=0),(E1731/L1731),0)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3">
        <f t="shared" ref="T1731:T1794" si="111">(((I1731/60)/60)/24)+DATE(1970,1,1)</f>
        <v>42531.052152777775</v>
      </c>
    </row>
    <row r="1732" spans="1:20" x14ac:dyDescent="0.3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 t="shared" si="108"/>
        <v>0</v>
      </c>
      <c r="P1732" s="5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3">
        <f t="shared" si="111"/>
        <v>42302.087766203709</v>
      </c>
    </row>
    <row r="1733" spans="1:20" x14ac:dyDescent="0.3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 t="shared" si="108"/>
        <v>0</v>
      </c>
      <c r="P1733" s="5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3">
        <f t="shared" si="111"/>
        <v>42166.625</v>
      </c>
    </row>
    <row r="1734" spans="1:20" x14ac:dyDescent="0.3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 t="shared" si="108"/>
        <v>0</v>
      </c>
      <c r="P1734" s="5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3">
        <f t="shared" si="111"/>
        <v>42385.208333333328</v>
      </c>
    </row>
    <row r="1735" spans="1:20" x14ac:dyDescent="0.3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 t="shared" si="108"/>
        <v>0</v>
      </c>
      <c r="P1735" s="5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3">
        <f t="shared" si="111"/>
        <v>42626.895833333328</v>
      </c>
    </row>
    <row r="1736" spans="1:20" x14ac:dyDescent="0.3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 t="shared" si="108"/>
        <v>2.2222222222222223E-2</v>
      </c>
      <c r="P1736" s="5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3">
        <f t="shared" si="111"/>
        <v>42132.036527777775</v>
      </c>
    </row>
    <row r="1737" spans="1:20" x14ac:dyDescent="0.3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 t="shared" si="108"/>
        <v>11</v>
      </c>
      <c r="P1737" s="5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3">
        <f t="shared" si="111"/>
        <v>42589.814178240747</v>
      </c>
    </row>
    <row r="1738" spans="1:20" x14ac:dyDescent="0.3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 t="shared" si="108"/>
        <v>0.73333333333333328</v>
      </c>
      <c r="P1738" s="5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3">
        <f t="shared" si="111"/>
        <v>42316.90315972222</v>
      </c>
    </row>
    <row r="1739" spans="1:20" x14ac:dyDescent="0.3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 t="shared" si="108"/>
        <v>21.25</v>
      </c>
      <c r="P1739" s="5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3">
        <f t="shared" si="111"/>
        <v>42205.948981481488</v>
      </c>
    </row>
    <row r="1740" spans="1:20" x14ac:dyDescent="0.3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 t="shared" si="108"/>
        <v>0.4</v>
      </c>
      <c r="P1740" s="5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3">
        <f t="shared" si="111"/>
        <v>41914.874328703707</v>
      </c>
    </row>
    <row r="1741" spans="1:20" x14ac:dyDescent="0.3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 t="shared" si="108"/>
        <v>0.1</v>
      </c>
      <c r="P1741" s="5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3">
        <f t="shared" si="111"/>
        <v>42494.832546296297</v>
      </c>
    </row>
    <row r="1742" spans="1:20" x14ac:dyDescent="0.3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 t="shared" si="108"/>
        <v>0</v>
      </c>
      <c r="P1742" s="5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3">
        <f t="shared" si="111"/>
        <v>42201.817384259266</v>
      </c>
    </row>
    <row r="1743" spans="1:20" x14ac:dyDescent="0.3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 t="shared" si="108"/>
        <v>110.83333333333334</v>
      </c>
      <c r="P1743" s="5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3">
        <f t="shared" si="111"/>
        <v>42165.628136574072</v>
      </c>
    </row>
    <row r="1744" spans="1:20" x14ac:dyDescent="0.3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 t="shared" si="108"/>
        <v>108.74999999999999</v>
      </c>
      <c r="P1744" s="5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3">
        <f t="shared" si="111"/>
        <v>42742.875</v>
      </c>
    </row>
    <row r="1745" spans="1:20" x14ac:dyDescent="0.3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 t="shared" si="108"/>
        <v>100.41666666666667</v>
      </c>
      <c r="P1745" s="5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3">
        <f t="shared" si="111"/>
        <v>42609.165972222225</v>
      </c>
    </row>
    <row r="1746" spans="1:20" x14ac:dyDescent="0.3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 t="shared" si="108"/>
        <v>118.45454545454545</v>
      </c>
      <c r="P1746" s="5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3">
        <f t="shared" si="111"/>
        <v>42071.563391203701</v>
      </c>
    </row>
    <row r="1747" spans="1:20" x14ac:dyDescent="0.3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 t="shared" si="108"/>
        <v>114.01428571428571</v>
      </c>
      <c r="P1747" s="5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3">
        <f t="shared" si="111"/>
        <v>42726.083333333328</v>
      </c>
    </row>
    <row r="1748" spans="1:20" x14ac:dyDescent="0.3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 t="shared" si="108"/>
        <v>148.10000000000002</v>
      </c>
      <c r="P1748" s="5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3">
        <f t="shared" si="111"/>
        <v>42698.083333333328</v>
      </c>
    </row>
    <row r="1749" spans="1:20" x14ac:dyDescent="0.3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 t="shared" si="108"/>
        <v>104.95555555555556</v>
      </c>
      <c r="P1749" s="5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3">
        <f t="shared" si="111"/>
        <v>42321.625</v>
      </c>
    </row>
    <row r="1750" spans="1:20" x14ac:dyDescent="0.3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 t="shared" si="108"/>
        <v>129.94800000000001</v>
      </c>
      <c r="P1750" s="5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3">
        <f t="shared" si="111"/>
        <v>42249.950729166667</v>
      </c>
    </row>
    <row r="1751" spans="1:20" x14ac:dyDescent="0.3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 t="shared" si="108"/>
        <v>123.48756218905473</v>
      </c>
      <c r="P1751" s="5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3">
        <f t="shared" si="111"/>
        <v>42795.791666666672</v>
      </c>
    </row>
    <row r="1752" spans="1:20" x14ac:dyDescent="0.3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 t="shared" si="108"/>
        <v>201.62</v>
      </c>
      <c r="P1752" s="5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3">
        <f t="shared" si="111"/>
        <v>42479.836851851855</v>
      </c>
    </row>
    <row r="1753" spans="1:20" x14ac:dyDescent="0.3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 t="shared" si="108"/>
        <v>102.89999999999999</v>
      </c>
      <c r="P1753" s="5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3">
        <f t="shared" si="111"/>
        <v>42082.739849537036</v>
      </c>
    </row>
    <row r="1754" spans="1:20" x14ac:dyDescent="0.3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 t="shared" si="108"/>
        <v>260.16666666666663</v>
      </c>
      <c r="P1754" s="5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3">
        <f t="shared" si="111"/>
        <v>42657.253263888888</v>
      </c>
    </row>
    <row r="1755" spans="1:20" x14ac:dyDescent="0.3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 t="shared" si="108"/>
        <v>108</v>
      </c>
      <c r="P1755" s="5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3">
        <f t="shared" si="111"/>
        <v>42450.707962962959</v>
      </c>
    </row>
    <row r="1756" spans="1:20" x14ac:dyDescent="0.3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 t="shared" si="108"/>
        <v>110.52941176470587</v>
      </c>
      <c r="P1756" s="5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3">
        <f t="shared" si="111"/>
        <v>42097.835104166668</v>
      </c>
    </row>
    <row r="1757" spans="1:20" x14ac:dyDescent="0.3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 t="shared" si="108"/>
        <v>120</v>
      </c>
      <c r="P1757" s="5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3">
        <f t="shared" si="111"/>
        <v>42282.788900462961</v>
      </c>
    </row>
    <row r="1758" spans="1:20" x14ac:dyDescent="0.3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 t="shared" si="108"/>
        <v>102.82909090909091</v>
      </c>
      <c r="P1758" s="5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3">
        <f t="shared" si="111"/>
        <v>42611.167465277773</v>
      </c>
    </row>
    <row r="1759" spans="1:20" x14ac:dyDescent="0.3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 t="shared" si="108"/>
        <v>115.99999999999999</v>
      </c>
      <c r="P1759" s="5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3">
        <f t="shared" si="111"/>
        <v>42763.811805555553</v>
      </c>
    </row>
    <row r="1760" spans="1:20" x14ac:dyDescent="0.3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 t="shared" si="108"/>
        <v>114.7</v>
      </c>
      <c r="P1760" s="5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3">
        <f t="shared" si="111"/>
        <v>42565.955925925926</v>
      </c>
    </row>
    <row r="1761" spans="1:20" x14ac:dyDescent="0.3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 t="shared" si="108"/>
        <v>106.60000000000001</v>
      </c>
      <c r="P1761" s="5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3">
        <f t="shared" si="111"/>
        <v>42088.787372685183</v>
      </c>
    </row>
    <row r="1762" spans="1:20" x14ac:dyDescent="0.3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 t="shared" si="108"/>
        <v>165.44</v>
      </c>
      <c r="P1762" s="5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3">
        <f t="shared" si="111"/>
        <v>42425.67260416667</v>
      </c>
    </row>
    <row r="1763" spans="1:20" x14ac:dyDescent="0.3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 t="shared" si="108"/>
        <v>155</v>
      </c>
      <c r="P1763" s="5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3">
        <f t="shared" si="111"/>
        <v>42259.567824074074</v>
      </c>
    </row>
    <row r="1764" spans="1:20" x14ac:dyDescent="0.3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 t="shared" si="108"/>
        <v>885</v>
      </c>
      <c r="P1764" s="5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3">
        <f t="shared" si="111"/>
        <v>42440.982002314813</v>
      </c>
    </row>
    <row r="1765" spans="1:20" x14ac:dyDescent="0.3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 t="shared" si="108"/>
        <v>101.90833333333333</v>
      </c>
      <c r="P1765" s="5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3">
        <f t="shared" si="111"/>
        <v>42666.868518518517</v>
      </c>
    </row>
    <row r="1766" spans="1:20" x14ac:dyDescent="0.3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 t="shared" si="108"/>
        <v>19.600000000000001</v>
      </c>
      <c r="P1766" s="5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3">
        <f t="shared" si="111"/>
        <v>41854.485868055555</v>
      </c>
    </row>
    <row r="1767" spans="1:20" x14ac:dyDescent="0.3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 t="shared" si="108"/>
        <v>59.467839999999995</v>
      </c>
      <c r="P1767" s="5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3">
        <f t="shared" si="111"/>
        <v>41864.980462962965</v>
      </c>
    </row>
    <row r="1768" spans="1:20" x14ac:dyDescent="0.3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 t="shared" si="108"/>
        <v>0</v>
      </c>
      <c r="P1768" s="5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3">
        <f t="shared" si="111"/>
        <v>41876.859814814816</v>
      </c>
    </row>
    <row r="1769" spans="1:20" x14ac:dyDescent="0.3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 t="shared" si="108"/>
        <v>45.72</v>
      </c>
      <c r="P1769" s="5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3">
        <f t="shared" si="111"/>
        <v>41854.658379629633</v>
      </c>
    </row>
    <row r="1770" spans="1:20" x14ac:dyDescent="0.3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 t="shared" si="108"/>
        <v>3.74</v>
      </c>
      <c r="P1770" s="5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3">
        <f t="shared" si="111"/>
        <v>41909.560694444444</v>
      </c>
    </row>
    <row r="1771" spans="1:20" x14ac:dyDescent="0.3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 t="shared" si="108"/>
        <v>2.7025000000000001</v>
      </c>
      <c r="P1771" s="5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3">
        <f t="shared" si="111"/>
        <v>42017.818969907406</v>
      </c>
    </row>
    <row r="1772" spans="1:20" x14ac:dyDescent="0.3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 t="shared" si="108"/>
        <v>56.51428571428572</v>
      </c>
      <c r="P1772" s="5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3">
        <f t="shared" si="111"/>
        <v>41926.780023148152</v>
      </c>
    </row>
    <row r="1773" spans="1:20" x14ac:dyDescent="0.3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 t="shared" si="108"/>
        <v>21.30952380952381</v>
      </c>
      <c r="P1773" s="5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3">
        <f t="shared" si="111"/>
        <v>41935.979629629634</v>
      </c>
    </row>
    <row r="1774" spans="1:20" x14ac:dyDescent="0.3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 t="shared" si="108"/>
        <v>15.6</v>
      </c>
      <c r="P1774" s="5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3">
        <f t="shared" si="111"/>
        <v>41826.718009259261</v>
      </c>
    </row>
    <row r="1775" spans="1:20" x14ac:dyDescent="0.3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 t="shared" si="108"/>
        <v>6.2566666666666677</v>
      </c>
      <c r="P1775" s="5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3">
        <f t="shared" si="111"/>
        <v>42023.760393518518</v>
      </c>
    </row>
    <row r="1776" spans="1:20" x14ac:dyDescent="0.3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 t="shared" si="108"/>
        <v>45.92</v>
      </c>
      <c r="P1776" s="5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3">
        <f t="shared" si="111"/>
        <v>41972.624305555553</v>
      </c>
    </row>
    <row r="1777" spans="1:20" x14ac:dyDescent="0.3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 t="shared" si="108"/>
        <v>65.101538461538468</v>
      </c>
      <c r="P1777" s="5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3">
        <f t="shared" si="111"/>
        <v>41936.976388888892</v>
      </c>
    </row>
    <row r="1778" spans="1:20" x14ac:dyDescent="0.3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 t="shared" si="108"/>
        <v>6.7</v>
      </c>
      <c r="P1778" s="5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3">
        <f t="shared" si="111"/>
        <v>41941.95684027778</v>
      </c>
    </row>
    <row r="1779" spans="1:20" x14ac:dyDescent="0.3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 t="shared" si="108"/>
        <v>13.5625</v>
      </c>
      <c r="P1779" s="5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3">
        <f t="shared" si="111"/>
        <v>42055.357094907406</v>
      </c>
    </row>
    <row r="1780" spans="1:20" x14ac:dyDescent="0.3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 t="shared" si="108"/>
        <v>1.9900000000000002</v>
      </c>
      <c r="P1780" s="5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3">
        <f t="shared" si="111"/>
        <v>42090.821701388893</v>
      </c>
    </row>
    <row r="1781" spans="1:20" x14ac:dyDescent="0.3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 t="shared" si="108"/>
        <v>36.236363636363642</v>
      </c>
      <c r="P1781" s="5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3">
        <f t="shared" si="111"/>
        <v>42615.691898148143</v>
      </c>
    </row>
    <row r="1782" spans="1:20" x14ac:dyDescent="0.3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 t="shared" si="108"/>
        <v>39.743333333333339</v>
      </c>
      <c r="P1782" s="5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3">
        <f t="shared" si="111"/>
        <v>42553.600810185191</v>
      </c>
    </row>
    <row r="1783" spans="1:20" x14ac:dyDescent="0.3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 t="shared" si="108"/>
        <v>25.763636363636365</v>
      </c>
      <c r="P1783" s="5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3">
        <f t="shared" si="111"/>
        <v>42628.617418981477</v>
      </c>
    </row>
    <row r="1784" spans="1:20" x14ac:dyDescent="0.3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 t="shared" si="108"/>
        <v>15.491428571428573</v>
      </c>
      <c r="P1784" s="5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3">
        <f t="shared" si="111"/>
        <v>42421.575104166666</v>
      </c>
    </row>
    <row r="1785" spans="1:20" x14ac:dyDescent="0.3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 t="shared" si="108"/>
        <v>23.692499999999999</v>
      </c>
      <c r="P1785" s="5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3">
        <f t="shared" si="111"/>
        <v>42145.949976851851</v>
      </c>
    </row>
    <row r="1786" spans="1:20" x14ac:dyDescent="0.3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 t="shared" si="108"/>
        <v>39.76</v>
      </c>
      <c r="P1786" s="5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3">
        <f t="shared" si="111"/>
        <v>42035.142361111109</v>
      </c>
    </row>
    <row r="1787" spans="1:20" x14ac:dyDescent="0.3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 t="shared" si="108"/>
        <v>20.220833333333331</v>
      </c>
      <c r="P1787" s="5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3">
        <f t="shared" si="111"/>
        <v>41928</v>
      </c>
    </row>
    <row r="1788" spans="1:20" x14ac:dyDescent="0.3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 t="shared" si="108"/>
        <v>47.631578947368418</v>
      </c>
      <c r="P1788" s="5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3">
        <f t="shared" si="111"/>
        <v>41988.550659722227</v>
      </c>
    </row>
    <row r="1789" spans="1:20" x14ac:dyDescent="0.3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 t="shared" si="108"/>
        <v>15.329999999999998</v>
      </c>
      <c r="P1789" s="5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3">
        <f t="shared" si="111"/>
        <v>42098.613854166666</v>
      </c>
    </row>
    <row r="1790" spans="1:20" x14ac:dyDescent="0.3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 t="shared" si="108"/>
        <v>1.3818181818181818</v>
      </c>
      <c r="P1790" s="5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3">
        <f t="shared" si="111"/>
        <v>41943.94840277778</v>
      </c>
    </row>
    <row r="1791" spans="1:20" x14ac:dyDescent="0.3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 t="shared" si="108"/>
        <v>0.5</v>
      </c>
      <c r="P1791" s="5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3">
        <f t="shared" si="111"/>
        <v>42016.250034722223</v>
      </c>
    </row>
    <row r="1792" spans="1:20" x14ac:dyDescent="0.3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 t="shared" si="108"/>
        <v>4.957575757575758</v>
      </c>
      <c r="P1792" s="5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3">
        <f t="shared" si="111"/>
        <v>42040.674513888895</v>
      </c>
    </row>
    <row r="1793" spans="1:20" x14ac:dyDescent="0.3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 t="shared" si="108"/>
        <v>3.5666666666666664</v>
      </c>
      <c r="P1793" s="5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3">
        <f t="shared" si="111"/>
        <v>42033.740335648152</v>
      </c>
    </row>
    <row r="1794" spans="1:20" x14ac:dyDescent="0.3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 t="shared" si="108"/>
        <v>61.124000000000002</v>
      </c>
      <c r="P1794" s="5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3">
        <f t="shared" si="111"/>
        <v>42226.290972222225</v>
      </c>
    </row>
    <row r="1795" spans="1:20" x14ac:dyDescent="0.3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 t="shared" ref="O1795:O1858" si="112">(E1795/D1795)*100</f>
        <v>1.3333333333333335</v>
      </c>
      <c r="P1795" s="5">
        <f t="shared" ref="P1795:P1858" si="113">IF(NOT(L1795=0),(E1795/L1795),0)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3">
        <f t="shared" ref="T1795:T1858" si="115">(((I1795/60)/60)/24)+DATE(1970,1,1)</f>
        <v>41970.933333333334</v>
      </c>
    </row>
    <row r="1796" spans="1:20" x14ac:dyDescent="0.3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 t="shared" si="112"/>
        <v>11.077777777777778</v>
      </c>
      <c r="P1796" s="5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3">
        <f t="shared" si="115"/>
        <v>42046.551180555558</v>
      </c>
    </row>
    <row r="1797" spans="1:20" x14ac:dyDescent="0.3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 t="shared" si="112"/>
        <v>38.735714285714288</v>
      </c>
      <c r="P1797" s="5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3">
        <f t="shared" si="115"/>
        <v>42657.666666666672</v>
      </c>
    </row>
    <row r="1798" spans="1:20" x14ac:dyDescent="0.3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 t="shared" si="112"/>
        <v>22.05263157894737</v>
      </c>
      <c r="P1798" s="5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3">
        <f t="shared" si="115"/>
        <v>42575.439421296294</v>
      </c>
    </row>
    <row r="1799" spans="1:20" x14ac:dyDescent="0.3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 t="shared" si="112"/>
        <v>67.55</v>
      </c>
      <c r="P1799" s="5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3">
        <f t="shared" si="115"/>
        <v>42719.56931712963</v>
      </c>
    </row>
    <row r="1800" spans="1:20" x14ac:dyDescent="0.3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 t="shared" si="112"/>
        <v>13.637499999999999</v>
      </c>
      <c r="P1800" s="5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3">
        <f t="shared" si="115"/>
        <v>42404.32677083333</v>
      </c>
    </row>
    <row r="1801" spans="1:20" x14ac:dyDescent="0.3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 t="shared" si="112"/>
        <v>1.7457500000000001</v>
      </c>
      <c r="P1801" s="5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3">
        <f t="shared" si="115"/>
        <v>41954.884351851855</v>
      </c>
    </row>
    <row r="1802" spans="1:20" x14ac:dyDescent="0.3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 t="shared" si="112"/>
        <v>20.44963251188932</v>
      </c>
      <c r="P1802" s="5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3">
        <f t="shared" si="115"/>
        <v>42653.606134259258</v>
      </c>
    </row>
    <row r="1803" spans="1:20" x14ac:dyDescent="0.3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 t="shared" si="112"/>
        <v>13.852941176470587</v>
      </c>
      <c r="P1803" s="5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3">
        <f t="shared" si="115"/>
        <v>42353.506944444445</v>
      </c>
    </row>
    <row r="1804" spans="1:20" x14ac:dyDescent="0.3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 t="shared" si="112"/>
        <v>48.485714285714288</v>
      </c>
      <c r="P1804" s="5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3">
        <f t="shared" si="115"/>
        <v>42182.915972222225</v>
      </c>
    </row>
    <row r="1805" spans="1:20" x14ac:dyDescent="0.3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 t="shared" si="112"/>
        <v>30.8</v>
      </c>
      <c r="P1805" s="5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3">
        <f t="shared" si="115"/>
        <v>42049.071550925932</v>
      </c>
    </row>
    <row r="1806" spans="1:20" x14ac:dyDescent="0.3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 t="shared" si="112"/>
        <v>35.174193548387095</v>
      </c>
      <c r="P1806" s="5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3">
        <f t="shared" si="115"/>
        <v>42322.719953703709</v>
      </c>
    </row>
    <row r="1807" spans="1:20" x14ac:dyDescent="0.3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 t="shared" si="112"/>
        <v>36.404444444444444</v>
      </c>
      <c r="P1807" s="5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3">
        <f t="shared" si="115"/>
        <v>42279.75</v>
      </c>
    </row>
    <row r="1808" spans="1:20" x14ac:dyDescent="0.3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 t="shared" si="112"/>
        <v>2.9550000000000001</v>
      </c>
      <c r="P1808" s="5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3">
        <f t="shared" si="115"/>
        <v>41912.638298611113</v>
      </c>
    </row>
    <row r="1809" spans="1:20" x14ac:dyDescent="0.3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 t="shared" si="112"/>
        <v>11.06</v>
      </c>
      <c r="P1809" s="5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3">
        <f t="shared" si="115"/>
        <v>41910.068437499998</v>
      </c>
    </row>
    <row r="1810" spans="1:20" x14ac:dyDescent="0.3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 t="shared" si="112"/>
        <v>41.407142857142858</v>
      </c>
      <c r="P1810" s="5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3">
        <f t="shared" si="115"/>
        <v>42777.680902777778</v>
      </c>
    </row>
    <row r="1811" spans="1:20" x14ac:dyDescent="0.3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 t="shared" si="112"/>
        <v>10.857142857142858</v>
      </c>
      <c r="P1811" s="5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3">
        <f t="shared" si="115"/>
        <v>42064.907858796301</v>
      </c>
    </row>
    <row r="1812" spans="1:20" x14ac:dyDescent="0.3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 t="shared" si="112"/>
        <v>3.3333333333333335</v>
      </c>
      <c r="P1812" s="5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3">
        <f t="shared" si="115"/>
        <v>41872.91002314815</v>
      </c>
    </row>
    <row r="1813" spans="1:20" x14ac:dyDescent="0.3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 t="shared" si="112"/>
        <v>7.407407407407407E-2</v>
      </c>
      <c r="P1813" s="5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3">
        <f t="shared" si="115"/>
        <v>41936.166666666664</v>
      </c>
    </row>
    <row r="1814" spans="1:20" x14ac:dyDescent="0.3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 t="shared" si="112"/>
        <v>13.307692307692307</v>
      </c>
      <c r="P1814" s="5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3">
        <f t="shared" si="115"/>
        <v>42554.318703703699</v>
      </c>
    </row>
    <row r="1815" spans="1:20" x14ac:dyDescent="0.3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 t="shared" si="112"/>
        <v>0</v>
      </c>
      <c r="P1815" s="5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3">
        <f t="shared" si="115"/>
        <v>41859.889027777775</v>
      </c>
    </row>
    <row r="1816" spans="1:20" x14ac:dyDescent="0.3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 t="shared" si="112"/>
        <v>49.183333333333337</v>
      </c>
      <c r="P1816" s="5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3">
        <f t="shared" si="115"/>
        <v>42063.314074074078</v>
      </c>
    </row>
    <row r="1817" spans="1:20" x14ac:dyDescent="0.3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 t="shared" si="112"/>
        <v>0</v>
      </c>
      <c r="P1817" s="5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3">
        <f t="shared" si="115"/>
        <v>42186.906678240746</v>
      </c>
    </row>
    <row r="1818" spans="1:20" x14ac:dyDescent="0.3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 t="shared" si="112"/>
        <v>2.036</v>
      </c>
      <c r="P1818" s="5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3">
        <f t="shared" si="115"/>
        <v>42576.791666666672</v>
      </c>
    </row>
    <row r="1819" spans="1:20" x14ac:dyDescent="0.3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 t="shared" si="112"/>
        <v>52.327777777777776</v>
      </c>
      <c r="P1819" s="5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3">
        <f t="shared" si="115"/>
        <v>42765.290972222225</v>
      </c>
    </row>
    <row r="1820" spans="1:20" x14ac:dyDescent="0.3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 t="shared" si="112"/>
        <v>0</v>
      </c>
      <c r="P1820" s="5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3">
        <f t="shared" si="115"/>
        <v>42097.192708333328</v>
      </c>
    </row>
    <row r="1821" spans="1:20" x14ac:dyDescent="0.3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 t="shared" si="112"/>
        <v>2.083333333333333</v>
      </c>
      <c r="P1821" s="5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3">
        <f t="shared" si="115"/>
        <v>41850.752268518518</v>
      </c>
    </row>
    <row r="1822" spans="1:20" x14ac:dyDescent="0.3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 t="shared" si="112"/>
        <v>6.565384615384616</v>
      </c>
      <c r="P1822" s="5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3">
        <f t="shared" si="115"/>
        <v>42095.042708333334</v>
      </c>
    </row>
    <row r="1823" spans="1:20" x14ac:dyDescent="0.3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 t="shared" si="112"/>
        <v>134.88999999999999</v>
      </c>
      <c r="P1823" s="5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3">
        <f t="shared" si="115"/>
        <v>40971.319062499999</v>
      </c>
    </row>
    <row r="1824" spans="1:20" x14ac:dyDescent="0.3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 t="shared" si="112"/>
        <v>100</v>
      </c>
      <c r="P1824" s="5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3">
        <f t="shared" si="115"/>
        <v>41670.792361111111</v>
      </c>
    </row>
    <row r="1825" spans="1:20" x14ac:dyDescent="0.3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 t="shared" si="112"/>
        <v>115.85714285714286</v>
      </c>
      <c r="P1825" s="5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3">
        <f t="shared" si="115"/>
        <v>41206.684907407405</v>
      </c>
    </row>
    <row r="1826" spans="1:20" x14ac:dyDescent="0.3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 t="shared" si="112"/>
        <v>100.06666666666666</v>
      </c>
      <c r="P1826" s="5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3">
        <f t="shared" si="115"/>
        <v>41647.088888888888</v>
      </c>
    </row>
    <row r="1827" spans="1:20" x14ac:dyDescent="0.3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 t="shared" si="112"/>
        <v>105.05</v>
      </c>
      <c r="P1827" s="5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3">
        <f t="shared" si="115"/>
        <v>41466.83452546296</v>
      </c>
    </row>
    <row r="1828" spans="1:20" x14ac:dyDescent="0.3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 t="shared" si="112"/>
        <v>101</v>
      </c>
      <c r="P1828" s="5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3">
        <f t="shared" si="115"/>
        <v>41687.923807870371</v>
      </c>
    </row>
    <row r="1829" spans="1:20" x14ac:dyDescent="0.3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 t="shared" si="112"/>
        <v>100.66250000000001</v>
      </c>
      <c r="P1829" s="5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3">
        <f t="shared" si="115"/>
        <v>40605.325937499998</v>
      </c>
    </row>
    <row r="1830" spans="1:20" x14ac:dyDescent="0.3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 t="shared" si="112"/>
        <v>100.16000000000001</v>
      </c>
      <c r="P1830" s="5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3">
        <f t="shared" si="115"/>
        <v>41768.916666666664</v>
      </c>
    </row>
    <row r="1831" spans="1:20" x14ac:dyDescent="0.3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 t="shared" si="112"/>
        <v>166.68333333333334</v>
      </c>
      <c r="P1831" s="5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3">
        <f t="shared" si="115"/>
        <v>40564.916666666664</v>
      </c>
    </row>
    <row r="1832" spans="1:20" x14ac:dyDescent="0.3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 t="shared" si="112"/>
        <v>101.53333333333335</v>
      </c>
      <c r="P1832" s="5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3">
        <f t="shared" si="115"/>
        <v>41694.684108796297</v>
      </c>
    </row>
    <row r="1833" spans="1:20" x14ac:dyDescent="0.3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 t="shared" si="112"/>
        <v>103</v>
      </c>
      <c r="P1833" s="5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3">
        <f t="shared" si="115"/>
        <v>41041.996099537035</v>
      </c>
    </row>
    <row r="1834" spans="1:20" x14ac:dyDescent="0.3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 t="shared" si="112"/>
        <v>142.85714285714286</v>
      </c>
      <c r="P1834" s="5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3">
        <f t="shared" si="115"/>
        <v>40606.539664351854</v>
      </c>
    </row>
    <row r="1835" spans="1:20" x14ac:dyDescent="0.3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 t="shared" si="112"/>
        <v>262.5</v>
      </c>
      <c r="P1835" s="5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3">
        <f t="shared" si="115"/>
        <v>41335.332638888889</v>
      </c>
    </row>
    <row r="1836" spans="1:20" x14ac:dyDescent="0.3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 t="shared" si="112"/>
        <v>118.05000000000001</v>
      </c>
      <c r="P1836" s="5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3">
        <f t="shared" si="115"/>
        <v>42028.964062500003</v>
      </c>
    </row>
    <row r="1837" spans="1:20" x14ac:dyDescent="0.3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 t="shared" si="112"/>
        <v>104</v>
      </c>
      <c r="P1837" s="5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3">
        <f t="shared" si="115"/>
        <v>42460.660543981481</v>
      </c>
    </row>
    <row r="1838" spans="1:20" x14ac:dyDescent="0.3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 t="shared" si="112"/>
        <v>200.34</v>
      </c>
      <c r="P1838" s="5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3">
        <f t="shared" si="115"/>
        <v>41322.809363425928</v>
      </c>
    </row>
    <row r="1839" spans="1:20" x14ac:dyDescent="0.3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 t="shared" si="112"/>
        <v>306.83333333333331</v>
      </c>
      <c r="P1839" s="5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3">
        <f t="shared" si="115"/>
        <v>40986.006192129629</v>
      </c>
    </row>
    <row r="1840" spans="1:20" x14ac:dyDescent="0.3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 t="shared" si="112"/>
        <v>100.149</v>
      </c>
      <c r="P1840" s="5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3">
        <f t="shared" si="115"/>
        <v>40817.125</v>
      </c>
    </row>
    <row r="1841" spans="1:20" x14ac:dyDescent="0.3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 t="shared" si="112"/>
        <v>205.29999999999998</v>
      </c>
      <c r="P1841" s="5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3">
        <f t="shared" si="115"/>
        <v>42644.722013888888</v>
      </c>
    </row>
    <row r="1842" spans="1:20" x14ac:dyDescent="0.3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 t="shared" si="112"/>
        <v>108.88888888888889</v>
      </c>
      <c r="P1842" s="5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3">
        <f t="shared" si="115"/>
        <v>41401.207638888889</v>
      </c>
    </row>
    <row r="1843" spans="1:20" x14ac:dyDescent="0.3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 t="shared" si="112"/>
        <v>101.75</v>
      </c>
      <c r="P1843" s="5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3">
        <f t="shared" si="115"/>
        <v>41779.207638888889</v>
      </c>
    </row>
    <row r="1844" spans="1:20" x14ac:dyDescent="0.3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 t="shared" si="112"/>
        <v>125.25</v>
      </c>
      <c r="P1844" s="5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3">
        <f t="shared" si="115"/>
        <v>42065.249305555553</v>
      </c>
    </row>
    <row r="1845" spans="1:20" x14ac:dyDescent="0.3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 t="shared" si="112"/>
        <v>124.0061</v>
      </c>
      <c r="P1845" s="5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3">
        <f t="shared" si="115"/>
        <v>40594.994837962964</v>
      </c>
    </row>
    <row r="1846" spans="1:20" x14ac:dyDescent="0.3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 t="shared" si="112"/>
        <v>101.4</v>
      </c>
      <c r="P1846" s="5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3">
        <f t="shared" si="115"/>
        <v>40705.125</v>
      </c>
    </row>
    <row r="1847" spans="1:20" x14ac:dyDescent="0.3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 t="shared" si="112"/>
        <v>100</v>
      </c>
      <c r="P1847" s="5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3">
        <f t="shared" si="115"/>
        <v>42538.204861111109</v>
      </c>
    </row>
    <row r="1848" spans="1:20" x14ac:dyDescent="0.3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 t="shared" si="112"/>
        <v>137.92666666666668</v>
      </c>
      <c r="P1848" s="5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3">
        <f t="shared" si="115"/>
        <v>41258.650196759263</v>
      </c>
    </row>
    <row r="1849" spans="1:20" x14ac:dyDescent="0.3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 t="shared" si="112"/>
        <v>120.88000000000001</v>
      </c>
      <c r="P1849" s="5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3">
        <f t="shared" si="115"/>
        <v>42115.236481481479</v>
      </c>
    </row>
    <row r="1850" spans="1:20" x14ac:dyDescent="0.3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 t="shared" si="112"/>
        <v>107.36666666666667</v>
      </c>
      <c r="P1850" s="5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3">
        <f t="shared" si="115"/>
        <v>40755.290972222225</v>
      </c>
    </row>
    <row r="1851" spans="1:20" x14ac:dyDescent="0.3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 t="shared" si="112"/>
        <v>100.33333333333334</v>
      </c>
      <c r="P1851" s="5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3">
        <f t="shared" si="115"/>
        <v>41199.845590277779</v>
      </c>
    </row>
    <row r="1852" spans="1:20" x14ac:dyDescent="0.3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 t="shared" si="112"/>
        <v>101.52222222222223</v>
      </c>
      <c r="P1852" s="5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3">
        <f t="shared" si="115"/>
        <v>41830.959490740745</v>
      </c>
    </row>
    <row r="1853" spans="1:20" x14ac:dyDescent="0.3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 t="shared" si="112"/>
        <v>100.07692307692308</v>
      </c>
      <c r="P1853" s="5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3">
        <f t="shared" si="115"/>
        <v>41848.041666666664</v>
      </c>
    </row>
    <row r="1854" spans="1:20" x14ac:dyDescent="0.3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 t="shared" si="112"/>
        <v>116.96666666666667</v>
      </c>
      <c r="P1854" s="5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3">
        <f t="shared" si="115"/>
        <v>42119</v>
      </c>
    </row>
    <row r="1855" spans="1:20" x14ac:dyDescent="0.3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 t="shared" si="112"/>
        <v>101.875</v>
      </c>
      <c r="P1855" s="5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3">
        <f t="shared" si="115"/>
        <v>41227.102048611108</v>
      </c>
    </row>
    <row r="1856" spans="1:20" x14ac:dyDescent="0.3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 t="shared" si="112"/>
        <v>102.12366666666665</v>
      </c>
      <c r="P1856" s="5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3">
        <f t="shared" si="115"/>
        <v>41418.021261574075</v>
      </c>
    </row>
    <row r="1857" spans="1:20" x14ac:dyDescent="0.3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 t="shared" si="112"/>
        <v>154.05897142857143</v>
      </c>
      <c r="P1857" s="5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3">
        <f t="shared" si="115"/>
        <v>41645.538657407407</v>
      </c>
    </row>
    <row r="1858" spans="1:20" x14ac:dyDescent="0.3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 t="shared" si="112"/>
        <v>101.25</v>
      </c>
      <c r="P1858" s="5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3">
        <f t="shared" si="115"/>
        <v>41838.854999999996</v>
      </c>
    </row>
    <row r="1859" spans="1:20" x14ac:dyDescent="0.3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 t="shared" ref="O1859:O1922" si="116">(E1859/D1859)*100</f>
        <v>100</v>
      </c>
      <c r="P1859" s="5">
        <f t="shared" ref="P1859:P1922" si="117">IF(NOT(L1859=0),(E1859/L1859),0)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3">
        <f t="shared" ref="T1859:T1922" si="119">(((I1859/60)/60)/24)+DATE(1970,1,1)</f>
        <v>41894.76866898148</v>
      </c>
    </row>
    <row r="1860" spans="1:20" x14ac:dyDescent="0.3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 t="shared" si="116"/>
        <v>108.74800874800874</v>
      </c>
      <c r="P1860" s="5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3">
        <f t="shared" si="119"/>
        <v>40893.242141203707</v>
      </c>
    </row>
    <row r="1861" spans="1:20" x14ac:dyDescent="0.3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 t="shared" si="116"/>
        <v>131.83333333333334</v>
      </c>
      <c r="P1861" s="5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3">
        <f t="shared" si="119"/>
        <v>40808.770011574074</v>
      </c>
    </row>
    <row r="1862" spans="1:20" x14ac:dyDescent="0.3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 t="shared" si="116"/>
        <v>133.46666666666667</v>
      </c>
      <c r="P1862" s="5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3">
        <f t="shared" si="119"/>
        <v>41676.709305555552</v>
      </c>
    </row>
    <row r="1863" spans="1:20" x14ac:dyDescent="0.3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 t="shared" si="116"/>
        <v>0</v>
      </c>
      <c r="P1863" s="5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3">
        <f t="shared" si="119"/>
        <v>42030.300243055557</v>
      </c>
    </row>
    <row r="1864" spans="1:20" x14ac:dyDescent="0.3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 t="shared" si="116"/>
        <v>8.0833333333333321</v>
      </c>
      <c r="P1864" s="5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3">
        <f t="shared" si="119"/>
        <v>42802.3125</v>
      </c>
    </row>
    <row r="1865" spans="1:20" x14ac:dyDescent="0.3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 t="shared" si="116"/>
        <v>0.4</v>
      </c>
      <c r="P1865" s="5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3">
        <f t="shared" si="119"/>
        <v>41802.797280092593</v>
      </c>
    </row>
    <row r="1866" spans="1:20" x14ac:dyDescent="0.3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 t="shared" si="116"/>
        <v>42.892307692307689</v>
      </c>
      <c r="P1866" s="5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3">
        <f t="shared" si="119"/>
        <v>41763.716435185182</v>
      </c>
    </row>
    <row r="1867" spans="1:20" x14ac:dyDescent="0.3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 t="shared" si="116"/>
        <v>3.6363636363636364E-3</v>
      </c>
      <c r="P1867" s="5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3">
        <f t="shared" si="119"/>
        <v>42680.409108796302</v>
      </c>
    </row>
    <row r="1868" spans="1:20" x14ac:dyDescent="0.3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 t="shared" si="116"/>
        <v>0.5</v>
      </c>
      <c r="P1868" s="5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3">
        <f t="shared" si="119"/>
        <v>42795.166666666672</v>
      </c>
    </row>
    <row r="1869" spans="1:20" x14ac:dyDescent="0.3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 t="shared" si="116"/>
        <v>0.05</v>
      </c>
      <c r="P1869" s="5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3">
        <f t="shared" si="119"/>
        <v>42679.924907407403</v>
      </c>
    </row>
    <row r="1870" spans="1:20" x14ac:dyDescent="0.3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 t="shared" si="116"/>
        <v>4.8680000000000003</v>
      </c>
      <c r="P1870" s="5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3">
        <f t="shared" si="119"/>
        <v>42353.332638888889</v>
      </c>
    </row>
    <row r="1871" spans="1:20" x14ac:dyDescent="0.3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 t="shared" si="116"/>
        <v>0</v>
      </c>
      <c r="P1871" s="5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3">
        <f t="shared" si="119"/>
        <v>42739.002881944441</v>
      </c>
    </row>
    <row r="1872" spans="1:20" x14ac:dyDescent="0.3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 t="shared" si="116"/>
        <v>10.314285714285715</v>
      </c>
      <c r="P1872" s="5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3">
        <f t="shared" si="119"/>
        <v>42400.178472222222</v>
      </c>
    </row>
    <row r="1873" spans="1:20" x14ac:dyDescent="0.3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 t="shared" si="116"/>
        <v>71.784615384615378</v>
      </c>
      <c r="P1873" s="5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3">
        <f t="shared" si="119"/>
        <v>41963.825243055559</v>
      </c>
    </row>
    <row r="1874" spans="1:20" x14ac:dyDescent="0.3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 t="shared" si="116"/>
        <v>1.06</v>
      </c>
      <c r="P1874" s="5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3">
        <f t="shared" si="119"/>
        <v>42185.129652777774</v>
      </c>
    </row>
    <row r="1875" spans="1:20" x14ac:dyDescent="0.3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 t="shared" si="116"/>
        <v>0.44999999999999996</v>
      </c>
      <c r="P1875" s="5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3">
        <f t="shared" si="119"/>
        <v>42193.697916666672</v>
      </c>
    </row>
    <row r="1876" spans="1:20" x14ac:dyDescent="0.3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 t="shared" si="116"/>
        <v>1.6250000000000001E-2</v>
      </c>
      <c r="P1876" s="5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3">
        <f t="shared" si="119"/>
        <v>42549.969131944439</v>
      </c>
    </row>
    <row r="1877" spans="1:20" x14ac:dyDescent="0.3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 t="shared" si="116"/>
        <v>0.51</v>
      </c>
      <c r="P1877" s="5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3">
        <f t="shared" si="119"/>
        <v>42588.899398148147</v>
      </c>
    </row>
    <row r="1878" spans="1:20" x14ac:dyDescent="0.3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 t="shared" si="116"/>
        <v>0</v>
      </c>
      <c r="P1878" s="5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3">
        <f t="shared" si="119"/>
        <v>41806.284780092588</v>
      </c>
    </row>
    <row r="1879" spans="1:20" x14ac:dyDescent="0.3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 t="shared" si="116"/>
        <v>0</v>
      </c>
      <c r="P1879" s="5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3">
        <f t="shared" si="119"/>
        <v>42064.029224537036</v>
      </c>
    </row>
    <row r="1880" spans="1:20" x14ac:dyDescent="0.3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 t="shared" si="116"/>
        <v>0</v>
      </c>
      <c r="P1880" s="5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3">
        <f t="shared" si="119"/>
        <v>41803.008738425924</v>
      </c>
    </row>
    <row r="1881" spans="1:20" x14ac:dyDescent="0.3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 t="shared" si="116"/>
        <v>0.12</v>
      </c>
      <c r="P1881" s="5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3">
        <f t="shared" si="119"/>
        <v>42443.607974537037</v>
      </c>
    </row>
    <row r="1882" spans="1:20" x14ac:dyDescent="0.3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 t="shared" si="116"/>
        <v>20.080000000000002</v>
      </c>
      <c r="P1882" s="5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3">
        <f t="shared" si="119"/>
        <v>42459.525231481486</v>
      </c>
    </row>
    <row r="1883" spans="1:20" x14ac:dyDescent="0.3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 t="shared" si="116"/>
        <v>172.68449999999999</v>
      </c>
      <c r="P1883" s="5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3">
        <f t="shared" si="119"/>
        <v>42073.110983796301</v>
      </c>
    </row>
    <row r="1884" spans="1:20" x14ac:dyDescent="0.3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 t="shared" si="116"/>
        <v>100.8955223880597</v>
      </c>
      <c r="P1884" s="5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3">
        <f t="shared" si="119"/>
        <v>41100.991666666669</v>
      </c>
    </row>
    <row r="1885" spans="1:20" x14ac:dyDescent="0.3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 t="shared" si="116"/>
        <v>104.8048048048048</v>
      </c>
      <c r="P1885" s="5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3">
        <f t="shared" si="119"/>
        <v>41007.906342592592</v>
      </c>
    </row>
    <row r="1886" spans="1:20" x14ac:dyDescent="0.3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 t="shared" si="116"/>
        <v>135.1</v>
      </c>
      <c r="P1886" s="5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3">
        <f t="shared" si="119"/>
        <v>41240.5</v>
      </c>
    </row>
    <row r="1887" spans="1:20" x14ac:dyDescent="0.3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 t="shared" si="116"/>
        <v>116.32786885245903</v>
      </c>
      <c r="P1887" s="5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3">
        <f t="shared" si="119"/>
        <v>41131.916666666664</v>
      </c>
    </row>
    <row r="1888" spans="1:20" x14ac:dyDescent="0.3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 t="shared" si="116"/>
        <v>102.08333333333333</v>
      </c>
      <c r="P1888" s="5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3">
        <f t="shared" si="119"/>
        <v>41955.94835648148</v>
      </c>
    </row>
    <row r="1889" spans="1:20" x14ac:dyDescent="0.3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 t="shared" si="116"/>
        <v>111.16666666666666</v>
      </c>
      <c r="P1889" s="5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3">
        <f t="shared" si="119"/>
        <v>42341.895833333328</v>
      </c>
    </row>
    <row r="1890" spans="1:20" x14ac:dyDescent="0.3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 t="shared" si="116"/>
        <v>166.08</v>
      </c>
      <c r="P1890" s="5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3">
        <f t="shared" si="119"/>
        <v>40330.207638888889</v>
      </c>
    </row>
    <row r="1891" spans="1:20" x14ac:dyDescent="0.3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 t="shared" si="116"/>
        <v>106.60000000000001</v>
      </c>
      <c r="P1891" s="5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3">
        <f t="shared" si="119"/>
        <v>41344.751689814817</v>
      </c>
    </row>
    <row r="1892" spans="1:20" x14ac:dyDescent="0.3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 t="shared" si="116"/>
        <v>144.58441666666667</v>
      </c>
      <c r="P1892" s="5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3">
        <f t="shared" si="119"/>
        <v>41258.786203703705</v>
      </c>
    </row>
    <row r="1893" spans="1:20" x14ac:dyDescent="0.3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 t="shared" si="116"/>
        <v>105.55000000000001</v>
      </c>
      <c r="P1893" s="5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3">
        <f t="shared" si="119"/>
        <v>40381.25</v>
      </c>
    </row>
    <row r="1894" spans="1:20" x14ac:dyDescent="0.3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 t="shared" si="116"/>
        <v>136.60000000000002</v>
      </c>
      <c r="P1894" s="5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3">
        <f t="shared" si="119"/>
        <v>40701.637511574074</v>
      </c>
    </row>
    <row r="1895" spans="1:20" x14ac:dyDescent="0.3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 t="shared" si="116"/>
        <v>104</v>
      </c>
      <c r="P1895" s="5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3">
        <f t="shared" si="119"/>
        <v>40649.165972222225</v>
      </c>
    </row>
    <row r="1896" spans="1:20" x14ac:dyDescent="0.3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 t="shared" si="116"/>
        <v>114.5</v>
      </c>
      <c r="P1896" s="5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3">
        <f t="shared" si="119"/>
        <v>40951.904895833337</v>
      </c>
    </row>
    <row r="1897" spans="1:20" x14ac:dyDescent="0.3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 t="shared" si="116"/>
        <v>101.71957671957672</v>
      </c>
      <c r="P1897" s="5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3">
        <f t="shared" si="119"/>
        <v>42297.746782407412</v>
      </c>
    </row>
    <row r="1898" spans="1:20" x14ac:dyDescent="0.3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 t="shared" si="116"/>
        <v>123.94678492239468</v>
      </c>
      <c r="P1898" s="5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3">
        <f t="shared" si="119"/>
        <v>41011.710243055553</v>
      </c>
    </row>
    <row r="1899" spans="1:20" x14ac:dyDescent="0.3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 t="shared" si="116"/>
        <v>102.45669291338582</v>
      </c>
      <c r="P1899" s="5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3">
        <f t="shared" si="119"/>
        <v>41702.875</v>
      </c>
    </row>
    <row r="1900" spans="1:20" x14ac:dyDescent="0.3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 t="shared" si="116"/>
        <v>144.5</v>
      </c>
      <c r="P1900" s="5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3">
        <f t="shared" si="119"/>
        <v>42401.75</v>
      </c>
    </row>
    <row r="1901" spans="1:20" x14ac:dyDescent="0.3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 t="shared" si="116"/>
        <v>133.33333333333331</v>
      </c>
      <c r="P1901" s="5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3">
        <f t="shared" si="119"/>
        <v>42088.90006944444</v>
      </c>
    </row>
    <row r="1902" spans="1:20" x14ac:dyDescent="0.3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 t="shared" si="116"/>
        <v>109.3644</v>
      </c>
      <c r="P1902" s="5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3">
        <f t="shared" si="119"/>
        <v>41188.415972222225</v>
      </c>
    </row>
    <row r="1903" spans="1:20" x14ac:dyDescent="0.3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 t="shared" si="116"/>
        <v>2.6969696969696968</v>
      </c>
      <c r="P1903" s="5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3">
        <f t="shared" si="119"/>
        <v>42146.541666666672</v>
      </c>
    </row>
    <row r="1904" spans="1:20" x14ac:dyDescent="0.3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 t="shared" si="116"/>
        <v>1.2</v>
      </c>
      <c r="P1904" s="5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3">
        <f t="shared" si="119"/>
        <v>42067.789895833332</v>
      </c>
    </row>
    <row r="1905" spans="1:20" x14ac:dyDescent="0.3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 t="shared" si="116"/>
        <v>46.6</v>
      </c>
      <c r="P1905" s="5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3">
        <f t="shared" si="119"/>
        <v>42762.770729166667</v>
      </c>
    </row>
    <row r="1906" spans="1:20" x14ac:dyDescent="0.3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 t="shared" si="116"/>
        <v>0.1</v>
      </c>
      <c r="P1906" s="5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3">
        <f t="shared" si="119"/>
        <v>42371.685428240744</v>
      </c>
    </row>
    <row r="1907" spans="1:20" x14ac:dyDescent="0.3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 t="shared" si="116"/>
        <v>0.16800000000000001</v>
      </c>
      <c r="P1907" s="5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3">
        <f t="shared" si="119"/>
        <v>41889.925856481481</v>
      </c>
    </row>
    <row r="1908" spans="1:20" x14ac:dyDescent="0.3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 t="shared" si="116"/>
        <v>42.76</v>
      </c>
      <c r="P1908" s="5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3">
        <f t="shared" si="119"/>
        <v>42544.671099537038</v>
      </c>
    </row>
    <row r="1909" spans="1:20" x14ac:dyDescent="0.3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 t="shared" si="116"/>
        <v>0.28333333333333333</v>
      </c>
      <c r="P1909" s="5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3">
        <f t="shared" si="119"/>
        <v>41782.587094907409</v>
      </c>
    </row>
    <row r="1910" spans="1:20" x14ac:dyDescent="0.3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 t="shared" si="116"/>
        <v>1.7319999999999998</v>
      </c>
      <c r="P1910" s="5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3">
        <f t="shared" si="119"/>
        <v>42733.917824074073</v>
      </c>
    </row>
    <row r="1911" spans="1:20" x14ac:dyDescent="0.3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 t="shared" si="116"/>
        <v>14.111428571428572</v>
      </c>
      <c r="P1911" s="5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3">
        <f t="shared" si="119"/>
        <v>41935.429155092592</v>
      </c>
    </row>
    <row r="1912" spans="1:20" x14ac:dyDescent="0.3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 t="shared" si="116"/>
        <v>39.395294117647055</v>
      </c>
      <c r="P1912" s="5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3">
        <f t="shared" si="119"/>
        <v>42308.947916666672</v>
      </c>
    </row>
    <row r="1913" spans="1:20" x14ac:dyDescent="0.3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 t="shared" si="116"/>
        <v>2.3529411764705882E-2</v>
      </c>
      <c r="P1913" s="5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3">
        <f t="shared" si="119"/>
        <v>41860.033958333333</v>
      </c>
    </row>
    <row r="1914" spans="1:20" x14ac:dyDescent="0.3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 t="shared" si="116"/>
        <v>59.3</v>
      </c>
      <c r="P1914" s="5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3">
        <f t="shared" si="119"/>
        <v>42159.226388888885</v>
      </c>
    </row>
    <row r="1915" spans="1:20" x14ac:dyDescent="0.3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 t="shared" si="116"/>
        <v>1.3270833333333334</v>
      </c>
      <c r="P1915" s="5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3">
        <f t="shared" si="119"/>
        <v>41920.511319444442</v>
      </c>
    </row>
    <row r="1916" spans="1:20" x14ac:dyDescent="0.3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 t="shared" si="116"/>
        <v>9.0090090090090094</v>
      </c>
      <c r="P1916" s="5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3">
        <f t="shared" si="119"/>
        <v>41944.165972222225</v>
      </c>
    </row>
    <row r="1917" spans="1:20" x14ac:dyDescent="0.3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 t="shared" si="116"/>
        <v>1.6</v>
      </c>
      <c r="P1917" s="5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3">
        <f t="shared" si="119"/>
        <v>41884.04886574074</v>
      </c>
    </row>
    <row r="1918" spans="1:20" x14ac:dyDescent="0.3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 t="shared" si="116"/>
        <v>0.51</v>
      </c>
      <c r="P1918" s="5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3">
        <f t="shared" si="119"/>
        <v>42681.758969907409</v>
      </c>
    </row>
    <row r="1919" spans="1:20" x14ac:dyDescent="0.3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 t="shared" si="116"/>
        <v>52.570512820512818</v>
      </c>
      <c r="P1919" s="5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3">
        <f t="shared" si="119"/>
        <v>42776.270057870366</v>
      </c>
    </row>
    <row r="1920" spans="1:20" x14ac:dyDescent="0.3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 t="shared" si="116"/>
        <v>1.04</v>
      </c>
      <c r="P1920" s="5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3">
        <f t="shared" si="119"/>
        <v>41863.789942129632</v>
      </c>
    </row>
    <row r="1921" spans="1:20" x14ac:dyDescent="0.3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 t="shared" si="116"/>
        <v>47.4</v>
      </c>
      <c r="P1921" s="5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3">
        <f t="shared" si="119"/>
        <v>42143.875567129624</v>
      </c>
    </row>
    <row r="1922" spans="1:20" x14ac:dyDescent="0.3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 t="shared" si="116"/>
        <v>43.03</v>
      </c>
      <c r="P1922" s="5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3">
        <f t="shared" si="119"/>
        <v>42298.958333333328</v>
      </c>
    </row>
    <row r="1923" spans="1:20" x14ac:dyDescent="0.3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 t="shared" ref="O1923:O1986" si="120">(E1923/D1923)*100</f>
        <v>136.80000000000001</v>
      </c>
      <c r="P1923" s="5">
        <f t="shared" ref="P1923:P1986" si="121">IF(NOT(L1923=0),(E1923/L1923),0)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3">
        <f t="shared" ref="T1923:T1986" si="123">(((I1923/60)/60)/24)+DATE(1970,1,1)</f>
        <v>41104.221562500003</v>
      </c>
    </row>
    <row r="1924" spans="1:20" x14ac:dyDescent="0.3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 t="shared" si="120"/>
        <v>115.55</v>
      </c>
      <c r="P1924" s="5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3">
        <f t="shared" si="123"/>
        <v>41620.255868055552</v>
      </c>
    </row>
    <row r="1925" spans="1:20" x14ac:dyDescent="0.3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 t="shared" si="120"/>
        <v>240.79999999999998</v>
      </c>
      <c r="P1925" s="5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3">
        <f t="shared" si="123"/>
        <v>40813.207638888889</v>
      </c>
    </row>
    <row r="1926" spans="1:20" x14ac:dyDescent="0.3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 t="shared" si="120"/>
        <v>114.39999999999999</v>
      </c>
      <c r="P1926" s="5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3">
        <f t="shared" si="123"/>
        <v>41654.814583333333</v>
      </c>
    </row>
    <row r="1927" spans="1:20" x14ac:dyDescent="0.3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 t="shared" si="120"/>
        <v>110.33333333333333</v>
      </c>
      <c r="P1927" s="5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3">
        <f t="shared" si="123"/>
        <v>41558</v>
      </c>
    </row>
    <row r="1928" spans="1:20" x14ac:dyDescent="0.3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 t="shared" si="120"/>
        <v>195.37933333333334</v>
      </c>
      <c r="P1928" s="5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3">
        <f t="shared" si="123"/>
        <v>40484.018055555556</v>
      </c>
    </row>
    <row r="1929" spans="1:20" x14ac:dyDescent="0.3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 t="shared" si="120"/>
        <v>103.33333333333334</v>
      </c>
      <c r="P1929" s="5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3">
        <f t="shared" si="123"/>
        <v>40976.207638888889</v>
      </c>
    </row>
    <row r="1930" spans="1:20" x14ac:dyDescent="0.3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 t="shared" si="120"/>
        <v>103.1372549019608</v>
      </c>
      <c r="P1930" s="5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3">
        <f t="shared" si="123"/>
        <v>41401.648078703707</v>
      </c>
    </row>
    <row r="1931" spans="1:20" x14ac:dyDescent="0.3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 t="shared" si="120"/>
        <v>100.3125</v>
      </c>
      <c r="P1931" s="5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3">
        <f t="shared" si="123"/>
        <v>40729.021597222221</v>
      </c>
    </row>
    <row r="1932" spans="1:20" x14ac:dyDescent="0.3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 t="shared" si="120"/>
        <v>127</v>
      </c>
      <c r="P1932" s="5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3">
        <f t="shared" si="123"/>
        <v>41462.558819444443</v>
      </c>
    </row>
    <row r="1933" spans="1:20" x14ac:dyDescent="0.3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 t="shared" si="120"/>
        <v>120.601</v>
      </c>
      <c r="P1933" s="5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3">
        <f t="shared" si="123"/>
        <v>41051.145833333336</v>
      </c>
    </row>
    <row r="1934" spans="1:20" x14ac:dyDescent="0.3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 t="shared" si="120"/>
        <v>106.99047619047619</v>
      </c>
      <c r="P1934" s="5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3">
        <f t="shared" si="123"/>
        <v>40932.809872685182</v>
      </c>
    </row>
    <row r="1935" spans="1:20" x14ac:dyDescent="0.3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 t="shared" si="120"/>
        <v>172.43333333333334</v>
      </c>
      <c r="P1935" s="5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3">
        <f t="shared" si="123"/>
        <v>41909.130868055552</v>
      </c>
    </row>
    <row r="1936" spans="1:20" x14ac:dyDescent="0.3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 t="shared" si="120"/>
        <v>123.61999999999999</v>
      </c>
      <c r="P1936" s="5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3">
        <f t="shared" si="123"/>
        <v>40902.208333333336</v>
      </c>
    </row>
    <row r="1937" spans="1:20" x14ac:dyDescent="0.3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 t="shared" si="120"/>
        <v>108.4</v>
      </c>
      <c r="P1937" s="5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3">
        <f t="shared" si="123"/>
        <v>41811.207638888889</v>
      </c>
    </row>
    <row r="1938" spans="1:20" x14ac:dyDescent="0.3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 t="shared" si="120"/>
        <v>116.52013333333333</v>
      </c>
      <c r="P1938" s="5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3">
        <f t="shared" si="123"/>
        <v>40883.249305555553</v>
      </c>
    </row>
    <row r="1939" spans="1:20" x14ac:dyDescent="0.3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 t="shared" si="120"/>
        <v>187.245</v>
      </c>
      <c r="P1939" s="5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3">
        <f t="shared" si="123"/>
        <v>41075.165972222225</v>
      </c>
    </row>
    <row r="1940" spans="1:20" x14ac:dyDescent="0.3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 t="shared" si="120"/>
        <v>115.93333333333334</v>
      </c>
      <c r="P1940" s="5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3">
        <f t="shared" si="123"/>
        <v>41457.208333333336</v>
      </c>
    </row>
    <row r="1941" spans="1:20" x14ac:dyDescent="0.3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 t="shared" si="120"/>
        <v>110.7</v>
      </c>
      <c r="P1941" s="5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3">
        <f t="shared" si="123"/>
        <v>41343.943379629629</v>
      </c>
    </row>
    <row r="1942" spans="1:20" x14ac:dyDescent="0.3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 t="shared" si="120"/>
        <v>170.92307692307693</v>
      </c>
      <c r="P1942" s="5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3">
        <f t="shared" si="123"/>
        <v>40709.165972222225</v>
      </c>
    </row>
    <row r="1943" spans="1:20" x14ac:dyDescent="0.3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 t="shared" si="120"/>
        <v>126.11835600000001</v>
      </c>
      <c r="P1943" s="5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3">
        <f t="shared" si="123"/>
        <v>41774.290868055556</v>
      </c>
    </row>
    <row r="1944" spans="1:20" x14ac:dyDescent="0.3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 t="shared" si="120"/>
        <v>138.44033333333334</v>
      </c>
      <c r="P1944" s="5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3">
        <f t="shared" si="123"/>
        <v>40728.828009259261</v>
      </c>
    </row>
    <row r="1945" spans="1:20" x14ac:dyDescent="0.3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 t="shared" si="120"/>
        <v>1705.2499999999998</v>
      </c>
      <c r="P1945" s="5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3">
        <f t="shared" si="123"/>
        <v>42593.269861111112</v>
      </c>
    </row>
    <row r="1946" spans="1:20" x14ac:dyDescent="0.3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 t="shared" si="120"/>
        <v>788.05550000000005</v>
      </c>
      <c r="P1946" s="5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3">
        <f t="shared" si="123"/>
        <v>41760.584374999999</v>
      </c>
    </row>
    <row r="1947" spans="1:20" x14ac:dyDescent="0.3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 t="shared" si="120"/>
        <v>348.01799999999997</v>
      </c>
      <c r="P1947" s="5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3">
        <f t="shared" si="123"/>
        <v>42197.251828703709</v>
      </c>
    </row>
    <row r="1948" spans="1:20" x14ac:dyDescent="0.3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 t="shared" si="120"/>
        <v>149.74666666666667</v>
      </c>
      <c r="P1948" s="5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3">
        <f t="shared" si="123"/>
        <v>41749.108344907407</v>
      </c>
    </row>
    <row r="1949" spans="1:20" x14ac:dyDescent="0.3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 t="shared" si="120"/>
        <v>100.63375000000001</v>
      </c>
      <c r="P1949" s="5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3">
        <f t="shared" si="123"/>
        <v>40140.249305555553</v>
      </c>
    </row>
    <row r="1950" spans="1:20" x14ac:dyDescent="0.3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 t="shared" si="120"/>
        <v>800.21100000000001</v>
      </c>
      <c r="P1950" s="5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3">
        <f t="shared" si="123"/>
        <v>42527.709722222222</v>
      </c>
    </row>
    <row r="1951" spans="1:20" x14ac:dyDescent="0.3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 t="shared" si="120"/>
        <v>106.00260000000002</v>
      </c>
      <c r="P1951" s="5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3">
        <f t="shared" si="123"/>
        <v>41830.423043981478</v>
      </c>
    </row>
    <row r="1952" spans="1:20" x14ac:dyDescent="0.3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 t="shared" si="120"/>
        <v>200.51866666666669</v>
      </c>
      <c r="P1952" s="5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3">
        <f t="shared" si="123"/>
        <v>40655.181400462963</v>
      </c>
    </row>
    <row r="1953" spans="1:20" x14ac:dyDescent="0.3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 t="shared" si="120"/>
        <v>212.44399999999999</v>
      </c>
      <c r="P1953" s="5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3">
        <f t="shared" si="123"/>
        <v>42681.462233796294</v>
      </c>
    </row>
    <row r="1954" spans="1:20" x14ac:dyDescent="0.3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 t="shared" si="120"/>
        <v>198.47237142857145</v>
      </c>
      <c r="P1954" s="5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3">
        <f t="shared" si="123"/>
        <v>41563.60665509259</v>
      </c>
    </row>
    <row r="1955" spans="1:20" x14ac:dyDescent="0.3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 t="shared" si="120"/>
        <v>225.94666666666666</v>
      </c>
      <c r="P1955" s="5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3">
        <f t="shared" si="123"/>
        <v>40970.125</v>
      </c>
    </row>
    <row r="1956" spans="1:20" x14ac:dyDescent="0.3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 t="shared" si="120"/>
        <v>698.94800000000009</v>
      </c>
      <c r="P1956" s="5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3">
        <f t="shared" si="123"/>
        <v>42441.208333333328</v>
      </c>
    </row>
    <row r="1957" spans="1:20" x14ac:dyDescent="0.3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 t="shared" si="120"/>
        <v>398.59528571428569</v>
      </c>
      <c r="P1957" s="5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3">
        <f t="shared" si="123"/>
        <v>41052.791666666664</v>
      </c>
    </row>
    <row r="1958" spans="1:20" x14ac:dyDescent="0.3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 t="shared" si="120"/>
        <v>294.0333333333333</v>
      </c>
      <c r="P1958" s="5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3">
        <f t="shared" si="123"/>
        <v>42112.882002314815</v>
      </c>
    </row>
    <row r="1959" spans="1:20" x14ac:dyDescent="0.3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 t="shared" si="120"/>
        <v>167.50470000000001</v>
      </c>
      <c r="P1959" s="5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3">
        <f t="shared" si="123"/>
        <v>41209.098530092589</v>
      </c>
    </row>
    <row r="1960" spans="1:20" x14ac:dyDescent="0.3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 t="shared" si="120"/>
        <v>1435.5717142857143</v>
      </c>
      <c r="P1960" s="5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3">
        <f t="shared" si="123"/>
        <v>41356.94630787037</v>
      </c>
    </row>
    <row r="1961" spans="1:20" x14ac:dyDescent="0.3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 t="shared" si="120"/>
        <v>156.73439999999999</v>
      </c>
      <c r="P1961" s="5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3">
        <f t="shared" si="123"/>
        <v>41913</v>
      </c>
    </row>
    <row r="1962" spans="1:20" x14ac:dyDescent="0.3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 t="shared" si="120"/>
        <v>117.90285714285716</v>
      </c>
      <c r="P1962" s="5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3">
        <f t="shared" si="123"/>
        <v>41994.362743055557</v>
      </c>
    </row>
    <row r="1963" spans="1:20" x14ac:dyDescent="0.3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 t="shared" si="120"/>
        <v>1105.3811999999998</v>
      </c>
      <c r="P1963" s="5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3">
        <f t="shared" si="123"/>
        <v>41188.165972222225</v>
      </c>
    </row>
    <row r="1964" spans="1:20" x14ac:dyDescent="0.3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 t="shared" si="120"/>
        <v>192.92499999999998</v>
      </c>
      <c r="P1964" s="5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3">
        <f t="shared" si="123"/>
        <v>41772.780509259261</v>
      </c>
    </row>
    <row r="1965" spans="1:20" x14ac:dyDescent="0.3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 t="shared" si="120"/>
        <v>126.8842105263158</v>
      </c>
      <c r="P1965" s="5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3">
        <f t="shared" si="123"/>
        <v>41898.429791666669</v>
      </c>
    </row>
    <row r="1966" spans="1:20" x14ac:dyDescent="0.3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 t="shared" si="120"/>
        <v>259.57748878923763</v>
      </c>
      <c r="P1966" s="5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3">
        <f t="shared" si="123"/>
        <v>42482.272824074069</v>
      </c>
    </row>
    <row r="1967" spans="1:20" x14ac:dyDescent="0.3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 t="shared" si="120"/>
        <v>262.27999999999997</v>
      </c>
      <c r="P1967" s="5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3">
        <f t="shared" si="123"/>
        <v>40920.041666666664</v>
      </c>
    </row>
    <row r="1968" spans="1:20" x14ac:dyDescent="0.3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 t="shared" si="120"/>
        <v>206.74309000000002</v>
      </c>
      <c r="P1968" s="5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3">
        <f t="shared" si="123"/>
        <v>41865.540486111109</v>
      </c>
    </row>
    <row r="1969" spans="1:20" x14ac:dyDescent="0.3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 t="shared" si="120"/>
        <v>370.13</v>
      </c>
      <c r="P1969" s="5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3">
        <f t="shared" si="123"/>
        <v>41760.663530092592</v>
      </c>
    </row>
    <row r="1970" spans="1:20" x14ac:dyDescent="0.3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 t="shared" si="120"/>
        <v>284.96600000000001</v>
      </c>
      <c r="P1970" s="5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3">
        <f t="shared" si="123"/>
        <v>42707.628645833334</v>
      </c>
    </row>
    <row r="1971" spans="1:20" x14ac:dyDescent="0.3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 t="shared" si="120"/>
        <v>579.08000000000004</v>
      </c>
      <c r="P1971" s="5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3">
        <f t="shared" si="123"/>
        <v>42587.792453703703</v>
      </c>
    </row>
    <row r="1972" spans="1:20" x14ac:dyDescent="0.3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 t="shared" si="120"/>
        <v>1131.8</v>
      </c>
      <c r="P1972" s="5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3">
        <f t="shared" si="123"/>
        <v>41384.151631944449</v>
      </c>
    </row>
    <row r="1973" spans="1:20" x14ac:dyDescent="0.3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 t="shared" si="120"/>
        <v>263.02771750000005</v>
      </c>
      <c r="P1973" s="5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3">
        <f t="shared" si="123"/>
        <v>41593.166666666664</v>
      </c>
    </row>
    <row r="1974" spans="1:20" x14ac:dyDescent="0.3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 t="shared" si="120"/>
        <v>674.48</v>
      </c>
      <c r="P1974" s="5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3">
        <f t="shared" si="123"/>
        <v>41231.053749999999</v>
      </c>
    </row>
    <row r="1975" spans="1:20" x14ac:dyDescent="0.3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 t="shared" si="120"/>
        <v>256.83081313131316</v>
      </c>
      <c r="P1975" s="5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3">
        <f t="shared" si="123"/>
        <v>42588.291666666672</v>
      </c>
    </row>
    <row r="1976" spans="1:20" x14ac:dyDescent="0.3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 t="shared" si="120"/>
        <v>375.49599999999998</v>
      </c>
      <c r="P1976" s="5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3">
        <f t="shared" si="123"/>
        <v>41505.334131944444</v>
      </c>
    </row>
    <row r="1977" spans="1:20" x14ac:dyDescent="0.3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 t="shared" si="120"/>
        <v>208.70837499999996</v>
      </c>
      <c r="P1977" s="5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3">
        <f t="shared" si="123"/>
        <v>41343.755219907405</v>
      </c>
    </row>
    <row r="1978" spans="1:20" x14ac:dyDescent="0.3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 t="shared" si="120"/>
        <v>346.6</v>
      </c>
      <c r="P1978" s="5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3">
        <f t="shared" si="123"/>
        <v>41468.899594907409</v>
      </c>
    </row>
    <row r="1979" spans="1:20" x14ac:dyDescent="0.3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 t="shared" si="120"/>
        <v>402.33</v>
      </c>
      <c r="P1979" s="5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3">
        <f t="shared" si="123"/>
        <v>42357.332638888889</v>
      </c>
    </row>
    <row r="1980" spans="1:20" x14ac:dyDescent="0.3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 t="shared" si="120"/>
        <v>1026.8451399999999</v>
      </c>
      <c r="P1980" s="5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3">
        <f t="shared" si="123"/>
        <v>41072.291666666664</v>
      </c>
    </row>
    <row r="1981" spans="1:20" x14ac:dyDescent="0.3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 t="shared" si="120"/>
        <v>114.901155</v>
      </c>
      <c r="P1981" s="5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3">
        <f t="shared" si="123"/>
        <v>42327.207638888889</v>
      </c>
    </row>
    <row r="1982" spans="1:20" x14ac:dyDescent="0.3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 t="shared" si="120"/>
        <v>354.82402000000002</v>
      </c>
      <c r="P1982" s="5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3">
        <f t="shared" si="123"/>
        <v>42463.500717592593</v>
      </c>
    </row>
    <row r="1983" spans="1:20" x14ac:dyDescent="0.3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 t="shared" si="120"/>
        <v>5.08</v>
      </c>
      <c r="P1983" s="5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3">
        <f t="shared" si="123"/>
        <v>41829.725289351853</v>
      </c>
    </row>
    <row r="1984" spans="1:20" x14ac:dyDescent="0.3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 t="shared" si="120"/>
        <v>0</v>
      </c>
      <c r="P1984" s="5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3">
        <f t="shared" si="123"/>
        <v>42708.628321759257</v>
      </c>
    </row>
    <row r="1985" spans="1:20" x14ac:dyDescent="0.3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 t="shared" si="120"/>
        <v>4.3</v>
      </c>
      <c r="P1985" s="5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3">
        <f t="shared" si="123"/>
        <v>42615.291666666672</v>
      </c>
    </row>
    <row r="1986" spans="1:20" x14ac:dyDescent="0.3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 t="shared" si="120"/>
        <v>21.146666666666665</v>
      </c>
      <c r="P1986" s="5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3">
        <f t="shared" si="123"/>
        <v>41973.831956018519</v>
      </c>
    </row>
    <row r="1987" spans="1:20" x14ac:dyDescent="0.3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 t="shared" ref="O1987:O2050" si="124">(E1987/D1987)*100</f>
        <v>3.1875</v>
      </c>
      <c r="P1987" s="5">
        <f t="shared" ref="P1987:P2050" si="125">IF(NOT(L1987=0),(E1987/L1987),0)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3">
        <f t="shared" ref="T1987:T2050" si="127">(((I1987/60)/60)/24)+DATE(1970,1,1)</f>
        <v>42584.958333333328</v>
      </c>
    </row>
    <row r="1988" spans="1:20" x14ac:dyDescent="0.3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 t="shared" si="124"/>
        <v>0.05</v>
      </c>
      <c r="P1988" s="5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3">
        <f t="shared" si="127"/>
        <v>42443.392164351855</v>
      </c>
    </row>
    <row r="1989" spans="1:20" x14ac:dyDescent="0.3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 t="shared" si="124"/>
        <v>42.472727272727276</v>
      </c>
      <c r="P1989" s="5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3">
        <f t="shared" si="127"/>
        <v>42064.639768518522</v>
      </c>
    </row>
    <row r="1990" spans="1:20" x14ac:dyDescent="0.3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 t="shared" si="124"/>
        <v>0.41666666666666669</v>
      </c>
      <c r="P1990" s="5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3">
        <f t="shared" si="127"/>
        <v>42236.763217592597</v>
      </c>
    </row>
    <row r="1991" spans="1:20" x14ac:dyDescent="0.3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 t="shared" si="124"/>
        <v>1</v>
      </c>
      <c r="P1991" s="5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3">
        <f t="shared" si="127"/>
        <v>42715.680648148147</v>
      </c>
    </row>
    <row r="1992" spans="1:20" x14ac:dyDescent="0.3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 t="shared" si="124"/>
        <v>16.966666666666665</v>
      </c>
      <c r="P1992" s="5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3">
        <f t="shared" si="127"/>
        <v>42413.195972222224</v>
      </c>
    </row>
    <row r="1993" spans="1:20" x14ac:dyDescent="0.3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 t="shared" si="124"/>
        <v>7.0000000000000009</v>
      </c>
      <c r="P1993" s="5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3">
        <f t="shared" si="127"/>
        <v>42188.89335648148</v>
      </c>
    </row>
    <row r="1994" spans="1:20" x14ac:dyDescent="0.3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 t="shared" si="124"/>
        <v>0.13333333333333333</v>
      </c>
      <c r="P1994" s="5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3">
        <f t="shared" si="127"/>
        <v>42053.143414351856</v>
      </c>
    </row>
    <row r="1995" spans="1:20" x14ac:dyDescent="0.3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 t="shared" si="124"/>
        <v>0</v>
      </c>
      <c r="P1995" s="5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3">
        <f t="shared" si="127"/>
        <v>42359.58839120371</v>
      </c>
    </row>
    <row r="1996" spans="1:20" x14ac:dyDescent="0.3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 t="shared" si="124"/>
        <v>0</v>
      </c>
      <c r="P1996" s="5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3">
        <f t="shared" si="127"/>
        <v>42711.047939814816</v>
      </c>
    </row>
    <row r="1997" spans="1:20" x14ac:dyDescent="0.3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 t="shared" si="124"/>
        <v>7.8</v>
      </c>
      <c r="P1997" s="5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3">
        <f t="shared" si="127"/>
        <v>42201.902037037042</v>
      </c>
    </row>
    <row r="1998" spans="1:20" x14ac:dyDescent="0.3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 t="shared" si="124"/>
        <v>0</v>
      </c>
      <c r="P1998" s="5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3">
        <f t="shared" si="127"/>
        <v>41830.819571759261</v>
      </c>
    </row>
    <row r="1999" spans="1:20" x14ac:dyDescent="0.3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 t="shared" si="124"/>
        <v>0</v>
      </c>
      <c r="P1999" s="5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3">
        <f t="shared" si="127"/>
        <v>41877.930694444447</v>
      </c>
    </row>
    <row r="2000" spans="1:20" x14ac:dyDescent="0.3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 t="shared" si="124"/>
        <v>26.200000000000003</v>
      </c>
      <c r="P2000" s="5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3">
        <f t="shared" si="127"/>
        <v>41852.118495370371</v>
      </c>
    </row>
    <row r="2001" spans="1:20" x14ac:dyDescent="0.3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 t="shared" si="124"/>
        <v>0.76129032258064511</v>
      </c>
      <c r="P2001" s="5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3">
        <f t="shared" si="127"/>
        <v>41956.524398148147</v>
      </c>
    </row>
    <row r="2002" spans="1:20" x14ac:dyDescent="0.3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 t="shared" si="124"/>
        <v>12.5</v>
      </c>
      <c r="P2002" s="5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3">
        <f t="shared" si="127"/>
        <v>42375.951539351852</v>
      </c>
    </row>
    <row r="2003" spans="1:20" x14ac:dyDescent="0.3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 t="shared" si="124"/>
        <v>382.12909090909091</v>
      </c>
      <c r="P2003" s="5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3">
        <f t="shared" si="127"/>
        <v>42167.833333333328</v>
      </c>
    </row>
    <row r="2004" spans="1:20" x14ac:dyDescent="0.3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 t="shared" si="124"/>
        <v>216.79422000000002</v>
      </c>
      <c r="P2004" s="5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3">
        <f t="shared" si="127"/>
        <v>42758.71230324074</v>
      </c>
    </row>
    <row r="2005" spans="1:20" x14ac:dyDescent="0.3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 t="shared" si="124"/>
        <v>312</v>
      </c>
      <c r="P2005" s="5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3">
        <f t="shared" si="127"/>
        <v>40361.958333333336</v>
      </c>
    </row>
    <row r="2006" spans="1:20" x14ac:dyDescent="0.3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 t="shared" si="124"/>
        <v>234.42048</v>
      </c>
      <c r="P2006" s="5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3">
        <f t="shared" si="127"/>
        <v>41830.604895833334</v>
      </c>
    </row>
    <row r="2007" spans="1:20" x14ac:dyDescent="0.3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 t="shared" si="124"/>
        <v>123.68010000000001</v>
      </c>
      <c r="P2007" s="5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3">
        <f t="shared" si="127"/>
        <v>41563.165972222225</v>
      </c>
    </row>
    <row r="2008" spans="1:20" x14ac:dyDescent="0.3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 t="shared" si="124"/>
        <v>247.84</v>
      </c>
      <c r="P2008" s="5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3">
        <f t="shared" si="127"/>
        <v>41976.542187500003</v>
      </c>
    </row>
    <row r="2009" spans="1:20" x14ac:dyDescent="0.3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 t="shared" si="124"/>
        <v>115.7092</v>
      </c>
      <c r="P2009" s="5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3">
        <f t="shared" si="127"/>
        <v>40414.166666666664</v>
      </c>
    </row>
    <row r="2010" spans="1:20" x14ac:dyDescent="0.3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 t="shared" si="124"/>
        <v>117.07484768810599</v>
      </c>
      <c r="P2010" s="5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3">
        <f t="shared" si="127"/>
        <v>40805.604421296295</v>
      </c>
    </row>
    <row r="2011" spans="1:20" x14ac:dyDescent="0.3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 t="shared" si="124"/>
        <v>305.15800000000002</v>
      </c>
      <c r="P2011" s="5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3">
        <f t="shared" si="127"/>
        <v>42697.365081018521</v>
      </c>
    </row>
    <row r="2012" spans="1:20" x14ac:dyDescent="0.3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 t="shared" si="124"/>
        <v>320.05299999999994</v>
      </c>
      <c r="P2012" s="5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3">
        <f t="shared" si="127"/>
        <v>42600.996423611112</v>
      </c>
    </row>
    <row r="2013" spans="1:20" x14ac:dyDescent="0.3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 t="shared" si="124"/>
        <v>819.56399999999996</v>
      </c>
      <c r="P2013" s="5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3">
        <f t="shared" si="127"/>
        <v>42380.958333333328</v>
      </c>
    </row>
    <row r="2014" spans="1:20" x14ac:dyDescent="0.3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 t="shared" si="124"/>
        <v>234.90000000000003</v>
      </c>
      <c r="P2014" s="5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3">
        <f t="shared" si="127"/>
        <v>42040.822233796294</v>
      </c>
    </row>
    <row r="2015" spans="1:20" x14ac:dyDescent="0.3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 t="shared" si="124"/>
        <v>494.91374999999999</v>
      </c>
      <c r="P2015" s="5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3">
        <f t="shared" si="127"/>
        <v>42559.960810185185</v>
      </c>
    </row>
    <row r="2016" spans="1:20" x14ac:dyDescent="0.3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 t="shared" si="124"/>
        <v>7813.7822333333334</v>
      </c>
      <c r="P2016" s="5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3">
        <f t="shared" si="127"/>
        <v>41358.172905092593</v>
      </c>
    </row>
    <row r="2017" spans="1:20" x14ac:dyDescent="0.3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 t="shared" si="124"/>
        <v>113.00013888888888</v>
      </c>
      <c r="P2017" s="5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3">
        <f t="shared" si="127"/>
        <v>40795.876886574071</v>
      </c>
    </row>
    <row r="2018" spans="1:20" x14ac:dyDescent="0.3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 t="shared" si="124"/>
        <v>921.54219999999998</v>
      </c>
      <c r="P2018" s="5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3">
        <f t="shared" si="127"/>
        <v>41342.88077546296</v>
      </c>
    </row>
    <row r="2019" spans="1:20" x14ac:dyDescent="0.3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 t="shared" si="124"/>
        <v>125.10239999999999</v>
      </c>
      <c r="P2019" s="5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3">
        <f t="shared" si="127"/>
        <v>40992.166666666664</v>
      </c>
    </row>
    <row r="2020" spans="1:20" x14ac:dyDescent="0.3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 t="shared" si="124"/>
        <v>102.24343076923077</v>
      </c>
      <c r="P2020" s="5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3">
        <f t="shared" si="127"/>
        <v>42229.365844907406</v>
      </c>
    </row>
    <row r="2021" spans="1:20" x14ac:dyDescent="0.3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 t="shared" si="124"/>
        <v>484.90975000000003</v>
      </c>
      <c r="P2021" s="5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3">
        <f t="shared" si="127"/>
        <v>42635.70857638889</v>
      </c>
    </row>
    <row r="2022" spans="1:20" x14ac:dyDescent="0.3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 t="shared" si="124"/>
        <v>192.33333333333334</v>
      </c>
      <c r="P2022" s="5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3">
        <f t="shared" si="127"/>
        <v>41773.961111111108</v>
      </c>
    </row>
    <row r="2023" spans="1:20" x14ac:dyDescent="0.3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 t="shared" si="124"/>
        <v>281.10000000000002</v>
      </c>
      <c r="P2023" s="5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3">
        <f t="shared" si="127"/>
        <v>41906.070567129631</v>
      </c>
    </row>
    <row r="2024" spans="1:20" x14ac:dyDescent="0.3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 t="shared" si="124"/>
        <v>125.13700000000001</v>
      </c>
      <c r="P2024" s="5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3">
        <f t="shared" si="127"/>
        <v>42532.569120370375</v>
      </c>
    </row>
    <row r="2025" spans="1:20" x14ac:dyDescent="0.3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 t="shared" si="124"/>
        <v>161.459</v>
      </c>
      <c r="P2025" s="5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3">
        <f t="shared" si="127"/>
        <v>42166.420752314814</v>
      </c>
    </row>
    <row r="2026" spans="1:20" x14ac:dyDescent="0.3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 t="shared" si="124"/>
        <v>585.35</v>
      </c>
      <c r="P2026" s="5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3">
        <f t="shared" si="127"/>
        <v>41134.125</v>
      </c>
    </row>
    <row r="2027" spans="1:20" x14ac:dyDescent="0.3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 t="shared" si="124"/>
        <v>201.14999999999998</v>
      </c>
      <c r="P2027" s="5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3">
        <f t="shared" si="127"/>
        <v>42166.184560185182</v>
      </c>
    </row>
    <row r="2028" spans="1:20" x14ac:dyDescent="0.3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 t="shared" si="124"/>
        <v>133.48307999999997</v>
      </c>
      <c r="P2028" s="5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3">
        <f t="shared" si="127"/>
        <v>41750.165972222225</v>
      </c>
    </row>
    <row r="2029" spans="1:20" x14ac:dyDescent="0.3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 t="shared" si="124"/>
        <v>120.24900000000001</v>
      </c>
      <c r="P2029" s="5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3">
        <f t="shared" si="127"/>
        <v>42093.772210648152</v>
      </c>
    </row>
    <row r="2030" spans="1:20" x14ac:dyDescent="0.3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 t="shared" si="124"/>
        <v>126.16666666666667</v>
      </c>
      <c r="P2030" s="5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3">
        <f t="shared" si="127"/>
        <v>40252.913194444445</v>
      </c>
    </row>
    <row r="2031" spans="1:20" x14ac:dyDescent="0.3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 t="shared" si="124"/>
        <v>361.2</v>
      </c>
      <c r="P2031" s="5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3">
        <f t="shared" si="127"/>
        <v>41878.021770833337</v>
      </c>
    </row>
    <row r="2032" spans="1:20" x14ac:dyDescent="0.3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 t="shared" si="124"/>
        <v>226.239013671875</v>
      </c>
      <c r="P2032" s="5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3">
        <f t="shared" si="127"/>
        <v>41242.996481481481</v>
      </c>
    </row>
    <row r="2033" spans="1:20" x14ac:dyDescent="0.3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 t="shared" si="124"/>
        <v>120.35</v>
      </c>
      <c r="P2033" s="5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3">
        <f t="shared" si="127"/>
        <v>42013.041666666672</v>
      </c>
    </row>
    <row r="2034" spans="1:20" x14ac:dyDescent="0.3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 t="shared" si="124"/>
        <v>304.18799999999999</v>
      </c>
      <c r="P2034" s="5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3">
        <f t="shared" si="127"/>
        <v>42719.208333333328</v>
      </c>
    </row>
    <row r="2035" spans="1:20" x14ac:dyDescent="0.3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 t="shared" si="124"/>
        <v>178.67599999999999</v>
      </c>
      <c r="P2035" s="5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3">
        <f t="shared" si="127"/>
        <v>41755.082384259258</v>
      </c>
    </row>
    <row r="2036" spans="1:20" x14ac:dyDescent="0.3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 t="shared" si="124"/>
        <v>386.81998717948721</v>
      </c>
      <c r="P2036" s="5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3">
        <f t="shared" si="127"/>
        <v>42131.290277777778</v>
      </c>
    </row>
    <row r="2037" spans="1:20" x14ac:dyDescent="0.3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 t="shared" si="124"/>
        <v>211.03642500000004</v>
      </c>
      <c r="P2037" s="5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3">
        <f t="shared" si="127"/>
        <v>42357.041666666672</v>
      </c>
    </row>
    <row r="2038" spans="1:20" x14ac:dyDescent="0.3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 t="shared" si="124"/>
        <v>131.66833333333335</v>
      </c>
      <c r="P2038" s="5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3">
        <f t="shared" si="127"/>
        <v>41768.864803240744</v>
      </c>
    </row>
    <row r="2039" spans="1:20" x14ac:dyDescent="0.3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 t="shared" si="124"/>
        <v>300.47639999999996</v>
      </c>
      <c r="P2039" s="5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3">
        <f t="shared" si="127"/>
        <v>41638.251770833333</v>
      </c>
    </row>
    <row r="2040" spans="1:20" x14ac:dyDescent="0.3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 t="shared" si="124"/>
        <v>420.51249999999999</v>
      </c>
      <c r="P2040" s="5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3">
        <f t="shared" si="127"/>
        <v>41456.75</v>
      </c>
    </row>
    <row r="2041" spans="1:20" x14ac:dyDescent="0.3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 t="shared" si="124"/>
        <v>136.21680000000001</v>
      </c>
      <c r="P2041" s="5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3">
        <f t="shared" si="127"/>
        <v>42705.207638888889</v>
      </c>
    </row>
    <row r="2042" spans="1:20" x14ac:dyDescent="0.3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 t="shared" si="124"/>
        <v>248.17133333333334</v>
      </c>
      <c r="P2042" s="5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3">
        <f t="shared" si="127"/>
        <v>41593.968784722223</v>
      </c>
    </row>
    <row r="2043" spans="1:20" x14ac:dyDescent="0.3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 t="shared" si="124"/>
        <v>181.86315789473684</v>
      </c>
      <c r="P2043" s="5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3">
        <f t="shared" si="127"/>
        <v>42684.567442129628</v>
      </c>
    </row>
    <row r="2044" spans="1:20" x14ac:dyDescent="0.3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 t="shared" si="124"/>
        <v>123.53</v>
      </c>
      <c r="P2044" s="5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3">
        <f t="shared" si="127"/>
        <v>42391.708032407405</v>
      </c>
    </row>
    <row r="2045" spans="1:20" x14ac:dyDescent="0.3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 t="shared" si="124"/>
        <v>506.20938628158842</v>
      </c>
      <c r="P2045" s="5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3">
        <f t="shared" si="127"/>
        <v>42715.207638888889</v>
      </c>
    </row>
    <row r="2046" spans="1:20" x14ac:dyDescent="0.3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 t="shared" si="124"/>
        <v>108.21333333333334</v>
      </c>
      <c r="P2046" s="5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3">
        <f t="shared" si="127"/>
        <v>42168.684189814812</v>
      </c>
    </row>
    <row r="2047" spans="1:20" x14ac:dyDescent="0.3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 t="shared" si="124"/>
        <v>819.18387755102037</v>
      </c>
      <c r="P2047" s="5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3">
        <f t="shared" si="127"/>
        <v>41099.088506944441</v>
      </c>
    </row>
    <row r="2048" spans="1:20" x14ac:dyDescent="0.3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 t="shared" si="124"/>
        <v>121.10000000000001</v>
      </c>
      <c r="P2048" s="5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3">
        <f t="shared" si="127"/>
        <v>41417.171805555554</v>
      </c>
    </row>
    <row r="2049" spans="1:20" x14ac:dyDescent="0.3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 t="shared" si="124"/>
        <v>102.99897959183673</v>
      </c>
      <c r="P2049" s="5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3">
        <f t="shared" si="127"/>
        <v>42111</v>
      </c>
    </row>
    <row r="2050" spans="1:20" x14ac:dyDescent="0.3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 t="shared" si="124"/>
        <v>148.33229411764705</v>
      </c>
      <c r="P2050" s="5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3">
        <f t="shared" si="127"/>
        <v>41417.651516203703</v>
      </c>
    </row>
    <row r="2051" spans="1:20" x14ac:dyDescent="0.3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 t="shared" ref="O2051:O2114" si="128">(E2051/D2051)*100</f>
        <v>120.19070000000001</v>
      </c>
      <c r="P2051" s="5">
        <f t="shared" ref="P2051:P2114" si="129">IF(NOT(L2051=0),(E2051/L2051),0)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3">
        <f t="shared" ref="T2051:T2114" si="131">(((I2051/60)/60)/24)+DATE(1970,1,1)</f>
        <v>41610.957638888889</v>
      </c>
    </row>
    <row r="2052" spans="1:20" x14ac:dyDescent="0.3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 t="shared" si="128"/>
        <v>473.27000000000004</v>
      </c>
      <c r="P2052" s="5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3">
        <f t="shared" si="131"/>
        <v>42155.071504629625</v>
      </c>
    </row>
    <row r="2053" spans="1:20" x14ac:dyDescent="0.3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 t="shared" si="128"/>
        <v>130.36250000000001</v>
      </c>
      <c r="P2053" s="5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3">
        <f t="shared" si="131"/>
        <v>41634.022418981483</v>
      </c>
    </row>
    <row r="2054" spans="1:20" x14ac:dyDescent="0.3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 t="shared" si="128"/>
        <v>353.048</v>
      </c>
      <c r="P2054" s="5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3">
        <f t="shared" si="131"/>
        <v>42420.08394675926</v>
      </c>
    </row>
    <row r="2055" spans="1:20" x14ac:dyDescent="0.3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 t="shared" si="128"/>
        <v>101.02</v>
      </c>
      <c r="P2055" s="5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3">
        <f t="shared" si="131"/>
        <v>42333.659155092595</v>
      </c>
    </row>
    <row r="2056" spans="1:20" x14ac:dyDescent="0.3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 t="shared" si="128"/>
        <v>113.59142857142857</v>
      </c>
      <c r="P2056" s="5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3">
        <f t="shared" si="131"/>
        <v>41761.520949074074</v>
      </c>
    </row>
    <row r="2057" spans="1:20" x14ac:dyDescent="0.3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 t="shared" si="128"/>
        <v>167.41666666666666</v>
      </c>
      <c r="P2057" s="5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3">
        <f t="shared" si="131"/>
        <v>41976.166666666672</v>
      </c>
    </row>
    <row r="2058" spans="1:20" x14ac:dyDescent="0.3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 t="shared" si="128"/>
        <v>153.452</v>
      </c>
      <c r="P2058" s="5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3">
        <f t="shared" si="131"/>
        <v>41381.76090277778</v>
      </c>
    </row>
    <row r="2059" spans="1:20" x14ac:dyDescent="0.3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 t="shared" si="128"/>
        <v>202.23220000000001</v>
      </c>
      <c r="P2059" s="5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3">
        <f t="shared" si="131"/>
        <v>42426.494583333333</v>
      </c>
    </row>
    <row r="2060" spans="1:20" x14ac:dyDescent="0.3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 t="shared" si="128"/>
        <v>168.28125</v>
      </c>
      <c r="P2060" s="5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3">
        <f t="shared" si="131"/>
        <v>42065.833333333328</v>
      </c>
    </row>
    <row r="2061" spans="1:20" x14ac:dyDescent="0.3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 t="shared" si="128"/>
        <v>143.45666666666668</v>
      </c>
      <c r="P2061" s="5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3">
        <f t="shared" si="131"/>
        <v>42400.915972222225</v>
      </c>
    </row>
    <row r="2062" spans="1:20" x14ac:dyDescent="0.3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 t="shared" si="128"/>
        <v>196.4</v>
      </c>
      <c r="P2062" s="5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3">
        <f t="shared" si="131"/>
        <v>41843.642939814818</v>
      </c>
    </row>
    <row r="2063" spans="1:20" x14ac:dyDescent="0.3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 t="shared" si="128"/>
        <v>107.91999999999999</v>
      </c>
      <c r="P2063" s="5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3">
        <f t="shared" si="131"/>
        <v>42735.764513888891</v>
      </c>
    </row>
    <row r="2064" spans="1:20" x14ac:dyDescent="0.3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 t="shared" si="128"/>
        <v>114.97699999999999</v>
      </c>
      <c r="P2064" s="5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3">
        <f t="shared" si="131"/>
        <v>42453.341412037036</v>
      </c>
    </row>
    <row r="2065" spans="1:20" x14ac:dyDescent="0.3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 t="shared" si="128"/>
        <v>148.04999999999998</v>
      </c>
      <c r="P2065" s="5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3">
        <f t="shared" si="131"/>
        <v>42505.73265046296</v>
      </c>
    </row>
    <row r="2066" spans="1:20" x14ac:dyDescent="0.3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 t="shared" si="128"/>
        <v>191.16676082790633</v>
      </c>
      <c r="P2066" s="5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3">
        <f t="shared" si="131"/>
        <v>41425.5</v>
      </c>
    </row>
    <row r="2067" spans="1:20" x14ac:dyDescent="0.3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 t="shared" si="128"/>
        <v>199.215125</v>
      </c>
      <c r="P2067" s="5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3">
        <f t="shared" si="131"/>
        <v>41633.333668981482</v>
      </c>
    </row>
    <row r="2068" spans="1:20" x14ac:dyDescent="0.3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 t="shared" si="128"/>
        <v>218.6</v>
      </c>
      <c r="P2068" s="5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3">
        <f t="shared" si="131"/>
        <v>41874.771793981483</v>
      </c>
    </row>
    <row r="2069" spans="1:20" x14ac:dyDescent="0.3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 t="shared" si="128"/>
        <v>126.86868686868686</v>
      </c>
      <c r="P2069" s="5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3">
        <f t="shared" si="131"/>
        <v>42148.853888888887</v>
      </c>
    </row>
    <row r="2070" spans="1:20" x14ac:dyDescent="0.3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 t="shared" si="128"/>
        <v>105.22388000000001</v>
      </c>
      <c r="P2070" s="5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3">
        <f t="shared" si="131"/>
        <v>42663.841608796298</v>
      </c>
    </row>
    <row r="2071" spans="1:20" x14ac:dyDescent="0.3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 t="shared" si="128"/>
        <v>128.40666000000002</v>
      </c>
      <c r="P2071" s="5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3">
        <f t="shared" si="131"/>
        <v>42371.972118055557</v>
      </c>
    </row>
    <row r="2072" spans="1:20" x14ac:dyDescent="0.3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 t="shared" si="128"/>
        <v>317.3272</v>
      </c>
      <c r="P2072" s="5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3">
        <f t="shared" si="131"/>
        <v>42549.6565162037</v>
      </c>
    </row>
    <row r="2073" spans="1:20" x14ac:dyDescent="0.3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 t="shared" si="128"/>
        <v>280.73</v>
      </c>
      <c r="P2073" s="5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3">
        <f t="shared" si="131"/>
        <v>42645.278749999998</v>
      </c>
    </row>
    <row r="2074" spans="1:20" x14ac:dyDescent="0.3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 t="shared" si="128"/>
        <v>110.73146853146854</v>
      </c>
      <c r="P2074" s="5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3">
        <f t="shared" si="131"/>
        <v>42497.581388888888</v>
      </c>
    </row>
    <row r="2075" spans="1:20" x14ac:dyDescent="0.3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 t="shared" si="128"/>
        <v>152.60429999999999</v>
      </c>
      <c r="P2075" s="5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3">
        <f t="shared" si="131"/>
        <v>42132.668032407411</v>
      </c>
    </row>
    <row r="2076" spans="1:20" x14ac:dyDescent="0.3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 t="shared" si="128"/>
        <v>102.49999999999999</v>
      </c>
      <c r="P2076" s="5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3">
        <f t="shared" si="131"/>
        <v>42496.826180555552</v>
      </c>
    </row>
    <row r="2077" spans="1:20" x14ac:dyDescent="0.3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 t="shared" si="128"/>
        <v>1678.3738373837384</v>
      </c>
      <c r="P2077" s="5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3">
        <f t="shared" si="131"/>
        <v>41480.681574074071</v>
      </c>
    </row>
    <row r="2078" spans="1:20" x14ac:dyDescent="0.3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 t="shared" si="128"/>
        <v>543.349156424581</v>
      </c>
      <c r="P2078" s="5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3">
        <f t="shared" si="131"/>
        <v>41843.880659722221</v>
      </c>
    </row>
    <row r="2079" spans="1:20" x14ac:dyDescent="0.3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 t="shared" si="128"/>
        <v>115.50800000000001</v>
      </c>
      <c r="P2079" s="5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3">
        <f t="shared" si="131"/>
        <v>42160.875</v>
      </c>
    </row>
    <row r="2080" spans="1:20" x14ac:dyDescent="0.3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 t="shared" si="128"/>
        <v>131.20499999999998</v>
      </c>
      <c r="P2080" s="5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3">
        <f t="shared" si="131"/>
        <v>42722.771493055552</v>
      </c>
    </row>
    <row r="2081" spans="1:20" x14ac:dyDescent="0.3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 t="shared" si="128"/>
        <v>288.17</v>
      </c>
      <c r="P2081" s="5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3">
        <f t="shared" si="131"/>
        <v>42180.791666666672</v>
      </c>
    </row>
    <row r="2082" spans="1:20" x14ac:dyDescent="0.3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 t="shared" si="128"/>
        <v>507.8</v>
      </c>
      <c r="P2082" s="5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3">
        <f t="shared" si="131"/>
        <v>42319.998842592591</v>
      </c>
    </row>
    <row r="2083" spans="1:20" x14ac:dyDescent="0.3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 t="shared" si="128"/>
        <v>114.57142857142857</v>
      </c>
      <c r="P2083" s="5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3">
        <f t="shared" si="131"/>
        <v>41045.207638888889</v>
      </c>
    </row>
    <row r="2084" spans="1:20" x14ac:dyDescent="0.3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 t="shared" si="128"/>
        <v>110.73333333333333</v>
      </c>
      <c r="P2084" s="5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3">
        <f t="shared" si="131"/>
        <v>40871.161990740737</v>
      </c>
    </row>
    <row r="2085" spans="1:20" x14ac:dyDescent="0.3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 t="shared" si="128"/>
        <v>113.33333333333333</v>
      </c>
      <c r="P2085" s="5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3">
        <f t="shared" si="131"/>
        <v>41064.72216435185</v>
      </c>
    </row>
    <row r="2086" spans="1:20" x14ac:dyDescent="0.3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 t="shared" si="128"/>
        <v>108.33333333333333</v>
      </c>
      <c r="P2086" s="5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3">
        <f t="shared" si="131"/>
        <v>41763.290972222225</v>
      </c>
    </row>
    <row r="2087" spans="1:20" x14ac:dyDescent="0.3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 t="shared" si="128"/>
        <v>123.53333333333335</v>
      </c>
      <c r="P2087" s="5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3">
        <f t="shared" si="131"/>
        <v>41105.835497685184</v>
      </c>
    </row>
    <row r="2088" spans="1:20" x14ac:dyDescent="0.3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 t="shared" si="128"/>
        <v>100.69999999999999</v>
      </c>
      <c r="P2088" s="5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3">
        <f t="shared" si="131"/>
        <v>40891.207638888889</v>
      </c>
    </row>
    <row r="2089" spans="1:20" x14ac:dyDescent="0.3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 t="shared" si="128"/>
        <v>103.53333333333335</v>
      </c>
      <c r="P2089" s="5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3">
        <f t="shared" si="131"/>
        <v>40794.204375000001</v>
      </c>
    </row>
    <row r="2090" spans="1:20" x14ac:dyDescent="0.3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 t="shared" si="128"/>
        <v>115.51066666666668</v>
      </c>
      <c r="P2090" s="5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3">
        <f t="shared" si="131"/>
        <v>40432.165972222225</v>
      </c>
    </row>
    <row r="2091" spans="1:20" x14ac:dyDescent="0.3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 t="shared" si="128"/>
        <v>120.4004</v>
      </c>
      <c r="P2091" s="5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3">
        <f t="shared" si="131"/>
        <v>41488.076319444444</v>
      </c>
    </row>
    <row r="2092" spans="1:20" x14ac:dyDescent="0.3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 t="shared" si="128"/>
        <v>115.040375</v>
      </c>
      <c r="P2092" s="5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3">
        <f t="shared" si="131"/>
        <v>41329.381423611114</v>
      </c>
    </row>
    <row r="2093" spans="1:20" x14ac:dyDescent="0.3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 t="shared" si="128"/>
        <v>120.46777777777777</v>
      </c>
      <c r="P2093" s="5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3">
        <f t="shared" si="131"/>
        <v>40603.833333333336</v>
      </c>
    </row>
    <row r="2094" spans="1:20" x14ac:dyDescent="0.3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 t="shared" si="128"/>
        <v>101.28333333333333</v>
      </c>
      <c r="P2094" s="5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3">
        <f t="shared" si="131"/>
        <v>40823.707546296297</v>
      </c>
    </row>
    <row r="2095" spans="1:20" x14ac:dyDescent="0.3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 t="shared" si="128"/>
        <v>102.46666666666667</v>
      </c>
      <c r="P2095" s="5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3">
        <f t="shared" si="131"/>
        <v>41265.896203703705</v>
      </c>
    </row>
    <row r="2096" spans="1:20" x14ac:dyDescent="0.3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 t="shared" si="128"/>
        <v>120.54285714285714</v>
      </c>
      <c r="P2096" s="5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3">
        <f t="shared" si="131"/>
        <v>40973.125</v>
      </c>
    </row>
    <row r="2097" spans="1:20" x14ac:dyDescent="0.3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 t="shared" si="128"/>
        <v>100</v>
      </c>
      <c r="P2097" s="5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3">
        <f t="shared" si="131"/>
        <v>40818.733483796292</v>
      </c>
    </row>
    <row r="2098" spans="1:20" x14ac:dyDescent="0.3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 t="shared" si="128"/>
        <v>101.66666666666666</v>
      </c>
      <c r="P2098" s="5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3">
        <f t="shared" si="131"/>
        <v>41208.165972222225</v>
      </c>
    </row>
    <row r="2099" spans="1:20" x14ac:dyDescent="0.3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 t="shared" si="128"/>
        <v>100</v>
      </c>
      <c r="P2099" s="5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3">
        <f t="shared" si="131"/>
        <v>40878.626562500001</v>
      </c>
    </row>
    <row r="2100" spans="1:20" x14ac:dyDescent="0.3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 t="shared" si="128"/>
        <v>100.33333333333334</v>
      </c>
      <c r="P2100" s="5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3">
        <f t="shared" si="131"/>
        <v>40976.11383101852</v>
      </c>
    </row>
    <row r="2101" spans="1:20" x14ac:dyDescent="0.3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 t="shared" si="128"/>
        <v>132.36666666666667</v>
      </c>
      <c r="P2101" s="5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3">
        <f t="shared" si="131"/>
        <v>42187.152777777781</v>
      </c>
    </row>
    <row r="2102" spans="1:20" x14ac:dyDescent="0.3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 t="shared" si="128"/>
        <v>136.66666666666666</v>
      </c>
      <c r="P2102" s="5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3">
        <f t="shared" si="131"/>
        <v>41090.165972222225</v>
      </c>
    </row>
    <row r="2103" spans="1:20" x14ac:dyDescent="0.3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 t="shared" si="128"/>
        <v>113.25</v>
      </c>
      <c r="P2103" s="5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3">
        <f t="shared" si="131"/>
        <v>40952.149467592593</v>
      </c>
    </row>
    <row r="2104" spans="1:20" x14ac:dyDescent="0.3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 t="shared" si="128"/>
        <v>136</v>
      </c>
      <c r="P2104" s="5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3">
        <f t="shared" si="131"/>
        <v>40668.868611111109</v>
      </c>
    </row>
    <row r="2105" spans="1:20" x14ac:dyDescent="0.3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 t="shared" si="128"/>
        <v>146.12318374694613</v>
      </c>
      <c r="P2105" s="5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3">
        <f t="shared" si="131"/>
        <v>41222.7966087963</v>
      </c>
    </row>
    <row r="2106" spans="1:20" x14ac:dyDescent="0.3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 t="shared" si="128"/>
        <v>129.5</v>
      </c>
      <c r="P2106" s="5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3">
        <f t="shared" si="131"/>
        <v>41425</v>
      </c>
    </row>
    <row r="2107" spans="1:20" x14ac:dyDescent="0.3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 t="shared" si="128"/>
        <v>254</v>
      </c>
      <c r="P2107" s="5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3">
        <f t="shared" si="131"/>
        <v>41964.166666666672</v>
      </c>
    </row>
    <row r="2108" spans="1:20" x14ac:dyDescent="0.3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 t="shared" si="128"/>
        <v>107.04545454545456</v>
      </c>
      <c r="P2108" s="5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3">
        <f t="shared" si="131"/>
        <v>41300.21497685185</v>
      </c>
    </row>
    <row r="2109" spans="1:20" x14ac:dyDescent="0.3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 t="shared" si="128"/>
        <v>107.73299999999999</v>
      </c>
      <c r="P2109" s="5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3">
        <f t="shared" si="131"/>
        <v>41955.752233796295</v>
      </c>
    </row>
    <row r="2110" spans="1:20" x14ac:dyDescent="0.3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 t="shared" si="128"/>
        <v>107.31250000000001</v>
      </c>
      <c r="P2110" s="5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3">
        <f t="shared" si="131"/>
        <v>41162.163194444445</v>
      </c>
    </row>
    <row r="2111" spans="1:20" x14ac:dyDescent="0.3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 t="shared" si="128"/>
        <v>106.52500000000001</v>
      </c>
      <c r="P2111" s="5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3">
        <f t="shared" si="131"/>
        <v>42190.708530092597</v>
      </c>
    </row>
    <row r="2112" spans="1:20" x14ac:dyDescent="0.3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 t="shared" si="128"/>
        <v>100.35000000000001</v>
      </c>
      <c r="P2112" s="5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3">
        <f t="shared" si="131"/>
        <v>41787.207638888889</v>
      </c>
    </row>
    <row r="2113" spans="1:20" x14ac:dyDescent="0.3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 t="shared" si="128"/>
        <v>106.5</v>
      </c>
      <c r="P2113" s="5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3">
        <f t="shared" si="131"/>
        <v>40770.041666666664</v>
      </c>
    </row>
    <row r="2114" spans="1:20" x14ac:dyDescent="0.3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 t="shared" si="128"/>
        <v>100</v>
      </c>
      <c r="P2114" s="5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3">
        <f t="shared" si="131"/>
        <v>41379.928159722222</v>
      </c>
    </row>
    <row r="2115" spans="1:20" x14ac:dyDescent="0.3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 t="shared" ref="O2115:O2178" si="132">(E2115/D2115)*100</f>
        <v>104.85714285714285</v>
      </c>
      <c r="P2115" s="5">
        <f t="shared" ref="P2115:P2178" si="133">IF(NOT(L2115=0),(E2115/L2115),0)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3">
        <f t="shared" ref="T2115:T2178" si="135">(((I2115/60)/60)/24)+DATE(1970,1,1)</f>
        <v>41905.86546296296</v>
      </c>
    </row>
    <row r="2116" spans="1:20" x14ac:dyDescent="0.3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 t="shared" si="132"/>
        <v>104.69999999999999</v>
      </c>
      <c r="P2116" s="5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3">
        <f t="shared" si="135"/>
        <v>40521.207638888889</v>
      </c>
    </row>
    <row r="2117" spans="1:20" x14ac:dyDescent="0.3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 t="shared" si="132"/>
        <v>225.66666666666669</v>
      </c>
      <c r="P2117" s="5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3">
        <f t="shared" si="135"/>
        <v>40594.081030092595</v>
      </c>
    </row>
    <row r="2118" spans="1:20" x14ac:dyDescent="0.3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 t="shared" si="132"/>
        <v>100.90416666666667</v>
      </c>
      <c r="P2118" s="5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3">
        <f t="shared" si="135"/>
        <v>41184.777812500004</v>
      </c>
    </row>
    <row r="2119" spans="1:20" x14ac:dyDescent="0.3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 t="shared" si="132"/>
        <v>147.75</v>
      </c>
      <c r="P2119" s="5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3">
        <f t="shared" si="135"/>
        <v>42304.207638888889</v>
      </c>
    </row>
    <row r="2120" spans="1:20" x14ac:dyDescent="0.3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 t="shared" si="132"/>
        <v>134.61099999999999</v>
      </c>
      <c r="P2120" s="5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3">
        <f t="shared" si="135"/>
        <v>40748.839537037034</v>
      </c>
    </row>
    <row r="2121" spans="1:20" x14ac:dyDescent="0.3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 t="shared" si="132"/>
        <v>100.75</v>
      </c>
      <c r="P2121" s="5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3">
        <f t="shared" si="135"/>
        <v>41137.130150462966</v>
      </c>
    </row>
    <row r="2122" spans="1:20" x14ac:dyDescent="0.3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 t="shared" si="132"/>
        <v>100.880375</v>
      </c>
      <c r="P2122" s="5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3">
        <f t="shared" si="135"/>
        <v>41640.964537037034</v>
      </c>
    </row>
    <row r="2123" spans="1:20" x14ac:dyDescent="0.3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 t="shared" si="132"/>
        <v>0.56800000000000006</v>
      </c>
      <c r="P2123" s="5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3">
        <f t="shared" si="135"/>
        <v>42746.7424537037</v>
      </c>
    </row>
    <row r="2124" spans="1:20" x14ac:dyDescent="0.3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 t="shared" si="132"/>
        <v>0.38750000000000001</v>
      </c>
      <c r="P2124" s="5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3">
        <f t="shared" si="135"/>
        <v>42742.300567129627</v>
      </c>
    </row>
    <row r="2125" spans="1:20" x14ac:dyDescent="0.3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 t="shared" si="132"/>
        <v>10</v>
      </c>
      <c r="P2125" s="5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3">
        <f t="shared" si="135"/>
        <v>40252.290972222225</v>
      </c>
    </row>
    <row r="2126" spans="1:20" x14ac:dyDescent="0.3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 t="shared" si="132"/>
        <v>10.454545454545453</v>
      </c>
      <c r="P2126" s="5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3">
        <f t="shared" si="135"/>
        <v>40512.208333333336</v>
      </c>
    </row>
    <row r="2127" spans="1:20" x14ac:dyDescent="0.3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 t="shared" si="132"/>
        <v>1.4200000000000002</v>
      </c>
      <c r="P2127" s="5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3">
        <f t="shared" si="135"/>
        <v>42221.023530092592</v>
      </c>
    </row>
    <row r="2128" spans="1:20" x14ac:dyDescent="0.3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 t="shared" si="132"/>
        <v>0.05</v>
      </c>
      <c r="P2128" s="5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3">
        <f t="shared" si="135"/>
        <v>41981.973229166666</v>
      </c>
    </row>
    <row r="2129" spans="1:20" x14ac:dyDescent="0.3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 t="shared" si="132"/>
        <v>28.842857142857142</v>
      </c>
      <c r="P2129" s="5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3">
        <f t="shared" si="135"/>
        <v>42075.463692129633</v>
      </c>
    </row>
    <row r="2130" spans="1:20" x14ac:dyDescent="0.3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 t="shared" si="132"/>
        <v>0.16666666666666669</v>
      </c>
      <c r="P2130" s="5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3">
        <f t="shared" si="135"/>
        <v>41903.772789351853</v>
      </c>
    </row>
    <row r="2131" spans="1:20" x14ac:dyDescent="0.3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 t="shared" si="132"/>
        <v>11.799999999999999</v>
      </c>
      <c r="P2131" s="5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3">
        <f t="shared" si="135"/>
        <v>42439.024305555555</v>
      </c>
    </row>
    <row r="2132" spans="1:20" x14ac:dyDescent="0.3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 t="shared" si="132"/>
        <v>0.20238095238095236</v>
      </c>
      <c r="P2132" s="5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3">
        <f t="shared" si="135"/>
        <v>41867.086377314816</v>
      </c>
    </row>
    <row r="2133" spans="1:20" x14ac:dyDescent="0.3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 t="shared" si="132"/>
        <v>5</v>
      </c>
      <c r="P2133" s="5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3">
        <f t="shared" si="135"/>
        <v>42197.207071759258</v>
      </c>
    </row>
    <row r="2134" spans="1:20" x14ac:dyDescent="0.3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 t="shared" si="132"/>
        <v>2.1129899999999995</v>
      </c>
      <c r="P2134" s="5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3">
        <f t="shared" si="135"/>
        <v>41673.487175925926</v>
      </c>
    </row>
    <row r="2135" spans="1:20" x14ac:dyDescent="0.3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 t="shared" si="132"/>
        <v>1.6</v>
      </c>
      <c r="P2135" s="5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3">
        <f t="shared" si="135"/>
        <v>40657.290972222225</v>
      </c>
    </row>
    <row r="2136" spans="1:20" x14ac:dyDescent="0.3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 t="shared" si="132"/>
        <v>1.7333333333333332</v>
      </c>
      <c r="P2136" s="5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3">
        <f t="shared" si="135"/>
        <v>41391.886469907404</v>
      </c>
    </row>
    <row r="2137" spans="1:20" x14ac:dyDescent="0.3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 t="shared" si="132"/>
        <v>9.56</v>
      </c>
      <c r="P2137" s="5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3">
        <f t="shared" si="135"/>
        <v>41186.963344907403</v>
      </c>
    </row>
    <row r="2138" spans="1:20" x14ac:dyDescent="0.3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 t="shared" si="132"/>
        <v>5.9612499999999999E-2</v>
      </c>
      <c r="P2138" s="5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3">
        <f t="shared" si="135"/>
        <v>41566.509097222224</v>
      </c>
    </row>
    <row r="2139" spans="1:20" x14ac:dyDescent="0.3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 t="shared" si="132"/>
        <v>28.405999999999999</v>
      </c>
      <c r="P2139" s="5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3">
        <f t="shared" si="135"/>
        <v>41978.771168981482</v>
      </c>
    </row>
    <row r="2140" spans="1:20" x14ac:dyDescent="0.3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 t="shared" si="132"/>
        <v>12.8</v>
      </c>
      <c r="P2140" s="5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3">
        <f t="shared" si="135"/>
        <v>41587.054849537039</v>
      </c>
    </row>
    <row r="2141" spans="1:20" x14ac:dyDescent="0.3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 t="shared" si="132"/>
        <v>5.42</v>
      </c>
      <c r="P2141" s="5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3">
        <f t="shared" si="135"/>
        <v>42677.750092592592</v>
      </c>
    </row>
    <row r="2142" spans="1:20" x14ac:dyDescent="0.3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 t="shared" si="132"/>
        <v>0.11199999999999999</v>
      </c>
      <c r="P2142" s="5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3">
        <f t="shared" si="135"/>
        <v>41285.833611111113</v>
      </c>
    </row>
    <row r="2143" spans="1:20" x14ac:dyDescent="0.3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 t="shared" si="132"/>
        <v>0</v>
      </c>
      <c r="P2143" s="5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3">
        <f t="shared" si="135"/>
        <v>41957.277303240742</v>
      </c>
    </row>
    <row r="2144" spans="1:20" x14ac:dyDescent="0.3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 t="shared" si="132"/>
        <v>5.7238095238095239</v>
      </c>
      <c r="P2144" s="5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3">
        <f t="shared" si="135"/>
        <v>42368.701504629629</v>
      </c>
    </row>
    <row r="2145" spans="1:20" x14ac:dyDescent="0.3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 t="shared" si="132"/>
        <v>11.25</v>
      </c>
      <c r="P2145" s="5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3">
        <f t="shared" si="135"/>
        <v>40380.791666666664</v>
      </c>
    </row>
    <row r="2146" spans="1:20" x14ac:dyDescent="0.3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 t="shared" si="132"/>
        <v>1.7098591549295776</v>
      </c>
      <c r="P2146" s="5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3">
        <f t="shared" si="135"/>
        <v>41531.546759259261</v>
      </c>
    </row>
    <row r="2147" spans="1:20" x14ac:dyDescent="0.3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 t="shared" si="132"/>
        <v>30.433333333333334</v>
      </c>
      <c r="P2147" s="5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3">
        <f t="shared" si="135"/>
        <v>41605.279097222221</v>
      </c>
    </row>
    <row r="2148" spans="1:20" x14ac:dyDescent="0.3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 t="shared" si="132"/>
        <v>0.02</v>
      </c>
      <c r="P2148" s="5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3">
        <f t="shared" si="135"/>
        <v>42411.679513888885</v>
      </c>
    </row>
    <row r="2149" spans="1:20" x14ac:dyDescent="0.3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 t="shared" si="132"/>
        <v>0.69641025641025645</v>
      </c>
      <c r="P2149" s="5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3">
        <f t="shared" si="135"/>
        <v>41959.337361111116</v>
      </c>
    </row>
    <row r="2150" spans="1:20" x14ac:dyDescent="0.3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 t="shared" si="132"/>
        <v>2</v>
      </c>
      <c r="P2150" s="5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3">
        <f t="shared" si="135"/>
        <v>42096.691921296297</v>
      </c>
    </row>
    <row r="2151" spans="1:20" x14ac:dyDescent="0.3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 t="shared" si="132"/>
        <v>0</v>
      </c>
      <c r="P2151" s="5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3">
        <f t="shared" si="135"/>
        <v>40390</v>
      </c>
    </row>
    <row r="2152" spans="1:20" x14ac:dyDescent="0.3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 t="shared" si="132"/>
        <v>0.80999999999999994</v>
      </c>
      <c r="P2152" s="5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3">
        <f t="shared" si="135"/>
        <v>42564.284710648149</v>
      </c>
    </row>
    <row r="2153" spans="1:20" x14ac:dyDescent="0.3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 t="shared" si="132"/>
        <v>0.26222222222222225</v>
      </c>
      <c r="P2153" s="5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3">
        <f t="shared" si="135"/>
        <v>42550.847384259265</v>
      </c>
    </row>
    <row r="2154" spans="1:20" x14ac:dyDescent="0.3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 t="shared" si="132"/>
        <v>0.16666666666666669</v>
      </c>
      <c r="P2154" s="5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3">
        <f t="shared" si="135"/>
        <v>41713.790613425925</v>
      </c>
    </row>
    <row r="2155" spans="1:20" x14ac:dyDescent="0.3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 t="shared" si="132"/>
        <v>9.124454880912446E-3</v>
      </c>
      <c r="P2155" s="5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3">
        <f t="shared" si="135"/>
        <v>42014.332638888889</v>
      </c>
    </row>
    <row r="2156" spans="1:20" x14ac:dyDescent="0.3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 t="shared" si="132"/>
        <v>0.8</v>
      </c>
      <c r="P2156" s="5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3">
        <f t="shared" si="135"/>
        <v>41667.632256944446</v>
      </c>
    </row>
    <row r="2157" spans="1:20" x14ac:dyDescent="0.3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 t="shared" si="132"/>
        <v>2.2999999999999998</v>
      </c>
      <c r="P2157" s="5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3">
        <f t="shared" si="135"/>
        <v>42460.70584490741</v>
      </c>
    </row>
    <row r="2158" spans="1:20" x14ac:dyDescent="0.3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 t="shared" si="132"/>
        <v>2.6660714285714282</v>
      </c>
      <c r="P2158" s="5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3">
        <f t="shared" si="135"/>
        <v>41533.85423611111</v>
      </c>
    </row>
    <row r="2159" spans="1:20" x14ac:dyDescent="0.3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 t="shared" si="132"/>
        <v>28.192</v>
      </c>
      <c r="P2159" s="5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3">
        <f t="shared" si="135"/>
        <v>42727.332638888889</v>
      </c>
    </row>
    <row r="2160" spans="1:20" x14ac:dyDescent="0.3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 t="shared" si="132"/>
        <v>6.5900366666666672</v>
      </c>
      <c r="P2160" s="5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3">
        <f t="shared" si="135"/>
        <v>41309.853865740741</v>
      </c>
    </row>
    <row r="2161" spans="1:20" x14ac:dyDescent="0.3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 t="shared" si="132"/>
        <v>0.72222222222222221</v>
      </c>
      <c r="P2161" s="5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3">
        <f t="shared" si="135"/>
        <v>40740.731180555551</v>
      </c>
    </row>
    <row r="2162" spans="1:20" x14ac:dyDescent="0.3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 t="shared" si="132"/>
        <v>0.85000000000000009</v>
      </c>
      <c r="P2162" s="5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3">
        <f t="shared" si="135"/>
        <v>41048.711863425924</v>
      </c>
    </row>
    <row r="2163" spans="1:20" x14ac:dyDescent="0.3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 t="shared" si="132"/>
        <v>115.75</v>
      </c>
      <c r="P2163" s="5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3">
        <f t="shared" si="135"/>
        <v>42270.852534722217</v>
      </c>
    </row>
    <row r="2164" spans="1:20" x14ac:dyDescent="0.3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 t="shared" si="132"/>
        <v>112.26666666666667</v>
      </c>
      <c r="P2164" s="5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3">
        <f t="shared" si="135"/>
        <v>41844.766099537039</v>
      </c>
    </row>
    <row r="2165" spans="1:20" x14ac:dyDescent="0.3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 t="shared" si="132"/>
        <v>132.20000000000002</v>
      </c>
      <c r="P2165" s="5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3">
        <f t="shared" si="135"/>
        <v>42163.159722222219</v>
      </c>
    </row>
    <row r="2166" spans="1:20" x14ac:dyDescent="0.3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 t="shared" si="132"/>
        <v>102.63636363636364</v>
      </c>
      <c r="P2166" s="5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3">
        <f t="shared" si="135"/>
        <v>42546.165972222225</v>
      </c>
    </row>
    <row r="2167" spans="1:20" x14ac:dyDescent="0.3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 t="shared" si="132"/>
        <v>138.64000000000001</v>
      </c>
      <c r="P2167" s="5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3">
        <f t="shared" si="135"/>
        <v>42468.625405092593</v>
      </c>
    </row>
    <row r="2168" spans="1:20" x14ac:dyDescent="0.3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 t="shared" si="132"/>
        <v>146.6</v>
      </c>
      <c r="P2168" s="5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3">
        <f t="shared" si="135"/>
        <v>41978.879837962959</v>
      </c>
    </row>
    <row r="2169" spans="1:20" x14ac:dyDescent="0.3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 t="shared" si="132"/>
        <v>120</v>
      </c>
      <c r="P2169" s="5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3">
        <f t="shared" si="135"/>
        <v>41167.066400462965</v>
      </c>
    </row>
    <row r="2170" spans="1:20" x14ac:dyDescent="0.3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 t="shared" si="132"/>
        <v>121.5816111111111</v>
      </c>
      <c r="P2170" s="5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3">
        <f t="shared" si="135"/>
        <v>42776.208333333328</v>
      </c>
    </row>
    <row r="2171" spans="1:20" x14ac:dyDescent="0.3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 t="shared" si="132"/>
        <v>100</v>
      </c>
      <c r="P2171" s="5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3">
        <f t="shared" si="135"/>
        <v>42796.700821759259</v>
      </c>
    </row>
    <row r="2172" spans="1:20" x14ac:dyDescent="0.3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 t="shared" si="132"/>
        <v>180.85714285714286</v>
      </c>
      <c r="P2172" s="5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3">
        <f t="shared" si="135"/>
        <v>42238.750254629631</v>
      </c>
    </row>
    <row r="2173" spans="1:20" x14ac:dyDescent="0.3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 t="shared" si="132"/>
        <v>106.075</v>
      </c>
      <c r="P2173" s="5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3">
        <f t="shared" si="135"/>
        <v>42177.208333333328</v>
      </c>
    </row>
    <row r="2174" spans="1:20" x14ac:dyDescent="0.3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 t="shared" si="132"/>
        <v>100</v>
      </c>
      <c r="P2174" s="5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3">
        <f t="shared" si="135"/>
        <v>42112.580092592587</v>
      </c>
    </row>
    <row r="2175" spans="1:20" x14ac:dyDescent="0.3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 t="shared" si="132"/>
        <v>126.92857142857143</v>
      </c>
      <c r="P2175" s="5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3">
        <f t="shared" si="135"/>
        <v>41527.165972222225</v>
      </c>
    </row>
    <row r="2176" spans="1:20" x14ac:dyDescent="0.3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 t="shared" si="132"/>
        <v>102.97499999999999</v>
      </c>
      <c r="P2176" s="5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3">
        <f t="shared" si="135"/>
        <v>42495.542905092589</v>
      </c>
    </row>
    <row r="2177" spans="1:20" x14ac:dyDescent="0.3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 t="shared" si="132"/>
        <v>250</v>
      </c>
      <c r="P2177" s="5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3">
        <f t="shared" si="135"/>
        <v>42572.009097222224</v>
      </c>
    </row>
    <row r="2178" spans="1:20" x14ac:dyDescent="0.3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 t="shared" si="132"/>
        <v>126.02</v>
      </c>
      <c r="P2178" s="5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3">
        <f t="shared" si="135"/>
        <v>42126.633206018523</v>
      </c>
    </row>
    <row r="2179" spans="1:20" x14ac:dyDescent="0.3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 t="shared" ref="O2179:O2242" si="136">(E2179/D2179)*100</f>
        <v>100.12</v>
      </c>
      <c r="P2179" s="5">
        <f t="shared" ref="P2179:P2242" si="137">IF(NOT(L2179=0),(E2179/L2179),0)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3">
        <f t="shared" ref="T2179:T2242" si="139">(((I2179/60)/60)/24)+DATE(1970,1,1)</f>
        <v>42527.250775462962</v>
      </c>
    </row>
    <row r="2180" spans="1:20" x14ac:dyDescent="0.3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 t="shared" si="136"/>
        <v>138.64000000000001</v>
      </c>
      <c r="P2180" s="5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3">
        <f t="shared" si="139"/>
        <v>42753.63653935185</v>
      </c>
    </row>
    <row r="2181" spans="1:20" x14ac:dyDescent="0.3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 t="shared" si="136"/>
        <v>161.4</v>
      </c>
      <c r="P2181" s="5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3">
        <f t="shared" si="139"/>
        <v>42105.171203703707</v>
      </c>
    </row>
    <row r="2182" spans="1:20" x14ac:dyDescent="0.3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 t="shared" si="136"/>
        <v>107.18419999999999</v>
      </c>
      <c r="P2182" s="5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3">
        <f t="shared" si="139"/>
        <v>42321.711435185185</v>
      </c>
    </row>
    <row r="2183" spans="1:20" x14ac:dyDescent="0.3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 t="shared" si="136"/>
        <v>153.1</v>
      </c>
      <c r="P2183" s="5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3">
        <f t="shared" si="139"/>
        <v>42787.005243055552</v>
      </c>
    </row>
    <row r="2184" spans="1:20" x14ac:dyDescent="0.3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 t="shared" si="136"/>
        <v>524.16666666666663</v>
      </c>
      <c r="P2184" s="5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3">
        <f t="shared" si="139"/>
        <v>41914.900752314818</v>
      </c>
    </row>
    <row r="2185" spans="1:20" x14ac:dyDescent="0.3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 t="shared" si="136"/>
        <v>489.27777777777777</v>
      </c>
      <c r="P2185" s="5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3">
        <f t="shared" si="139"/>
        <v>42775.208333333328</v>
      </c>
    </row>
    <row r="2186" spans="1:20" x14ac:dyDescent="0.3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 t="shared" si="136"/>
        <v>284.74</v>
      </c>
      <c r="P2186" s="5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3">
        <f t="shared" si="139"/>
        <v>42394.666666666672</v>
      </c>
    </row>
    <row r="2187" spans="1:20" x14ac:dyDescent="0.3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 t="shared" si="136"/>
        <v>1856.97</v>
      </c>
      <c r="P2187" s="5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3">
        <f t="shared" si="139"/>
        <v>41359.349988425929</v>
      </c>
    </row>
    <row r="2188" spans="1:20" x14ac:dyDescent="0.3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 t="shared" si="136"/>
        <v>109.67499999999998</v>
      </c>
      <c r="P2188" s="5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3">
        <f t="shared" si="139"/>
        <v>42620.083333333328</v>
      </c>
    </row>
    <row r="2189" spans="1:20" x14ac:dyDescent="0.3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 t="shared" si="136"/>
        <v>1014.6425</v>
      </c>
      <c r="P2189" s="5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3">
        <f t="shared" si="139"/>
        <v>42097.165972222225</v>
      </c>
    </row>
    <row r="2190" spans="1:20" x14ac:dyDescent="0.3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 t="shared" si="136"/>
        <v>412.17692027666544</v>
      </c>
      <c r="P2190" s="5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3">
        <f t="shared" si="139"/>
        <v>42668.708333333328</v>
      </c>
    </row>
    <row r="2191" spans="1:20" x14ac:dyDescent="0.3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 t="shared" si="136"/>
        <v>503.25</v>
      </c>
      <c r="P2191" s="5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3">
        <f t="shared" si="139"/>
        <v>42481.916666666672</v>
      </c>
    </row>
    <row r="2192" spans="1:20" x14ac:dyDescent="0.3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 t="shared" si="136"/>
        <v>184.61052631578946</v>
      </c>
      <c r="P2192" s="5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3">
        <f t="shared" si="139"/>
        <v>42452.290972222225</v>
      </c>
    </row>
    <row r="2193" spans="1:20" x14ac:dyDescent="0.3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 t="shared" si="136"/>
        <v>119.73333333333333</v>
      </c>
      <c r="P2193" s="5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3">
        <f t="shared" si="139"/>
        <v>42780.833645833336</v>
      </c>
    </row>
    <row r="2194" spans="1:20" x14ac:dyDescent="0.3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 t="shared" si="136"/>
        <v>1081.2401666666667</v>
      </c>
      <c r="P2194" s="5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3">
        <f t="shared" si="139"/>
        <v>42719.958333333328</v>
      </c>
    </row>
    <row r="2195" spans="1:20" x14ac:dyDescent="0.3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 t="shared" si="136"/>
        <v>452.37333333333333</v>
      </c>
      <c r="P2195" s="5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3">
        <f t="shared" si="139"/>
        <v>42695.207638888889</v>
      </c>
    </row>
    <row r="2196" spans="1:20" x14ac:dyDescent="0.3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 t="shared" si="136"/>
        <v>537.37</v>
      </c>
      <c r="P2196" s="5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3">
        <f t="shared" si="139"/>
        <v>42455.716319444444</v>
      </c>
    </row>
    <row r="2197" spans="1:20" x14ac:dyDescent="0.3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 t="shared" si="136"/>
        <v>120.32608695652173</v>
      </c>
      <c r="P2197" s="5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3">
        <f t="shared" si="139"/>
        <v>42227.771990740745</v>
      </c>
    </row>
    <row r="2198" spans="1:20" x14ac:dyDescent="0.3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 t="shared" si="136"/>
        <v>113.83571428571429</v>
      </c>
      <c r="P2198" s="5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3">
        <f t="shared" si="139"/>
        <v>42706.291666666672</v>
      </c>
    </row>
    <row r="2199" spans="1:20" x14ac:dyDescent="0.3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 t="shared" si="136"/>
        <v>951.03109999999992</v>
      </c>
      <c r="P2199" s="5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3">
        <f t="shared" si="139"/>
        <v>42063.584016203706</v>
      </c>
    </row>
    <row r="2200" spans="1:20" x14ac:dyDescent="0.3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 t="shared" si="136"/>
        <v>132.89249999999998</v>
      </c>
      <c r="P2200" s="5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3">
        <f t="shared" si="139"/>
        <v>42322.555555555555</v>
      </c>
    </row>
    <row r="2201" spans="1:20" x14ac:dyDescent="0.3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 t="shared" si="136"/>
        <v>146.97777777777779</v>
      </c>
      <c r="P2201" s="5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3">
        <f t="shared" si="139"/>
        <v>42292.416643518518</v>
      </c>
    </row>
    <row r="2202" spans="1:20" x14ac:dyDescent="0.3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 t="shared" si="136"/>
        <v>542.15</v>
      </c>
      <c r="P2202" s="5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3">
        <f t="shared" si="139"/>
        <v>42191.125</v>
      </c>
    </row>
    <row r="2203" spans="1:20" x14ac:dyDescent="0.3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 t="shared" si="136"/>
        <v>382.71818181818185</v>
      </c>
      <c r="P2203" s="5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3">
        <f t="shared" si="139"/>
        <v>41290.846817129634</v>
      </c>
    </row>
    <row r="2204" spans="1:20" x14ac:dyDescent="0.3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 t="shared" si="136"/>
        <v>704.18124999999998</v>
      </c>
      <c r="P2204" s="5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3">
        <f t="shared" si="139"/>
        <v>41214.849166666667</v>
      </c>
    </row>
    <row r="2205" spans="1:20" x14ac:dyDescent="0.3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 t="shared" si="136"/>
        <v>109.55</v>
      </c>
      <c r="P2205" s="5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3">
        <f t="shared" si="139"/>
        <v>42271.85974537037</v>
      </c>
    </row>
    <row r="2206" spans="1:20" x14ac:dyDescent="0.3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 t="shared" si="136"/>
        <v>132.86666666666667</v>
      </c>
      <c r="P2206" s="5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3">
        <f t="shared" si="139"/>
        <v>41342.311562499999</v>
      </c>
    </row>
    <row r="2207" spans="1:20" x14ac:dyDescent="0.3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 t="shared" si="136"/>
        <v>152</v>
      </c>
      <c r="P2207" s="5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3">
        <f t="shared" si="139"/>
        <v>41061.82163194444</v>
      </c>
    </row>
    <row r="2208" spans="1:20" x14ac:dyDescent="0.3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 t="shared" si="136"/>
        <v>102.72727272727273</v>
      </c>
      <c r="P2208" s="5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3">
        <f t="shared" si="139"/>
        <v>41015.257222222222</v>
      </c>
    </row>
    <row r="2209" spans="1:20" x14ac:dyDescent="0.3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 t="shared" si="136"/>
        <v>100</v>
      </c>
      <c r="P2209" s="5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3">
        <f t="shared" si="139"/>
        <v>41594.235798611109</v>
      </c>
    </row>
    <row r="2210" spans="1:20" x14ac:dyDescent="0.3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 t="shared" si="136"/>
        <v>101.6</v>
      </c>
      <c r="P2210" s="5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3">
        <f t="shared" si="139"/>
        <v>41006.166666666664</v>
      </c>
    </row>
    <row r="2211" spans="1:20" x14ac:dyDescent="0.3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 t="shared" si="136"/>
        <v>150.80000000000001</v>
      </c>
      <c r="P2211" s="5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3">
        <f t="shared" si="139"/>
        <v>41743.958333333336</v>
      </c>
    </row>
    <row r="2212" spans="1:20" x14ac:dyDescent="0.3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 t="shared" si="136"/>
        <v>111.425</v>
      </c>
      <c r="P2212" s="5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3">
        <f t="shared" si="139"/>
        <v>41013.73333333333</v>
      </c>
    </row>
    <row r="2213" spans="1:20" x14ac:dyDescent="0.3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 t="shared" si="136"/>
        <v>195.6</v>
      </c>
      <c r="P2213" s="5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3">
        <f t="shared" si="139"/>
        <v>41739.290972222225</v>
      </c>
    </row>
    <row r="2214" spans="1:20" x14ac:dyDescent="0.3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 t="shared" si="136"/>
        <v>114.38333333333333</v>
      </c>
      <c r="P2214" s="5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3">
        <f t="shared" si="139"/>
        <v>41582.041666666664</v>
      </c>
    </row>
    <row r="2215" spans="1:20" x14ac:dyDescent="0.3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 t="shared" si="136"/>
        <v>200</v>
      </c>
      <c r="P2215" s="5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3">
        <f t="shared" si="139"/>
        <v>42139.826145833329</v>
      </c>
    </row>
    <row r="2216" spans="1:20" x14ac:dyDescent="0.3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 t="shared" si="136"/>
        <v>292.50166666666667</v>
      </c>
      <c r="P2216" s="5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3">
        <f t="shared" si="139"/>
        <v>41676.792222222226</v>
      </c>
    </row>
    <row r="2217" spans="1:20" x14ac:dyDescent="0.3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 t="shared" si="136"/>
        <v>156.36363636363637</v>
      </c>
      <c r="P2217" s="5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3">
        <f t="shared" si="139"/>
        <v>40981.290972222225</v>
      </c>
    </row>
    <row r="2218" spans="1:20" x14ac:dyDescent="0.3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 t="shared" si="136"/>
        <v>105.66666666666666</v>
      </c>
      <c r="P2218" s="5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3">
        <f t="shared" si="139"/>
        <v>42208.751678240747</v>
      </c>
    </row>
    <row r="2219" spans="1:20" x14ac:dyDescent="0.3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 t="shared" si="136"/>
        <v>101.19047619047619</v>
      </c>
      <c r="P2219" s="5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3">
        <f t="shared" si="139"/>
        <v>42310.333333333328</v>
      </c>
    </row>
    <row r="2220" spans="1:20" x14ac:dyDescent="0.3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 t="shared" si="136"/>
        <v>122.833</v>
      </c>
      <c r="P2220" s="5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3">
        <f t="shared" si="139"/>
        <v>41150</v>
      </c>
    </row>
    <row r="2221" spans="1:20" x14ac:dyDescent="0.3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 t="shared" si="136"/>
        <v>101.49999999999999</v>
      </c>
      <c r="P2221" s="5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3">
        <f t="shared" si="139"/>
        <v>42235.718888888892</v>
      </c>
    </row>
    <row r="2222" spans="1:20" x14ac:dyDescent="0.3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 t="shared" si="136"/>
        <v>101.14285714285714</v>
      </c>
      <c r="P2222" s="5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3">
        <f t="shared" si="139"/>
        <v>41482.060601851852</v>
      </c>
    </row>
    <row r="2223" spans="1:20" x14ac:dyDescent="0.3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 t="shared" si="136"/>
        <v>108.11999999999999</v>
      </c>
      <c r="P2223" s="5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3">
        <f t="shared" si="139"/>
        <v>42483</v>
      </c>
    </row>
    <row r="2224" spans="1:20" x14ac:dyDescent="0.3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 t="shared" si="136"/>
        <v>162.6</v>
      </c>
      <c r="P2224" s="5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3">
        <f t="shared" si="139"/>
        <v>40936.787581018521</v>
      </c>
    </row>
    <row r="2225" spans="1:20" x14ac:dyDescent="0.3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 t="shared" si="136"/>
        <v>105.80000000000001</v>
      </c>
      <c r="P2225" s="5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3">
        <f t="shared" si="139"/>
        <v>42182.640833333338</v>
      </c>
    </row>
    <row r="2226" spans="1:20" x14ac:dyDescent="0.3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 t="shared" si="136"/>
        <v>243.15000000000003</v>
      </c>
      <c r="P2226" s="5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3">
        <f t="shared" si="139"/>
        <v>42672.791666666672</v>
      </c>
    </row>
    <row r="2227" spans="1:20" x14ac:dyDescent="0.3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 t="shared" si="136"/>
        <v>944.83338095238094</v>
      </c>
      <c r="P2227" s="5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3">
        <f t="shared" si="139"/>
        <v>41903.79184027778</v>
      </c>
    </row>
    <row r="2228" spans="1:20" x14ac:dyDescent="0.3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 t="shared" si="136"/>
        <v>108.46283333333334</v>
      </c>
      <c r="P2228" s="5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3">
        <f t="shared" si="139"/>
        <v>42412.207638888889</v>
      </c>
    </row>
    <row r="2229" spans="1:20" x14ac:dyDescent="0.3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 t="shared" si="136"/>
        <v>157.37692307692308</v>
      </c>
      <c r="P2229" s="5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3">
        <f t="shared" si="139"/>
        <v>41591.849016203705</v>
      </c>
    </row>
    <row r="2230" spans="1:20" x14ac:dyDescent="0.3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 t="shared" si="136"/>
        <v>1174.49</v>
      </c>
      <c r="P2230" s="5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3">
        <f t="shared" si="139"/>
        <v>42232.278194444443</v>
      </c>
    </row>
    <row r="2231" spans="1:20" x14ac:dyDescent="0.3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 t="shared" si="136"/>
        <v>171.04755366949576</v>
      </c>
      <c r="P2231" s="5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3">
        <f t="shared" si="139"/>
        <v>41520.166666666664</v>
      </c>
    </row>
    <row r="2232" spans="1:20" x14ac:dyDescent="0.3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 t="shared" si="136"/>
        <v>125.95294117647057</v>
      </c>
      <c r="P2232" s="5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3">
        <f t="shared" si="139"/>
        <v>41754.881099537037</v>
      </c>
    </row>
    <row r="2233" spans="1:20" x14ac:dyDescent="0.3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 t="shared" si="136"/>
        <v>1212.1296000000002</v>
      </c>
      <c r="P2233" s="5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3">
        <f t="shared" si="139"/>
        <v>41450.208333333336</v>
      </c>
    </row>
    <row r="2234" spans="1:20" x14ac:dyDescent="0.3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 t="shared" si="136"/>
        <v>495.8</v>
      </c>
      <c r="P2234" s="5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3">
        <f t="shared" si="139"/>
        <v>41839.125</v>
      </c>
    </row>
    <row r="2235" spans="1:20" x14ac:dyDescent="0.3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 t="shared" si="136"/>
        <v>332.03999999999996</v>
      </c>
      <c r="P2235" s="5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3">
        <f t="shared" si="139"/>
        <v>42352</v>
      </c>
    </row>
    <row r="2236" spans="1:20" x14ac:dyDescent="0.3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 t="shared" si="136"/>
        <v>1165</v>
      </c>
      <c r="P2236" s="5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3">
        <f t="shared" si="139"/>
        <v>42740.824618055558</v>
      </c>
    </row>
    <row r="2237" spans="1:20" x14ac:dyDescent="0.3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 t="shared" si="136"/>
        <v>153.3153846153846</v>
      </c>
      <c r="P2237" s="5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3">
        <f t="shared" si="139"/>
        <v>42091.980451388896</v>
      </c>
    </row>
    <row r="2238" spans="1:20" x14ac:dyDescent="0.3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 t="shared" si="136"/>
        <v>537.10714285714289</v>
      </c>
      <c r="P2238" s="5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3">
        <f t="shared" si="139"/>
        <v>42401.617164351846</v>
      </c>
    </row>
    <row r="2239" spans="1:20" x14ac:dyDescent="0.3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 t="shared" si="136"/>
        <v>352.92777777777775</v>
      </c>
      <c r="P2239" s="5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3">
        <f t="shared" si="139"/>
        <v>41955.332638888889</v>
      </c>
    </row>
    <row r="2240" spans="1:20" x14ac:dyDescent="0.3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 t="shared" si="136"/>
        <v>137.4</v>
      </c>
      <c r="P2240" s="5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3">
        <f t="shared" si="139"/>
        <v>42804.621712962966</v>
      </c>
    </row>
    <row r="2241" spans="1:20" x14ac:dyDescent="0.3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 t="shared" si="136"/>
        <v>128.02668</v>
      </c>
      <c r="P2241" s="5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3">
        <f t="shared" si="139"/>
        <v>41609.168055555558</v>
      </c>
    </row>
    <row r="2242" spans="1:20" x14ac:dyDescent="0.3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 t="shared" si="136"/>
        <v>270.68</v>
      </c>
      <c r="P2242" s="5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3">
        <f t="shared" si="139"/>
        <v>42482.825740740736</v>
      </c>
    </row>
    <row r="2243" spans="1:20" x14ac:dyDescent="0.3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 t="shared" ref="O2243:O2306" si="140">(E2243/D2243)*100</f>
        <v>806.4</v>
      </c>
      <c r="P2243" s="5">
        <f t="shared" ref="P2243:P2306" si="141">IF(NOT(L2243=0),(E2243/L2243),0)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3">
        <f t="shared" ref="T2243:T2306" si="143">(((I2243/60)/60)/24)+DATE(1970,1,1)</f>
        <v>42796.827546296292</v>
      </c>
    </row>
    <row r="2244" spans="1:20" x14ac:dyDescent="0.3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 t="shared" si="140"/>
        <v>1360.0976000000001</v>
      </c>
      <c r="P2244" s="5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3">
        <f t="shared" si="143"/>
        <v>41605.126388888886</v>
      </c>
    </row>
    <row r="2245" spans="1:20" x14ac:dyDescent="0.3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 t="shared" si="140"/>
        <v>930250</v>
      </c>
      <c r="P2245" s="5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3">
        <f t="shared" si="143"/>
        <v>42807.125</v>
      </c>
    </row>
    <row r="2246" spans="1:20" x14ac:dyDescent="0.3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 t="shared" si="140"/>
        <v>377.02</v>
      </c>
      <c r="P2246" s="5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3">
        <f t="shared" si="143"/>
        <v>42659.854166666672</v>
      </c>
    </row>
    <row r="2247" spans="1:20" x14ac:dyDescent="0.3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 t="shared" si="140"/>
        <v>2647.0250000000001</v>
      </c>
      <c r="P2247" s="5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3">
        <f t="shared" si="143"/>
        <v>41691.75</v>
      </c>
    </row>
    <row r="2248" spans="1:20" x14ac:dyDescent="0.3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 t="shared" si="140"/>
        <v>100.12</v>
      </c>
      <c r="P2248" s="5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3">
        <f t="shared" si="143"/>
        <v>42251.79178240741</v>
      </c>
    </row>
    <row r="2249" spans="1:20" x14ac:dyDescent="0.3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 t="shared" si="140"/>
        <v>104.45405405405405</v>
      </c>
      <c r="P2249" s="5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3">
        <f t="shared" si="143"/>
        <v>42214.666261574079</v>
      </c>
    </row>
    <row r="2250" spans="1:20" x14ac:dyDescent="0.3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 t="shared" si="140"/>
        <v>107.21428571428571</v>
      </c>
      <c r="P2250" s="5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3">
        <f t="shared" si="143"/>
        <v>42718.875902777778</v>
      </c>
    </row>
    <row r="2251" spans="1:20" x14ac:dyDescent="0.3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 t="shared" si="140"/>
        <v>168.77142857142857</v>
      </c>
      <c r="P2251" s="5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3">
        <f t="shared" si="143"/>
        <v>41366.661631944444</v>
      </c>
    </row>
    <row r="2252" spans="1:20" x14ac:dyDescent="0.3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 t="shared" si="140"/>
        <v>975.11200000000008</v>
      </c>
      <c r="P2252" s="5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3">
        <f t="shared" si="143"/>
        <v>42707.0471412037</v>
      </c>
    </row>
    <row r="2253" spans="1:20" x14ac:dyDescent="0.3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 t="shared" si="140"/>
        <v>134.44929411764704</v>
      </c>
      <c r="P2253" s="5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3">
        <f t="shared" si="143"/>
        <v>41867.34579861111</v>
      </c>
    </row>
    <row r="2254" spans="1:20" x14ac:dyDescent="0.3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 t="shared" si="140"/>
        <v>272.27777777777777</v>
      </c>
      <c r="P2254" s="5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3">
        <f t="shared" si="143"/>
        <v>42588.327986111108</v>
      </c>
    </row>
    <row r="2255" spans="1:20" x14ac:dyDescent="0.3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 t="shared" si="140"/>
        <v>112.6875</v>
      </c>
      <c r="P2255" s="5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3">
        <f t="shared" si="143"/>
        <v>42326.672997685186</v>
      </c>
    </row>
    <row r="2256" spans="1:20" x14ac:dyDescent="0.3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 t="shared" si="140"/>
        <v>459.8</v>
      </c>
      <c r="P2256" s="5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3">
        <f t="shared" si="143"/>
        <v>42759.647777777776</v>
      </c>
    </row>
    <row r="2257" spans="1:20" x14ac:dyDescent="0.3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 t="shared" si="140"/>
        <v>286.65822784810126</v>
      </c>
      <c r="P2257" s="5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3">
        <f t="shared" si="143"/>
        <v>42497.951979166668</v>
      </c>
    </row>
    <row r="2258" spans="1:20" x14ac:dyDescent="0.3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 t="shared" si="140"/>
        <v>222.70833333333334</v>
      </c>
      <c r="P2258" s="5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3">
        <f t="shared" si="143"/>
        <v>42696.451921296291</v>
      </c>
    </row>
    <row r="2259" spans="1:20" x14ac:dyDescent="0.3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 t="shared" si="140"/>
        <v>636.14</v>
      </c>
      <c r="P2259" s="5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3">
        <f t="shared" si="143"/>
        <v>42540.958333333328</v>
      </c>
    </row>
    <row r="2260" spans="1:20" x14ac:dyDescent="0.3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 t="shared" si="140"/>
        <v>146.5</v>
      </c>
      <c r="P2260" s="5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3">
        <f t="shared" si="143"/>
        <v>42166.75100694444</v>
      </c>
    </row>
    <row r="2261" spans="1:20" x14ac:dyDescent="0.3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 t="shared" si="140"/>
        <v>1867.1</v>
      </c>
      <c r="P2261" s="5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3">
        <f t="shared" si="143"/>
        <v>42712.804814814815</v>
      </c>
    </row>
    <row r="2262" spans="1:20" x14ac:dyDescent="0.3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 t="shared" si="140"/>
        <v>326.92</v>
      </c>
      <c r="P2262" s="5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3">
        <f t="shared" si="143"/>
        <v>41724.975115740745</v>
      </c>
    </row>
    <row r="2263" spans="1:20" x14ac:dyDescent="0.3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 t="shared" si="140"/>
        <v>779.5</v>
      </c>
      <c r="P2263" s="5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3">
        <f t="shared" si="143"/>
        <v>42780.724768518514</v>
      </c>
    </row>
    <row r="2264" spans="1:20" x14ac:dyDescent="0.3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 t="shared" si="140"/>
        <v>154.15151515151516</v>
      </c>
      <c r="P2264" s="5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3">
        <f t="shared" si="143"/>
        <v>41961</v>
      </c>
    </row>
    <row r="2265" spans="1:20" x14ac:dyDescent="0.3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 t="shared" si="140"/>
        <v>115.54666666666667</v>
      </c>
      <c r="P2265" s="5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3">
        <f t="shared" si="143"/>
        <v>42035.832326388889</v>
      </c>
    </row>
    <row r="2266" spans="1:20" x14ac:dyDescent="0.3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 t="shared" si="140"/>
        <v>180.03333333333333</v>
      </c>
      <c r="P2266" s="5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3">
        <f t="shared" si="143"/>
        <v>42513.125</v>
      </c>
    </row>
    <row r="2267" spans="1:20" x14ac:dyDescent="0.3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 t="shared" si="140"/>
        <v>298.5</v>
      </c>
      <c r="P2267" s="5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3">
        <f t="shared" si="143"/>
        <v>42696.853090277778</v>
      </c>
    </row>
    <row r="2268" spans="1:20" x14ac:dyDescent="0.3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 t="shared" si="140"/>
        <v>320.26666666666665</v>
      </c>
      <c r="P2268" s="5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3">
        <f t="shared" si="143"/>
        <v>42487.083333333328</v>
      </c>
    </row>
    <row r="2269" spans="1:20" x14ac:dyDescent="0.3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 t="shared" si="140"/>
        <v>380.52499999999998</v>
      </c>
      <c r="P2269" s="5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3">
        <f t="shared" si="143"/>
        <v>41994.041666666672</v>
      </c>
    </row>
    <row r="2270" spans="1:20" x14ac:dyDescent="0.3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 t="shared" si="140"/>
        <v>102.60000000000001</v>
      </c>
      <c r="P2270" s="5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3">
        <f t="shared" si="143"/>
        <v>42806.082349537035</v>
      </c>
    </row>
    <row r="2271" spans="1:20" x14ac:dyDescent="0.3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 t="shared" si="140"/>
        <v>1801.64</v>
      </c>
      <c r="P2271" s="5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3">
        <f t="shared" si="143"/>
        <v>42801.208333333328</v>
      </c>
    </row>
    <row r="2272" spans="1:20" x14ac:dyDescent="0.3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 t="shared" si="140"/>
        <v>720.24800000000005</v>
      </c>
      <c r="P2272" s="5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3">
        <f t="shared" si="143"/>
        <v>42745.915972222225</v>
      </c>
    </row>
    <row r="2273" spans="1:20" x14ac:dyDescent="0.3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 t="shared" si="140"/>
        <v>283.09000000000003</v>
      </c>
      <c r="P2273" s="5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3">
        <f t="shared" si="143"/>
        <v>42714.000046296293</v>
      </c>
    </row>
    <row r="2274" spans="1:20" x14ac:dyDescent="0.3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 t="shared" si="140"/>
        <v>1356.6000000000001</v>
      </c>
      <c r="P2274" s="5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3">
        <f t="shared" si="143"/>
        <v>42345.699490740735</v>
      </c>
    </row>
    <row r="2275" spans="1:20" x14ac:dyDescent="0.3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 t="shared" si="140"/>
        <v>220.35999999999999</v>
      </c>
      <c r="P2275" s="5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3">
        <f t="shared" si="143"/>
        <v>42806.507430555561</v>
      </c>
    </row>
    <row r="2276" spans="1:20" x14ac:dyDescent="0.3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 t="shared" si="140"/>
        <v>119.6</v>
      </c>
      <c r="P2276" s="5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3">
        <f t="shared" si="143"/>
        <v>41693.500659722224</v>
      </c>
    </row>
    <row r="2277" spans="1:20" x14ac:dyDescent="0.3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 t="shared" si="140"/>
        <v>407.76923076923077</v>
      </c>
      <c r="P2277" s="5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3">
        <f t="shared" si="143"/>
        <v>41995.616655092599</v>
      </c>
    </row>
    <row r="2278" spans="1:20" x14ac:dyDescent="0.3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 t="shared" si="140"/>
        <v>105.81826105905425</v>
      </c>
      <c r="P2278" s="5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3">
        <f t="shared" si="143"/>
        <v>41644.651493055557</v>
      </c>
    </row>
    <row r="2279" spans="1:20" x14ac:dyDescent="0.3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 t="shared" si="140"/>
        <v>141.08235294117648</v>
      </c>
      <c r="P2279" s="5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3">
        <f t="shared" si="143"/>
        <v>40966.678506944445</v>
      </c>
    </row>
    <row r="2280" spans="1:20" x14ac:dyDescent="0.3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 t="shared" si="140"/>
        <v>270.7</v>
      </c>
      <c r="P2280" s="5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3">
        <f t="shared" si="143"/>
        <v>42372.957638888889</v>
      </c>
    </row>
    <row r="2281" spans="1:20" x14ac:dyDescent="0.3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 t="shared" si="140"/>
        <v>153.80000000000001</v>
      </c>
      <c r="P2281" s="5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3">
        <f t="shared" si="143"/>
        <v>42039.166666666672</v>
      </c>
    </row>
    <row r="2282" spans="1:20" x14ac:dyDescent="0.3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 t="shared" si="140"/>
        <v>403.57653061224488</v>
      </c>
      <c r="P2282" s="5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3">
        <f t="shared" si="143"/>
        <v>42264.624895833331</v>
      </c>
    </row>
    <row r="2283" spans="1:20" x14ac:dyDescent="0.3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 t="shared" si="140"/>
        <v>185</v>
      </c>
      <c r="P2283" s="5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3">
        <f t="shared" si="143"/>
        <v>40749.284722222219</v>
      </c>
    </row>
    <row r="2284" spans="1:20" x14ac:dyDescent="0.3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 t="shared" si="140"/>
        <v>185.33333333333331</v>
      </c>
      <c r="P2284" s="5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3">
        <f t="shared" si="143"/>
        <v>42383.17460648148</v>
      </c>
    </row>
    <row r="2285" spans="1:20" x14ac:dyDescent="0.3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 t="shared" si="140"/>
        <v>100.85533333333332</v>
      </c>
      <c r="P2285" s="5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3">
        <f t="shared" si="143"/>
        <v>41038.083379629628</v>
      </c>
    </row>
    <row r="2286" spans="1:20" x14ac:dyDescent="0.3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 t="shared" si="140"/>
        <v>106.22116666666668</v>
      </c>
      <c r="P2286" s="5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3">
        <f t="shared" si="143"/>
        <v>40614.166666666664</v>
      </c>
    </row>
    <row r="2287" spans="1:20" x14ac:dyDescent="0.3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 t="shared" si="140"/>
        <v>121.36666666666667</v>
      </c>
      <c r="P2287" s="5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3">
        <f t="shared" si="143"/>
        <v>41089.185682870368</v>
      </c>
    </row>
    <row r="2288" spans="1:20" x14ac:dyDescent="0.3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 t="shared" si="140"/>
        <v>100.06666666666666</v>
      </c>
      <c r="P2288" s="5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3">
        <f t="shared" si="143"/>
        <v>41523.165972222225</v>
      </c>
    </row>
    <row r="2289" spans="1:20" x14ac:dyDescent="0.3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 t="shared" si="140"/>
        <v>119.97755555555555</v>
      </c>
      <c r="P2289" s="5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3">
        <f t="shared" si="143"/>
        <v>41813.667361111111</v>
      </c>
    </row>
    <row r="2290" spans="1:20" x14ac:dyDescent="0.3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 t="shared" si="140"/>
        <v>100.1</v>
      </c>
      <c r="P2290" s="5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3">
        <f t="shared" si="143"/>
        <v>41086.75</v>
      </c>
    </row>
    <row r="2291" spans="1:20" x14ac:dyDescent="0.3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 t="shared" si="140"/>
        <v>107.4</v>
      </c>
      <c r="P2291" s="5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3">
        <f t="shared" si="143"/>
        <v>41614.973611111112</v>
      </c>
    </row>
    <row r="2292" spans="1:20" x14ac:dyDescent="0.3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 t="shared" si="140"/>
        <v>104.06666666666666</v>
      </c>
      <c r="P2292" s="5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3">
        <f t="shared" si="143"/>
        <v>40148.708333333336</v>
      </c>
    </row>
    <row r="2293" spans="1:20" x14ac:dyDescent="0.3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 t="shared" si="140"/>
        <v>172.8</v>
      </c>
      <c r="P2293" s="5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3">
        <f t="shared" si="143"/>
        <v>41022.166666666664</v>
      </c>
    </row>
    <row r="2294" spans="1:20" x14ac:dyDescent="0.3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 t="shared" si="140"/>
        <v>107.2505</v>
      </c>
      <c r="P2294" s="5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3">
        <f t="shared" si="143"/>
        <v>41017.697638888887</v>
      </c>
    </row>
    <row r="2295" spans="1:20" x14ac:dyDescent="0.3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 t="shared" si="140"/>
        <v>108.23529411764706</v>
      </c>
      <c r="P2295" s="5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3">
        <f t="shared" si="143"/>
        <v>41177.165972222225</v>
      </c>
    </row>
    <row r="2296" spans="1:20" x14ac:dyDescent="0.3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 t="shared" si="140"/>
        <v>146.08079999999998</v>
      </c>
      <c r="P2296" s="5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3">
        <f t="shared" si="143"/>
        <v>41294.72314814815</v>
      </c>
    </row>
    <row r="2297" spans="1:20" x14ac:dyDescent="0.3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 t="shared" si="140"/>
        <v>125.25</v>
      </c>
      <c r="P2297" s="5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3">
        <f t="shared" si="143"/>
        <v>41300.954351851848</v>
      </c>
    </row>
    <row r="2298" spans="1:20" x14ac:dyDescent="0.3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 t="shared" si="140"/>
        <v>149.07142857142856</v>
      </c>
      <c r="P2298" s="5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3">
        <f t="shared" si="143"/>
        <v>40962.731782407405</v>
      </c>
    </row>
    <row r="2299" spans="1:20" x14ac:dyDescent="0.3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 t="shared" si="140"/>
        <v>100.6</v>
      </c>
      <c r="P2299" s="5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3">
        <f t="shared" si="143"/>
        <v>40982.165972222225</v>
      </c>
    </row>
    <row r="2300" spans="1:20" x14ac:dyDescent="0.3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 t="shared" si="140"/>
        <v>105.07333333333332</v>
      </c>
      <c r="P2300" s="5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3">
        <f t="shared" si="143"/>
        <v>41724.798993055556</v>
      </c>
    </row>
    <row r="2301" spans="1:20" x14ac:dyDescent="0.3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 t="shared" si="140"/>
        <v>350.16666666666663</v>
      </c>
      <c r="P2301" s="5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3">
        <f t="shared" si="143"/>
        <v>40580.032511574071</v>
      </c>
    </row>
    <row r="2302" spans="1:20" x14ac:dyDescent="0.3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 t="shared" si="140"/>
        <v>101.25</v>
      </c>
      <c r="P2302" s="5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3">
        <f t="shared" si="143"/>
        <v>41088.727037037039</v>
      </c>
    </row>
    <row r="2303" spans="1:20" x14ac:dyDescent="0.3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 t="shared" si="140"/>
        <v>133.6044</v>
      </c>
      <c r="P2303" s="5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3">
        <f t="shared" si="143"/>
        <v>41446.146944444445</v>
      </c>
    </row>
    <row r="2304" spans="1:20" x14ac:dyDescent="0.3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 t="shared" si="140"/>
        <v>170.65217391304347</v>
      </c>
      <c r="P2304" s="5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3">
        <f t="shared" si="143"/>
        <v>41639.291666666664</v>
      </c>
    </row>
    <row r="2305" spans="1:20" x14ac:dyDescent="0.3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 t="shared" si="140"/>
        <v>109.35829457364341</v>
      </c>
      <c r="P2305" s="5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3">
        <f t="shared" si="143"/>
        <v>40890.152731481481</v>
      </c>
    </row>
    <row r="2306" spans="1:20" x14ac:dyDescent="0.3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 t="shared" si="140"/>
        <v>100.70033333333335</v>
      </c>
      <c r="P2306" s="5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3">
        <f t="shared" si="143"/>
        <v>40544.207638888889</v>
      </c>
    </row>
    <row r="2307" spans="1:20" x14ac:dyDescent="0.3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 t="shared" ref="O2307:O2370" si="144">(E2307/D2307)*100</f>
        <v>101.22777777777779</v>
      </c>
      <c r="P2307" s="5">
        <f t="shared" ref="P2307:P2370" si="145">IF(NOT(L2307=0),(E2307/L2307),0)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3">
        <f t="shared" ref="T2307:T2370" si="147">(((I2307/60)/60)/24)+DATE(1970,1,1)</f>
        <v>41859.75</v>
      </c>
    </row>
    <row r="2308" spans="1:20" x14ac:dyDescent="0.3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 t="shared" si="144"/>
        <v>106.75857142857143</v>
      </c>
      <c r="P2308" s="5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3">
        <f t="shared" si="147"/>
        <v>40978.16815972222</v>
      </c>
    </row>
    <row r="2309" spans="1:20" x14ac:dyDescent="0.3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 t="shared" si="144"/>
        <v>106.65777537961894</v>
      </c>
      <c r="P2309" s="5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3">
        <f t="shared" si="147"/>
        <v>41034.802407407406</v>
      </c>
    </row>
    <row r="2310" spans="1:20" x14ac:dyDescent="0.3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 t="shared" si="144"/>
        <v>101.30622</v>
      </c>
      <c r="P2310" s="5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3">
        <f t="shared" si="147"/>
        <v>41880.041666666664</v>
      </c>
    </row>
    <row r="2311" spans="1:20" x14ac:dyDescent="0.3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 t="shared" si="144"/>
        <v>106.67450000000001</v>
      </c>
      <c r="P2311" s="5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3">
        <f t="shared" si="147"/>
        <v>41342.987696759257</v>
      </c>
    </row>
    <row r="2312" spans="1:20" x14ac:dyDescent="0.3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 t="shared" si="144"/>
        <v>428.83978378378379</v>
      </c>
      <c r="P2312" s="5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3">
        <f t="shared" si="147"/>
        <v>41354.752488425926</v>
      </c>
    </row>
    <row r="2313" spans="1:20" x14ac:dyDescent="0.3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 t="shared" si="144"/>
        <v>104.11111111111111</v>
      </c>
      <c r="P2313" s="5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3">
        <f t="shared" si="147"/>
        <v>41766.004502314812</v>
      </c>
    </row>
    <row r="2314" spans="1:20" x14ac:dyDescent="0.3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 t="shared" si="144"/>
        <v>107.86666666666666</v>
      </c>
      <c r="P2314" s="5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3">
        <f t="shared" si="147"/>
        <v>41747.958333333336</v>
      </c>
    </row>
    <row r="2315" spans="1:20" x14ac:dyDescent="0.3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 t="shared" si="144"/>
        <v>175.84040000000002</v>
      </c>
      <c r="P2315" s="5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3">
        <f t="shared" si="147"/>
        <v>41032.958634259259</v>
      </c>
    </row>
    <row r="2316" spans="1:20" x14ac:dyDescent="0.3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 t="shared" si="144"/>
        <v>156.97</v>
      </c>
      <c r="P2316" s="5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3">
        <f t="shared" si="147"/>
        <v>41067.551585648151</v>
      </c>
    </row>
    <row r="2317" spans="1:20" x14ac:dyDescent="0.3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 t="shared" si="144"/>
        <v>102.60000000000001</v>
      </c>
      <c r="P2317" s="5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3">
        <f t="shared" si="147"/>
        <v>41034.72619212963</v>
      </c>
    </row>
    <row r="2318" spans="1:20" x14ac:dyDescent="0.3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 t="shared" si="144"/>
        <v>104.04266666666666</v>
      </c>
      <c r="P2318" s="5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3">
        <f t="shared" si="147"/>
        <v>40156.76666666667</v>
      </c>
    </row>
    <row r="2319" spans="1:20" x14ac:dyDescent="0.3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 t="shared" si="144"/>
        <v>104</v>
      </c>
      <c r="P2319" s="5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3">
        <f t="shared" si="147"/>
        <v>40224.208333333336</v>
      </c>
    </row>
    <row r="2320" spans="1:20" x14ac:dyDescent="0.3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 t="shared" si="144"/>
        <v>121.05999999999999</v>
      </c>
      <c r="P2320" s="5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3">
        <f t="shared" si="147"/>
        <v>40082.165972222225</v>
      </c>
    </row>
    <row r="2321" spans="1:20" x14ac:dyDescent="0.3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 t="shared" si="144"/>
        <v>107.69999999999999</v>
      </c>
      <c r="P2321" s="5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3">
        <f t="shared" si="147"/>
        <v>41623.082002314812</v>
      </c>
    </row>
    <row r="2322" spans="1:20" x14ac:dyDescent="0.3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 t="shared" si="144"/>
        <v>108.66</v>
      </c>
      <c r="P2322" s="5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3">
        <f t="shared" si="147"/>
        <v>41731.775462962964</v>
      </c>
    </row>
    <row r="2323" spans="1:20" x14ac:dyDescent="0.3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 t="shared" si="144"/>
        <v>39.120962394619681</v>
      </c>
      <c r="P2323" s="5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3">
        <f t="shared" si="147"/>
        <v>42829.21876157407</v>
      </c>
    </row>
    <row r="2324" spans="1:20" x14ac:dyDescent="0.3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 t="shared" si="144"/>
        <v>3.1481481481481479</v>
      </c>
      <c r="P2324" s="5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3">
        <f t="shared" si="147"/>
        <v>42834.853807870371</v>
      </c>
    </row>
    <row r="2325" spans="1:20" x14ac:dyDescent="0.3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 t="shared" si="144"/>
        <v>48</v>
      </c>
      <c r="P2325" s="5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3">
        <f t="shared" si="147"/>
        <v>42814.755173611105</v>
      </c>
    </row>
    <row r="2326" spans="1:20" x14ac:dyDescent="0.3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 t="shared" si="144"/>
        <v>20.733333333333334</v>
      </c>
      <c r="P2326" s="5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3">
        <f t="shared" si="147"/>
        <v>42820.843576388885</v>
      </c>
    </row>
    <row r="2327" spans="1:20" x14ac:dyDescent="0.3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 t="shared" si="144"/>
        <v>8</v>
      </c>
      <c r="P2327" s="5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3">
        <f t="shared" si="147"/>
        <v>42823.980682870373</v>
      </c>
    </row>
    <row r="2328" spans="1:20" x14ac:dyDescent="0.3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 t="shared" si="144"/>
        <v>0.72</v>
      </c>
      <c r="P2328" s="5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3">
        <f t="shared" si="147"/>
        <v>42855.708333333328</v>
      </c>
    </row>
    <row r="2329" spans="1:20" x14ac:dyDescent="0.3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 t="shared" si="144"/>
        <v>526.09431428571429</v>
      </c>
      <c r="P2329" s="5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3">
        <f t="shared" si="147"/>
        <v>41877.917129629634</v>
      </c>
    </row>
    <row r="2330" spans="1:20" x14ac:dyDescent="0.3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 t="shared" si="144"/>
        <v>254.45000000000002</v>
      </c>
      <c r="P2330" s="5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3">
        <f t="shared" si="147"/>
        <v>42169.781678240746</v>
      </c>
    </row>
    <row r="2331" spans="1:20" x14ac:dyDescent="0.3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 t="shared" si="144"/>
        <v>105.91999999999999</v>
      </c>
      <c r="P2331" s="5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3">
        <f t="shared" si="147"/>
        <v>41837.624374999999</v>
      </c>
    </row>
    <row r="2332" spans="1:20" x14ac:dyDescent="0.3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 t="shared" si="144"/>
        <v>102.42285714285715</v>
      </c>
      <c r="P2332" s="5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3">
        <f t="shared" si="147"/>
        <v>42363</v>
      </c>
    </row>
    <row r="2333" spans="1:20" x14ac:dyDescent="0.3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 t="shared" si="144"/>
        <v>144.31375</v>
      </c>
      <c r="P2333" s="5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3">
        <f t="shared" si="147"/>
        <v>41869.005671296298</v>
      </c>
    </row>
    <row r="2334" spans="1:20" x14ac:dyDescent="0.3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 t="shared" si="144"/>
        <v>106.30800000000001</v>
      </c>
      <c r="P2334" s="5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3">
        <f t="shared" si="147"/>
        <v>42041.628136574072</v>
      </c>
    </row>
    <row r="2335" spans="1:20" x14ac:dyDescent="0.3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 t="shared" si="144"/>
        <v>212.16666666666666</v>
      </c>
      <c r="P2335" s="5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3">
        <f t="shared" si="147"/>
        <v>41788.743055555555</v>
      </c>
    </row>
    <row r="2336" spans="1:20" x14ac:dyDescent="0.3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 t="shared" si="144"/>
        <v>101.95</v>
      </c>
      <c r="P2336" s="5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3">
        <f t="shared" si="147"/>
        <v>41948.731944444444</v>
      </c>
    </row>
    <row r="2337" spans="1:20" x14ac:dyDescent="0.3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 t="shared" si="144"/>
        <v>102.27200000000001</v>
      </c>
      <c r="P2337" s="5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3">
        <f t="shared" si="147"/>
        <v>41801.572256944448</v>
      </c>
    </row>
    <row r="2338" spans="1:20" x14ac:dyDescent="0.3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 t="shared" si="144"/>
        <v>520.73254999999995</v>
      </c>
      <c r="P2338" s="5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3">
        <f t="shared" si="147"/>
        <v>41706.924710648149</v>
      </c>
    </row>
    <row r="2339" spans="1:20" x14ac:dyDescent="0.3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 t="shared" si="144"/>
        <v>110.65833333333333</v>
      </c>
      <c r="P2339" s="5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3">
        <f t="shared" si="147"/>
        <v>41816.640543981484</v>
      </c>
    </row>
    <row r="2340" spans="1:20" x14ac:dyDescent="0.3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 t="shared" si="144"/>
        <v>101.14333333333335</v>
      </c>
      <c r="P2340" s="5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3">
        <f t="shared" si="147"/>
        <v>41819.896805555552</v>
      </c>
    </row>
    <row r="2341" spans="1:20" x14ac:dyDescent="0.3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 t="shared" si="144"/>
        <v>294.20799999999997</v>
      </c>
      <c r="P2341" s="5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3">
        <f t="shared" si="147"/>
        <v>42723.332638888889</v>
      </c>
    </row>
    <row r="2342" spans="1:20" x14ac:dyDescent="0.3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 t="shared" si="144"/>
        <v>105.77749999999999</v>
      </c>
      <c r="P2342" s="5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3">
        <f t="shared" si="147"/>
        <v>42673.642800925925</v>
      </c>
    </row>
    <row r="2343" spans="1:20" x14ac:dyDescent="0.3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 t="shared" si="144"/>
        <v>0</v>
      </c>
      <c r="P2343" s="5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3">
        <f t="shared" si="147"/>
        <v>42197.813703703709</v>
      </c>
    </row>
    <row r="2344" spans="1:20" x14ac:dyDescent="0.3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 t="shared" si="144"/>
        <v>0</v>
      </c>
      <c r="P2344" s="5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3">
        <f t="shared" si="147"/>
        <v>41918.208333333336</v>
      </c>
    </row>
    <row r="2345" spans="1:20" x14ac:dyDescent="0.3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 t="shared" si="144"/>
        <v>3</v>
      </c>
      <c r="P2345" s="5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3">
        <f t="shared" si="147"/>
        <v>42377.82430555555</v>
      </c>
    </row>
    <row r="2346" spans="1:20" x14ac:dyDescent="0.3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 t="shared" si="144"/>
        <v>0.1</v>
      </c>
      <c r="P2346" s="5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3">
        <f t="shared" si="147"/>
        <v>42545.727650462963</v>
      </c>
    </row>
    <row r="2347" spans="1:20" x14ac:dyDescent="0.3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 t="shared" si="144"/>
        <v>0</v>
      </c>
      <c r="P2347" s="5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3">
        <f t="shared" si="147"/>
        <v>42094.985416666663</v>
      </c>
    </row>
    <row r="2348" spans="1:20" x14ac:dyDescent="0.3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 t="shared" si="144"/>
        <v>6.5000000000000002E-2</v>
      </c>
      <c r="P2348" s="5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3">
        <f t="shared" si="147"/>
        <v>42660.79896990741</v>
      </c>
    </row>
    <row r="2349" spans="1:20" x14ac:dyDescent="0.3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 t="shared" si="144"/>
        <v>1.5</v>
      </c>
      <c r="P2349" s="5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3">
        <f t="shared" si="147"/>
        <v>42607.607361111113</v>
      </c>
    </row>
    <row r="2350" spans="1:20" x14ac:dyDescent="0.3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 t="shared" si="144"/>
        <v>0.38571428571428573</v>
      </c>
      <c r="P2350" s="5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3">
        <f t="shared" si="147"/>
        <v>42420.932152777779</v>
      </c>
    </row>
    <row r="2351" spans="1:20" x14ac:dyDescent="0.3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 t="shared" si="144"/>
        <v>0</v>
      </c>
      <c r="P2351" s="5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3">
        <f t="shared" si="147"/>
        <v>42227.775787037041</v>
      </c>
    </row>
    <row r="2352" spans="1:20" x14ac:dyDescent="0.3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 t="shared" si="144"/>
        <v>0</v>
      </c>
      <c r="P2352" s="5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3">
        <f t="shared" si="147"/>
        <v>42738.842245370368</v>
      </c>
    </row>
    <row r="2353" spans="1:20" x14ac:dyDescent="0.3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 t="shared" si="144"/>
        <v>0.5714285714285714</v>
      </c>
      <c r="P2353" s="5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3">
        <f t="shared" si="147"/>
        <v>42124.101145833338</v>
      </c>
    </row>
    <row r="2354" spans="1:20" x14ac:dyDescent="0.3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 t="shared" si="144"/>
        <v>0</v>
      </c>
      <c r="P2354" s="5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3">
        <f t="shared" si="147"/>
        <v>42161.633703703701</v>
      </c>
    </row>
    <row r="2355" spans="1:20" x14ac:dyDescent="0.3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 t="shared" si="144"/>
        <v>0</v>
      </c>
      <c r="P2355" s="5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3">
        <f t="shared" si="147"/>
        <v>42115.676180555558</v>
      </c>
    </row>
    <row r="2356" spans="1:20" x14ac:dyDescent="0.3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 t="shared" si="144"/>
        <v>7.1428571428571425E-2</v>
      </c>
      <c r="P2356" s="5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3">
        <f t="shared" si="147"/>
        <v>42014.722916666666</v>
      </c>
    </row>
    <row r="2357" spans="1:20" x14ac:dyDescent="0.3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 t="shared" si="144"/>
        <v>0.6875</v>
      </c>
      <c r="P2357" s="5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3">
        <f t="shared" si="147"/>
        <v>42126.918240740735</v>
      </c>
    </row>
    <row r="2358" spans="1:20" x14ac:dyDescent="0.3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 t="shared" si="144"/>
        <v>0</v>
      </c>
      <c r="P2358" s="5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3">
        <f t="shared" si="147"/>
        <v>42160.78361111111</v>
      </c>
    </row>
    <row r="2359" spans="1:20" x14ac:dyDescent="0.3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 t="shared" si="144"/>
        <v>0</v>
      </c>
      <c r="P2359" s="5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3">
        <f t="shared" si="147"/>
        <v>42294.620115740734</v>
      </c>
    </row>
    <row r="2360" spans="1:20" x14ac:dyDescent="0.3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 t="shared" si="144"/>
        <v>0</v>
      </c>
      <c r="P2360" s="5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3">
        <f t="shared" si="147"/>
        <v>42035.027083333334</v>
      </c>
    </row>
    <row r="2361" spans="1:20" x14ac:dyDescent="0.3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 t="shared" si="144"/>
        <v>14.680000000000001</v>
      </c>
      <c r="P2361" s="5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3">
        <f t="shared" si="147"/>
        <v>42219.649583333332</v>
      </c>
    </row>
    <row r="2362" spans="1:20" x14ac:dyDescent="0.3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 t="shared" si="144"/>
        <v>0.04</v>
      </c>
      <c r="P2362" s="5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3">
        <f t="shared" si="147"/>
        <v>42407.70694444445</v>
      </c>
    </row>
    <row r="2363" spans="1:20" x14ac:dyDescent="0.3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 t="shared" si="144"/>
        <v>0</v>
      </c>
      <c r="P2363" s="5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3">
        <f t="shared" si="147"/>
        <v>42490.916666666672</v>
      </c>
    </row>
    <row r="2364" spans="1:20" x14ac:dyDescent="0.3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 t="shared" si="144"/>
        <v>28.571428571428569</v>
      </c>
      <c r="P2364" s="5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3">
        <f t="shared" si="147"/>
        <v>41984.688310185185</v>
      </c>
    </row>
    <row r="2365" spans="1:20" x14ac:dyDescent="0.3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 t="shared" si="144"/>
        <v>0</v>
      </c>
      <c r="P2365" s="5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3">
        <f t="shared" si="147"/>
        <v>42367.011574074073</v>
      </c>
    </row>
    <row r="2366" spans="1:20" x14ac:dyDescent="0.3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 t="shared" si="144"/>
        <v>0</v>
      </c>
      <c r="P2366" s="5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3">
        <f t="shared" si="147"/>
        <v>42303.934675925921</v>
      </c>
    </row>
    <row r="2367" spans="1:20" x14ac:dyDescent="0.3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 t="shared" si="144"/>
        <v>0</v>
      </c>
      <c r="P2367" s="5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3">
        <f t="shared" si="147"/>
        <v>42386.958333333328</v>
      </c>
    </row>
    <row r="2368" spans="1:20" x14ac:dyDescent="0.3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 t="shared" si="144"/>
        <v>10.52</v>
      </c>
      <c r="P2368" s="5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3">
        <f t="shared" si="147"/>
        <v>42298.531631944439</v>
      </c>
    </row>
    <row r="2369" spans="1:20" x14ac:dyDescent="0.3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 t="shared" si="144"/>
        <v>1.34</v>
      </c>
      <c r="P2369" s="5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3">
        <f t="shared" si="147"/>
        <v>42485.928425925929</v>
      </c>
    </row>
    <row r="2370" spans="1:20" x14ac:dyDescent="0.3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 t="shared" si="144"/>
        <v>0.25</v>
      </c>
      <c r="P2370" s="5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3">
        <f t="shared" si="147"/>
        <v>42108.680150462969</v>
      </c>
    </row>
    <row r="2371" spans="1:20" x14ac:dyDescent="0.3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 t="shared" ref="O2371:O2434" si="148">(E2371/D2371)*100</f>
        <v>0</v>
      </c>
      <c r="P2371" s="5">
        <f t="shared" ref="P2371:P2434" si="149">IF(NOT(L2371=0),(E2371/L2371),0)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3">
        <f t="shared" ref="T2371:T2434" si="151">(((I2371/60)/60)/24)+DATE(1970,1,1)</f>
        <v>42410.812627314815</v>
      </c>
    </row>
    <row r="2372" spans="1:20" x14ac:dyDescent="0.3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 t="shared" si="148"/>
        <v>0.32800000000000001</v>
      </c>
      <c r="P2372" s="5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3">
        <f t="shared" si="151"/>
        <v>41991.18913194444</v>
      </c>
    </row>
    <row r="2373" spans="1:20" x14ac:dyDescent="0.3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 t="shared" si="148"/>
        <v>0</v>
      </c>
      <c r="P2373" s="5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3">
        <f t="shared" si="151"/>
        <v>42180.777731481481</v>
      </c>
    </row>
    <row r="2374" spans="1:20" x14ac:dyDescent="0.3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 t="shared" si="148"/>
        <v>3.2727272727272729</v>
      </c>
      <c r="P2374" s="5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3">
        <f t="shared" si="151"/>
        <v>42118.069108796291</v>
      </c>
    </row>
    <row r="2375" spans="1:20" x14ac:dyDescent="0.3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 t="shared" si="148"/>
        <v>5.8823529411764705E-3</v>
      </c>
      <c r="P2375" s="5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3">
        <f t="shared" si="151"/>
        <v>42245.662314814821</v>
      </c>
    </row>
    <row r="2376" spans="1:20" x14ac:dyDescent="0.3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 t="shared" si="148"/>
        <v>4.5454545454545456E-2</v>
      </c>
      <c r="P2376" s="5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3">
        <f t="shared" si="151"/>
        <v>42047.843287037031</v>
      </c>
    </row>
    <row r="2377" spans="1:20" x14ac:dyDescent="0.3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 t="shared" si="148"/>
        <v>0</v>
      </c>
      <c r="P2377" s="5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3">
        <f t="shared" si="151"/>
        <v>42622.836076388892</v>
      </c>
    </row>
    <row r="2378" spans="1:20" x14ac:dyDescent="0.3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 t="shared" si="148"/>
        <v>10.877666666666666</v>
      </c>
      <c r="P2378" s="5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3">
        <f t="shared" si="151"/>
        <v>42348.925532407404</v>
      </c>
    </row>
    <row r="2379" spans="1:20" x14ac:dyDescent="0.3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 t="shared" si="148"/>
        <v>0</v>
      </c>
      <c r="P2379" s="5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3">
        <f t="shared" si="151"/>
        <v>42699.911840277782</v>
      </c>
    </row>
    <row r="2380" spans="1:20" x14ac:dyDescent="0.3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 t="shared" si="148"/>
        <v>0</v>
      </c>
      <c r="P2380" s="5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3">
        <f t="shared" si="151"/>
        <v>42242.013078703705</v>
      </c>
    </row>
    <row r="2381" spans="1:20" x14ac:dyDescent="0.3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 t="shared" si="148"/>
        <v>0</v>
      </c>
      <c r="P2381" s="5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3">
        <f t="shared" si="151"/>
        <v>42282.016388888893</v>
      </c>
    </row>
    <row r="2382" spans="1:20" x14ac:dyDescent="0.3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 t="shared" si="148"/>
        <v>0.36666666666666664</v>
      </c>
      <c r="P2382" s="5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3">
        <f t="shared" si="151"/>
        <v>42278.793310185181</v>
      </c>
    </row>
    <row r="2383" spans="1:20" x14ac:dyDescent="0.3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 t="shared" si="148"/>
        <v>1.8193398957730169</v>
      </c>
      <c r="P2383" s="5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3">
        <f t="shared" si="151"/>
        <v>42104.935740740737</v>
      </c>
    </row>
    <row r="2384" spans="1:20" x14ac:dyDescent="0.3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 t="shared" si="148"/>
        <v>2.5</v>
      </c>
      <c r="P2384" s="5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3">
        <f t="shared" si="151"/>
        <v>42220.187534722223</v>
      </c>
    </row>
    <row r="2385" spans="1:20" x14ac:dyDescent="0.3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 t="shared" si="148"/>
        <v>4.3499999999999996</v>
      </c>
      <c r="P2385" s="5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3">
        <f t="shared" si="151"/>
        <v>42057.056793981479</v>
      </c>
    </row>
    <row r="2386" spans="1:20" x14ac:dyDescent="0.3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 t="shared" si="148"/>
        <v>0.8</v>
      </c>
      <c r="P2386" s="5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3">
        <f t="shared" si="151"/>
        <v>41957.109293981484</v>
      </c>
    </row>
    <row r="2387" spans="1:20" x14ac:dyDescent="0.3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 t="shared" si="148"/>
        <v>1.2123076923076923</v>
      </c>
      <c r="P2387" s="5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3">
        <f t="shared" si="151"/>
        <v>42221.70175925926</v>
      </c>
    </row>
    <row r="2388" spans="1:20" x14ac:dyDescent="0.3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 t="shared" si="148"/>
        <v>0</v>
      </c>
      <c r="P2388" s="5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3">
        <f t="shared" si="151"/>
        <v>42014.838240740741</v>
      </c>
    </row>
    <row r="2389" spans="1:20" x14ac:dyDescent="0.3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 t="shared" si="148"/>
        <v>0.68399999999999994</v>
      </c>
      <c r="P2389" s="5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3">
        <f t="shared" si="151"/>
        <v>42573.626620370371</v>
      </c>
    </row>
    <row r="2390" spans="1:20" x14ac:dyDescent="0.3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 t="shared" si="148"/>
        <v>1.2513513513513512</v>
      </c>
      <c r="P2390" s="5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3">
        <f t="shared" si="151"/>
        <v>42019.811805555553</v>
      </c>
    </row>
    <row r="2391" spans="1:20" x14ac:dyDescent="0.3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 t="shared" si="148"/>
        <v>0.1875</v>
      </c>
      <c r="P2391" s="5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3">
        <f t="shared" si="151"/>
        <v>42210.915972222225</v>
      </c>
    </row>
    <row r="2392" spans="1:20" x14ac:dyDescent="0.3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 t="shared" si="148"/>
        <v>0</v>
      </c>
      <c r="P2392" s="5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3">
        <f t="shared" si="151"/>
        <v>42008.262314814812</v>
      </c>
    </row>
    <row r="2393" spans="1:20" x14ac:dyDescent="0.3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 t="shared" si="148"/>
        <v>0.125</v>
      </c>
      <c r="P2393" s="5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3">
        <f t="shared" si="151"/>
        <v>42094.752824074079</v>
      </c>
    </row>
    <row r="2394" spans="1:20" x14ac:dyDescent="0.3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 t="shared" si="148"/>
        <v>0</v>
      </c>
      <c r="P2394" s="5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3">
        <f t="shared" si="151"/>
        <v>42306.120636574073</v>
      </c>
    </row>
    <row r="2395" spans="1:20" x14ac:dyDescent="0.3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 t="shared" si="148"/>
        <v>0.05</v>
      </c>
      <c r="P2395" s="5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3">
        <f t="shared" si="151"/>
        <v>42224.648344907408</v>
      </c>
    </row>
    <row r="2396" spans="1:20" x14ac:dyDescent="0.3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 t="shared" si="148"/>
        <v>0.06</v>
      </c>
      <c r="P2396" s="5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3">
        <f t="shared" si="151"/>
        <v>42061.362187499995</v>
      </c>
    </row>
    <row r="2397" spans="1:20" x14ac:dyDescent="0.3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 t="shared" si="148"/>
        <v>0</v>
      </c>
      <c r="P2397" s="5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3">
        <f t="shared" si="151"/>
        <v>42745.372916666667</v>
      </c>
    </row>
    <row r="2398" spans="1:20" x14ac:dyDescent="0.3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 t="shared" si="148"/>
        <v>0.2</v>
      </c>
      <c r="P2398" s="5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3">
        <f t="shared" si="151"/>
        <v>42292.849050925928</v>
      </c>
    </row>
    <row r="2399" spans="1:20" x14ac:dyDescent="0.3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 t="shared" si="148"/>
        <v>0</v>
      </c>
      <c r="P2399" s="5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3">
        <f t="shared" si="151"/>
        <v>42006.88490740741</v>
      </c>
    </row>
    <row r="2400" spans="1:20" x14ac:dyDescent="0.3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 t="shared" si="148"/>
        <v>0</v>
      </c>
      <c r="P2400" s="5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3">
        <f t="shared" si="151"/>
        <v>42187.916481481487</v>
      </c>
    </row>
    <row r="2401" spans="1:20" x14ac:dyDescent="0.3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 t="shared" si="148"/>
        <v>0</v>
      </c>
      <c r="P2401" s="5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3">
        <f t="shared" si="151"/>
        <v>41991.853078703702</v>
      </c>
    </row>
    <row r="2402" spans="1:20" x14ac:dyDescent="0.3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 t="shared" si="148"/>
        <v>0</v>
      </c>
      <c r="P2402" s="5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3">
        <f t="shared" si="151"/>
        <v>42474.268101851849</v>
      </c>
    </row>
    <row r="2403" spans="1:20" x14ac:dyDescent="0.3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 t="shared" si="148"/>
        <v>0.71785714285714286</v>
      </c>
      <c r="P2403" s="5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3">
        <f t="shared" si="151"/>
        <v>42434.822870370372</v>
      </c>
    </row>
    <row r="2404" spans="1:20" x14ac:dyDescent="0.3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 t="shared" si="148"/>
        <v>0.43333333333333329</v>
      </c>
      <c r="P2404" s="5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3">
        <f t="shared" si="151"/>
        <v>42137.679756944446</v>
      </c>
    </row>
    <row r="2405" spans="1:20" x14ac:dyDescent="0.3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 t="shared" si="148"/>
        <v>16.833333333333332</v>
      </c>
      <c r="P2405" s="5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3">
        <f t="shared" si="151"/>
        <v>42459.840949074074</v>
      </c>
    </row>
    <row r="2406" spans="1:20" x14ac:dyDescent="0.3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 t="shared" si="148"/>
        <v>0</v>
      </c>
      <c r="P2406" s="5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3">
        <f t="shared" si="151"/>
        <v>42372.03943287037</v>
      </c>
    </row>
    <row r="2407" spans="1:20" x14ac:dyDescent="0.3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 t="shared" si="148"/>
        <v>22.52</v>
      </c>
      <c r="P2407" s="5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3">
        <f t="shared" si="151"/>
        <v>42616.585358796292</v>
      </c>
    </row>
    <row r="2408" spans="1:20" x14ac:dyDescent="0.3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 t="shared" si="148"/>
        <v>41.384615384615387</v>
      </c>
      <c r="P2408" s="5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3">
        <f t="shared" si="151"/>
        <v>42023.110995370371</v>
      </c>
    </row>
    <row r="2409" spans="1:20" x14ac:dyDescent="0.3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 t="shared" si="148"/>
        <v>25.259090909090908</v>
      </c>
      <c r="P2409" s="5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3">
        <f t="shared" si="151"/>
        <v>42105.25</v>
      </c>
    </row>
    <row r="2410" spans="1:20" x14ac:dyDescent="0.3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 t="shared" si="148"/>
        <v>0.2</v>
      </c>
      <c r="P2410" s="5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3">
        <f t="shared" si="151"/>
        <v>41949.182372685187</v>
      </c>
    </row>
    <row r="2411" spans="1:20" x14ac:dyDescent="0.3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 t="shared" si="148"/>
        <v>1.8399999999999999</v>
      </c>
      <c r="P2411" s="5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3">
        <f t="shared" si="151"/>
        <v>42234.875868055555</v>
      </c>
    </row>
    <row r="2412" spans="1:20" x14ac:dyDescent="0.3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 t="shared" si="148"/>
        <v>0</v>
      </c>
      <c r="P2412" s="5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3">
        <f t="shared" si="151"/>
        <v>42254.408275462964</v>
      </c>
    </row>
    <row r="2413" spans="1:20" x14ac:dyDescent="0.3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 t="shared" si="148"/>
        <v>0.60399999999999998</v>
      </c>
      <c r="P2413" s="5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3">
        <f t="shared" si="151"/>
        <v>42241.732430555552</v>
      </c>
    </row>
    <row r="2414" spans="1:20" x14ac:dyDescent="0.3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 t="shared" si="148"/>
        <v>0</v>
      </c>
      <c r="P2414" s="5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3">
        <f t="shared" si="151"/>
        <v>42700.778622685189</v>
      </c>
    </row>
    <row r="2415" spans="1:20" x14ac:dyDescent="0.3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 t="shared" si="148"/>
        <v>0.83333333333333337</v>
      </c>
      <c r="P2415" s="5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3">
        <f t="shared" si="151"/>
        <v>41790.979166666664</v>
      </c>
    </row>
    <row r="2416" spans="1:20" x14ac:dyDescent="0.3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 t="shared" si="148"/>
        <v>3.0666666666666664</v>
      </c>
      <c r="P2416" s="5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3">
        <f t="shared" si="151"/>
        <v>42238.165972222225</v>
      </c>
    </row>
    <row r="2417" spans="1:20" x14ac:dyDescent="0.3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 t="shared" si="148"/>
        <v>0.55833333333333335</v>
      </c>
      <c r="P2417" s="5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3">
        <f t="shared" si="151"/>
        <v>42566.862800925926</v>
      </c>
    </row>
    <row r="2418" spans="1:20" x14ac:dyDescent="0.3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 t="shared" si="148"/>
        <v>2.5000000000000001E-2</v>
      </c>
      <c r="P2418" s="5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3">
        <f t="shared" si="151"/>
        <v>42077.625</v>
      </c>
    </row>
    <row r="2419" spans="1:20" x14ac:dyDescent="0.3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 t="shared" si="148"/>
        <v>0</v>
      </c>
      <c r="P2419" s="5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3">
        <f t="shared" si="151"/>
        <v>41861.884108796294</v>
      </c>
    </row>
    <row r="2420" spans="1:20" x14ac:dyDescent="0.3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 t="shared" si="148"/>
        <v>0.02</v>
      </c>
      <c r="P2420" s="5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3">
        <f t="shared" si="151"/>
        <v>42087.815324074079</v>
      </c>
    </row>
    <row r="2421" spans="1:20" x14ac:dyDescent="0.3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 t="shared" si="148"/>
        <v>0</v>
      </c>
      <c r="P2421" s="5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3">
        <f t="shared" si="151"/>
        <v>42053.738298611104</v>
      </c>
    </row>
    <row r="2422" spans="1:20" x14ac:dyDescent="0.3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 t="shared" si="148"/>
        <v>14.825133372851216</v>
      </c>
      <c r="P2422" s="5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3">
        <f t="shared" si="151"/>
        <v>41953.070543981477</v>
      </c>
    </row>
    <row r="2423" spans="1:20" x14ac:dyDescent="0.3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 t="shared" si="148"/>
        <v>1.6666666666666666E-2</v>
      </c>
      <c r="P2423" s="5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3">
        <f t="shared" si="151"/>
        <v>42056.687453703707</v>
      </c>
    </row>
    <row r="2424" spans="1:20" x14ac:dyDescent="0.3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 t="shared" si="148"/>
        <v>0.2</v>
      </c>
      <c r="P2424" s="5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3">
        <f t="shared" si="151"/>
        <v>42074.683287037042</v>
      </c>
    </row>
    <row r="2425" spans="1:20" x14ac:dyDescent="0.3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 t="shared" si="148"/>
        <v>1.3333333333333334E-2</v>
      </c>
      <c r="P2425" s="5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3">
        <f t="shared" si="151"/>
        <v>42004.704745370371</v>
      </c>
    </row>
    <row r="2426" spans="1:20" x14ac:dyDescent="0.3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 t="shared" si="148"/>
        <v>1.24</v>
      </c>
      <c r="P2426" s="5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3">
        <f t="shared" si="151"/>
        <v>41939.892453703702</v>
      </c>
    </row>
    <row r="2427" spans="1:20" x14ac:dyDescent="0.3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 t="shared" si="148"/>
        <v>2.8571428571428574E-2</v>
      </c>
      <c r="P2427" s="5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3">
        <f t="shared" si="151"/>
        <v>42517.919444444444</v>
      </c>
    </row>
    <row r="2428" spans="1:20" x14ac:dyDescent="0.3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 t="shared" si="148"/>
        <v>0</v>
      </c>
      <c r="P2428" s="5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3">
        <f t="shared" si="151"/>
        <v>42224.170046296291</v>
      </c>
    </row>
    <row r="2429" spans="1:20" x14ac:dyDescent="0.3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 t="shared" si="148"/>
        <v>2E-3</v>
      </c>
      <c r="P2429" s="5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3">
        <f t="shared" si="151"/>
        <v>42452.277002314819</v>
      </c>
    </row>
    <row r="2430" spans="1:20" x14ac:dyDescent="0.3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 t="shared" si="148"/>
        <v>2.8571428571428571E-3</v>
      </c>
      <c r="P2430" s="5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3">
        <f t="shared" si="151"/>
        <v>42075.742488425924</v>
      </c>
    </row>
    <row r="2431" spans="1:20" x14ac:dyDescent="0.3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 t="shared" si="148"/>
        <v>1.4321428571428572</v>
      </c>
      <c r="P2431" s="5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3">
        <f t="shared" si="151"/>
        <v>42771.697222222225</v>
      </c>
    </row>
    <row r="2432" spans="1:20" x14ac:dyDescent="0.3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 t="shared" si="148"/>
        <v>0.70000000000000007</v>
      </c>
      <c r="P2432" s="5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3">
        <f t="shared" si="151"/>
        <v>42412.130833333329</v>
      </c>
    </row>
    <row r="2433" spans="1:20" x14ac:dyDescent="0.3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 t="shared" si="148"/>
        <v>2E-3</v>
      </c>
      <c r="P2433" s="5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3">
        <f t="shared" si="151"/>
        <v>42549.099687499998</v>
      </c>
    </row>
    <row r="2434" spans="1:20" x14ac:dyDescent="0.3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 t="shared" si="148"/>
        <v>1.4285714285714287E-2</v>
      </c>
      <c r="P2434" s="5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3">
        <f t="shared" si="151"/>
        <v>42071.218715277777</v>
      </c>
    </row>
    <row r="2435" spans="1:20" x14ac:dyDescent="0.3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 t="shared" ref="O2435:O2498" si="152">(E2435/D2435)*100</f>
        <v>0</v>
      </c>
      <c r="P2435" s="5">
        <f t="shared" ref="P2435:P2498" si="153">IF(NOT(L2435=0),(E2435/L2435),0)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3">
        <f t="shared" ref="T2435:T2498" si="155">(((I2435/60)/60)/24)+DATE(1970,1,1)</f>
        <v>42427.89980324074</v>
      </c>
    </row>
    <row r="2436" spans="1:20" x14ac:dyDescent="0.3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 t="shared" si="152"/>
        <v>0.13</v>
      </c>
      <c r="P2436" s="5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3">
        <f t="shared" si="155"/>
        <v>42220.18604166666</v>
      </c>
    </row>
    <row r="2437" spans="1:20" x14ac:dyDescent="0.3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 t="shared" si="152"/>
        <v>0.48960000000000004</v>
      </c>
      <c r="P2437" s="5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3">
        <f t="shared" si="155"/>
        <v>42282.277615740735</v>
      </c>
    </row>
    <row r="2438" spans="1:20" x14ac:dyDescent="0.3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 t="shared" si="152"/>
        <v>3.8461538461538464E-2</v>
      </c>
      <c r="P2438" s="5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3">
        <f t="shared" si="155"/>
        <v>42398.615393518514</v>
      </c>
    </row>
    <row r="2439" spans="1:20" x14ac:dyDescent="0.3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 t="shared" si="152"/>
        <v>0</v>
      </c>
      <c r="P2439" s="5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3">
        <f t="shared" si="155"/>
        <v>42080.75</v>
      </c>
    </row>
    <row r="2440" spans="1:20" x14ac:dyDescent="0.3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 t="shared" si="152"/>
        <v>0.33333333333333337</v>
      </c>
      <c r="P2440" s="5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3">
        <f t="shared" si="155"/>
        <v>42345.956736111111</v>
      </c>
    </row>
    <row r="2441" spans="1:20" x14ac:dyDescent="0.3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 t="shared" si="152"/>
        <v>0</v>
      </c>
      <c r="P2441" s="5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3">
        <f t="shared" si="155"/>
        <v>42295.818622685183</v>
      </c>
    </row>
    <row r="2442" spans="1:20" x14ac:dyDescent="0.3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 t="shared" si="152"/>
        <v>0.2</v>
      </c>
      <c r="P2442" s="5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3">
        <f t="shared" si="155"/>
        <v>42413.899456018517</v>
      </c>
    </row>
    <row r="2443" spans="1:20" x14ac:dyDescent="0.3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 t="shared" si="152"/>
        <v>107.88</v>
      </c>
      <c r="P2443" s="5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3">
        <f t="shared" si="155"/>
        <v>42208.207638888889</v>
      </c>
    </row>
    <row r="2444" spans="1:20" x14ac:dyDescent="0.3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 t="shared" si="152"/>
        <v>125.94166666666666</v>
      </c>
      <c r="P2444" s="5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3">
        <f t="shared" si="155"/>
        <v>42082.625324074077</v>
      </c>
    </row>
    <row r="2445" spans="1:20" x14ac:dyDescent="0.3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 t="shared" si="152"/>
        <v>202.51495</v>
      </c>
      <c r="P2445" s="5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3">
        <f t="shared" si="155"/>
        <v>41866.625254629631</v>
      </c>
    </row>
    <row r="2446" spans="1:20" x14ac:dyDescent="0.3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 t="shared" si="152"/>
        <v>108.60000000000001</v>
      </c>
      <c r="P2446" s="5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3">
        <f t="shared" si="155"/>
        <v>42515.754525462966</v>
      </c>
    </row>
    <row r="2447" spans="1:20" x14ac:dyDescent="0.3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 t="shared" si="152"/>
        <v>172.8</v>
      </c>
      <c r="P2447" s="5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3">
        <f t="shared" si="155"/>
        <v>42273.190057870372</v>
      </c>
    </row>
    <row r="2448" spans="1:20" x14ac:dyDescent="0.3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 t="shared" si="152"/>
        <v>167.98</v>
      </c>
      <c r="P2448" s="5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3">
        <f t="shared" si="155"/>
        <v>42700.64434027778</v>
      </c>
    </row>
    <row r="2449" spans="1:20" x14ac:dyDescent="0.3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 t="shared" si="152"/>
        <v>427.20000000000005</v>
      </c>
      <c r="P2449" s="5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3">
        <f t="shared" si="155"/>
        <v>42686.166666666672</v>
      </c>
    </row>
    <row r="2450" spans="1:20" x14ac:dyDescent="0.3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 t="shared" si="152"/>
        <v>107.5</v>
      </c>
      <c r="P2450" s="5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3">
        <f t="shared" si="155"/>
        <v>42613.233333333337</v>
      </c>
    </row>
    <row r="2451" spans="1:20" x14ac:dyDescent="0.3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 t="shared" si="152"/>
        <v>108</v>
      </c>
      <c r="P2451" s="5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3">
        <f t="shared" si="155"/>
        <v>41973.184201388889</v>
      </c>
    </row>
    <row r="2452" spans="1:20" x14ac:dyDescent="0.3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 t="shared" si="152"/>
        <v>101.53353333333335</v>
      </c>
      <c r="P2452" s="5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3">
        <f t="shared" si="155"/>
        <v>41940.132638888892</v>
      </c>
    </row>
    <row r="2453" spans="1:20" x14ac:dyDescent="0.3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 t="shared" si="152"/>
        <v>115.45</v>
      </c>
      <c r="P2453" s="5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3">
        <f t="shared" si="155"/>
        <v>42799.908449074079</v>
      </c>
    </row>
    <row r="2454" spans="1:20" x14ac:dyDescent="0.3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 t="shared" si="152"/>
        <v>133.5</v>
      </c>
      <c r="P2454" s="5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3">
        <f t="shared" si="155"/>
        <v>42367.958333333328</v>
      </c>
    </row>
    <row r="2455" spans="1:20" x14ac:dyDescent="0.3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 t="shared" si="152"/>
        <v>154.69999999999999</v>
      </c>
      <c r="P2455" s="5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3">
        <f t="shared" si="155"/>
        <v>42768.692233796297</v>
      </c>
    </row>
    <row r="2456" spans="1:20" x14ac:dyDescent="0.3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 t="shared" si="152"/>
        <v>100.84571428571429</v>
      </c>
      <c r="P2456" s="5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3">
        <f t="shared" si="155"/>
        <v>42805.201481481476</v>
      </c>
    </row>
    <row r="2457" spans="1:20" x14ac:dyDescent="0.3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 t="shared" si="152"/>
        <v>182</v>
      </c>
      <c r="P2457" s="5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3">
        <f t="shared" si="155"/>
        <v>42480.781828703708</v>
      </c>
    </row>
    <row r="2458" spans="1:20" x14ac:dyDescent="0.3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 t="shared" si="152"/>
        <v>180.86666666666667</v>
      </c>
      <c r="P2458" s="5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3">
        <f t="shared" si="155"/>
        <v>42791.961099537039</v>
      </c>
    </row>
    <row r="2459" spans="1:20" x14ac:dyDescent="0.3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 t="shared" si="152"/>
        <v>102.30434782608695</v>
      </c>
      <c r="P2459" s="5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3">
        <f t="shared" si="155"/>
        <v>42453.560833333337</v>
      </c>
    </row>
    <row r="2460" spans="1:20" x14ac:dyDescent="0.3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 t="shared" si="152"/>
        <v>110.17999999999999</v>
      </c>
      <c r="P2460" s="5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3">
        <f t="shared" si="155"/>
        <v>42530.791666666672</v>
      </c>
    </row>
    <row r="2461" spans="1:20" x14ac:dyDescent="0.3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 t="shared" si="152"/>
        <v>102.25</v>
      </c>
      <c r="P2461" s="5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3">
        <f t="shared" si="155"/>
        <v>42452.595891203702</v>
      </c>
    </row>
    <row r="2462" spans="1:20" x14ac:dyDescent="0.3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 t="shared" si="152"/>
        <v>100.78823529411764</v>
      </c>
      <c r="P2462" s="5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3">
        <f t="shared" si="155"/>
        <v>42738.178472222222</v>
      </c>
    </row>
    <row r="2463" spans="1:20" x14ac:dyDescent="0.3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 t="shared" si="152"/>
        <v>103.8</v>
      </c>
      <c r="P2463" s="5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3">
        <f t="shared" si="155"/>
        <v>40817.125</v>
      </c>
    </row>
    <row r="2464" spans="1:20" x14ac:dyDescent="0.3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 t="shared" si="152"/>
        <v>110.70833333333334</v>
      </c>
      <c r="P2464" s="5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3">
        <f t="shared" si="155"/>
        <v>41109.186296296299</v>
      </c>
    </row>
    <row r="2465" spans="1:20" x14ac:dyDescent="0.3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 t="shared" si="152"/>
        <v>116.25000000000001</v>
      </c>
      <c r="P2465" s="5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3">
        <f t="shared" si="155"/>
        <v>41380.791666666664</v>
      </c>
    </row>
    <row r="2466" spans="1:20" x14ac:dyDescent="0.3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 t="shared" si="152"/>
        <v>111.1</v>
      </c>
      <c r="P2466" s="5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3">
        <f t="shared" si="155"/>
        <v>42277.811805555553</v>
      </c>
    </row>
    <row r="2467" spans="1:20" x14ac:dyDescent="0.3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 t="shared" si="152"/>
        <v>180.14285714285714</v>
      </c>
      <c r="P2467" s="5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3">
        <f t="shared" si="155"/>
        <v>41175.719305555554</v>
      </c>
    </row>
    <row r="2468" spans="1:20" x14ac:dyDescent="0.3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 t="shared" si="152"/>
        <v>100</v>
      </c>
      <c r="P2468" s="5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3">
        <f t="shared" si="155"/>
        <v>41403.102465277778</v>
      </c>
    </row>
    <row r="2469" spans="1:20" x14ac:dyDescent="0.3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 t="shared" si="152"/>
        <v>118.5</v>
      </c>
      <c r="P2469" s="5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3">
        <f t="shared" si="155"/>
        <v>41039.708333333336</v>
      </c>
    </row>
    <row r="2470" spans="1:20" x14ac:dyDescent="0.3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 t="shared" si="152"/>
        <v>107.21700000000001</v>
      </c>
      <c r="P2470" s="5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3">
        <f t="shared" si="155"/>
        <v>41210.208333333336</v>
      </c>
    </row>
    <row r="2471" spans="1:20" x14ac:dyDescent="0.3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 t="shared" si="152"/>
        <v>113.66666666666667</v>
      </c>
      <c r="P2471" s="5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3">
        <f t="shared" si="155"/>
        <v>40582.429733796293</v>
      </c>
    </row>
    <row r="2472" spans="1:20" x14ac:dyDescent="0.3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 t="shared" si="152"/>
        <v>103.16400000000002</v>
      </c>
      <c r="P2472" s="5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3">
        <f t="shared" si="155"/>
        <v>41053.07471064815</v>
      </c>
    </row>
    <row r="2473" spans="1:20" x14ac:dyDescent="0.3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 t="shared" si="152"/>
        <v>128</v>
      </c>
      <c r="P2473" s="5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3">
        <f t="shared" si="155"/>
        <v>40933.992962962962</v>
      </c>
    </row>
    <row r="2474" spans="1:20" x14ac:dyDescent="0.3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 t="shared" si="152"/>
        <v>135.76026666666667</v>
      </c>
      <c r="P2474" s="5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3">
        <f t="shared" si="155"/>
        <v>40425.043749999997</v>
      </c>
    </row>
    <row r="2475" spans="1:20" x14ac:dyDescent="0.3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 t="shared" si="152"/>
        <v>100</v>
      </c>
      <c r="P2475" s="5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3">
        <f t="shared" si="155"/>
        <v>41223.790150462963</v>
      </c>
    </row>
    <row r="2476" spans="1:20" x14ac:dyDescent="0.3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 t="shared" si="152"/>
        <v>100.00360000000002</v>
      </c>
      <c r="P2476" s="5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3">
        <f t="shared" si="155"/>
        <v>40462.011296296296</v>
      </c>
    </row>
    <row r="2477" spans="1:20" x14ac:dyDescent="0.3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 t="shared" si="152"/>
        <v>104.71999999999998</v>
      </c>
      <c r="P2477" s="5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3">
        <f t="shared" si="155"/>
        <v>40369.916666666664</v>
      </c>
    </row>
    <row r="2478" spans="1:20" x14ac:dyDescent="0.3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 t="shared" si="152"/>
        <v>105.02249999999999</v>
      </c>
      <c r="P2478" s="5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3">
        <f t="shared" si="155"/>
        <v>41946.370023148149</v>
      </c>
    </row>
    <row r="2479" spans="1:20" x14ac:dyDescent="0.3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 t="shared" si="152"/>
        <v>171.33333333333334</v>
      </c>
      <c r="P2479" s="5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3">
        <f t="shared" si="155"/>
        <v>41133.691493055558</v>
      </c>
    </row>
    <row r="2480" spans="1:20" x14ac:dyDescent="0.3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 t="shared" si="152"/>
        <v>127.49999999999999</v>
      </c>
      <c r="P2480" s="5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3">
        <f t="shared" si="155"/>
        <v>41287.950381944444</v>
      </c>
    </row>
    <row r="2481" spans="1:20" x14ac:dyDescent="0.3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 t="shared" si="152"/>
        <v>133.44333333333333</v>
      </c>
      <c r="P2481" s="5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3">
        <f t="shared" si="155"/>
        <v>41118.083333333336</v>
      </c>
    </row>
    <row r="2482" spans="1:20" x14ac:dyDescent="0.3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 t="shared" si="152"/>
        <v>100</v>
      </c>
      <c r="P2482" s="5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3">
        <f t="shared" si="155"/>
        <v>42287.936157407406</v>
      </c>
    </row>
    <row r="2483" spans="1:20" x14ac:dyDescent="0.3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 t="shared" si="152"/>
        <v>112.91099999999999</v>
      </c>
      <c r="P2483" s="5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3">
        <f t="shared" si="155"/>
        <v>41029.645925925928</v>
      </c>
    </row>
    <row r="2484" spans="1:20" x14ac:dyDescent="0.3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 t="shared" si="152"/>
        <v>100.1</v>
      </c>
      <c r="P2484" s="5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3">
        <f t="shared" si="155"/>
        <v>40756.782210648147</v>
      </c>
    </row>
    <row r="2485" spans="1:20" x14ac:dyDescent="0.3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 t="shared" si="152"/>
        <v>113.72727272727272</v>
      </c>
      <c r="P2485" s="5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3">
        <f t="shared" si="155"/>
        <v>41030.708368055559</v>
      </c>
    </row>
    <row r="2486" spans="1:20" x14ac:dyDescent="0.3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 t="shared" si="152"/>
        <v>119.31742857142855</v>
      </c>
      <c r="P2486" s="5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3">
        <f t="shared" si="155"/>
        <v>40801.916701388887</v>
      </c>
    </row>
    <row r="2487" spans="1:20" x14ac:dyDescent="0.3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 t="shared" si="152"/>
        <v>103.25</v>
      </c>
      <c r="P2487" s="5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3">
        <f t="shared" si="155"/>
        <v>40828.998599537037</v>
      </c>
    </row>
    <row r="2488" spans="1:20" x14ac:dyDescent="0.3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 t="shared" si="152"/>
        <v>265.66666666666669</v>
      </c>
      <c r="P2488" s="5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3">
        <f t="shared" si="155"/>
        <v>41021.708055555559</v>
      </c>
    </row>
    <row r="2489" spans="1:20" x14ac:dyDescent="0.3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 t="shared" si="152"/>
        <v>100.05066666666667</v>
      </c>
      <c r="P2489" s="5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3">
        <f t="shared" si="155"/>
        <v>41056.083298611113</v>
      </c>
    </row>
    <row r="2490" spans="1:20" x14ac:dyDescent="0.3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 t="shared" si="152"/>
        <v>106.69999999999999</v>
      </c>
      <c r="P2490" s="5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3">
        <f t="shared" si="155"/>
        <v>40863.674861111111</v>
      </c>
    </row>
    <row r="2491" spans="1:20" x14ac:dyDescent="0.3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 t="shared" si="152"/>
        <v>133.67142857142858</v>
      </c>
      <c r="P2491" s="5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3">
        <f t="shared" si="155"/>
        <v>41403.690266203703</v>
      </c>
    </row>
    <row r="2492" spans="1:20" x14ac:dyDescent="0.3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 t="shared" si="152"/>
        <v>121.39999999999999</v>
      </c>
      <c r="P2492" s="5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3">
        <f t="shared" si="155"/>
        <v>41083.227731481478</v>
      </c>
    </row>
    <row r="2493" spans="1:20" x14ac:dyDescent="0.3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 t="shared" si="152"/>
        <v>103.2</v>
      </c>
      <c r="P2493" s="5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3">
        <f t="shared" si="155"/>
        <v>40559.07708333333</v>
      </c>
    </row>
    <row r="2494" spans="1:20" x14ac:dyDescent="0.3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 t="shared" si="152"/>
        <v>125</v>
      </c>
      <c r="P2494" s="5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3">
        <f t="shared" si="155"/>
        <v>41076.415972222225</v>
      </c>
    </row>
    <row r="2495" spans="1:20" x14ac:dyDescent="0.3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 t="shared" si="152"/>
        <v>128.69999999999999</v>
      </c>
      <c r="P2495" s="5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3">
        <f t="shared" si="155"/>
        <v>41393.168287037035</v>
      </c>
    </row>
    <row r="2496" spans="1:20" x14ac:dyDescent="0.3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 t="shared" si="152"/>
        <v>101.00533333333333</v>
      </c>
      <c r="P2496" s="5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3">
        <f t="shared" si="155"/>
        <v>41052.645185185182</v>
      </c>
    </row>
    <row r="2497" spans="1:20" x14ac:dyDescent="0.3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 t="shared" si="152"/>
        <v>127.53666666666665</v>
      </c>
      <c r="P2497" s="5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3">
        <f t="shared" si="155"/>
        <v>41066.946469907409</v>
      </c>
    </row>
    <row r="2498" spans="1:20" x14ac:dyDescent="0.3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 t="shared" si="152"/>
        <v>100</v>
      </c>
      <c r="P2498" s="5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3">
        <f t="shared" si="155"/>
        <v>41362.954768518517</v>
      </c>
    </row>
    <row r="2499" spans="1:20" x14ac:dyDescent="0.3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 t="shared" ref="O2499:O2562" si="156">(E2499/D2499)*100</f>
        <v>112.7715</v>
      </c>
      <c r="P2499" s="5">
        <f t="shared" ref="P2499:P2562" si="157">IF(NOT(L2499=0),(E2499/L2499),0)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3">
        <f t="shared" ref="T2499:T2562" si="159">(((I2499/60)/60)/24)+DATE(1970,1,1)</f>
        <v>40760.878912037035</v>
      </c>
    </row>
    <row r="2500" spans="1:20" x14ac:dyDescent="0.3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 t="shared" si="156"/>
        <v>105.60000000000001</v>
      </c>
      <c r="P2500" s="5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3">
        <f t="shared" si="159"/>
        <v>42031.967442129629</v>
      </c>
    </row>
    <row r="2501" spans="1:20" x14ac:dyDescent="0.3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 t="shared" si="156"/>
        <v>202.625</v>
      </c>
      <c r="P2501" s="5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3">
        <f t="shared" si="159"/>
        <v>41274.75</v>
      </c>
    </row>
    <row r="2502" spans="1:20" x14ac:dyDescent="0.3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 t="shared" si="156"/>
        <v>113.33333333333333</v>
      </c>
      <c r="P2502" s="5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3">
        <f t="shared" si="159"/>
        <v>41083.772858796299</v>
      </c>
    </row>
    <row r="2503" spans="1:20" x14ac:dyDescent="0.3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 t="shared" si="156"/>
        <v>2.5545454545454547</v>
      </c>
      <c r="P2503" s="5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3">
        <f t="shared" si="159"/>
        <v>42274.776666666665</v>
      </c>
    </row>
    <row r="2504" spans="1:20" x14ac:dyDescent="0.3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 t="shared" si="156"/>
        <v>7.8181818181818186E-2</v>
      </c>
      <c r="P2504" s="5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3">
        <f t="shared" si="159"/>
        <v>41903.825439814813</v>
      </c>
    </row>
    <row r="2505" spans="1:20" x14ac:dyDescent="0.3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 t="shared" si="156"/>
        <v>0</v>
      </c>
      <c r="P2505" s="5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3">
        <f t="shared" si="159"/>
        <v>42528.879166666666</v>
      </c>
    </row>
    <row r="2506" spans="1:20" x14ac:dyDescent="0.3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 t="shared" si="156"/>
        <v>0</v>
      </c>
      <c r="P2506" s="5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3">
        <f t="shared" si="159"/>
        <v>41958.057106481487</v>
      </c>
    </row>
    <row r="2507" spans="1:20" x14ac:dyDescent="0.3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 t="shared" si="156"/>
        <v>0</v>
      </c>
      <c r="P2507" s="5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3">
        <f t="shared" si="159"/>
        <v>42077.014074074075</v>
      </c>
    </row>
    <row r="2508" spans="1:20" x14ac:dyDescent="0.3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 t="shared" si="156"/>
        <v>0.6</v>
      </c>
      <c r="P2508" s="5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3">
        <f t="shared" si="159"/>
        <v>42280.875</v>
      </c>
    </row>
    <row r="2509" spans="1:20" x14ac:dyDescent="0.3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 t="shared" si="156"/>
        <v>0</v>
      </c>
      <c r="P2509" s="5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3">
        <f t="shared" si="159"/>
        <v>42135.072962962964</v>
      </c>
    </row>
    <row r="2510" spans="1:20" x14ac:dyDescent="0.3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 t="shared" si="156"/>
        <v>0</v>
      </c>
      <c r="P2510" s="5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3">
        <f t="shared" si="159"/>
        <v>41865.951782407406</v>
      </c>
    </row>
    <row r="2511" spans="1:20" x14ac:dyDescent="0.3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 t="shared" si="156"/>
        <v>1.0526315789473684</v>
      </c>
      <c r="P2511" s="5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3">
        <f t="shared" si="159"/>
        <v>42114.767928240741</v>
      </c>
    </row>
    <row r="2512" spans="1:20" x14ac:dyDescent="0.3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 t="shared" si="156"/>
        <v>0.15</v>
      </c>
      <c r="P2512" s="5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3">
        <f t="shared" si="159"/>
        <v>42138.997361111105</v>
      </c>
    </row>
    <row r="2513" spans="1:20" x14ac:dyDescent="0.3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 t="shared" si="156"/>
        <v>0</v>
      </c>
      <c r="P2513" s="5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3">
        <f t="shared" si="159"/>
        <v>42401.446909722217</v>
      </c>
    </row>
    <row r="2514" spans="1:20" x14ac:dyDescent="0.3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 t="shared" si="156"/>
        <v>0</v>
      </c>
      <c r="P2514" s="5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3">
        <f t="shared" si="159"/>
        <v>41986.876863425925</v>
      </c>
    </row>
    <row r="2515" spans="1:20" x14ac:dyDescent="0.3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 t="shared" si="156"/>
        <v>0</v>
      </c>
      <c r="P2515" s="5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3">
        <f t="shared" si="159"/>
        <v>42792.00681712963</v>
      </c>
    </row>
    <row r="2516" spans="1:20" x14ac:dyDescent="0.3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 t="shared" si="156"/>
        <v>1.7500000000000002</v>
      </c>
      <c r="P2516" s="5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3">
        <f t="shared" si="159"/>
        <v>41871.389780092592</v>
      </c>
    </row>
    <row r="2517" spans="1:20" x14ac:dyDescent="0.3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 t="shared" si="156"/>
        <v>18.600000000000001</v>
      </c>
      <c r="P2517" s="5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3">
        <f t="shared" si="159"/>
        <v>42057.839733796296</v>
      </c>
    </row>
    <row r="2518" spans="1:20" x14ac:dyDescent="0.3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 t="shared" si="156"/>
        <v>0</v>
      </c>
      <c r="P2518" s="5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3">
        <f t="shared" si="159"/>
        <v>41972.6950462963</v>
      </c>
    </row>
    <row r="2519" spans="1:20" x14ac:dyDescent="0.3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 t="shared" si="156"/>
        <v>9.8166666666666664</v>
      </c>
      <c r="P2519" s="5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3">
        <f t="shared" si="159"/>
        <v>42082.760763888888</v>
      </c>
    </row>
    <row r="2520" spans="1:20" x14ac:dyDescent="0.3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 t="shared" si="156"/>
        <v>0</v>
      </c>
      <c r="P2520" s="5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3">
        <f t="shared" si="159"/>
        <v>41956.722546296296</v>
      </c>
    </row>
    <row r="2521" spans="1:20" x14ac:dyDescent="0.3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 t="shared" si="156"/>
        <v>4.3333333333333335E-2</v>
      </c>
      <c r="P2521" s="5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3">
        <f t="shared" si="159"/>
        <v>41839.155138888891</v>
      </c>
    </row>
    <row r="2522" spans="1:20" x14ac:dyDescent="0.3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 t="shared" si="156"/>
        <v>0</v>
      </c>
      <c r="P2522" s="5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3">
        <f t="shared" si="159"/>
        <v>42658.806249999994</v>
      </c>
    </row>
    <row r="2523" spans="1:20" x14ac:dyDescent="0.3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 t="shared" si="156"/>
        <v>109.48792</v>
      </c>
      <c r="P2523" s="5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3">
        <f t="shared" si="159"/>
        <v>42290.967835648145</v>
      </c>
    </row>
    <row r="2524" spans="1:20" x14ac:dyDescent="0.3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 t="shared" si="156"/>
        <v>100</v>
      </c>
      <c r="P2524" s="5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3">
        <f t="shared" si="159"/>
        <v>42482.619444444441</v>
      </c>
    </row>
    <row r="2525" spans="1:20" x14ac:dyDescent="0.3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 t="shared" si="156"/>
        <v>156.44444444444446</v>
      </c>
      <c r="P2525" s="5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3">
        <f t="shared" si="159"/>
        <v>41961.017268518524</v>
      </c>
    </row>
    <row r="2526" spans="1:20" x14ac:dyDescent="0.3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 t="shared" si="156"/>
        <v>101.6</v>
      </c>
      <c r="P2526" s="5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3">
        <f t="shared" si="159"/>
        <v>41994.1875</v>
      </c>
    </row>
    <row r="2527" spans="1:20" x14ac:dyDescent="0.3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 t="shared" si="156"/>
        <v>100.325</v>
      </c>
      <c r="P2527" s="5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3">
        <f t="shared" si="159"/>
        <v>41088.844571759262</v>
      </c>
    </row>
    <row r="2528" spans="1:20" x14ac:dyDescent="0.3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 t="shared" si="156"/>
        <v>112.94999999999999</v>
      </c>
      <c r="P2528" s="5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3">
        <f t="shared" si="159"/>
        <v>41981.207638888889</v>
      </c>
    </row>
    <row r="2529" spans="1:20" x14ac:dyDescent="0.3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 t="shared" si="156"/>
        <v>102.125</v>
      </c>
      <c r="P2529" s="5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3">
        <f t="shared" si="159"/>
        <v>41565.165972222225</v>
      </c>
    </row>
    <row r="2530" spans="1:20" x14ac:dyDescent="0.3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 t="shared" si="156"/>
        <v>107.24974999999999</v>
      </c>
      <c r="P2530" s="5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3">
        <f t="shared" si="159"/>
        <v>42236.458333333328</v>
      </c>
    </row>
    <row r="2531" spans="1:20" x14ac:dyDescent="0.3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 t="shared" si="156"/>
        <v>104.28333333333333</v>
      </c>
      <c r="P2531" s="5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3">
        <f t="shared" si="159"/>
        <v>40993.0390625</v>
      </c>
    </row>
    <row r="2532" spans="1:20" x14ac:dyDescent="0.3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 t="shared" si="156"/>
        <v>100</v>
      </c>
      <c r="P2532" s="5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3">
        <f t="shared" si="159"/>
        <v>42114.201388888891</v>
      </c>
    </row>
    <row r="2533" spans="1:20" x14ac:dyDescent="0.3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 t="shared" si="156"/>
        <v>100.4</v>
      </c>
      <c r="P2533" s="5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3">
        <f t="shared" si="159"/>
        <v>42231.165972222225</v>
      </c>
    </row>
    <row r="2534" spans="1:20" x14ac:dyDescent="0.3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 t="shared" si="156"/>
        <v>126.125</v>
      </c>
      <c r="P2534" s="5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3">
        <f t="shared" si="159"/>
        <v>41137.849143518521</v>
      </c>
    </row>
    <row r="2535" spans="1:20" x14ac:dyDescent="0.3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 t="shared" si="156"/>
        <v>110.66666666666667</v>
      </c>
      <c r="P2535" s="5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3">
        <f t="shared" si="159"/>
        <v>41334.750787037039</v>
      </c>
    </row>
    <row r="2536" spans="1:20" x14ac:dyDescent="0.3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 t="shared" si="156"/>
        <v>105</v>
      </c>
      <c r="P2536" s="5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3">
        <f t="shared" si="159"/>
        <v>40179.25</v>
      </c>
    </row>
    <row r="2537" spans="1:20" x14ac:dyDescent="0.3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 t="shared" si="156"/>
        <v>103.77499999999999</v>
      </c>
      <c r="P2537" s="5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3">
        <f t="shared" si="159"/>
        <v>41974.832696759258</v>
      </c>
    </row>
    <row r="2538" spans="1:20" x14ac:dyDescent="0.3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 t="shared" si="156"/>
        <v>115.99999999999999</v>
      </c>
      <c r="P2538" s="5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3">
        <f t="shared" si="159"/>
        <v>41485.106087962966</v>
      </c>
    </row>
    <row r="2539" spans="1:20" x14ac:dyDescent="0.3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 t="shared" si="156"/>
        <v>110.00000000000001</v>
      </c>
      <c r="P2539" s="5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3">
        <f t="shared" si="159"/>
        <v>40756.648784722223</v>
      </c>
    </row>
    <row r="2540" spans="1:20" x14ac:dyDescent="0.3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 t="shared" si="156"/>
        <v>113.01761111111111</v>
      </c>
      <c r="P2540" s="5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3">
        <f t="shared" si="159"/>
        <v>41329.207638888889</v>
      </c>
    </row>
    <row r="2541" spans="1:20" x14ac:dyDescent="0.3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 t="shared" si="156"/>
        <v>100.25</v>
      </c>
      <c r="P2541" s="5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3">
        <f t="shared" si="159"/>
        <v>42037.902222222227</v>
      </c>
    </row>
    <row r="2542" spans="1:20" x14ac:dyDescent="0.3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 t="shared" si="156"/>
        <v>103.4</v>
      </c>
      <c r="P2542" s="5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3">
        <f t="shared" si="159"/>
        <v>40845.675011574072</v>
      </c>
    </row>
    <row r="2543" spans="1:20" x14ac:dyDescent="0.3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 t="shared" si="156"/>
        <v>107.02857142857142</v>
      </c>
      <c r="P2543" s="5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3">
        <f t="shared" si="159"/>
        <v>41543.449282407404</v>
      </c>
    </row>
    <row r="2544" spans="1:20" x14ac:dyDescent="0.3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 t="shared" si="156"/>
        <v>103.57142857142858</v>
      </c>
      <c r="P2544" s="5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3">
        <f t="shared" si="159"/>
        <v>41548.165972222225</v>
      </c>
    </row>
    <row r="2545" spans="1:20" x14ac:dyDescent="0.3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 t="shared" si="156"/>
        <v>156.4</v>
      </c>
      <c r="P2545" s="5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3">
        <f t="shared" si="159"/>
        <v>40545.125</v>
      </c>
    </row>
    <row r="2546" spans="1:20" x14ac:dyDescent="0.3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 t="shared" si="156"/>
        <v>100.82</v>
      </c>
      <c r="P2546" s="5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3">
        <f t="shared" si="159"/>
        <v>41098.520474537036</v>
      </c>
    </row>
    <row r="2547" spans="1:20" x14ac:dyDescent="0.3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 t="shared" si="156"/>
        <v>195.3</v>
      </c>
      <c r="P2547" s="5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3">
        <f t="shared" si="159"/>
        <v>42062.020833333328</v>
      </c>
    </row>
    <row r="2548" spans="1:20" x14ac:dyDescent="0.3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 t="shared" si="156"/>
        <v>111.71428571428572</v>
      </c>
      <c r="P2548" s="5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3">
        <f t="shared" si="159"/>
        <v>41552.208333333336</v>
      </c>
    </row>
    <row r="2549" spans="1:20" x14ac:dyDescent="0.3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 t="shared" si="156"/>
        <v>119.85454545454546</v>
      </c>
      <c r="P2549" s="5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3">
        <f t="shared" si="159"/>
        <v>41003.731516203705</v>
      </c>
    </row>
    <row r="2550" spans="1:20" x14ac:dyDescent="0.3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 t="shared" si="156"/>
        <v>101.85</v>
      </c>
      <c r="P2550" s="5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3">
        <f t="shared" si="159"/>
        <v>42643.185416666667</v>
      </c>
    </row>
    <row r="2551" spans="1:20" x14ac:dyDescent="0.3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 t="shared" si="156"/>
        <v>102.80254777070064</v>
      </c>
      <c r="P2551" s="5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3">
        <f t="shared" si="159"/>
        <v>41425.708333333336</v>
      </c>
    </row>
    <row r="2552" spans="1:20" x14ac:dyDescent="0.3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 t="shared" si="156"/>
        <v>100.84615384615385</v>
      </c>
      <c r="P2552" s="5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3">
        <f t="shared" si="159"/>
        <v>42285.165972222225</v>
      </c>
    </row>
    <row r="2553" spans="1:20" x14ac:dyDescent="0.3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 t="shared" si="156"/>
        <v>102.73469387755102</v>
      </c>
      <c r="P2553" s="5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3">
        <f t="shared" si="159"/>
        <v>40989.866666666669</v>
      </c>
    </row>
    <row r="2554" spans="1:20" x14ac:dyDescent="0.3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 t="shared" si="156"/>
        <v>106.5</v>
      </c>
      <c r="P2554" s="5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3">
        <f t="shared" si="159"/>
        <v>42799.809965277775</v>
      </c>
    </row>
    <row r="2555" spans="1:20" x14ac:dyDescent="0.3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 t="shared" si="156"/>
        <v>155.53333333333333</v>
      </c>
      <c r="P2555" s="5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3">
        <f t="shared" si="159"/>
        <v>41173.199155092596</v>
      </c>
    </row>
    <row r="2556" spans="1:20" x14ac:dyDescent="0.3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 t="shared" si="156"/>
        <v>122.8</v>
      </c>
      <c r="P2556" s="5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3">
        <f t="shared" si="159"/>
        <v>42156.165972222225</v>
      </c>
    </row>
    <row r="2557" spans="1:20" x14ac:dyDescent="0.3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 t="shared" si="156"/>
        <v>107.35</v>
      </c>
      <c r="P2557" s="5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3">
        <f t="shared" si="159"/>
        <v>41057.655011574076</v>
      </c>
    </row>
    <row r="2558" spans="1:20" x14ac:dyDescent="0.3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 t="shared" si="156"/>
        <v>105.50335570469798</v>
      </c>
      <c r="P2558" s="5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3">
        <f t="shared" si="159"/>
        <v>41267.991400462961</v>
      </c>
    </row>
    <row r="2559" spans="1:20" x14ac:dyDescent="0.3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 t="shared" si="156"/>
        <v>118.44444444444444</v>
      </c>
      <c r="P2559" s="5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3">
        <f t="shared" si="159"/>
        <v>41774.745208333334</v>
      </c>
    </row>
    <row r="2560" spans="1:20" x14ac:dyDescent="0.3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 t="shared" si="156"/>
        <v>108.88</v>
      </c>
      <c r="P2560" s="5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3">
        <f t="shared" si="159"/>
        <v>42125.582638888889</v>
      </c>
    </row>
    <row r="2561" spans="1:20" x14ac:dyDescent="0.3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 t="shared" si="156"/>
        <v>111.25</v>
      </c>
      <c r="P2561" s="5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3">
        <f t="shared" si="159"/>
        <v>40862.817361111112</v>
      </c>
    </row>
    <row r="2562" spans="1:20" x14ac:dyDescent="0.3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 t="shared" si="156"/>
        <v>100.1</v>
      </c>
      <c r="P2562" s="5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3">
        <f t="shared" si="159"/>
        <v>42069.951087962967</v>
      </c>
    </row>
    <row r="2563" spans="1:20" x14ac:dyDescent="0.3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 t="shared" ref="O2563:O2626" si="160">(E2563/D2563)*100</f>
        <v>0</v>
      </c>
      <c r="P2563" s="5">
        <f t="shared" ref="P2563:P2626" si="161">IF(NOT(L2563=0),(E2563/L2563),0)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3">
        <f t="shared" ref="T2563:T2626" si="163">(((I2563/60)/60)/24)+DATE(1970,1,1)</f>
        <v>42290.528807870374</v>
      </c>
    </row>
    <row r="2564" spans="1:20" x14ac:dyDescent="0.3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 t="shared" si="160"/>
        <v>0.75</v>
      </c>
      <c r="P2564" s="5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3">
        <f t="shared" si="163"/>
        <v>42654.524756944447</v>
      </c>
    </row>
    <row r="2565" spans="1:20" x14ac:dyDescent="0.3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 t="shared" si="160"/>
        <v>0</v>
      </c>
      <c r="P2565" s="5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3">
        <f t="shared" si="163"/>
        <v>42215.139479166668</v>
      </c>
    </row>
    <row r="2566" spans="1:20" x14ac:dyDescent="0.3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 t="shared" si="160"/>
        <v>0</v>
      </c>
      <c r="P2566" s="5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3">
        <f t="shared" si="163"/>
        <v>41852.040497685186</v>
      </c>
    </row>
    <row r="2567" spans="1:20" x14ac:dyDescent="0.3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 t="shared" si="160"/>
        <v>1</v>
      </c>
      <c r="P2567" s="5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3">
        <f t="shared" si="163"/>
        <v>42499.868055555555</v>
      </c>
    </row>
    <row r="2568" spans="1:20" x14ac:dyDescent="0.3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 t="shared" si="160"/>
        <v>0</v>
      </c>
      <c r="P2568" s="5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3">
        <f t="shared" si="163"/>
        <v>41872.980879629627</v>
      </c>
    </row>
    <row r="2569" spans="1:20" x14ac:dyDescent="0.3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 t="shared" si="160"/>
        <v>0.26666666666666666</v>
      </c>
      <c r="P2569" s="5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3">
        <f t="shared" si="163"/>
        <v>42117.878912037035</v>
      </c>
    </row>
    <row r="2570" spans="1:20" x14ac:dyDescent="0.3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 t="shared" si="160"/>
        <v>0.5</v>
      </c>
      <c r="P2570" s="5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3">
        <f t="shared" si="163"/>
        <v>42614.666597222225</v>
      </c>
    </row>
    <row r="2571" spans="1:20" x14ac:dyDescent="0.3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 t="shared" si="160"/>
        <v>2.2307692307692308</v>
      </c>
      <c r="P2571" s="5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3">
        <f t="shared" si="163"/>
        <v>42264.105462962965</v>
      </c>
    </row>
    <row r="2572" spans="1:20" x14ac:dyDescent="0.3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 t="shared" si="160"/>
        <v>0.84285714285714297</v>
      </c>
      <c r="P2572" s="5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3">
        <f t="shared" si="163"/>
        <v>42774.903182870374</v>
      </c>
    </row>
    <row r="2573" spans="1:20" x14ac:dyDescent="0.3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 t="shared" si="160"/>
        <v>0.25</v>
      </c>
      <c r="P2573" s="5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3">
        <f t="shared" si="163"/>
        <v>42509.341678240744</v>
      </c>
    </row>
    <row r="2574" spans="1:20" x14ac:dyDescent="0.3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 t="shared" si="160"/>
        <v>0</v>
      </c>
      <c r="P2574" s="5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3">
        <f t="shared" si="163"/>
        <v>42107.119409722218</v>
      </c>
    </row>
    <row r="2575" spans="1:20" x14ac:dyDescent="0.3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 t="shared" si="160"/>
        <v>0</v>
      </c>
      <c r="P2575" s="5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3">
        <f t="shared" si="163"/>
        <v>41874.592002314814</v>
      </c>
    </row>
    <row r="2576" spans="1:20" x14ac:dyDescent="0.3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 t="shared" si="160"/>
        <v>0</v>
      </c>
      <c r="P2576" s="5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3">
        <f t="shared" si="163"/>
        <v>42508.825752314813</v>
      </c>
    </row>
    <row r="2577" spans="1:20" x14ac:dyDescent="0.3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 t="shared" si="160"/>
        <v>0</v>
      </c>
      <c r="P2577" s="5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3">
        <f t="shared" si="163"/>
        <v>42016.108726851846</v>
      </c>
    </row>
    <row r="2578" spans="1:20" x14ac:dyDescent="0.3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 t="shared" si="160"/>
        <v>0</v>
      </c>
      <c r="P2578" s="5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3">
        <f t="shared" si="163"/>
        <v>42104.968136574069</v>
      </c>
    </row>
    <row r="2579" spans="1:20" x14ac:dyDescent="0.3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 t="shared" si="160"/>
        <v>0</v>
      </c>
      <c r="P2579" s="5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3">
        <f t="shared" si="163"/>
        <v>41855.820567129631</v>
      </c>
    </row>
    <row r="2580" spans="1:20" x14ac:dyDescent="0.3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 t="shared" si="160"/>
        <v>0</v>
      </c>
      <c r="P2580" s="5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3">
        <f t="shared" si="163"/>
        <v>42286.708333333328</v>
      </c>
    </row>
    <row r="2581" spans="1:20" x14ac:dyDescent="0.3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 t="shared" si="160"/>
        <v>0.13849999999999998</v>
      </c>
      <c r="P2581" s="5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3">
        <f t="shared" si="163"/>
        <v>41897.829895833333</v>
      </c>
    </row>
    <row r="2582" spans="1:20" x14ac:dyDescent="0.3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 t="shared" si="160"/>
        <v>0.6</v>
      </c>
      <c r="P2582" s="5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3">
        <f t="shared" si="163"/>
        <v>42140.125</v>
      </c>
    </row>
    <row r="2583" spans="1:20" x14ac:dyDescent="0.3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 t="shared" si="160"/>
        <v>10.6</v>
      </c>
      <c r="P2583" s="5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3">
        <f t="shared" si="163"/>
        <v>42324.670115740737</v>
      </c>
    </row>
    <row r="2584" spans="1:20" x14ac:dyDescent="0.3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 t="shared" si="160"/>
        <v>1.1111111111111111E-3</v>
      </c>
      <c r="P2584" s="5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3">
        <f t="shared" si="163"/>
        <v>42672.988819444443</v>
      </c>
    </row>
    <row r="2585" spans="1:20" x14ac:dyDescent="0.3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 t="shared" si="160"/>
        <v>0.5</v>
      </c>
      <c r="P2585" s="5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3">
        <f t="shared" si="163"/>
        <v>42079.727777777778</v>
      </c>
    </row>
    <row r="2586" spans="1:20" x14ac:dyDescent="0.3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 t="shared" si="160"/>
        <v>0</v>
      </c>
      <c r="P2586" s="5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3">
        <f t="shared" si="163"/>
        <v>42170.173252314817</v>
      </c>
    </row>
    <row r="2587" spans="1:20" x14ac:dyDescent="0.3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 t="shared" si="160"/>
        <v>0.16666666666666669</v>
      </c>
      <c r="P2587" s="5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3">
        <f t="shared" si="163"/>
        <v>41825.963333333333</v>
      </c>
    </row>
    <row r="2588" spans="1:20" x14ac:dyDescent="0.3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 t="shared" si="160"/>
        <v>0.16666666666666669</v>
      </c>
      <c r="P2588" s="5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3">
        <f t="shared" si="163"/>
        <v>42363.330277777779</v>
      </c>
    </row>
    <row r="2589" spans="1:20" x14ac:dyDescent="0.3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 t="shared" si="160"/>
        <v>2.4340000000000002</v>
      </c>
      <c r="P2589" s="5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3">
        <f t="shared" si="163"/>
        <v>42368.675381944442</v>
      </c>
    </row>
    <row r="2590" spans="1:20" x14ac:dyDescent="0.3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 t="shared" si="160"/>
        <v>3.8833333333333329</v>
      </c>
      <c r="P2590" s="5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3">
        <f t="shared" si="163"/>
        <v>42094.551388888889</v>
      </c>
    </row>
    <row r="2591" spans="1:20" x14ac:dyDescent="0.3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 t="shared" si="160"/>
        <v>0.01</v>
      </c>
      <c r="P2591" s="5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3">
        <f t="shared" si="163"/>
        <v>42452.494525462964</v>
      </c>
    </row>
    <row r="2592" spans="1:20" x14ac:dyDescent="0.3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 t="shared" si="160"/>
        <v>0</v>
      </c>
      <c r="P2592" s="5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3">
        <f t="shared" si="163"/>
        <v>42395.589085648149</v>
      </c>
    </row>
    <row r="2593" spans="1:20" x14ac:dyDescent="0.3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 t="shared" si="160"/>
        <v>1.7333333333333332</v>
      </c>
      <c r="P2593" s="5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3">
        <f t="shared" si="163"/>
        <v>42442.864861111113</v>
      </c>
    </row>
    <row r="2594" spans="1:20" x14ac:dyDescent="0.3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 t="shared" si="160"/>
        <v>0.16666666666666669</v>
      </c>
      <c r="P2594" s="5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3">
        <f t="shared" si="163"/>
        <v>41917.801168981481</v>
      </c>
    </row>
    <row r="2595" spans="1:20" x14ac:dyDescent="0.3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 t="shared" si="160"/>
        <v>0</v>
      </c>
      <c r="P2595" s="5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3">
        <f t="shared" si="163"/>
        <v>42119.84520833334</v>
      </c>
    </row>
    <row r="2596" spans="1:20" x14ac:dyDescent="0.3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 t="shared" si="160"/>
        <v>1.25E-3</v>
      </c>
      <c r="P2596" s="5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3">
        <f t="shared" si="163"/>
        <v>41858.967916666668</v>
      </c>
    </row>
    <row r="2597" spans="1:20" x14ac:dyDescent="0.3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 t="shared" si="160"/>
        <v>12.166666666666668</v>
      </c>
      <c r="P2597" s="5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3">
        <f t="shared" si="163"/>
        <v>42790.244212962964</v>
      </c>
    </row>
    <row r="2598" spans="1:20" x14ac:dyDescent="0.3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 t="shared" si="160"/>
        <v>23.588571428571427</v>
      </c>
      <c r="P2598" s="5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3">
        <f t="shared" si="163"/>
        <v>41858.664456018516</v>
      </c>
    </row>
    <row r="2599" spans="1:20" x14ac:dyDescent="0.3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 t="shared" si="160"/>
        <v>5.6666666666666661</v>
      </c>
      <c r="P2599" s="5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3">
        <f t="shared" si="163"/>
        <v>42540.341631944444</v>
      </c>
    </row>
    <row r="2600" spans="1:20" x14ac:dyDescent="0.3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 t="shared" si="160"/>
        <v>39</v>
      </c>
      <c r="P2600" s="5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3">
        <f t="shared" si="163"/>
        <v>42270.840289351851</v>
      </c>
    </row>
    <row r="2601" spans="1:20" x14ac:dyDescent="0.3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 t="shared" si="160"/>
        <v>0.99546510341776351</v>
      </c>
      <c r="P2601" s="5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3">
        <f t="shared" si="163"/>
        <v>41854.754016203704</v>
      </c>
    </row>
    <row r="2602" spans="1:20" x14ac:dyDescent="0.3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 t="shared" si="160"/>
        <v>6.9320000000000004</v>
      </c>
      <c r="P2602" s="5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3">
        <f t="shared" si="163"/>
        <v>42454.858796296292</v>
      </c>
    </row>
    <row r="2603" spans="1:20" x14ac:dyDescent="0.3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 t="shared" si="160"/>
        <v>661.4</v>
      </c>
      <c r="P2603" s="5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3">
        <f t="shared" si="163"/>
        <v>41165.165972222225</v>
      </c>
    </row>
    <row r="2604" spans="1:20" x14ac:dyDescent="0.3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 t="shared" si="160"/>
        <v>326.0916666666667</v>
      </c>
      <c r="P2604" s="5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3">
        <f t="shared" si="163"/>
        <v>41955.888888888891</v>
      </c>
    </row>
    <row r="2605" spans="1:20" x14ac:dyDescent="0.3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 t="shared" si="160"/>
        <v>101.48571428571429</v>
      </c>
      <c r="P2605" s="5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3">
        <f t="shared" si="163"/>
        <v>41631.912662037037</v>
      </c>
    </row>
    <row r="2606" spans="1:20" x14ac:dyDescent="0.3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 t="shared" si="160"/>
        <v>104.21799999999999</v>
      </c>
      <c r="P2606" s="5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3">
        <f t="shared" si="163"/>
        <v>41028.051192129627</v>
      </c>
    </row>
    <row r="2607" spans="1:20" x14ac:dyDescent="0.3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 t="shared" si="160"/>
        <v>107.42157000000002</v>
      </c>
      <c r="P2607" s="5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3">
        <f t="shared" si="163"/>
        <v>42538.541550925926</v>
      </c>
    </row>
    <row r="2608" spans="1:20" x14ac:dyDescent="0.3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 t="shared" si="160"/>
        <v>110.05454545454545</v>
      </c>
      <c r="P2608" s="5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3">
        <f t="shared" si="163"/>
        <v>41758.712754629632</v>
      </c>
    </row>
    <row r="2609" spans="1:20" x14ac:dyDescent="0.3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 t="shared" si="160"/>
        <v>407.7</v>
      </c>
      <c r="P2609" s="5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3">
        <f t="shared" si="163"/>
        <v>42228.083333333328</v>
      </c>
    </row>
    <row r="2610" spans="1:20" x14ac:dyDescent="0.3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 t="shared" si="160"/>
        <v>223.92500000000001</v>
      </c>
      <c r="P2610" s="5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3">
        <f t="shared" si="163"/>
        <v>42809</v>
      </c>
    </row>
    <row r="2611" spans="1:20" x14ac:dyDescent="0.3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 t="shared" si="160"/>
        <v>303.80111428571428</v>
      </c>
      <c r="P2611" s="5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3">
        <f t="shared" si="163"/>
        <v>41105.237858796296</v>
      </c>
    </row>
    <row r="2612" spans="1:20" x14ac:dyDescent="0.3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 t="shared" si="160"/>
        <v>141.3251043268175</v>
      </c>
      <c r="P2612" s="5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3">
        <f t="shared" si="163"/>
        <v>42604.290972222225</v>
      </c>
    </row>
    <row r="2613" spans="1:20" x14ac:dyDescent="0.3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 t="shared" si="160"/>
        <v>2790.6363636363635</v>
      </c>
      <c r="P2613" s="5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3">
        <f t="shared" si="163"/>
        <v>42737.957638888889</v>
      </c>
    </row>
    <row r="2614" spans="1:20" x14ac:dyDescent="0.3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 t="shared" si="160"/>
        <v>171.76130000000001</v>
      </c>
      <c r="P2614" s="5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3">
        <f t="shared" si="163"/>
        <v>42013.143171296295</v>
      </c>
    </row>
    <row r="2615" spans="1:20" x14ac:dyDescent="0.3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 t="shared" si="160"/>
        <v>101.01333333333334</v>
      </c>
      <c r="P2615" s="5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3">
        <f t="shared" si="163"/>
        <v>41173.81821759259</v>
      </c>
    </row>
    <row r="2616" spans="1:20" x14ac:dyDescent="0.3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 t="shared" si="160"/>
        <v>102</v>
      </c>
      <c r="P2616" s="5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3">
        <f t="shared" si="163"/>
        <v>41759.208333333336</v>
      </c>
    </row>
    <row r="2617" spans="1:20" x14ac:dyDescent="0.3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 t="shared" si="160"/>
        <v>169.76511744127936</v>
      </c>
      <c r="P2617" s="5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3">
        <f t="shared" si="163"/>
        <v>42490.5</v>
      </c>
    </row>
    <row r="2618" spans="1:20" x14ac:dyDescent="0.3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 t="shared" si="160"/>
        <v>114.53400000000001</v>
      </c>
      <c r="P2618" s="5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3">
        <f t="shared" si="163"/>
        <v>42241.99454861111</v>
      </c>
    </row>
    <row r="2619" spans="1:20" x14ac:dyDescent="0.3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 t="shared" si="160"/>
        <v>877.6</v>
      </c>
      <c r="P2619" s="5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3">
        <f t="shared" si="163"/>
        <v>41932.874432870369</v>
      </c>
    </row>
    <row r="2620" spans="1:20" x14ac:dyDescent="0.3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 t="shared" si="160"/>
        <v>105.38666666666667</v>
      </c>
      <c r="P2620" s="5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3">
        <f t="shared" si="163"/>
        <v>42339.834039351852</v>
      </c>
    </row>
    <row r="2621" spans="1:20" x14ac:dyDescent="0.3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 t="shared" si="160"/>
        <v>188.39999999999998</v>
      </c>
      <c r="P2621" s="5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3">
        <f t="shared" si="163"/>
        <v>42300.458333333328</v>
      </c>
    </row>
    <row r="2622" spans="1:20" x14ac:dyDescent="0.3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 t="shared" si="160"/>
        <v>143.65230769230772</v>
      </c>
      <c r="P2622" s="5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3">
        <f t="shared" si="163"/>
        <v>42288.041666666672</v>
      </c>
    </row>
    <row r="2623" spans="1:20" x14ac:dyDescent="0.3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 t="shared" si="160"/>
        <v>145.88</v>
      </c>
      <c r="P2623" s="5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3">
        <f t="shared" si="163"/>
        <v>42145.74754629629</v>
      </c>
    </row>
    <row r="2624" spans="1:20" x14ac:dyDescent="0.3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 t="shared" si="160"/>
        <v>131.184</v>
      </c>
      <c r="P2624" s="5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3">
        <f t="shared" si="163"/>
        <v>42734.74324074074</v>
      </c>
    </row>
    <row r="2625" spans="1:20" x14ac:dyDescent="0.3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 t="shared" si="160"/>
        <v>113.99999999999999</v>
      </c>
      <c r="P2625" s="5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3">
        <f t="shared" si="163"/>
        <v>42706.256550925929</v>
      </c>
    </row>
    <row r="2626" spans="1:20" x14ac:dyDescent="0.3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 t="shared" si="160"/>
        <v>1379.4206249999997</v>
      </c>
      <c r="P2626" s="5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3">
        <f t="shared" si="163"/>
        <v>41165.42155092593</v>
      </c>
    </row>
    <row r="2627" spans="1:20" x14ac:dyDescent="0.3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 t="shared" ref="O2627:O2690" si="164">(E2627/D2627)*100</f>
        <v>956</v>
      </c>
      <c r="P2627" s="5">
        <f t="shared" ref="P2627:P2690" si="165">IF(NOT(L2627=0),(E2627/L2627),0)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3">
        <f t="shared" ref="T2627:T2690" si="167">(((I2627/60)/60)/24)+DATE(1970,1,1)</f>
        <v>42683.851944444439</v>
      </c>
    </row>
    <row r="2628" spans="1:20" x14ac:dyDescent="0.3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 t="shared" si="164"/>
        <v>112.00000000000001</v>
      </c>
      <c r="P2628" s="5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3">
        <f t="shared" si="167"/>
        <v>42158.628113425926</v>
      </c>
    </row>
    <row r="2629" spans="1:20" x14ac:dyDescent="0.3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 t="shared" si="164"/>
        <v>646.66666666666663</v>
      </c>
      <c r="P2629" s="5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3">
        <f t="shared" si="167"/>
        <v>42334.871076388896</v>
      </c>
    </row>
    <row r="2630" spans="1:20" x14ac:dyDescent="0.3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 t="shared" si="164"/>
        <v>110.36948748510132</v>
      </c>
      <c r="P2630" s="5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3">
        <f t="shared" si="167"/>
        <v>41973.966053240743</v>
      </c>
    </row>
    <row r="2631" spans="1:20" x14ac:dyDescent="0.3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 t="shared" si="164"/>
        <v>127.74000000000001</v>
      </c>
      <c r="P2631" s="5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3">
        <f t="shared" si="167"/>
        <v>42138.538449074069</v>
      </c>
    </row>
    <row r="2632" spans="1:20" x14ac:dyDescent="0.3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 t="shared" si="164"/>
        <v>157.9</v>
      </c>
      <c r="P2632" s="5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3">
        <f t="shared" si="167"/>
        <v>42551.416666666672</v>
      </c>
    </row>
    <row r="2633" spans="1:20" x14ac:dyDescent="0.3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 t="shared" si="164"/>
        <v>114.66525000000001</v>
      </c>
      <c r="P2633" s="5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3">
        <f t="shared" si="167"/>
        <v>42246.169293981482</v>
      </c>
    </row>
    <row r="2634" spans="1:20" x14ac:dyDescent="0.3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 t="shared" si="164"/>
        <v>137.00934579439252</v>
      </c>
      <c r="P2634" s="5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3">
        <f t="shared" si="167"/>
        <v>42519.061793981484</v>
      </c>
    </row>
    <row r="2635" spans="1:20" x14ac:dyDescent="0.3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 t="shared" si="164"/>
        <v>354.62</v>
      </c>
      <c r="P2635" s="5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3">
        <f t="shared" si="167"/>
        <v>41697.958333333336</v>
      </c>
    </row>
    <row r="2636" spans="1:20" x14ac:dyDescent="0.3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 t="shared" si="164"/>
        <v>106.02150537634409</v>
      </c>
      <c r="P2636" s="5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3">
        <f t="shared" si="167"/>
        <v>42642.656493055561</v>
      </c>
    </row>
    <row r="2637" spans="1:20" x14ac:dyDescent="0.3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 t="shared" si="164"/>
        <v>100</v>
      </c>
      <c r="P2637" s="5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3">
        <f t="shared" si="167"/>
        <v>42072.909270833334</v>
      </c>
    </row>
    <row r="2638" spans="1:20" x14ac:dyDescent="0.3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 t="shared" si="164"/>
        <v>187.3</v>
      </c>
      <c r="P2638" s="5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3">
        <f t="shared" si="167"/>
        <v>42659.041666666672</v>
      </c>
    </row>
    <row r="2639" spans="1:20" x14ac:dyDescent="0.3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 t="shared" si="164"/>
        <v>166.2</v>
      </c>
      <c r="P2639" s="5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3">
        <f t="shared" si="167"/>
        <v>42655.549479166672</v>
      </c>
    </row>
    <row r="2640" spans="1:20" x14ac:dyDescent="0.3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 t="shared" si="164"/>
        <v>101.72910662824208</v>
      </c>
      <c r="P2640" s="5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3">
        <f t="shared" si="167"/>
        <v>42019.913136574076</v>
      </c>
    </row>
    <row r="2641" spans="1:20" x14ac:dyDescent="0.3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 t="shared" si="164"/>
        <v>164</v>
      </c>
      <c r="P2641" s="5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3">
        <f t="shared" si="167"/>
        <v>42054.86513888889</v>
      </c>
    </row>
    <row r="2642" spans="1:20" x14ac:dyDescent="0.3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 t="shared" si="164"/>
        <v>105.66666666666666</v>
      </c>
      <c r="P2642" s="5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3">
        <f t="shared" si="167"/>
        <v>42163.160578703704</v>
      </c>
    </row>
    <row r="2643" spans="1:20" x14ac:dyDescent="0.3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 t="shared" si="164"/>
        <v>1</v>
      </c>
      <c r="P2643" s="5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3">
        <f t="shared" si="167"/>
        <v>41897.839583333334</v>
      </c>
    </row>
    <row r="2644" spans="1:20" x14ac:dyDescent="0.3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 t="shared" si="164"/>
        <v>0</v>
      </c>
      <c r="P2644" s="5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3">
        <f t="shared" si="167"/>
        <v>42566.289583333331</v>
      </c>
    </row>
    <row r="2645" spans="1:20" x14ac:dyDescent="0.3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 t="shared" si="164"/>
        <v>33.559730999999999</v>
      </c>
      <c r="P2645" s="5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3">
        <f t="shared" si="167"/>
        <v>42725.332638888889</v>
      </c>
    </row>
    <row r="2646" spans="1:20" x14ac:dyDescent="0.3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 t="shared" si="164"/>
        <v>2.0529999999999999</v>
      </c>
      <c r="P2646" s="5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3">
        <f t="shared" si="167"/>
        <v>42804.792071759264</v>
      </c>
    </row>
    <row r="2647" spans="1:20" x14ac:dyDescent="0.3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 t="shared" si="164"/>
        <v>10.5</v>
      </c>
      <c r="P2647" s="5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3">
        <f t="shared" si="167"/>
        <v>41951.884293981479</v>
      </c>
    </row>
    <row r="2648" spans="1:20" x14ac:dyDescent="0.3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 t="shared" si="164"/>
        <v>8.4172840000000004</v>
      </c>
      <c r="P2648" s="5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3">
        <f t="shared" si="167"/>
        <v>42256.313298611116</v>
      </c>
    </row>
    <row r="2649" spans="1:20" x14ac:dyDescent="0.3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 t="shared" si="164"/>
        <v>1.44</v>
      </c>
      <c r="P2649" s="5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3">
        <f t="shared" si="167"/>
        <v>42230.261793981481</v>
      </c>
    </row>
    <row r="2650" spans="1:20" x14ac:dyDescent="0.3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 t="shared" si="164"/>
        <v>0.88333333333333341</v>
      </c>
      <c r="P2650" s="5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3">
        <f t="shared" si="167"/>
        <v>42438.714814814812</v>
      </c>
    </row>
    <row r="2651" spans="1:20" x14ac:dyDescent="0.3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 t="shared" si="164"/>
        <v>9.920000000000001E-2</v>
      </c>
      <c r="P2651" s="5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3">
        <f t="shared" si="167"/>
        <v>42401.99700231482</v>
      </c>
    </row>
    <row r="2652" spans="1:20" x14ac:dyDescent="0.3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 t="shared" si="164"/>
        <v>0.59666666666666668</v>
      </c>
      <c r="P2652" s="5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3">
        <f t="shared" si="167"/>
        <v>42725.624340277776</v>
      </c>
    </row>
    <row r="2653" spans="1:20" x14ac:dyDescent="0.3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 t="shared" si="164"/>
        <v>1.8689285714285715</v>
      </c>
      <c r="P2653" s="5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3">
        <f t="shared" si="167"/>
        <v>42355.805659722217</v>
      </c>
    </row>
    <row r="2654" spans="1:20" x14ac:dyDescent="0.3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 t="shared" si="164"/>
        <v>0.88500000000000001</v>
      </c>
      <c r="P2654" s="5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3">
        <f t="shared" si="167"/>
        <v>41983.158854166672</v>
      </c>
    </row>
    <row r="2655" spans="1:20" x14ac:dyDescent="0.3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 t="shared" si="164"/>
        <v>11.52156862745098</v>
      </c>
      <c r="P2655" s="5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3">
        <f t="shared" si="167"/>
        <v>41803.166666666664</v>
      </c>
    </row>
    <row r="2656" spans="1:20" x14ac:dyDescent="0.3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 t="shared" si="164"/>
        <v>5.1000000000000004E-2</v>
      </c>
      <c r="P2656" s="5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3">
        <f t="shared" si="167"/>
        <v>42115.559328703705</v>
      </c>
    </row>
    <row r="2657" spans="1:20" x14ac:dyDescent="0.3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 t="shared" si="164"/>
        <v>21.033333333333335</v>
      </c>
      <c r="P2657" s="5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3">
        <f t="shared" si="167"/>
        <v>42409.833333333328</v>
      </c>
    </row>
    <row r="2658" spans="1:20" x14ac:dyDescent="0.3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 t="shared" si="164"/>
        <v>11.436666666666667</v>
      </c>
      <c r="P2658" s="5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3">
        <f t="shared" si="167"/>
        <v>42806.791666666672</v>
      </c>
    </row>
    <row r="2659" spans="1:20" x14ac:dyDescent="0.3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 t="shared" si="164"/>
        <v>18.737933333333334</v>
      </c>
      <c r="P2659" s="5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3">
        <f t="shared" si="167"/>
        <v>42585.0625</v>
      </c>
    </row>
    <row r="2660" spans="1:20" x14ac:dyDescent="0.3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 t="shared" si="164"/>
        <v>9.285714285714286E-2</v>
      </c>
      <c r="P2660" s="5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3">
        <f t="shared" si="167"/>
        <v>42581.884189814817</v>
      </c>
    </row>
    <row r="2661" spans="1:20" x14ac:dyDescent="0.3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 t="shared" si="164"/>
        <v>2.7204081632653061</v>
      </c>
      <c r="P2661" s="5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3">
        <f t="shared" si="167"/>
        <v>42112.069560185191</v>
      </c>
    </row>
    <row r="2662" spans="1:20" x14ac:dyDescent="0.3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 t="shared" si="164"/>
        <v>9.5000000000000001E-2</v>
      </c>
      <c r="P2662" s="5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3">
        <f t="shared" si="167"/>
        <v>42332.754837962959</v>
      </c>
    </row>
    <row r="2663" spans="1:20" x14ac:dyDescent="0.3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 t="shared" si="164"/>
        <v>102.89999999999999</v>
      </c>
      <c r="P2663" s="5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3">
        <f t="shared" si="167"/>
        <v>41572.958449074074</v>
      </c>
    </row>
    <row r="2664" spans="1:20" x14ac:dyDescent="0.3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 t="shared" si="164"/>
        <v>106.80000000000001</v>
      </c>
      <c r="P2664" s="5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3">
        <f t="shared" si="167"/>
        <v>42237.746678240743</v>
      </c>
    </row>
    <row r="2665" spans="1:20" x14ac:dyDescent="0.3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 t="shared" si="164"/>
        <v>104.59625</v>
      </c>
      <c r="P2665" s="5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3">
        <f t="shared" si="167"/>
        <v>42251.625</v>
      </c>
    </row>
    <row r="2666" spans="1:20" x14ac:dyDescent="0.3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 t="shared" si="164"/>
        <v>103.42857142857143</v>
      </c>
      <c r="P2666" s="5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3">
        <f t="shared" si="167"/>
        <v>42347.290972222225</v>
      </c>
    </row>
    <row r="2667" spans="1:20" x14ac:dyDescent="0.3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 t="shared" si="164"/>
        <v>123.14285714285715</v>
      </c>
      <c r="P2667" s="5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3">
        <f t="shared" si="167"/>
        <v>42128.895532407405</v>
      </c>
    </row>
    <row r="2668" spans="1:20" x14ac:dyDescent="0.3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 t="shared" si="164"/>
        <v>159.29509999999999</v>
      </c>
      <c r="P2668" s="5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3">
        <f t="shared" si="167"/>
        <v>42272.875</v>
      </c>
    </row>
    <row r="2669" spans="1:20" x14ac:dyDescent="0.3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 t="shared" si="164"/>
        <v>110.66666666666667</v>
      </c>
      <c r="P2669" s="5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3">
        <f t="shared" si="167"/>
        <v>42410.926111111112</v>
      </c>
    </row>
    <row r="2670" spans="1:20" x14ac:dyDescent="0.3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 t="shared" si="164"/>
        <v>170.70000000000002</v>
      </c>
      <c r="P2670" s="5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3">
        <f t="shared" si="167"/>
        <v>42317.60555555555</v>
      </c>
    </row>
    <row r="2671" spans="1:20" x14ac:dyDescent="0.3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 t="shared" si="164"/>
        <v>125.125</v>
      </c>
      <c r="P2671" s="5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3">
        <f t="shared" si="167"/>
        <v>42379.035833333335</v>
      </c>
    </row>
    <row r="2672" spans="1:20" x14ac:dyDescent="0.3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 t="shared" si="164"/>
        <v>6.4158609339642041</v>
      </c>
      <c r="P2672" s="5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3">
        <f t="shared" si="167"/>
        <v>41849.020601851851</v>
      </c>
    </row>
    <row r="2673" spans="1:20" x14ac:dyDescent="0.3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 t="shared" si="164"/>
        <v>11.343999999999999</v>
      </c>
      <c r="P2673" s="5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3">
        <f t="shared" si="167"/>
        <v>41992.818055555559</v>
      </c>
    </row>
    <row r="2674" spans="1:20" x14ac:dyDescent="0.3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 t="shared" si="164"/>
        <v>33.19</v>
      </c>
      <c r="P2674" s="5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3">
        <f t="shared" si="167"/>
        <v>42366.25</v>
      </c>
    </row>
    <row r="2675" spans="1:20" x14ac:dyDescent="0.3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 t="shared" si="164"/>
        <v>27.58</v>
      </c>
      <c r="P2675" s="5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3">
        <f t="shared" si="167"/>
        <v>41941.947916666664</v>
      </c>
    </row>
    <row r="2676" spans="1:20" x14ac:dyDescent="0.3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 t="shared" si="164"/>
        <v>62.839999999999996</v>
      </c>
      <c r="P2676" s="5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3">
        <f t="shared" si="167"/>
        <v>42556.207638888889</v>
      </c>
    </row>
    <row r="2677" spans="1:20" x14ac:dyDescent="0.3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 t="shared" si="164"/>
        <v>7.5880000000000001</v>
      </c>
      <c r="P2677" s="5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3">
        <f t="shared" si="167"/>
        <v>41953.899178240739</v>
      </c>
    </row>
    <row r="2678" spans="1:20" x14ac:dyDescent="0.3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 t="shared" si="164"/>
        <v>50.38095238095238</v>
      </c>
      <c r="P2678" s="5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3">
        <f t="shared" si="167"/>
        <v>42512.624699074076</v>
      </c>
    </row>
    <row r="2679" spans="1:20" x14ac:dyDescent="0.3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 t="shared" si="164"/>
        <v>17.512820512820511</v>
      </c>
      <c r="P2679" s="5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3">
        <f t="shared" si="167"/>
        <v>41823.029432870368</v>
      </c>
    </row>
    <row r="2680" spans="1:20" x14ac:dyDescent="0.3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 t="shared" si="164"/>
        <v>1.375E-2</v>
      </c>
      <c r="P2680" s="5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3">
        <f t="shared" si="167"/>
        <v>42271.798206018517</v>
      </c>
    </row>
    <row r="2681" spans="1:20" x14ac:dyDescent="0.3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 t="shared" si="164"/>
        <v>0.33</v>
      </c>
      <c r="P2681" s="5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3">
        <f t="shared" si="167"/>
        <v>42063.001087962963</v>
      </c>
    </row>
    <row r="2682" spans="1:20" x14ac:dyDescent="0.3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 t="shared" si="164"/>
        <v>0.86250000000000004</v>
      </c>
      <c r="P2682" s="5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3">
        <f t="shared" si="167"/>
        <v>42466.170034722221</v>
      </c>
    </row>
    <row r="2683" spans="1:20" x14ac:dyDescent="0.3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 t="shared" si="164"/>
        <v>0.6875</v>
      </c>
      <c r="P2683" s="5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3">
        <f t="shared" si="167"/>
        <v>41830.895254629628</v>
      </c>
    </row>
    <row r="2684" spans="1:20" x14ac:dyDescent="0.3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 t="shared" si="164"/>
        <v>28.299999999999997</v>
      </c>
      <c r="P2684" s="5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3">
        <f t="shared" si="167"/>
        <v>41965.249305555553</v>
      </c>
    </row>
    <row r="2685" spans="1:20" x14ac:dyDescent="0.3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 t="shared" si="164"/>
        <v>0.24</v>
      </c>
      <c r="P2685" s="5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3">
        <f t="shared" si="167"/>
        <v>42064.75509259259</v>
      </c>
    </row>
    <row r="2686" spans="1:20" x14ac:dyDescent="0.3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 t="shared" si="164"/>
        <v>1.1428571428571428</v>
      </c>
      <c r="P2686" s="5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3">
        <f t="shared" si="167"/>
        <v>41860.914641203701</v>
      </c>
    </row>
    <row r="2687" spans="1:20" x14ac:dyDescent="0.3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 t="shared" si="164"/>
        <v>0.02</v>
      </c>
      <c r="P2687" s="5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3">
        <f t="shared" si="167"/>
        <v>42121.654282407413</v>
      </c>
    </row>
    <row r="2688" spans="1:20" x14ac:dyDescent="0.3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 t="shared" si="164"/>
        <v>0</v>
      </c>
      <c r="P2688" s="5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3">
        <f t="shared" si="167"/>
        <v>41912.974803240737</v>
      </c>
    </row>
    <row r="2689" spans="1:20" x14ac:dyDescent="0.3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 t="shared" si="164"/>
        <v>0</v>
      </c>
      <c r="P2689" s="5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3">
        <f t="shared" si="167"/>
        <v>42184.64025462963</v>
      </c>
    </row>
    <row r="2690" spans="1:20" x14ac:dyDescent="0.3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 t="shared" si="164"/>
        <v>0.14799999999999999</v>
      </c>
      <c r="P2690" s="5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3">
        <f t="shared" si="167"/>
        <v>42059.125</v>
      </c>
    </row>
    <row r="2691" spans="1:20" x14ac:dyDescent="0.3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 t="shared" ref="O2691:O2754" si="168">(E2691/D2691)*100</f>
        <v>2.8571428571428571E-3</v>
      </c>
      <c r="P2691" s="5">
        <f t="shared" ref="P2691:P2754" si="169">IF(NOT(L2691=0),(E2691/L2691),0)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3">
        <f t="shared" ref="T2691:T2754" si="171">(((I2691/60)/60)/24)+DATE(1970,1,1)</f>
        <v>42581.961689814809</v>
      </c>
    </row>
    <row r="2692" spans="1:20" x14ac:dyDescent="0.3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 t="shared" si="168"/>
        <v>10.7325</v>
      </c>
      <c r="P2692" s="5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3">
        <f t="shared" si="171"/>
        <v>42158.105046296296</v>
      </c>
    </row>
    <row r="2693" spans="1:20" x14ac:dyDescent="0.3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 t="shared" si="168"/>
        <v>5.3846153846153842E-2</v>
      </c>
      <c r="P2693" s="5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3">
        <f t="shared" si="171"/>
        <v>42134.724039351851</v>
      </c>
    </row>
    <row r="2694" spans="1:20" x14ac:dyDescent="0.3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 t="shared" si="168"/>
        <v>0.7142857142857143</v>
      </c>
      <c r="P2694" s="5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3">
        <f t="shared" si="171"/>
        <v>42088.292361111111</v>
      </c>
    </row>
    <row r="2695" spans="1:20" x14ac:dyDescent="0.3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 t="shared" si="168"/>
        <v>0.8</v>
      </c>
      <c r="P2695" s="5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3">
        <f t="shared" si="171"/>
        <v>41864.138495370367</v>
      </c>
    </row>
    <row r="2696" spans="1:20" x14ac:dyDescent="0.3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 t="shared" si="168"/>
        <v>3.3333333333333335E-3</v>
      </c>
      <c r="P2696" s="5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3">
        <f t="shared" si="171"/>
        <v>41908.140497685185</v>
      </c>
    </row>
    <row r="2697" spans="1:20" x14ac:dyDescent="0.3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 t="shared" si="168"/>
        <v>0.47333333333333333</v>
      </c>
      <c r="P2697" s="5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3">
        <f t="shared" si="171"/>
        <v>42108.14025462963</v>
      </c>
    </row>
    <row r="2698" spans="1:20" x14ac:dyDescent="0.3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 t="shared" si="168"/>
        <v>5.65</v>
      </c>
      <c r="P2698" s="5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3">
        <f t="shared" si="171"/>
        <v>41998.844444444447</v>
      </c>
    </row>
    <row r="2699" spans="1:20" x14ac:dyDescent="0.3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 t="shared" si="168"/>
        <v>26.35217391304348</v>
      </c>
      <c r="P2699" s="5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3">
        <f t="shared" si="171"/>
        <v>42218.916666666672</v>
      </c>
    </row>
    <row r="2700" spans="1:20" x14ac:dyDescent="0.3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 t="shared" si="168"/>
        <v>0.325125</v>
      </c>
      <c r="P2700" s="5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3">
        <f t="shared" si="171"/>
        <v>41817.898240740738</v>
      </c>
    </row>
    <row r="2701" spans="1:20" x14ac:dyDescent="0.3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 t="shared" si="168"/>
        <v>0</v>
      </c>
      <c r="P2701" s="5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3">
        <f t="shared" si="171"/>
        <v>41859.896562499998</v>
      </c>
    </row>
    <row r="2702" spans="1:20" x14ac:dyDescent="0.3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 t="shared" si="168"/>
        <v>0.7000700070007001</v>
      </c>
      <c r="P2702" s="5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3">
        <f t="shared" si="171"/>
        <v>41900.87467592593</v>
      </c>
    </row>
    <row r="2703" spans="1:20" x14ac:dyDescent="0.3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 t="shared" si="168"/>
        <v>46.176470588235297</v>
      </c>
      <c r="P2703" s="5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3">
        <f t="shared" si="171"/>
        <v>42832.733032407406</v>
      </c>
    </row>
    <row r="2704" spans="1:20" x14ac:dyDescent="0.3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 t="shared" si="168"/>
        <v>34.410000000000004</v>
      </c>
      <c r="P2704" s="5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3">
        <f t="shared" si="171"/>
        <v>42830.760150462964</v>
      </c>
    </row>
    <row r="2705" spans="1:20" x14ac:dyDescent="0.3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 t="shared" si="168"/>
        <v>103.75000000000001</v>
      </c>
      <c r="P2705" s="5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3">
        <f t="shared" si="171"/>
        <v>42816.648495370369</v>
      </c>
    </row>
    <row r="2706" spans="1:20" x14ac:dyDescent="0.3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 t="shared" si="168"/>
        <v>6.0263157894736841</v>
      </c>
      <c r="P2706" s="5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3">
        <f t="shared" si="171"/>
        <v>42830.820763888885</v>
      </c>
    </row>
    <row r="2707" spans="1:20" x14ac:dyDescent="0.3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 t="shared" si="168"/>
        <v>10.539393939393939</v>
      </c>
      <c r="P2707" s="5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3">
        <f t="shared" si="171"/>
        <v>42818.874513888892</v>
      </c>
    </row>
    <row r="2708" spans="1:20" x14ac:dyDescent="0.3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 t="shared" si="168"/>
        <v>112.29714285714284</v>
      </c>
      <c r="P2708" s="5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3">
        <f t="shared" si="171"/>
        <v>41928.290972222225</v>
      </c>
    </row>
    <row r="2709" spans="1:20" x14ac:dyDescent="0.3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 t="shared" si="168"/>
        <v>350.84462500000001</v>
      </c>
      <c r="P2709" s="5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3">
        <f t="shared" si="171"/>
        <v>41421.290972222225</v>
      </c>
    </row>
    <row r="2710" spans="1:20" x14ac:dyDescent="0.3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 t="shared" si="168"/>
        <v>233.21535</v>
      </c>
      <c r="P2710" s="5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3">
        <f t="shared" si="171"/>
        <v>42572.698217592595</v>
      </c>
    </row>
    <row r="2711" spans="1:20" x14ac:dyDescent="0.3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 t="shared" si="168"/>
        <v>101.60599999999999</v>
      </c>
      <c r="P2711" s="5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3">
        <f t="shared" si="171"/>
        <v>42647.165972222225</v>
      </c>
    </row>
    <row r="2712" spans="1:20" x14ac:dyDescent="0.3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 t="shared" si="168"/>
        <v>153.90035000000003</v>
      </c>
      <c r="P2712" s="5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3">
        <f t="shared" si="171"/>
        <v>41860.083333333336</v>
      </c>
    </row>
    <row r="2713" spans="1:20" x14ac:dyDescent="0.3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 t="shared" si="168"/>
        <v>100.7161125319693</v>
      </c>
      <c r="P2713" s="5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3">
        <f t="shared" si="171"/>
        <v>41810.917361111111</v>
      </c>
    </row>
    <row r="2714" spans="1:20" x14ac:dyDescent="0.3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 t="shared" si="168"/>
        <v>131.38181818181818</v>
      </c>
      <c r="P2714" s="5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3">
        <f t="shared" si="171"/>
        <v>41468.75</v>
      </c>
    </row>
    <row r="2715" spans="1:20" x14ac:dyDescent="0.3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 t="shared" si="168"/>
        <v>102.24133333333334</v>
      </c>
      <c r="P2715" s="5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3">
        <f t="shared" si="171"/>
        <v>42362.653749999998</v>
      </c>
    </row>
    <row r="2716" spans="1:20" x14ac:dyDescent="0.3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 t="shared" si="168"/>
        <v>116.35599999999999</v>
      </c>
      <c r="P2716" s="5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3">
        <f t="shared" si="171"/>
        <v>42657.958333333328</v>
      </c>
    </row>
    <row r="2717" spans="1:20" x14ac:dyDescent="0.3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 t="shared" si="168"/>
        <v>264.62241666666665</v>
      </c>
      <c r="P2717" s="5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3">
        <f t="shared" si="171"/>
        <v>42421.398472222223</v>
      </c>
    </row>
    <row r="2718" spans="1:20" x14ac:dyDescent="0.3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 t="shared" si="168"/>
        <v>119.98010000000001</v>
      </c>
      <c r="P2718" s="5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3">
        <f t="shared" si="171"/>
        <v>42285.333252314813</v>
      </c>
    </row>
    <row r="2719" spans="1:20" x14ac:dyDescent="0.3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 t="shared" si="168"/>
        <v>120.10400000000001</v>
      </c>
      <c r="P2719" s="5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3">
        <f t="shared" si="171"/>
        <v>41979.956585648149</v>
      </c>
    </row>
    <row r="2720" spans="1:20" x14ac:dyDescent="0.3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 t="shared" si="168"/>
        <v>103.58333333333334</v>
      </c>
      <c r="P2720" s="5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3">
        <f t="shared" si="171"/>
        <v>42493.958333333328</v>
      </c>
    </row>
    <row r="2721" spans="1:20" x14ac:dyDescent="0.3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 t="shared" si="168"/>
        <v>108.83333333333334</v>
      </c>
      <c r="P2721" s="5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3">
        <f t="shared" si="171"/>
        <v>42477.989513888882</v>
      </c>
    </row>
    <row r="2722" spans="1:20" x14ac:dyDescent="0.3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 t="shared" si="168"/>
        <v>118.12400000000001</v>
      </c>
      <c r="P2722" s="5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3">
        <f t="shared" si="171"/>
        <v>42685.507557870369</v>
      </c>
    </row>
    <row r="2723" spans="1:20" x14ac:dyDescent="0.3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 t="shared" si="168"/>
        <v>1462</v>
      </c>
      <c r="P2723" s="5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3">
        <f t="shared" si="171"/>
        <v>41523.791666666664</v>
      </c>
    </row>
    <row r="2724" spans="1:20" x14ac:dyDescent="0.3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 t="shared" si="168"/>
        <v>252.54</v>
      </c>
      <c r="P2724" s="5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3">
        <f t="shared" si="171"/>
        <v>42764.857094907406</v>
      </c>
    </row>
    <row r="2725" spans="1:20" x14ac:dyDescent="0.3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 t="shared" si="168"/>
        <v>140.05000000000001</v>
      </c>
      <c r="P2725" s="5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3">
        <f t="shared" si="171"/>
        <v>42004.880648148144</v>
      </c>
    </row>
    <row r="2726" spans="1:20" x14ac:dyDescent="0.3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 t="shared" si="168"/>
        <v>296.87520259319291</v>
      </c>
      <c r="P2726" s="5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3">
        <f t="shared" si="171"/>
        <v>42231.32707175926</v>
      </c>
    </row>
    <row r="2727" spans="1:20" x14ac:dyDescent="0.3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 t="shared" si="168"/>
        <v>144.54249999999999</v>
      </c>
      <c r="P2727" s="5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3">
        <f t="shared" si="171"/>
        <v>42795.744618055556</v>
      </c>
    </row>
    <row r="2728" spans="1:20" x14ac:dyDescent="0.3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 t="shared" si="168"/>
        <v>105.745</v>
      </c>
      <c r="P2728" s="5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3">
        <f t="shared" si="171"/>
        <v>42482.579988425925</v>
      </c>
    </row>
    <row r="2729" spans="1:20" x14ac:dyDescent="0.3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 t="shared" si="168"/>
        <v>493.21000000000004</v>
      </c>
      <c r="P2729" s="5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3">
        <f t="shared" si="171"/>
        <v>42223.676655092597</v>
      </c>
    </row>
    <row r="2730" spans="1:20" x14ac:dyDescent="0.3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 t="shared" si="168"/>
        <v>201.82666666666668</v>
      </c>
      <c r="P2730" s="5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3">
        <f t="shared" si="171"/>
        <v>42368.59993055556</v>
      </c>
    </row>
    <row r="2731" spans="1:20" x14ac:dyDescent="0.3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 t="shared" si="168"/>
        <v>104.44</v>
      </c>
      <c r="P2731" s="5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3">
        <f t="shared" si="171"/>
        <v>42125.240706018521</v>
      </c>
    </row>
    <row r="2732" spans="1:20" x14ac:dyDescent="0.3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 t="shared" si="168"/>
        <v>170.29262962962963</v>
      </c>
      <c r="P2732" s="5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3">
        <f t="shared" si="171"/>
        <v>41386.541377314818</v>
      </c>
    </row>
    <row r="2733" spans="1:20" x14ac:dyDescent="0.3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 t="shared" si="168"/>
        <v>104.30333333333333</v>
      </c>
      <c r="P2733" s="5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3">
        <f t="shared" si="171"/>
        <v>41930.166666666664</v>
      </c>
    </row>
    <row r="2734" spans="1:20" x14ac:dyDescent="0.3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 t="shared" si="168"/>
        <v>118.25000000000001</v>
      </c>
      <c r="P2734" s="5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3">
        <f t="shared" si="171"/>
        <v>41422</v>
      </c>
    </row>
    <row r="2735" spans="1:20" x14ac:dyDescent="0.3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 t="shared" si="168"/>
        <v>107.538</v>
      </c>
      <c r="P2735" s="5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3">
        <f t="shared" si="171"/>
        <v>42104.231180555551</v>
      </c>
    </row>
    <row r="2736" spans="1:20" x14ac:dyDescent="0.3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 t="shared" si="168"/>
        <v>2260300</v>
      </c>
      <c r="P2736" s="5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3">
        <f t="shared" si="171"/>
        <v>42656.915972222225</v>
      </c>
    </row>
    <row r="2737" spans="1:20" x14ac:dyDescent="0.3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 t="shared" si="168"/>
        <v>978.13466666666682</v>
      </c>
      <c r="P2737" s="5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3">
        <f t="shared" si="171"/>
        <v>41346.833333333336</v>
      </c>
    </row>
    <row r="2738" spans="1:20" x14ac:dyDescent="0.3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 t="shared" si="168"/>
        <v>122.9</v>
      </c>
      <c r="P2738" s="5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3">
        <f t="shared" si="171"/>
        <v>41752.666354166664</v>
      </c>
    </row>
    <row r="2739" spans="1:20" x14ac:dyDescent="0.3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 t="shared" si="168"/>
        <v>246.0608</v>
      </c>
      <c r="P2739" s="5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3">
        <f t="shared" si="171"/>
        <v>41654.791666666664</v>
      </c>
    </row>
    <row r="2740" spans="1:20" x14ac:dyDescent="0.3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 t="shared" si="168"/>
        <v>147.94</v>
      </c>
      <c r="P2740" s="5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3">
        <f t="shared" si="171"/>
        <v>42680.143564814818</v>
      </c>
    </row>
    <row r="2741" spans="1:20" x14ac:dyDescent="0.3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 t="shared" si="168"/>
        <v>384.09090909090907</v>
      </c>
      <c r="P2741" s="5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3">
        <f t="shared" si="171"/>
        <v>41764.887928240743</v>
      </c>
    </row>
    <row r="2742" spans="1:20" x14ac:dyDescent="0.3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 t="shared" si="168"/>
        <v>103.33333333333334</v>
      </c>
      <c r="P2742" s="5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3">
        <f t="shared" si="171"/>
        <v>42074.99018518519</v>
      </c>
    </row>
    <row r="2743" spans="1:20" x14ac:dyDescent="0.3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 t="shared" si="168"/>
        <v>0.43750000000000006</v>
      </c>
      <c r="P2743" s="5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3">
        <f t="shared" si="171"/>
        <v>41932.088194444441</v>
      </c>
    </row>
    <row r="2744" spans="1:20" x14ac:dyDescent="0.3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 t="shared" si="168"/>
        <v>29.24</v>
      </c>
      <c r="P2744" s="5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3">
        <f t="shared" si="171"/>
        <v>41044.719756944447</v>
      </c>
    </row>
    <row r="2745" spans="1:20" x14ac:dyDescent="0.3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 t="shared" si="168"/>
        <v>0</v>
      </c>
      <c r="P2745" s="5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3">
        <f t="shared" si="171"/>
        <v>42662.328784722224</v>
      </c>
    </row>
    <row r="2746" spans="1:20" x14ac:dyDescent="0.3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 t="shared" si="168"/>
        <v>5.21875</v>
      </c>
      <c r="P2746" s="5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3">
        <f t="shared" si="171"/>
        <v>40968.062476851854</v>
      </c>
    </row>
    <row r="2747" spans="1:20" x14ac:dyDescent="0.3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 t="shared" si="168"/>
        <v>21.887499999999999</v>
      </c>
      <c r="P2747" s="5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3">
        <f t="shared" si="171"/>
        <v>41104.988055555557</v>
      </c>
    </row>
    <row r="2748" spans="1:20" x14ac:dyDescent="0.3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 t="shared" si="168"/>
        <v>26.700000000000003</v>
      </c>
      <c r="P2748" s="5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3">
        <f t="shared" si="171"/>
        <v>41880.781377314815</v>
      </c>
    </row>
    <row r="2749" spans="1:20" x14ac:dyDescent="0.3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 t="shared" si="168"/>
        <v>28.000000000000004</v>
      </c>
      <c r="P2749" s="5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3">
        <f t="shared" si="171"/>
        <v>41076.131944444445</v>
      </c>
    </row>
    <row r="2750" spans="1:20" x14ac:dyDescent="0.3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 t="shared" si="168"/>
        <v>1.06</v>
      </c>
      <c r="P2750" s="5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3">
        <f t="shared" si="171"/>
        <v>42615.7106712963</v>
      </c>
    </row>
    <row r="2751" spans="1:20" x14ac:dyDescent="0.3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 t="shared" si="168"/>
        <v>1.0999999999999999</v>
      </c>
      <c r="P2751" s="5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3">
        <f t="shared" si="171"/>
        <v>42098.757372685184</v>
      </c>
    </row>
    <row r="2752" spans="1:20" x14ac:dyDescent="0.3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 t="shared" si="168"/>
        <v>0</v>
      </c>
      <c r="P2752" s="5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3">
        <f t="shared" si="171"/>
        <v>41090.833333333336</v>
      </c>
    </row>
    <row r="2753" spans="1:20" x14ac:dyDescent="0.3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 t="shared" si="168"/>
        <v>0</v>
      </c>
      <c r="P2753" s="5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3">
        <f t="shared" si="171"/>
        <v>41807.887060185189</v>
      </c>
    </row>
    <row r="2754" spans="1:20" x14ac:dyDescent="0.3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 t="shared" si="168"/>
        <v>11.458333333333332</v>
      </c>
      <c r="P2754" s="5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3">
        <f t="shared" si="171"/>
        <v>40895.765092592592</v>
      </c>
    </row>
    <row r="2755" spans="1:20" x14ac:dyDescent="0.3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 t="shared" ref="O2755:O2818" si="172">(E2755/D2755)*100</f>
        <v>19</v>
      </c>
      <c r="P2755" s="5">
        <f t="shared" ref="P2755:P2818" si="173">IF(NOT(L2755=0),(E2755/L2755),0)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3">
        <f t="shared" ref="T2755:T2818" si="175">(((I2755/60)/60)/24)+DATE(1970,1,1)</f>
        <v>41147.900729166664</v>
      </c>
    </row>
    <row r="2756" spans="1:20" x14ac:dyDescent="0.3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 t="shared" si="172"/>
        <v>0</v>
      </c>
      <c r="P2756" s="5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3">
        <f t="shared" si="175"/>
        <v>41893.636006944449</v>
      </c>
    </row>
    <row r="2757" spans="1:20" x14ac:dyDescent="0.3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 t="shared" si="172"/>
        <v>52</v>
      </c>
      <c r="P2757" s="5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3">
        <f t="shared" si="175"/>
        <v>42102.790821759263</v>
      </c>
    </row>
    <row r="2758" spans="1:20" x14ac:dyDescent="0.3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 t="shared" si="172"/>
        <v>10.48</v>
      </c>
      <c r="P2758" s="5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3">
        <f t="shared" si="175"/>
        <v>41650.90047453704</v>
      </c>
    </row>
    <row r="2759" spans="1:20" x14ac:dyDescent="0.3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 t="shared" si="172"/>
        <v>0.66666666666666674</v>
      </c>
      <c r="P2759" s="5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3">
        <f t="shared" si="175"/>
        <v>42588.65662037037</v>
      </c>
    </row>
    <row r="2760" spans="1:20" x14ac:dyDescent="0.3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 t="shared" si="172"/>
        <v>11.700000000000001</v>
      </c>
      <c r="P2760" s="5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3">
        <f t="shared" si="175"/>
        <v>42653.441932870366</v>
      </c>
    </row>
    <row r="2761" spans="1:20" x14ac:dyDescent="0.3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 t="shared" si="172"/>
        <v>10.5</v>
      </c>
      <c r="P2761" s="5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3">
        <f t="shared" si="175"/>
        <v>42567.36650462963</v>
      </c>
    </row>
    <row r="2762" spans="1:20" x14ac:dyDescent="0.3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 t="shared" si="172"/>
        <v>0</v>
      </c>
      <c r="P2762" s="5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3">
        <f t="shared" si="175"/>
        <v>41445.461319444446</v>
      </c>
    </row>
    <row r="2763" spans="1:20" x14ac:dyDescent="0.3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 t="shared" si="172"/>
        <v>0.72</v>
      </c>
      <c r="P2763" s="5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3">
        <f t="shared" si="175"/>
        <v>41277.063576388886</v>
      </c>
    </row>
    <row r="2764" spans="1:20" x14ac:dyDescent="0.3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 t="shared" si="172"/>
        <v>0.76923076923076927</v>
      </c>
      <c r="P2764" s="5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3">
        <f t="shared" si="175"/>
        <v>40986.995312500003</v>
      </c>
    </row>
    <row r="2765" spans="1:20" x14ac:dyDescent="0.3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 t="shared" si="172"/>
        <v>0.22842639593908631</v>
      </c>
      <c r="P2765" s="5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3">
        <f t="shared" si="175"/>
        <v>41418.579675925925</v>
      </c>
    </row>
    <row r="2766" spans="1:20" x14ac:dyDescent="0.3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 t="shared" si="172"/>
        <v>1.125</v>
      </c>
      <c r="P2766" s="5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3">
        <f t="shared" si="175"/>
        <v>41059.791666666664</v>
      </c>
    </row>
    <row r="2767" spans="1:20" x14ac:dyDescent="0.3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 t="shared" si="172"/>
        <v>0</v>
      </c>
      <c r="P2767" s="5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3">
        <f t="shared" si="175"/>
        <v>41210.579027777778</v>
      </c>
    </row>
    <row r="2768" spans="1:20" x14ac:dyDescent="0.3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 t="shared" si="172"/>
        <v>2</v>
      </c>
      <c r="P2768" s="5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3">
        <f t="shared" si="175"/>
        <v>40766.668032407404</v>
      </c>
    </row>
    <row r="2769" spans="1:20" x14ac:dyDescent="0.3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 t="shared" si="172"/>
        <v>0.85000000000000009</v>
      </c>
      <c r="P2769" s="5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3">
        <f t="shared" si="175"/>
        <v>42232.958912037036</v>
      </c>
    </row>
    <row r="2770" spans="1:20" x14ac:dyDescent="0.3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 t="shared" si="172"/>
        <v>14.314285714285715</v>
      </c>
      <c r="P2770" s="5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3">
        <f t="shared" si="175"/>
        <v>40997.573182870372</v>
      </c>
    </row>
    <row r="2771" spans="1:20" x14ac:dyDescent="0.3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 t="shared" si="172"/>
        <v>0.25</v>
      </c>
      <c r="P2771" s="5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3">
        <f t="shared" si="175"/>
        <v>41795.826273148145</v>
      </c>
    </row>
    <row r="2772" spans="1:20" x14ac:dyDescent="0.3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 t="shared" si="172"/>
        <v>10.411249999999999</v>
      </c>
      <c r="P2772" s="5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3">
        <f t="shared" si="175"/>
        <v>41716.663541666669</v>
      </c>
    </row>
    <row r="2773" spans="1:20" x14ac:dyDescent="0.3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 t="shared" si="172"/>
        <v>0</v>
      </c>
      <c r="P2773" s="5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3">
        <f t="shared" si="175"/>
        <v>41306.708333333336</v>
      </c>
    </row>
    <row r="2774" spans="1:20" x14ac:dyDescent="0.3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 t="shared" si="172"/>
        <v>0</v>
      </c>
      <c r="P2774" s="5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3">
        <f t="shared" si="175"/>
        <v>41552.869143518517</v>
      </c>
    </row>
    <row r="2775" spans="1:20" x14ac:dyDescent="0.3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 t="shared" si="172"/>
        <v>0.18867924528301888</v>
      </c>
      <c r="P2775" s="5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3">
        <f t="shared" si="175"/>
        <v>42484.86482638889</v>
      </c>
    </row>
    <row r="2776" spans="1:20" x14ac:dyDescent="0.3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 t="shared" si="172"/>
        <v>14.249999999999998</v>
      </c>
      <c r="P2776" s="5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3">
        <f t="shared" si="175"/>
        <v>41341.126481481479</v>
      </c>
    </row>
    <row r="2777" spans="1:20" x14ac:dyDescent="0.3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 t="shared" si="172"/>
        <v>3</v>
      </c>
      <c r="P2777" s="5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3">
        <f t="shared" si="175"/>
        <v>40893.013356481482</v>
      </c>
    </row>
    <row r="2778" spans="1:20" x14ac:dyDescent="0.3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 t="shared" si="172"/>
        <v>7.8809523809523814</v>
      </c>
      <c r="P2778" s="5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3">
        <f t="shared" si="175"/>
        <v>42167.297175925924</v>
      </c>
    </row>
    <row r="2779" spans="1:20" x14ac:dyDescent="0.3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 t="shared" si="172"/>
        <v>0.33333333333333337</v>
      </c>
      <c r="P2779" s="5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3">
        <f t="shared" si="175"/>
        <v>42202.669027777782</v>
      </c>
    </row>
    <row r="2780" spans="1:20" x14ac:dyDescent="0.3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 t="shared" si="172"/>
        <v>25.545454545454543</v>
      </c>
      <c r="P2780" s="5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3">
        <f t="shared" si="175"/>
        <v>41876.978078703702</v>
      </c>
    </row>
    <row r="2781" spans="1:20" x14ac:dyDescent="0.3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 t="shared" si="172"/>
        <v>2.12</v>
      </c>
      <c r="P2781" s="5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3">
        <f t="shared" si="175"/>
        <v>42330.627557870372</v>
      </c>
    </row>
    <row r="2782" spans="1:20" x14ac:dyDescent="0.3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 t="shared" si="172"/>
        <v>0</v>
      </c>
      <c r="P2782" s="5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3">
        <f t="shared" si="175"/>
        <v>42804.447777777779</v>
      </c>
    </row>
    <row r="2783" spans="1:20" x14ac:dyDescent="0.3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 t="shared" si="172"/>
        <v>105.28</v>
      </c>
      <c r="P2783" s="5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3">
        <f t="shared" si="175"/>
        <v>42047.291666666672</v>
      </c>
    </row>
    <row r="2784" spans="1:20" x14ac:dyDescent="0.3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 t="shared" si="172"/>
        <v>120</v>
      </c>
      <c r="P2784" s="5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3">
        <f t="shared" si="175"/>
        <v>42052.207638888889</v>
      </c>
    </row>
    <row r="2785" spans="1:20" x14ac:dyDescent="0.3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 t="shared" si="172"/>
        <v>114.5</v>
      </c>
      <c r="P2785" s="5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3">
        <f t="shared" si="175"/>
        <v>42117.535254629634</v>
      </c>
    </row>
    <row r="2786" spans="1:20" x14ac:dyDescent="0.3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 t="shared" si="172"/>
        <v>119</v>
      </c>
      <c r="P2786" s="5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3">
        <f t="shared" si="175"/>
        <v>41941.787534722222</v>
      </c>
    </row>
    <row r="2787" spans="1:20" x14ac:dyDescent="0.3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 t="shared" si="172"/>
        <v>104.67999999999999</v>
      </c>
      <c r="P2787" s="5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3">
        <f t="shared" si="175"/>
        <v>42587.875</v>
      </c>
    </row>
    <row r="2788" spans="1:20" x14ac:dyDescent="0.3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 t="shared" si="172"/>
        <v>117.83999999999999</v>
      </c>
      <c r="P2788" s="5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3">
        <f t="shared" si="175"/>
        <v>41829.569212962961</v>
      </c>
    </row>
    <row r="2789" spans="1:20" x14ac:dyDescent="0.3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 t="shared" si="172"/>
        <v>119.7</v>
      </c>
      <c r="P2789" s="5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3">
        <f t="shared" si="175"/>
        <v>41838.198518518519</v>
      </c>
    </row>
    <row r="2790" spans="1:20" x14ac:dyDescent="0.3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 t="shared" si="172"/>
        <v>102.49999999999999</v>
      </c>
      <c r="P2790" s="5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3">
        <f t="shared" si="175"/>
        <v>42580.701886574068</v>
      </c>
    </row>
    <row r="2791" spans="1:20" x14ac:dyDescent="0.3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 t="shared" si="172"/>
        <v>101.16666666666667</v>
      </c>
      <c r="P2791" s="5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3">
        <f t="shared" si="175"/>
        <v>42075.166666666672</v>
      </c>
    </row>
    <row r="2792" spans="1:20" x14ac:dyDescent="0.3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 t="shared" si="172"/>
        <v>105.33333333333333</v>
      </c>
      <c r="P2792" s="5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3">
        <f t="shared" si="175"/>
        <v>42046.938692129625</v>
      </c>
    </row>
    <row r="2793" spans="1:20" x14ac:dyDescent="0.3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 t="shared" si="172"/>
        <v>102.49999999999999</v>
      </c>
      <c r="P2793" s="5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3">
        <f t="shared" si="175"/>
        <v>42622.166666666672</v>
      </c>
    </row>
    <row r="2794" spans="1:20" x14ac:dyDescent="0.3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 t="shared" si="172"/>
        <v>107.60000000000001</v>
      </c>
      <c r="P2794" s="5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3">
        <f t="shared" si="175"/>
        <v>42228.231006944443</v>
      </c>
    </row>
    <row r="2795" spans="1:20" x14ac:dyDescent="0.3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 t="shared" si="172"/>
        <v>110.5675</v>
      </c>
      <c r="P2795" s="5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3">
        <f t="shared" si="175"/>
        <v>42206.419039351851</v>
      </c>
    </row>
    <row r="2796" spans="1:20" x14ac:dyDescent="0.3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 t="shared" si="172"/>
        <v>150</v>
      </c>
      <c r="P2796" s="5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3">
        <f t="shared" si="175"/>
        <v>42432.791666666672</v>
      </c>
    </row>
    <row r="2797" spans="1:20" x14ac:dyDescent="0.3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 t="shared" si="172"/>
        <v>104.28571428571429</v>
      </c>
      <c r="P2797" s="5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3">
        <f t="shared" si="175"/>
        <v>41796.958333333336</v>
      </c>
    </row>
    <row r="2798" spans="1:20" x14ac:dyDescent="0.3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 t="shared" si="172"/>
        <v>115.5</v>
      </c>
      <c r="P2798" s="5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3">
        <f t="shared" si="175"/>
        <v>41825.528101851851</v>
      </c>
    </row>
    <row r="2799" spans="1:20" x14ac:dyDescent="0.3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 t="shared" si="172"/>
        <v>102.64512500000001</v>
      </c>
      <c r="P2799" s="5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3">
        <f t="shared" si="175"/>
        <v>41828.94027777778</v>
      </c>
    </row>
    <row r="2800" spans="1:20" x14ac:dyDescent="0.3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 t="shared" si="172"/>
        <v>101.4</v>
      </c>
      <c r="P2800" s="5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3">
        <f t="shared" si="175"/>
        <v>42216.666666666672</v>
      </c>
    </row>
    <row r="2801" spans="1:20" x14ac:dyDescent="0.3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 t="shared" si="172"/>
        <v>116.6348</v>
      </c>
      <c r="P2801" s="5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3">
        <f t="shared" si="175"/>
        <v>42538.666666666672</v>
      </c>
    </row>
    <row r="2802" spans="1:20" x14ac:dyDescent="0.3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 t="shared" si="172"/>
        <v>133</v>
      </c>
      <c r="P2802" s="5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3">
        <f t="shared" si="175"/>
        <v>42008.552847222221</v>
      </c>
    </row>
    <row r="2803" spans="1:20" x14ac:dyDescent="0.3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 t="shared" si="172"/>
        <v>133.20000000000002</v>
      </c>
      <c r="P2803" s="5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3">
        <f t="shared" si="175"/>
        <v>41922.458333333336</v>
      </c>
    </row>
    <row r="2804" spans="1:20" x14ac:dyDescent="0.3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 t="shared" si="172"/>
        <v>101.83333333333333</v>
      </c>
      <c r="P2804" s="5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3">
        <f t="shared" si="175"/>
        <v>42222.64707175926</v>
      </c>
    </row>
    <row r="2805" spans="1:20" x14ac:dyDescent="0.3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 t="shared" si="172"/>
        <v>127.95</v>
      </c>
      <c r="P2805" s="5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3">
        <f t="shared" si="175"/>
        <v>42201</v>
      </c>
    </row>
    <row r="2806" spans="1:20" x14ac:dyDescent="0.3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 t="shared" si="172"/>
        <v>114.99999999999999</v>
      </c>
      <c r="P2806" s="5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3">
        <f t="shared" si="175"/>
        <v>41911.453587962962</v>
      </c>
    </row>
    <row r="2807" spans="1:20" x14ac:dyDescent="0.3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 t="shared" si="172"/>
        <v>110.00000000000001</v>
      </c>
      <c r="P2807" s="5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3">
        <f t="shared" si="175"/>
        <v>42238.505474537036</v>
      </c>
    </row>
    <row r="2808" spans="1:20" x14ac:dyDescent="0.3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 t="shared" si="172"/>
        <v>112.1</v>
      </c>
      <c r="P2808" s="5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3">
        <f t="shared" si="175"/>
        <v>42221.458333333328</v>
      </c>
    </row>
    <row r="2809" spans="1:20" x14ac:dyDescent="0.3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 t="shared" si="172"/>
        <v>126</v>
      </c>
      <c r="P2809" s="5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3">
        <f t="shared" si="175"/>
        <v>42184.873124999998</v>
      </c>
    </row>
    <row r="2810" spans="1:20" x14ac:dyDescent="0.3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 t="shared" si="172"/>
        <v>100.24444444444444</v>
      </c>
      <c r="P2810" s="5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3">
        <f t="shared" si="175"/>
        <v>42238.84646990741</v>
      </c>
    </row>
    <row r="2811" spans="1:20" x14ac:dyDescent="0.3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 t="shared" si="172"/>
        <v>102.4</v>
      </c>
      <c r="P2811" s="5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3">
        <f t="shared" si="175"/>
        <v>42459.610416666663</v>
      </c>
    </row>
    <row r="2812" spans="1:20" x14ac:dyDescent="0.3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 t="shared" si="172"/>
        <v>108.2</v>
      </c>
      <c r="P2812" s="5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3">
        <f t="shared" si="175"/>
        <v>41791.165972222225</v>
      </c>
    </row>
    <row r="2813" spans="1:20" x14ac:dyDescent="0.3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 t="shared" si="172"/>
        <v>100.27</v>
      </c>
      <c r="P2813" s="5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3">
        <f t="shared" si="175"/>
        <v>42058.496562500004</v>
      </c>
    </row>
    <row r="2814" spans="1:20" x14ac:dyDescent="0.3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 t="shared" si="172"/>
        <v>113.3</v>
      </c>
      <c r="P2814" s="5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3">
        <f t="shared" si="175"/>
        <v>42100.166666666672</v>
      </c>
    </row>
    <row r="2815" spans="1:20" x14ac:dyDescent="0.3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 t="shared" si="172"/>
        <v>127.57571428571428</v>
      </c>
      <c r="P2815" s="5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3">
        <f t="shared" si="175"/>
        <v>42718.742604166662</v>
      </c>
    </row>
    <row r="2816" spans="1:20" x14ac:dyDescent="0.3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 t="shared" si="172"/>
        <v>107.73333333333332</v>
      </c>
      <c r="P2816" s="5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3">
        <f t="shared" si="175"/>
        <v>42133.399479166663</v>
      </c>
    </row>
    <row r="2817" spans="1:20" x14ac:dyDescent="0.3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 t="shared" si="172"/>
        <v>242</v>
      </c>
      <c r="P2817" s="5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3">
        <f t="shared" si="175"/>
        <v>42589.776724537034</v>
      </c>
    </row>
    <row r="2818" spans="1:20" x14ac:dyDescent="0.3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 t="shared" si="172"/>
        <v>141.56666666666666</v>
      </c>
      <c r="P2818" s="5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3">
        <f t="shared" si="175"/>
        <v>42218.666666666672</v>
      </c>
    </row>
    <row r="2819" spans="1:20" x14ac:dyDescent="0.3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 t="shared" ref="O2819:O2882" si="176">(E2819/D2819)*100</f>
        <v>130</v>
      </c>
      <c r="P2819" s="5">
        <f t="shared" ref="P2819:P2882" si="177">IF(NOT(L2819=0),(E2819/L2819),0)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3">
        <f t="shared" ref="T2819:T2882" si="179">(((I2819/60)/60)/24)+DATE(1970,1,1)</f>
        <v>42063.634976851856</v>
      </c>
    </row>
    <row r="2820" spans="1:20" x14ac:dyDescent="0.3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 t="shared" si="176"/>
        <v>106.03</v>
      </c>
      <c r="P2820" s="5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3">
        <f t="shared" si="179"/>
        <v>42270.598217592589</v>
      </c>
    </row>
    <row r="2821" spans="1:20" x14ac:dyDescent="0.3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 t="shared" si="176"/>
        <v>104.80000000000001</v>
      </c>
      <c r="P2821" s="5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3">
        <f t="shared" si="179"/>
        <v>42169.525567129633</v>
      </c>
    </row>
    <row r="2822" spans="1:20" x14ac:dyDescent="0.3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 t="shared" si="176"/>
        <v>136</v>
      </c>
      <c r="P2822" s="5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3">
        <f t="shared" si="179"/>
        <v>42426</v>
      </c>
    </row>
    <row r="2823" spans="1:20" x14ac:dyDescent="0.3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 t="shared" si="176"/>
        <v>100</v>
      </c>
      <c r="P2823" s="5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3">
        <f t="shared" si="179"/>
        <v>41905.922858796301</v>
      </c>
    </row>
    <row r="2824" spans="1:20" x14ac:dyDescent="0.3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 t="shared" si="176"/>
        <v>100</v>
      </c>
      <c r="P2824" s="5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3">
        <f t="shared" si="179"/>
        <v>42090.642268518524</v>
      </c>
    </row>
    <row r="2825" spans="1:20" x14ac:dyDescent="0.3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 t="shared" si="176"/>
        <v>124</v>
      </c>
      <c r="P2825" s="5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3">
        <f t="shared" si="179"/>
        <v>42094.957638888889</v>
      </c>
    </row>
    <row r="2826" spans="1:20" x14ac:dyDescent="0.3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 t="shared" si="176"/>
        <v>116.92307692307693</v>
      </c>
      <c r="P2826" s="5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3">
        <f t="shared" si="179"/>
        <v>42168.071527777778</v>
      </c>
    </row>
    <row r="2827" spans="1:20" x14ac:dyDescent="0.3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 t="shared" si="176"/>
        <v>103.33333333333334</v>
      </c>
      <c r="P2827" s="5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3">
        <f t="shared" si="179"/>
        <v>42342.792662037042</v>
      </c>
    </row>
    <row r="2828" spans="1:20" x14ac:dyDescent="0.3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 t="shared" si="176"/>
        <v>107.74999999999999</v>
      </c>
      <c r="P2828" s="5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3">
        <f t="shared" si="179"/>
        <v>42195.291666666672</v>
      </c>
    </row>
    <row r="2829" spans="1:20" x14ac:dyDescent="0.3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 t="shared" si="176"/>
        <v>120.24999999999999</v>
      </c>
      <c r="P2829" s="5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3">
        <f t="shared" si="179"/>
        <v>42524.6875</v>
      </c>
    </row>
    <row r="2830" spans="1:20" x14ac:dyDescent="0.3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 t="shared" si="176"/>
        <v>100.37894736842105</v>
      </c>
      <c r="P2830" s="5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3">
        <f t="shared" si="179"/>
        <v>42279.958333333328</v>
      </c>
    </row>
    <row r="2831" spans="1:20" x14ac:dyDescent="0.3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 t="shared" si="176"/>
        <v>106.52</v>
      </c>
      <c r="P2831" s="5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3">
        <f t="shared" si="179"/>
        <v>42523.434236111112</v>
      </c>
    </row>
    <row r="2832" spans="1:20" x14ac:dyDescent="0.3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 t="shared" si="176"/>
        <v>100</v>
      </c>
      <c r="P2832" s="5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3">
        <f t="shared" si="179"/>
        <v>41771.165972222225</v>
      </c>
    </row>
    <row r="2833" spans="1:20" x14ac:dyDescent="0.3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 t="shared" si="176"/>
        <v>110.66666666666667</v>
      </c>
      <c r="P2833" s="5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3">
        <f t="shared" si="179"/>
        <v>42201.824884259258</v>
      </c>
    </row>
    <row r="2834" spans="1:20" x14ac:dyDescent="0.3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 t="shared" si="176"/>
        <v>114.71959999999999</v>
      </c>
      <c r="P2834" s="5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3">
        <f t="shared" si="179"/>
        <v>41966.916666666672</v>
      </c>
    </row>
    <row r="2835" spans="1:20" x14ac:dyDescent="0.3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 t="shared" si="176"/>
        <v>108.25925925925925</v>
      </c>
      <c r="P2835" s="5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3">
        <f t="shared" si="179"/>
        <v>42288.083333333328</v>
      </c>
    </row>
    <row r="2836" spans="1:20" x14ac:dyDescent="0.3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 t="shared" si="176"/>
        <v>170</v>
      </c>
      <c r="P2836" s="5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3">
        <f t="shared" si="179"/>
        <v>42034.959837962961</v>
      </c>
    </row>
    <row r="2837" spans="1:20" x14ac:dyDescent="0.3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 t="shared" si="176"/>
        <v>187.09899999999999</v>
      </c>
      <c r="P2837" s="5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3">
        <f t="shared" si="179"/>
        <v>42343</v>
      </c>
    </row>
    <row r="2838" spans="1:20" x14ac:dyDescent="0.3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 t="shared" si="176"/>
        <v>107.77777777777777</v>
      </c>
      <c r="P2838" s="5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3">
        <f t="shared" si="179"/>
        <v>42784.207638888889</v>
      </c>
    </row>
    <row r="2839" spans="1:20" x14ac:dyDescent="0.3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 t="shared" si="176"/>
        <v>100</v>
      </c>
      <c r="P2839" s="5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3">
        <f t="shared" si="179"/>
        <v>42347.950046296297</v>
      </c>
    </row>
    <row r="2840" spans="1:20" x14ac:dyDescent="0.3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 t="shared" si="176"/>
        <v>120.24999999999999</v>
      </c>
      <c r="P2840" s="5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3">
        <f t="shared" si="179"/>
        <v>41864.916666666664</v>
      </c>
    </row>
    <row r="2841" spans="1:20" x14ac:dyDescent="0.3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 t="shared" si="176"/>
        <v>111.42857142857143</v>
      </c>
      <c r="P2841" s="5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3">
        <f t="shared" si="179"/>
        <v>41876.207638888889</v>
      </c>
    </row>
    <row r="2842" spans="1:20" x14ac:dyDescent="0.3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 t="shared" si="176"/>
        <v>104</v>
      </c>
      <c r="P2842" s="5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3">
        <f t="shared" si="179"/>
        <v>42081.708333333328</v>
      </c>
    </row>
    <row r="2843" spans="1:20" x14ac:dyDescent="0.3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 t="shared" si="176"/>
        <v>1</v>
      </c>
      <c r="P2843" s="5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3">
        <f t="shared" si="179"/>
        <v>42351.781215277777</v>
      </c>
    </row>
    <row r="2844" spans="1:20" x14ac:dyDescent="0.3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 t="shared" si="176"/>
        <v>0</v>
      </c>
      <c r="P2844" s="5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3">
        <f t="shared" si="179"/>
        <v>41811.458333333336</v>
      </c>
    </row>
    <row r="2845" spans="1:20" x14ac:dyDescent="0.3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 t="shared" si="176"/>
        <v>0</v>
      </c>
      <c r="P2845" s="5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3">
        <f t="shared" si="179"/>
        <v>42534.166666666672</v>
      </c>
    </row>
    <row r="2846" spans="1:20" x14ac:dyDescent="0.3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 t="shared" si="176"/>
        <v>5.4545454545454541</v>
      </c>
      <c r="P2846" s="5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3">
        <f t="shared" si="179"/>
        <v>42739.546064814815</v>
      </c>
    </row>
    <row r="2847" spans="1:20" x14ac:dyDescent="0.3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 t="shared" si="176"/>
        <v>31.546666666666667</v>
      </c>
      <c r="P2847" s="5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3">
        <f t="shared" si="179"/>
        <v>42163.016585648147</v>
      </c>
    </row>
    <row r="2848" spans="1:20" x14ac:dyDescent="0.3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 t="shared" si="176"/>
        <v>0</v>
      </c>
      <c r="P2848" s="5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3">
        <f t="shared" si="179"/>
        <v>42153.692060185189</v>
      </c>
    </row>
    <row r="2849" spans="1:20" x14ac:dyDescent="0.3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 t="shared" si="176"/>
        <v>0</v>
      </c>
      <c r="P2849" s="5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3">
        <f t="shared" si="179"/>
        <v>42513.806307870371</v>
      </c>
    </row>
    <row r="2850" spans="1:20" x14ac:dyDescent="0.3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 t="shared" si="176"/>
        <v>0.2</v>
      </c>
      <c r="P2850" s="5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3">
        <f t="shared" si="179"/>
        <v>42153.648831018523</v>
      </c>
    </row>
    <row r="2851" spans="1:20" x14ac:dyDescent="0.3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 t="shared" si="176"/>
        <v>1</v>
      </c>
      <c r="P2851" s="5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3">
        <f t="shared" si="179"/>
        <v>42483.428240740745</v>
      </c>
    </row>
    <row r="2852" spans="1:20" x14ac:dyDescent="0.3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 t="shared" si="176"/>
        <v>3.8875000000000002</v>
      </c>
      <c r="P2852" s="5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3">
        <f t="shared" si="179"/>
        <v>41888.007071759261</v>
      </c>
    </row>
    <row r="2853" spans="1:20" x14ac:dyDescent="0.3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 t="shared" si="176"/>
        <v>0</v>
      </c>
      <c r="P2853" s="5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3">
        <f t="shared" si="179"/>
        <v>42398.970138888893</v>
      </c>
    </row>
    <row r="2854" spans="1:20" x14ac:dyDescent="0.3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 t="shared" si="176"/>
        <v>1.9</v>
      </c>
      <c r="P2854" s="5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3">
        <f t="shared" si="179"/>
        <v>41811.045173611114</v>
      </c>
    </row>
    <row r="2855" spans="1:20" x14ac:dyDescent="0.3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 t="shared" si="176"/>
        <v>0</v>
      </c>
      <c r="P2855" s="5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3">
        <f t="shared" si="179"/>
        <v>41896.190937499996</v>
      </c>
    </row>
    <row r="2856" spans="1:20" x14ac:dyDescent="0.3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 t="shared" si="176"/>
        <v>41.699999999999996</v>
      </c>
      <c r="P2856" s="5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3">
        <f t="shared" si="179"/>
        <v>42131.71665509259</v>
      </c>
    </row>
    <row r="2857" spans="1:20" x14ac:dyDescent="0.3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 t="shared" si="176"/>
        <v>50</v>
      </c>
      <c r="P2857" s="5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3">
        <f t="shared" si="179"/>
        <v>42398.981944444444</v>
      </c>
    </row>
    <row r="2858" spans="1:20" x14ac:dyDescent="0.3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 t="shared" si="176"/>
        <v>4.8666666666666663</v>
      </c>
      <c r="P2858" s="5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3">
        <f t="shared" si="179"/>
        <v>42224.898611111115</v>
      </c>
    </row>
    <row r="2859" spans="1:20" x14ac:dyDescent="0.3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 t="shared" si="176"/>
        <v>19.736842105263158</v>
      </c>
      <c r="P2859" s="5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3">
        <f t="shared" si="179"/>
        <v>42786.75</v>
      </c>
    </row>
    <row r="2860" spans="1:20" x14ac:dyDescent="0.3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 t="shared" si="176"/>
        <v>0</v>
      </c>
      <c r="P2860" s="5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3">
        <f t="shared" si="179"/>
        <v>41978.477777777778</v>
      </c>
    </row>
    <row r="2861" spans="1:20" x14ac:dyDescent="0.3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 t="shared" si="176"/>
        <v>1.7500000000000002</v>
      </c>
      <c r="P2861" s="5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3">
        <f t="shared" si="179"/>
        <v>42293.362314814818</v>
      </c>
    </row>
    <row r="2862" spans="1:20" x14ac:dyDescent="0.3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 t="shared" si="176"/>
        <v>6.65</v>
      </c>
      <c r="P2862" s="5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3">
        <f t="shared" si="179"/>
        <v>42540.800648148142</v>
      </c>
    </row>
    <row r="2863" spans="1:20" x14ac:dyDescent="0.3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 t="shared" si="176"/>
        <v>32</v>
      </c>
      <c r="P2863" s="5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3">
        <f t="shared" si="179"/>
        <v>42271.590833333335</v>
      </c>
    </row>
    <row r="2864" spans="1:20" x14ac:dyDescent="0.3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 t="shared" si="176"/>
        <v>0.43307086614173229</v>
      </c>
      <c r="P2864" s="5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3">
        <f t="shared" si="179"/>
        <v>41814.789687500001</v>
      </c>
    </row>
    <row r="2865" spans="1:20" x14ac:dyDescent="0.3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 t="shared" si="176"/>
        <v>0.04</v>
      </c>
      <c r="P2865" s="5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3">
        <f t="shared" si="179"/>
        <v>41891.675034722226</v>
      </c>
    </row>
    <row r="2866" spans="1:20" x14ac:dyDescent="0.3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 t="shared" si="176"/>
        <v>1.6</v>
      </c>
      <c r="P2866" s="5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3">
        <f t="shared" si="179"/>
        <v>42202.554166666669</v>
      </c>
    </row>
    <row r="2867" spans="1:20" x14ac:dyDescent="0.3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 t="shared" si="176"/>
        <v>0</v>
      </c>
      <c r="P2867" s="5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3">
        <f t="shared" si="179"/>
        <v>42010.114108796297</v>
      </c>
    </row>
    <row r="2868" spans="1:20" x14ac:dyDescent="0.3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 t="shared" si="176"/>
        <v>0.89999999999999991</v>
      </c>
      <c r="P2868" s="5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3">
        <f t="shared" si="179"/>
        <v>42657.916666666672</v>
      </c>
    </row>
    <row r="2869" spans="1:20" x14ac:dyDescent="0.3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 t="shared" si="176"/>
        <v>20.16</v>
      </c>
      <c r="P2869" s="5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3">
        <f t="shared" si="179"/>
        <v>42555.166666666672</v>
      </c>
    </row>
    <row r="2870" spans="1:20" x14ac:dyDescent="0.3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 t="shared" si="176"/>
        <v>42.011733333333332</v>
      </c>
      <c r="P2870" s="5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3">
        <f t="shared" si="179"/>
        <v>42648.827013888891</v>
      </c>
    </row>
    <row r="2871" spans="1:20" x14ac:dyDescent="0.3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 t="shared" si="176"/>
        <v>0.88500000000000001</v>
      </c>
      <c r="P2871" s="5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3">
        <f t="shared" si="179"/>
        <v>42570.593530092592</v>
      </c>
    </row>
    <row r="2872" spans="1:20" x14ac:dyDescent="0.3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 t="shared" si="176"/>
        <v>15</v>
      </c>
      <c r="P2872" s="5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3">
        <f t="shared" si="179"/>
        <v>41776.189409722225</v>
      </c>
    </row>
    <row r="2873" spans="1:20" x14ac:dyDescent="0.3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 t="shared" si="176"/>
        <v>4.67</v>
      </c>
      <c r="P2873" s="5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3">
        <f t="shared" si="179"/>
        <v>41994.738576388889</v>
      </c>
    </row>
    <row r="2874" spans="1:20" x14ac:dyDescent="0.3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 t="shared" si="176"/>
        <v>0</v>
      </c>
      <c r="P2874" s="5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3">
        <f t="shared" si="179"/>
        <v>42175.11618055556</v>
      </c>
    </row>
    <row r="2875" spans="1:20" x14ac:dyDescent="0.3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 t="shared" si="176"/>
        <v>38.119999999999997</v>
      </c>
      <c r="P2875" s="5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3">
        <f t="shared" si="179"/>
        <v>42032.817488425921</v>
      </c>
    </row>
    <row r="2876" spans="1:20" x14ac:dyDescent="0.3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 t="shared" si="176"/>
        <v>5.42</v>
      </c>
      <c r="P2876" s="5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3">
        <f t="shared" si="179"/>
        <v>42752.84474537037</v>
      </c>
    </row>
    <row r="2877" spans="1:20" x14ac:dyDescent="0.3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 t="shared" si="176"/>
        <v>3.4999999999999996E-2</v>
      </c>
      <c r="P2877" s="5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3">
        <f t="shared" si="179"/>
        <v>42495.128391203703</v>
      </c>
    </row>
    <row r="2878" spans="1:20" x14ac:dyDescent="0.3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 t="shared" si="176"/>
        <v>0</v>
      </c>
      <c r="P2878" s="5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3">
        <f t="shared" si="179"/>
        <v>42201.743969907402</v>
      </c>
    </row>
    <row r="2879" spans="1:20" x14ac:dyDescent="0.3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 t="shared" si="176"/>
        <v>10.833333333333334</v>
      </c>
      <c r="P2879" s="5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3">
        <f t="shared" si="179"/>
        <v>42704.708333333328</v>
      </c>
    </row>
    <row r="2880" spans="1:20" x14ac:dyDescent="0.3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 t="shared" si="176"/>
        <v>2.1</v>
      </c>
      <c r="P2880" s="5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3">
        <f t="shared" si="179"/>
        <v>42188.615682870368</v>
      </c>
    </row>
    <row r="2881" spans="1:20" x14ac:dyDescent="0.3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 t="shared" si="176"/>
        <v>0.2589285714285714</v>
      </c>
      <c r="P2881" s="5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3">
        <f t="shared" si="179"/>
        <v>42389.725243055553</v>
      </c>
    </row>
    <row r="2882" spans="1:20" x14ac:dyDescent="0.3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 t="shared" si="176"/>
        <v>23.333333333333332</v>
      </c>
      <c r="P2882" s="5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3">
        <f t="shared" si="179"/>
        <v>42236.711805555555</v>
      </c>
    </row>
    <row r="2883" spans="1:20" x14ac:dyDescent="0.3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 t="shared" ref="O2883:O2946" si="180">(E2883/D2883)*100</f>
        <v>0</v>
      </c>
      <c r="P2883" s="5">
        <f t="shared" ref="P2883:P2946" si="181">IF(NOT(L2883=0),(E2883/L2883),0)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3">
        <f t="shared" ref="T2883:T2946" si="183">(((I2883/60)/60)/24)+DATE(1970,1,1)</f>
        <v>41976.639305555553</v>
      </c>
    </row>
    <row r="2884" spans="1:20" x14ac:dyDescent="0.3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 t="shared" si="180"/>
        <v>33.6</v>
      </c>
      <c r="P2884" s="5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3">
        <f t="shared" si="183"/>
        <v>42491.596273148149</v>
      </c>
    </row>
    <row r="2885" spans="1:20" x14ac:dyDescent="0.3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 t="shared" si="180"/>
        <v>19.079999999999998</v>
      </c>
      <c r="P2885" s="5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3">
        <f t="shared" si="183"/>
        <v>42406.207638888889</v>
      </c>
    </row>
    <row r="2886" spans="1:20" x14ac:dyDescent="0.3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 t="shared" si="180"/>
        <v>0.41111111111111115</v>
      </c>
      <c r="P2886" s="5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3">
        <f t="shared" si="183"/>
        <v>41978.727256944447</v>
      </c>
    </row>
    <row r="2887" spans="1:20" x14ac:dyDescent="0.3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 t="shared" si="180"/>
        <v>32.5</v>
      </c>
      <c r="P2887" s="5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3">
        <f t="shared" si="183"/>
        <v>42077.034733796296</v>
      </c>
    </row>
    <row r="2888" spans="1:20" x14ac:dyDescent="0.3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 t="shared" si="180"/>
        <v>5</v>
      </c>
      <c r="P2888" s="5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3">
        <f t="shared" si="183"/>
        <v>42266.165972222225</v>
      </c>
    </row>
    <row r="2889" spans="1:20" x14ac:dyDescent="0.3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 t="shared" si="180"/>
        <v>0.16666666666666669</v>
      </c>
      <c r="P2889" s="5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3">
        <f t="shared" si="183"/>
        <v>42015.427361111113</v>
      </c>
    </row>
    <row r="2890" spans="1:20" x14ac:dyDescent="0.3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 t="shared" si="180"/>
        <v>0</v>
      </c>
      <c r="P2890" s="5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3">
        <f t="shared" si="183"/>
        <v>41930.207638888889</v>
      </c>
    </row>
    <row r="2891" spans="1:20" x14ac:dyDescent="0.3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 t="shared" si="180"/>
        <v>38.066666666666663</v>
      </c>
      <c r="P2891" s="5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3">
        <f t="shared" si="183"/>
        <v>41880.863252314812</v>
      </c>
    </row>
    <row r="2892" spans="1:20" x14ac:dyDescent="0.3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 t="shared" si="180"/>
        <v>1.05</v>
      </c>
      <c r="P2892" s="5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3">
        <f t="shared" si="183"/>
        <v>41860.125</v>
      </c>
    </row>
    <row r="2893" spans="1:20" x14ac:dyDescent="0.3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 t="shared" si="180"/>
        <v>2.73</v>
      </c>
      <c r="P2893" s="5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3">
        <f t="shared" si="183"/>
        <v>42475.84175925926</v>
      </c>
    </row>
    <row r="2894" spans="1:20" x14ac:dyDescent="0.3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 t="shared" si="180"/>
        <v>9.0909090909090917</v>
      </c>
      <c r="P2894" s="5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3">
        <f t="shared" si="183"/>
        <v>41876.875</v>
      </c>
    </row>
    <row r="2895" spans="1:20" x14ac:dyDescent="0.3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 t="shared" si="180"/>
        <v>0.5</v>
      </c>
      <c r="P2895" s="5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3">
        <f t="shared" si="183"/>
        <v>42013.083333333328</v>
      </c>
    </row>
    <row r="2896" spans="1:20" x14ac:dyDescent="0.3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 t="shared" si="180"/>
        <v>0</v>
      </c>
      <c r="P2896" s="5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3">
        <f t="shared" si="183"/>
        <v>42097.944618055553</v>
      </c>
    </row>
    <row r="2897" spans="1:20" x14ac:dyDescent="0.3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 t="shared" si="180"/>
        <v>4.5999999999999996</v>
      </c>
      <c r="P2897" s="5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3">
        <f t="shared" si="183"/>
        <v>41812.875</v>
      </c>
    </row>
    <row r="2898" spans="1:20" x14ac:dyDescent="0.3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 t="shared" si="180"/>
        <v>20.833333333333336</v>
      </c>
      <c r="P2898" s="5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3">
        <f t="shared" si="183"/>
        <v>42716.25</v>
      </c>
    </row>
    <row r="2899" spans="1:20" x14ac:dyDescent="0.3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 t="shared" si="180"/>
        <v>4.583333333333333</v>
      </c>
      <c r="P2899" s="5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3">
        <f t="shared" si="183"/>
        <v>42288.645196759258</v>
      </c>
    </row>
    <row r="2900" spans="1:20" x14ac:dyDescent="0.3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 t="shared" si="180"/>
        <v>4.2133333333333338</v>
      </c>
      <c r="P2900" s="5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3">
        <f t="shared" si="183"/>
        <v>42308.664965277778</v>
      </c>
    </row>
    <row r="2901" spans="1:20" x14ac:dyDescent="0.3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 t="shared" si="180"/>
        <v>0</v>
      </c>
      <c r="P2901" s="5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3">
        <f t="shared" si="183"/>
        <v>42575.078217592592</v>
      </c>
    </row>
    <row r="2902" spans="1:20" x14ac:dyDescent="0.3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 t="shared" si="180"/>
        <v>61.909090909090914</v>
      </c>
      <c r="P2902" s="5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3">
        <f t="shared" si="183"/>
        <v>41860.234166666669</v>
      </c>
    </row>
    <row r="2903" spans="1:20" x14ac:dyDescent="0.3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 t="shared" si="180"/>
        <v>0.8</v>
      </c>
      <c r="P2903" s="5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3">
        <f t="shared" si="183"/>
        <v>42042.904386574075</v>
      </c>
    </row>
    <row r="2904" spans="1:20" x14ac:dyDescent="0.3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 t="shared" si="180"/>
        <v>1.6666666666666666E-2</v>
      </c>
      <c r="P2904" s="5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3">
        <f t="shared" si="183"/>
        <v>42240.439768518518</v>
      </c>
    </row>
    <row r="2905" spans="1:20" x14ac:dyDescent="0.3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 t="shared" si="180"/>
        <v>0.77999999999999992</v>
      </c>
      <c r="P2905" s="5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3">
        <f t="shared" si="183"/>
        <v>42256.166874999995</v>
      </c>
    </row>
    <row r="2906" spans="1:20" x14ac:dyDescent="0.3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 t="shared" si="180"/>
        <v>5</v>
      </c>
      <c r="P2906" s="5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3">
        <f t="shared" si="183"/>
        <v>41952.5</v>
      </c>
    </row>
    <row r="2907" spans="1:20" x14ac:dyDescent="0.3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 t="shared" si="180"/>
        <v>17.771428571428572</v>
      </c>
      <c r="P2907" s="5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3">
        <f t="shared" si="183"/>
        <v>42620.056863425925</v>
      </c>
    </row>
    <row r="2908" spans="1:20" x14ac:dyDescent="0.3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 t="shared" si="180"/>
        <v>9.4166666666666661</v>
      </c>
      <c r="P2908" s="5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3">
        <f t="shared" si="183"/>
        <v>42217.041666666672</v>
      </c>
    </row>
    <row r="2909" spans="1:20" x14ac:dyDescent="0.3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 t="shared" si="180"/>
        <v>0.08</v>
      </c>
      <c r="P2909" s="5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3">
        <f t="shared" si="183"/>
        <v>42504.877743055549</v>
      </c>
    </row>
    <row r="2910" spans="1:20" x14ac:dyDescent="0.3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 t="shared" si="180"/>
        <v>2.75</v>
      </c>
      <c r="P2910" s="5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3">
        <f t="shared" si="183"/>
        <v>42529.731701388882</v>
      </c>
    </row>
    <row r="2911" spans="1:20" x14ac:dyDescent="0.3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 t="shared" si="180"/>
        <v>1.1111111111111112E-2</v>
      </c>
      <c r="P2911" s="5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3">
        <f t="shared" si="183"/>
        <v>41968.823611111111</v>
      </c>
    </row>
    <row r="2912" spans="1:20" x14ac:dyDescent="0.3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 t="shared" si="180"/>
        <v>3.3333333333333335E-3</v>
      </c>
      <c r="P2912" s="5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3">
        <f t="shared" si="183"/>
        <v>42167.841284722221</v>
      </c>
    </row>
    <row r="2913" spans="1:20" x14ac:dyDescent="0.3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 t="shared" si="180"/>
        <v>36.5</v>
      </c>
      <c r="P2913" s="5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3">
        <f t="shared" si="183"/>
        <v>42182.768819444449</v>
      </c>
    </row>
    <row r="2914" spans="1:20" x14ac:dyDescent="0.3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 t="shared" si="180"/>
        <v>14.058171745152354</v>
      </c>
      <c r="P2914" s="5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3">
        <f t="shared" si="183"/>
        <v>42384.131643518514</v>
      </c>
    </row>
    <row r="2915" spans="1:20" x14ac:dyDescent="0.3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 t="shared" si="180"/>
        <v>0.02</v>
      </c>
      <c r="P2915" s="5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3">
        <f t="shared" si="183"/>
        <v>41888.922905092593</v>
      </c>
    </row>
    <row r="2916" spans="1:20" x14ac:dyDescent="0.3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 t="shared" si="180"/>
        <v>4.0000000000000001E-3</v>
      </c>
      <c r="P2916" s="5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3">
        <f t="shared" si="183"/>
        <v>42077.865671296298</v>
      </c>
    </row>
    <row r="2917" spans="1:20" x14ac:dyDescent="0.3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 t="shared" si="180"/>
        <v>61.1</v>
      </c>
      <c r="P2917" s="5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3">
        <f t="shared" si="183"/>
        <v>42445.356365740736</v>
      </c>
    </row>
    <row r="2918" spans="1:20" x14ac:dyDescent="0.3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 t="shared" si="180"/>
        <v>7.8378378378378386</v>
      </c>
      <c r="P2918" s="5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3">
        <f t="shared" si="183"/>
        <v>41778.476724537039</v>
      </c>
    </row>
    <row r="2919" spans="1:20" x14ac:dyDescent="0.3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 t="shared" si="180"/>
        <v>21.85</v>
      </c>
      <c r="P2919" s="5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3">
        <f t="shared" si="183"/>
        <v>42263.234340277777</v>
      </c>
    </row>
    <row r="2920" spans="1:20" x14ac:dyDescent="0.3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 t="shared" si="180"/>
        <v>27.24</v>
      </c>
      <c r="P2920" s="5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3">
        <f t="shared" si="183"/>
        <v>42306.629710648151</v>
      </c>
    </row>
    <row r="2921" spans="1:20" x14ac:dyDescent="0.3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 t="shared" si="180"/>
        <v>8.5</v>
      </c>
      <c r="P2921" s="5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3">
        <f t="shared" si="183"/>
        <v>41856.61954861111</v>
      </c>
    </row>
    <row r="2922" spans="1:20" x14ac:dyDescent="0.3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 t="shared" si="180"/>
        <v>26.840000000000003</v>
      </c>
      <c r="P2922" s="5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3">
        <f t="shared" si="183"/>
        <v>42088.750810185185</v>
      </c>
    </row>
    <row r="2923" spans="1:20" x14ac:dyDescent="0.3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 t="shared" si="180"/>
        <v>129</v>
      </c>
      <c r="P2923" s="5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3">
        <f t="shared" si="183"/>
        <v>41907.886620370373</v>
      </c>
    </row>
    <row r="2924" spans="1:20" x14ac:dyDescent="0.3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 t="shared" si="180"/>
        <v>100</v>
      </c>
      <c r="P2924" s="5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3">
        <f t="shared" si="183"/>
        <v>42142.874155092592</v>
      </c>
    </row>
    <row r="2925" spans="1:20" x14ac:dyDescent="0.3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 t="shared" si="180"/>
        <v>100</v>
      </c>
      <c r="P2925" s="5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3">
        <f t="shared" si="183"/>
        <v>42028.125</v>
      </c>
    </row>
    <row r="2926" spans="1:20" x14ac:dyDescent="0.3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 t="shared" si="180"/>
        <v>103.2</v>
      </c>
      <c r="P2926" s="5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3">
        <f t="shared" si="183"/>
        <v>42133.165972222225</v>
      </c>
    </row>
    <row r="2927" spans="1:20" x14ac:dyDescent="0.3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 t="shared" si="180"/>
        <v>102.44597777777777</v>
      </c>
      <c r="P2927" s="5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3">
        <f t="shared" si="183"/>
        <v>41893.584120370368</v>
      </c>
    </row>
    <row r="2928" spans="1:20" x14ac:dyDescent="0.3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 t="shared" si="180"/>
        <v>125</v>
      </c>
      <c r="P2928" s="5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3">
        <f t="shared" si="183"/>
        <v>42058.765960648147</v>
      </c>
    </row>
    <row r="2929" spans="1:20" x14ac:dyDescent="0.3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 t="shared" si="180"/>
        <v>130.83333333333334</v>
      </c>
      <c r="P2929" s="5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3">
        <f t="shared" si="183"/>
        <v>41835.208333333336</v>
      </c>
    </row>
    <row r="2930" spans="1:20" x14ac:dyDescent="0.3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 t="shared" si="180"/>
        <v>100</v>
      </c>
      <c r="P2930" s="5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3">
        <f t="shared" si="183"/>
        <v>42433.998217592598</v>
      </c>
    </row>
    <row r="2931" spans="1:20" x14ac:dyDescent="0.3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 t="shared" si="180"/>
        <v>102.06937499999999</v>
      </c>
      <c r="P2931" s="5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3">
        <f t="shared" si="183"/>
        <v>41784.564328703702</v>
      </c>
    </row>
    <row r="2932" spans="1:20" x14ac:dyDescent="0.3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 t="shared" si="180"/>
        <v>100.92000000000002</v>
      </c>
      <c r="P2932" s="5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3">
        <f t="shared" si="183"/>
        <v>42131.584074074075</v>
      </c>
    </row>
    <row r="2933" spans="1:20" x14ac:dyDescent="0.3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 t="shared" si="180"/>
        <v>106</v>
      </c>
      <c r="P2933" s="5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3">
        <f t="shared" si="183"/>
        <v>41897.255555555559</v>
      </c>
    </row>
    <row r="2934" spans="1:20" x14ac:dyDescent="0.3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 t="shared" si="180"/>
        <v>105.0967741935484</v>
      </c>
      <c r="P2934" s="5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3">
        <f t="shared" si="183"/>
        <v>42056.458333333328</v>
      </c>
    </row>
    <row r="2935" spans="1:20" x14ac:dyDescent="0.3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 t="shared" si="180"/>
        <v>102.76</v>
      </c>
      <c r="P2935" s="5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3">
        <f t="shared" si="183"/>
        <v>42525.956631944442</v>
      </c>
    </row>
    <row r="2936" spans="1:20" x14ac:dyDescent="0.3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 t="shared" si="180"/>
        <v>108</v>
      </c>
      <c r="P2936" s="5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3">
        <f t="shared" si="183"/>
        <v>41805.636157407411</v>
      </c>
    </row>
    <row r="2937" spans="1:20" x14ac:dyDescent="0.3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 t="shared" si="180"/>
        <v>100.88571428571429</v>
      </c>
      <c r="P2937" s="5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3">
        <f t="shared" si="183"/>
        <v>42611.708333333328</v>
      </c>
    </row>
    <row r="2938" spans="1:20" x14ac:dyDescent="0.3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 t="shared" si="180"/>
        <v>128</v>
      </c>
      <c r="P2938" s="5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3">
        <f t="shared" si="183"/>
        <v>41925.207638888889</v>
      </c>
    </row>
    <row r="2939" spans="1:20" x14ac:dyDescent="0.3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 t="shared" si="180"/>
        <v>133.33333333333331</v>
      </c>
      <c r="P2939" s="5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3">
        <f t="shared" si="183"/>
        <v>41833.457326388889</v>
      </c>
    </row>
    <row r="2940" spans="1:20" x14ac:dyDescent="0.3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 t="shared" si="180"/>
        <v>101.375</v>
      </c>
      <c r="P2940" s="5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3">
        <f t="shared" si="183"/>
        <v>42034.703865740739</v>
      </c>
    </row>
    <row r="2941" spans="1:20" x14ac:dyDescent="0.3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 t="shared" si="180"/>
        <v>102.875</v>
      </c>
      <c r="P2941" s="5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3">
        <f t="shared" si="183"/>
        <v>41879.041666666664</v>
      </c>
    </row>
    <row r="2942" spans="1:20" x14ac:dyDescent="0.3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 t="shared" si="180"/>
        <v>107.24000000000001</v>
      </c>
      <c r="P2942" s="5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3">
        <f t="shared" si="183"/>
        <v>42022.773356481484</v>
      </c>
    </row>
    <row r="2943" spans="1:20" x14ac:dyDescent="0.3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 t="shared" si="180"/>
        <v>4.0000000000000001E-3</v>
      </c>
      <c r="P2943" s="5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3">
        <f t="shared" si="183"/>
        <v>42064.960127314815</v>
      </c>
    </row>
    <row r="2944" spans="1:20" x14ac:dyDescent="0.3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 t="shared" si="180"/>
        <v>20.424999999999997</v>
      </c>
      <c r="P2944" s="5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3">
        <f t="shared" si="183"/>
        <v>42354.845833333333</v>
      </c>
    </row>
    <row r="2945" spans="1:20" x14ac:dyDescent="0.3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 t="shared" si="180"/>
        <v>0</v>
      </c>
      <c r="P2945" s="5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3">
        <f t="shared" si="183"/>
        <v>42107.129398148143</v>
      </c>
    </row>
    <row r="2946" spans="1:20" x14ac:dyDescent="0.3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 t="shared" si="180"/>
        <v>1</v>
      </c>
      <c r="P2946" s="5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3">
        <f t="shared" si="183"/>
        <v>42162.9143287037</v>
      </c>
    </row>
    <row r="2947" spans="1:20" x14ac:dyDescent="0.3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 t="shared" ref="O2947:O3010" si="184">(E2947/D2947)*100</f>
        <v>0</v>
      </c>
      <c r="P2947" s="5">
        <f t="shared" ref="P2947:P3010" si="185">IF(NOT(L2947=0),(E2947/L2947),0)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3">
        <f t="shared" ref="T2947:T3010" si="187">(((I2947/60)/60)/24)+DATE(1970,1,1)</f>
        <v>42148.139583333337</v>
      </c>
    </row>
    <row r="2948" spans="1:20" x14ac:dyDescent="0.3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 t="shared" si="184"/>
        <v>0.1</v>
      </c>
      <c r="P2948" s="5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3">
        <f t="shared" si="187"/>
        <v>42597.531157407408</v>
      </c>
    </row>
    <row r="2949" spans="1:20" x14ac:dyDescent="0.3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 t="shared" si="184"/>
        <v>4.2880000000000003</v>
      </c>
      <c r="P2949" s="5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3">
        <f t="shared" si="187"/>
        <v>42698.715972222228</v>
      </c>
    </row>
    <row r="2950" spans="1:20" x14ac:dyDescent="0.3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 t="shared" si="184"/>
        <v>4.8000000000000004E-3</v>
      </c>
      <c r="P2950" s="5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3">
        <f t="shared" si="187"/>
        <v>42157.649224537032</v>
      </c>
    </row>
    <row r="2951" spans="1:20" x14ac:dyDescent="0.3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 t="shared" si="184"/>
        <v>2.5</v>
      </c>
      <c r="P2951" s="5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3">
        <f t="shared" si="187"/>
        <v>42327.864780092597</v>
      </c>
    </row>
    <row r="2952" spans="1:20" x14ac:dyDescent="0.3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 t="shared" si="184"/>
        <v>0</v>
      </c>
      <c r="P2952" s="5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3">
        <f t="shared" si="187"/>
        <v>42392.36518518519</v>
      </c>
    </row>
    <row r="2953" spans="1:20" x14ac:dyDescent="0.3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 t="shared" si="184"/>
        <v>2.1919999999999997</v>
      </c>
      <c r="P2953" s="5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3">
        <f t="shared" si="187"/>
        <v>41917.802928240737</v>
      </c>
    </row>
    <row r="2954" spans="1:20" x14ac:dyDescent="0.3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 t="shared" si="184"/>
        <v>8.0250000000000004</v>
      </c>
      <c r="P2954" s="5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3">
        <f t="shared" si="187"/>
        <v>42660.166666666672</v>
      </c>
    </row>
    <row r="2955" spans="1:20" x14ac:dyDescent="0.3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 t="shared" si="184"/>
        <v>0.15125</v>
      </c>
      <c r="P2955" s="5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3">
        <f t="shared" si="187"/>
        <v>42285.791909722218</v>
      </c>
    </row>
    <row r="2956" spans="1:20" x14ac:dyDescent="0.3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 t="shared" si="184"/>
        <v>0</v>
      </c>
      <c r="P2956" s="5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3">
        <f t="shared" si="187"/>
        <v>42810.541701388895</v>
      </c>
    </row>
    <row r="2957" spans="1:20" x14ac:dyDescent="0.3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 t="shared" si="184"/>
        <v>59.583333333333336</v>
      </c>
      <c r="P2957" s="5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3">
        <f t="shared" si="187"/>
        <v>42171.741307870368</v>
      </c>
    </row>
    <row r="2958" spans="1:20" x14ac:dyDescent="0.3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 t="shared" si="184"/>
        <v>16.734177215189874</v>
      </c>
      <c r="P2958" s="5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3">
        <f t="shared" si="187"/>
        <v>42494.958912037036</v>
      </c>
    </row>
    <row r="2959" spans="1:20" x14ac:dyDescent="0.3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 t="shared" si="184"/>
        <v>1.8666666666666669</v>
      </c>
      <c r="P2959" s="5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3">
        <f t="shared" si="187"/>
        <v>42090.969583333332</v>
      </c>
    </row>
    <row r="2960" spans="1:20" x14ac:dyDescent="0.3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 t="shared" si="184"/>
        <v>0</v>
      </c>
      <c r="P2960" s="5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3">
        <f t="shared" si="187"/>
        <v>42498.73746527778</v>
      </c>
    </row>
    <row r="2961" spans="1:20" x14ac:dyDescent="0.3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 t="shared" si="184"/>
        <v>0</v>
      </c>
      <c r="P2961" s="5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3">
        <f t="shared" si="187"/>
        <v>42528.008391203708</v>
      </c>
    </row>
    <row r="2962" spans="1:20" x14ac:dyDescent="0.3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 t="shared" si="184"/>
        <v>0</v>
      </c>
      <c r="P2962" s="5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3">
        <f t="shared" si="187"/>
        <v>41893.757210648146</v>
      </c>
    </row>
    <row r="2963" spans="1:20" x14ac:dyDescent="0.3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 t="shared" si="184"/>
        <v>109.62</v>
      </c>
      <c r="P2963" s="5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3">
        <f t="shared" si="187"/>
        <v>42089.166666666672</v>
      </c>
    </row>
    <row r="2964" spans="1:20" x14ac:dyDescent="0.3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 t="shared" si="184"/>
        <v>121.8</v>
      </c>
      <c r="P2964" s="5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3">
        <f t="shared" si="187"/>
        <v>42064.290972222225</v>
      </c>
    </row>
    <row r="2965" spans="1:20" x14ac:dyDescent="0.3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 t="shared" si="184"/>
        <v>106.85</v>
      </c>
      <c r="P2965" s="5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3">
        <f t="shared" si="187"/>
        <v>42187.470185185186</v>
      </c>
    </row>
    <row r="2966" spans="1:20" x14ac:dyDescent="0.3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 t="shared" si="184"/>
        <v>100.71379999999999</v>
      </c>
      <c r="P2966" s="5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3">
        <f t="shared" si="187"/>
        <v>41857.897222222222</v>
      </c>
    </row>
    <row r="2967" spans="1:20" x14ac:dyDescent="0.3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 t="shared" si="184"/>
        <v>109.00000000000001</v>
      </c>
      <c r="P2967" s="5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3">
        <f t="shared" si="187"/>
        <v>42192.729548611111</v>
      </c>
    </row>
    <row r="2968" spans="1:20" x14ac:dyDescent="0.3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 t="shared" si="184"/>
        <v>113.63000000000001</v>
      </c>
      <c r="P2968" s="5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3">
        <f t="shared" si="187"/>
        <v>42263.738564814819</v>
      </c>
    </row>
    <row r="2969" spans="1:20" x14ac:dyDescent="0.3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 t="shared" si="184"/>
        <v>113.92</v>
      </c>
      <c r="P2969" s="5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3">
        <f t="shared" si="187"/>
        <v>42072.156157407408</v>
      </c>
    </row>
    <row r="2970" spans="1:20" x14ac:dyDescent="0.3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 t="shared" si="184"/>
        <v>106</v>
      </c>
      <c r="P2970" s="5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3">
        <f t="shared" si="187"/>
        <v>42599.165972222225</v>
      </c>
    </row>
    <row r="2971" spans="1:20" x14ac:dyDescent="0.3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 t="shared" si="184"/>
        <v>162.5</v>
      </c>
      <c r="P2971" s="5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3">
        <f t="shared" si="187"/>
        <v>42127.952083333337</v>
      </c>
    </row>
    <row r="2972" spans="1:20" x14ac:dyDescent="0.3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 t="shared" si="184"/>
        <v>106</v>
      </c>
      <c r="P2972" s="5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3">
        <f t="shared" si="187"/>
        <v>41838.669571759259</v>
      </c>
    </row>
    <row r="2973" spans="1:20" x14ac:dyDescent="0.3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 t="shared" si="184"/>
        <v>100.15624999999999</v>
      </c>
      <c r="P2973" s="5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3">
        <f t="shared" si="187"/>
        <v>41882.658310185187</v>
      </c>
    </row>
    <row r="2974" spans="1:20" x14ac:dyDescent="0.3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 t="shared" si="184"/>
        <v>105.35000000000001</v>
      </c>
      <c r="P2974" s="5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3">
        <f t="shared" si="187"/>
        <v>42709.041666666672</v>
      </c>
    </row>
    <row r="2975" spans="1:20" x14ac:dyDescent="0.3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 t="shared" si="184"/>
        <v>174.8</v>
      </c>
      <c r="P2975" s="5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3">
        <f t="shared" si="187"/>
        <v>42370.166666666672</v>
      </c>
    </row>
    <row r="2976" spans="1:20" x14ac:dyDescent="0.3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 t="shared" si="184"/>
        <v>102</v>
      </c>
      <c r="P2976" s="5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3">
        <f t="shared" si="187"/>
        <v>41908.065972222219</v>
      </c>
    </row>
    <row r="2977" spans="1:20" x14ac:dyDescent="0.3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 t="shared" si="184"/>
        <v>100.125</v>
      </c>
      <c r="P2977" s="5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3">
        <f t="shared" si="187"/>
        <v>41970.125</v>
      </c>
    </row>
    <row r="2978" spans="1:20" x14ac:dyDescent="0.3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 t="shared" si="184"/>
        <v>171.42857142857142</v>
      </c>
      <c r="P2978" s="5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3">
        <f t="shared" si="187"/>
        <v>42442.5</v>
      </c>
    </row>
    <row r="2979" spans="1:20" x14ac:dyDescent="0.3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 t="shared" si="184"/>
        <v>113.56666666666666</v>
      </c>
      <c r="P2979" s="5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3">
        <f t="shared" si="187"/>
        <v>42086.093055555553</v>
      </c>
    </row>
    <row r="2980" spans="1:20" x14ac:dyDescent="0.3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 t="shared" si="184"/>
        <v>129.46666666666667</v>
      </c>
      <c r="P2980" s="5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3">
        <f t="shared" si="187"/>
        <v>41932.249305555553</v>
      </c>
    </row>
    <row r="2981" spans="1:20" x14ac:dyDescent="0.3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 t="shared" si="184"/>
        <v>101.4</v>
      </c>
      <c r="P2981" s="5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3">
        <f t="shared" si="187"/>
        <v>42010.25</v>
      </c>
    </row>
    <row r="2982" spans="1:20" x14ac:dyDescent="0.3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 t="shared" si="184"/>
        <v>109.16666666666666</v>
      </c>
      <c r="P2982" s="5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3">
        <f t="shared" si="187"/>
        <v>42240.083333333328</v>
      </c>
    </row>
    <row r="2983" spans="1:20" x14ac:dyDescent="0.3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 t="shared" si="184"/>
        <v>128.92500000000001</v>
      </c>
      <c r="P2983" s="5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3">
        <f t="shared" si="187"/>
        <v>42270.559675925921</v>
      </c>
    </row>
    <row r="2984" spans="1:20" x14ac:dyDescent="0.3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 t="shared" si="184"/>
        <v>102.06</v>
      </c>
      <c r="P2984" s="5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3">
        <f t="shared" si="187"/>
        <v>42411.686840277776</v>
      </c>
    </row>
    <row r="2985" spans="1:20" x14ac:dyDescent="0.3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 t="shared" si="184"/>
        <v>146.53957758620692</v>
      </c>
      <c r="P2985" s="5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3">
        <f t="shared" si="187"/>
        <v>41954.674027777779</v>
      </c>
    </row>
    <row r="2986" spans="1:20" x14ac:dyDescent="0.3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 t="shared" si="184"/>
        <v>100.352</v>
      </c>
      <c r="P2986" s="5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3">
        <f t="shared" si="187"/>
        <v>42606.278715277775</v>
      </c>
    </row>
    <row r="2987" spans="1:20" x14ac:dyDescent="0.3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 t="shared" si="184"/>
        <v>121.64999999999999</v>
      </c>
      <c r="P2987" s="5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3">
        <f t="shared" si="187"/>
        <v>42674.166666666672</v>
      </c>
    </row>
    <row r="2988" spans="1:20" x14ac:dyDescent="0.3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 t="shared" si="184"/>
        <v>105.5</v>
      </c>
      <c r="P2988" s="5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3">
        <f t="shared" si="187"/>
        <v>42491.458402777775</v>
      </c>
    </row>
    <row r="2989" spans="1:20" x14ac:dyDescent="0.3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 t="shared" si="184"/>
        <v>110.4008</v>
      </c>
      <c r="P2989" s="5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3">
        <f t="shared" si="187"/>
        <v>42656</v>
      </c>
    </row>
    <row r="2990" spans="1:20" x14ac:dyDescent="0.3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 t="shared" si="184"/>
        <v>100</v>
      </c>
      <c r="P2990" s="5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3">
        <f t="shared" si="187"/>
        <v>42541.362048611118</v>
      </c>
    </row>
    <row r="2991" spans="1:20" x14ac:dyDescent="0.3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 t="shared" si="184"/>
        <v>176.535</v>
      </c>
      <c r="P2991" s="5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3">
        <f t="shared" si="187"/>
        <v>42359.207638888889</v>
      </c>
    </row>
    <row r="2992" spans="1:20" x14ac:dyDescent="0.3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 t="shared" si="184"/>
        <v>100</v>
      </c>
      <c r="P2992" s="5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3">
        <f t="shared" si="187"/>
        <v>42376.57430555555</v>
      </c>
    </row>
    <row r="2993" spans="1:20" x14ac:dyDescent="0.3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 t="shared" si="184"/>
        <v>103.29411764705883</v>
      </c>
      <c r="P2993" s="5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3">
        <f t="shared" si="187"/>
        <v>42762.837152777778</v>
      </c>
    </row>
    <row r="2994" spans="1:20" x14ac:dyDescent="0.3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 t="shared" si="184"/>
        <v>104.5</v>
      </c>
      <c r="P2994" s="5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3">
        <f t="shared" si="187"/>
        <v>42652.767476851848</v>
      </c>
    </row>
    <row r="2995" spans="1:20" x14ac:dyDescent="0.3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 t="shared" si="184"/>
        <v>100.29999999999998</v>
      </c>
      <c r="P2995" s="5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3">
        <f t="shared" si="187"/>
        <v>42420.838738425926</v>
      </c>
    </row>
    <row r="2996" spans="1:20" x14ac:dyDescent="0.3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 t="shared" si="184"/>
        <v>457.74666666666673</v>
      </c>
      <c r="P2996" s="5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3">
        <f t="shared" si="187"/>
        <v>41915.478842592594</v>
      </c>
    </row>
    <row r="2997" spans="1:20" x14ac:dyDescent="0.3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 t="shared" si="184"/>
        <v>104.96000000000001</v>
      </c>
      <c r="P2997" s="5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3">
        <f t="shared" si="187"/>
        <v>42754.665173611109</v>
      </c>
    </row>
    <row r="2998" spans="1:20" x14ac:dyDescent="0.3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 t="shared" si="184"/>
        <v>171.94285714285715</v>
      </c>
      <c r="P2998" s="5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3">
        <f t="shared" si="187"/>
        <v>42150.912500000006</v>
      </c>
    </row>
    <row r="2999" spans="1:20" x14ac:dyDescent="0.3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 t="shared" si="184"/>
        <v>103.73000000000002</v>
      </c>
      <c r="P2999" s="5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3">
        <f t="shared" si="187"/>
        <v>42793.207638888889</v>
      </c>
    </row>
    <row r="3000" spans="1:20" x14ac:dyDescent="0.3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 t="shared" si="184"/>
        <v>103.029</v>
      </c>
      <c r="P3000" s="5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3">
        <f t="shared" si="187"/>
        <v>41806.184027777781</v>
      </c>
    </row>
    <row r="3001" spans="1:20" x14ac:dyDescent="0.3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 t="shared" si="184"/>
        <v>118.88888888888889</v>
      </c>
      <c r="P3001" s="5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3">
        <f t="shared" si="187"/>
        <v>42795.083333333328</v>
      </c>
    </row>
    <row r="3002" spans="1:20" x14ac:dyDescent="0.3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 t="shared" si="184"/>
        <v>100</v>
      </c>
      <c r="P3002" s="5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3">
        <f t="shared" si="187"/>
        <v>42766.75</v>
      </c>
    </row>
    <row r="3003" spans="1:20" x14ac:dyDescent="0.3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 t="shared" si="184"/>
        <v>318.69988910451895</v>
      </c>
      <c r="P3003" s="5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3">
        <f t="shared" si="187"/>
        <v>42564.895625000005</v>
      </c>
    </row>
    <row r="3004" spans="1:20" x14ac:dyDescent="0.3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 t="shared" si="184"/>
        <v>108.50614285714286</v>
      </c>
      <c r="P3004" s="5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3">
        <f t="shared" si="187"/>
        <v>41269.83625</v>
      </c>
    </row>
    <row r="3005" spans="1:20" x14ac:dyDescent="0.3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 t="shared" si="184"/>
        <v>101.16666666666667</v>
      </c>
      <c r="P3005" s="5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3">
        <f t="shared" si="187"/>
        <v>42430.249305555553</v>
      </c>
    </row>
    <row r="3006" spans="1:20" x14ac:dyDescent="0.3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 t="shared" si="184"/>
        <v>112.815</v>
      </c>
      <c r="P3006" s="5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3">
        <f t="shared" si="187"/>
        <v>41958.922731481478</v>
      </c>
    </row>
    <row r="3007" spans="1:20" x14ac:dyDescent="0.3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 t="shared" si="184"/>
        <v>120.49622641509434</v>
      </c>
      <c r="P3007" s="5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3">
        <f t="shared" si="187"/>
        <v>41918.674826388888</v>
      </c>
    </row>
    <row r="3008" spans="1:20" x14ac:dyDescent="0.3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 t="shared" si="184"/>
        <v>107.74999999999999</v>
      </c>
      <c r="P3008" s="5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3">
        <f t="shared" si="187"/>
        <v>41987.756840277783</v>
      </c>
    </row>
    <row r="3009" spans="1:20" x14ac:dyDescent="0.3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 t="shared" si="184"/>
        <v>180</v>
      </c>
      <c r="P3009" s="5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3">
        <f t="shared" si="187"/>
        <v>42119.216238425928</v>
      </c>
    </row>
    <row r="3010" spans="1:20" x14ac:dyDescent="0.3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 t="shared" si="184"/>
        <v>101.16666666666667</v>
      </c>
      <c r="P3010" s="5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3">
        <f t="shared" si="187"/>
        <v>42390.212025462963</v>
      </c>
    </row>
    <row r="3011" spans="1:20" x14ac:dyDescent="0.3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 t="shared" ref="O3011:O3074" si="188">(E3011/D3011)*100</f>
        <v>119.756</v>
      </c>
      <c r="P3011" s="5">
        <f t="shared" ref="P3011:P3074" si="189">IF(NOT(L3011=0),(E3011/L3011),0)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3">
        <f t="shared" ref="T3011:T3074" si="191">(((I3011/60)/60)/24)+DATE(1970,1,1)</f>
        <v>41969.611574074079</v>
      </c>
    </row>
    <row r="3012" spans="1:20" x14ac:dyDescent="0.3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 t="shared" si="188"/>
        <v>158</v>
      </c>
      <c r="P3012" s="5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3">
        <f t="shared" si="191"/>
        <v>42056.832395833335</v>
      </c>
    </row>
    <row r="3013" spans="1:20" x14ac:dyDescent="0.3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 t="shared" si="188"/>
        <v>123.66666666666666</v>
      </c>
      <c r="P3013" s="5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3">
        <f t="shared" si="191"/>
        <v>42361.957638888889</v>
      </c>
    </row>
    <row r="3014" spans="1:20" x14ac:dyDescent="0.3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 t="shared" si="188"/>
        <v>117.12499999999999</v>
      </c>
      <c r="P3014" s="5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3">
        <f t="shared" si="191"/>
        <v>42045.702893518523</v>
      </c>
    </row>
    <row r="3015" spans="1:20" x14ac:dyDescent="0.3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 t="shared" si="188"/>
        <v>156.96</v>
      </c>
      <c r="P3015" s="5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3">
        <f t="shared" si="191"/>
        <v>42176.836215277777</v>
      </c>
    </row>
    <row r="3016" spans="1:20" x14ac:dyDescent="0.3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 t="shared" si="188"/>
        <v>113.104</v>
      </c>
      <c r="P3016" s="5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3">
        <f t="shared" si="191"/>
        <v>41948.208333333336</v>
      </c>
    </row>
    <row r="3017" spans="1:20" x14ac:dyDescent="0.3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 t="shared" si="188"/>
        <v>103.17647058823529</v>
      </c>
      <c r="P3017" s="5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3">
        <f t="shared" si="191"/>
        <v>41801.166666666664</v>
      </c>
    </row>
    <row r="3018" spans="1:20" x14ac:dyDescent="0.3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 t="shared" si="188"/>
        <v>102.61176470588236</v>
      </c>
      <c r="P3018" s="5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3">
        <f t="shared" si="191"/>
        <v>41838.548055555555</v>
      </c>
    </row>
    <row r="3019" spans="1:20" x14ac:dyDescent="0.3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 t="shared" si="188"/>
        <v>105.84090909090908</v>
      </c>
      <c r="P3019" s="5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3">
        <f t="shared" si="191"/>
        <v>41871.850034722222</v>
      </c>
    </row>
    <row r="3020" spans="1:20" x14ac:dyDescent="0.3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 t="shared" si="188"/>
        <v>100.71428571428571</v>
      </c>
      <c r="P3020" s="5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3">
        <f t="shared" si="191"/>
        <v>42205.916666666672</v>
      </c>
    </row>
    <row r="3021" spans="1:20" x14ac:dyDescent="0.3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 t="shared" si="188"/>
        <v>121.23333333333332</v>
      </c>
      <c r="P3021" s="5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3">
        <f t="shared" si="191"/>
        <v>41786.125</v>
      </c>
    </row>
    <row r="3022" spans="1:20" x14ac:dyDescent="0.3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 t="shared" si="188"/>
        <v>100.57142857142858</v>
      </c>
      <c r="P3022" s="5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3">
        <f t="shared" si="191"/>
        <v>42230.846446759257</v>
      </c>
    </row>
    <row r="3023" spans="1:20" x14ac:dyDescent="0.3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 t="shared" si="188"/>
        <v>116.02222222222223</v>
      </c>
      <c r="P3023" s="5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3">
        <f t="shared" si="191"/>
        <v>42696.249305555553</v>
      </c>
    </row>
    <row r="3024" spans="1:20" x14ac:dyDescent="0.3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 t="shared" si="188"/>
        <v>100.88</v>
      </c>
      <c r="P3024" s="5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3">
        <f t="shared" si="191"/>
        <v>42609.95380787037</v>
      </c>
    </row>
    <row r="3025" spans="1:20" x14ac:dyDescent="0.3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 t="shared" si="188"/>
        <v>103</v>
      </c>
      <c r="P3025" s="5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3">
        <f t="shared" si="191"/>
        <v>42166.675763888896</v>
      </c>
    </row>
    <row r="3026" spans="1:20" x14ac:dyDescent="0.3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 t="shared" si="188"/>
        <v>246.42</v>
      </c>
      <c r="P3026" s="5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3">
        <f t="shared" si="191"/>
        <v>41188.993923611109</v>
      </c>
    </row>
    <row r="3027" spans="1:20" x14ac:dyDescent="0.3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 t="shared" si="188"/>
        <v>302.2</v>
      </c>
      <c r="P3027" s="5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3">
        <f t="shared" si="191"/>
        <v>41789.666666666664</v>
      </c>
    </row>
    <row r="3028" spans="1:20" x14ac:dyDescent="0.3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 t="shared" si="188"/>
        <v>143.33333333333334</v>
      </c>
      <c r="P3028" s="5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3">
        <f t="shared" si="191"/>
        <v>42797.459398148145</v>
      </c>
    </row>
    <row r="3029" spans="1:20" x14ac:dyDescent="0.3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 t="shared" si="188"/>
        <v>131.44</v>
      </c>
      <c r="P3029" s="5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3">
        <f t="shared" si="191"/>
        <v>42083.662627314814</v>
      </c>
    </row>
    <row r="3030" spans="1:20" x14ac:dyDescent="0.3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 t="shared" si="188"/>
        <v>168.01999999999998</v>
      </c>
      <c r="P3030" s="5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3">
        <f t="shared" si="191"/>
        <v>42597.264178240745</v>
      </c>
    </row>
    <row r="3031" spans="1:20" x14ac:dyDescent="0.3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 t="shared" si="188"/>
        <v>109.67666666666666</v>
      </c>
      <c r="P3031" s="5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3">
        <f t="shared" si="191"/>
        <v>41961.190972222219</v>
      </c>
    </row>
    <row r="3032" spans="1:20" x14ac:dyDescent="0.3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 t="shared" si="188"/>
        <v>106.6857142857143</v>
      </c>
      <c r="P3032" s="5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3">
        <f t="shared" si="191"/>
        <v>42263.747349537036</v>
      </c>
    </row>
    <row r="3033" spans="1:20" x14ac:dyDescent="0.3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 t="shared" si="188"/>
        <v>100</v>
      </c>
      <c r="P3033" s="5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3">
        <f t="shared" si="191"/>
        <v>42657.882488425923</v>
      </c>
    </row>
    <row r="3034" spans="1:20" x14ac:dyDescent="0.3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 t="shared" si="188"/>
        <v>127.2</v>
      </c>
      <c r="P3034" s="5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3">
        <f t="shared" si="191"/>
        <v>42258.044664351852</v>
      </c>
    </row>
    <row r="3035" spans="1:20" x14ac:dyDescent="0.3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 t="shared" si="188"/>
        <v>146.53333333333333</v>
      </c>
      <c r="P3035" s="5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3">
        <f t="shared" si="191"/>
        <v>42600.110243055555</v>
      </c>
    </row>
    <row r="3036" spans="1:20" x14ac:dyDescent="0.3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 t="shared" si="188"/>
        <v>112.53599999999999</v>
      </c>
      <c r="P3036" s="5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3">
        <f t="shared" si="191"/>
        <v>42675.165972222225</v>
      </c>
    </row>
    <row r="3037" spans="1:20" x14ac:dyDescent="0.3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 t="shared" si="188"/>
        <v>108.78684000000001</v>
      </c>
      <c r="P3037" s="5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3">
        <f t="shared" si="191"/>
        <v>41398.560289351852</v>
      </c>
    </row>
    <row r="3038" spans="1:20" x14ac:dyDescent="0.3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 t="shared" si="188"/>
        <v>126.732</v>
      </c>
      <c r="P3038" s="5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3">
        <f t="shared" si="191"/>
        <v>41502.499305555553</v>
      </c>
    </row>
    <row r="3039" spans="1:20" x14ac:dyDescent="0.3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 t="shared" si="188"/>
        <v>213.20000000000002</v>
      </c>
      <c r="P3039" s="5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3">
        <f t="shared" si="191"/>
        <v>40453.207638888889</v>
      </c>
    </row>
    <row r="3040" spans="1:20" x14ac:dyDescent="0.3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 t="shared" si="188"/>
        <v>100.49999999999999</v>
      </c>
      <c r="P3040" s="5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3">
        <f t="shared" si="191"/>
        <v>42433.252280092594</v>
      </c>
    </row>
    <row r="3041" spans="1:20" x14ac:dyDescent="0.3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 t="shared" si="188"/>
        <v>108.71389999999998</v>
      </c>
      <c r="P3041" s="5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3">
        <f t="shared" si="191"/>
        <v>41637.332638888889</v>
      </c>
    </row>
    <row r="3042" spans="1:20" x14ac:dyDescent="0.3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 t="shared" si="188"/>
        <v>107.5</v>
      </c>
      <c r="P3042" s="5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3">
        <f t="shared" si="191"/>
        <v>42181.958333333328</v>
      </c>
    </row>
    <row r="3043" spans="1:20" x14ac:dyDescent="0.3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 t="shared" si="188"/>
        <v>110.48192771084338</v>
      </c>
      <c r="P3043" s="5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3">
        <f t="shared" si="191"/>
        <v>42389.868611111116</v>
      </c>
    </row>
    <row r="3044" spans="1:20" x14ac:dyDescent="0.3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 t="shared" si="188"/>
        <v>128</v>
      </c>
      <c r="P3044" s="5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3">
        <f t="shared" si="191"/>
        <v>42283.688043981485</v>
      </c>
    </row>
    <row r="3045" spans="1:20" x14ac:dyDescent="0.3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 t="shared" si="188"/>
        <v>110.00666666666667</v>
      </c>
      <c r="P3045" s="5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3">
        <f t="shared" si="191"/>
        <v>42110.118055555555</v>
      </c>
    </row>
    <row r="3046" spans="1:20" x14ac:dyDescent="0.3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 t="shared" si="188"/>
        <v>109.34166666666667</v>
      </c>
      <c r="P3046" s="5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3">
        <f t="shared" si="191"/>
        <v>42402.7268287037</v>
      </c>
    </row>
    <row r="3047" spans="1:20" x14ac:dyDescent="0.3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 t="shared" si="188"/>
        <v>132.70650000000001</v>
      </c>
      <c r="P3047" s="5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3">
        <f t="shared" si="191"/>
        <v>41873.155729166669</v>
      </c>
    </row>
    <row r="3048" spans="1:20" x14ac:dyDescent="0.3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 t="shared" si="188"/>
        <v>190.84810126582278</v>
      </c>
      <c r="P3048" s="5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3">
        <f t="shared" si="191"/>
        <v>41892.202777777777</v>
      </c>
    </row>
    <row r="3049" spans="1:20" x14ac:dyDescent="0.3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 t="shared" si="188"/>
        <v>149</v>
      </c>
      <c r="P3049" s="5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3">
        <f t="shared" si="191"/>
        <v>42487.552777777775</v>
      </c>
    </row>
    <row r="3050" spans="1:20" x14ac:dyDescent="0.3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 t="shared" si="188"/>
        <v>166.4</v>
      </c>
      <c r="P3050" s="5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3">
        <f t="shared" si="191"/>
        <v>42004.890277777777</v>
      </c>
    </row>
    <row r="3051" spans="1:20" x14ac:dyDescent="0.3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 t="shared" si="188"/>
        <v>106.66666666666667</v>
      </c>
      <c r="P3051" s="5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3">
        <f t="shared" si="191"/>
        <v>42169.014525462961</v>
      </c>
    </row>
    <row r="3052" spans="1:20" x14ac:dyDescent="0.3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 t="shared" si="188"/>
        <v>106</v>
      </c>
      <c r="P3052" s="5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3">
        <f t="shared" si="191"/>
        <v>42495.16851851852</v>
      </c>
    </row>
    <row r="3053" spans="1:20" x14ac:dyDescent="0.3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 t="shared" si="188"/>
        <v>23.62857142857143</v>
      </c>
      <c r="P3053" s="5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3">
        <f t="shared" si="191"/>
        <v>42774.416030092587</v>
      </c>
    </row>
    <row r="3054" spans="1:20" x14ac:dyDescent="0.3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 t="shared" si="188"/>
        <v>0.15</v>
      </c>
      <c r="P3054" s="5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3">
        <f t="shared" si="191"/>
        <v>42152.665972222225</v>
      </c>
    </row>
    <row r="3055" spans="1:20" x14ac:dyDescent="0.3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 t="shared" si="188"/>
        <v>0.4</v>
      </c>
      <c r="P3055" s="5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3">
        <f t="shared" si="191"/>
        <v>41914.165972222225</v>
      </c>
    </row>
    <row r="3056" spans="1:20" x14ac:dyDescent="0.3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 t="shared" si="188"/>
        <v>0</v>
      </c>
      <c r="P3056" s="5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3">
        <f t="shared" si="191"/>
        <v>42065.044444444444</v>
      </c>
    </row>
    <row r="3057" spans="1:20" x14ac:dyDescent="0.3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 t="shared" si="188"/>
        <v>5.0000000000000001E-3</v>
      </c>
      <c r="P3057" s="5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3">
        <f t="shared" si="191"/>
        <v>42013.95821759259</v>
      </c>
    </row>
    <row r="3058" spans="1:20" x14ac:dyDescent="0.3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 t="shared" si="188"/>
        <v>0</v>
      </c>
      <c r="P3058" s="5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3">
        <f t="shared" si="191"/>
        <v>41911.636388888888</v>
      </c>
    </row>
    <row r="3059" spans="1:20" x14ac:dyDescent="0.3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 t="shared" si="188"/>
        <v>0</v>
      </c>
      <c r="P3059" s="5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3">
        <f t="shared" si="191"/>
        <v>42463.608923611115</v>
      </c>
    </row>
    <row r="3060" spans="1:20" x14ac:dyDescent="0.3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 t="shared" si="188"/>
        <v>1.6666666666666666E-2</v>
      </c>
      <c r="P3060" s="5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3">
        <f t="shared" si="191"/>
        <v>42510.374305555553</v>
      </c>
    </row>
    <row r="3061" spans="1:20" x14ac:dyDescent="0.3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 t="shared" si="188"/>
        <v>3.0066666666666664</v>
      </c>
      <c r="P3061" s="5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3">
        <f t="shared" si="191"/>
        <v>41859.935717592591</v>
      </c>
    </row>
    <row r="3062" spans="1:20" x14ac:dyDescent="0.3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 t="shared" si="188"/>
        <v>0.15227272727272728</v>
      </c>
      <c r="P3062" s="5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3">
        <f t="shared" si="191"/>
        <v>42275.274699074071</v>
      </c>
    </row>
    <row r="3063" spans="1:20" x14ac:dyDescent="0.3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 t="shared" si="188"/>
        <v>0</v>
      </c>
      <c r="P3063" s="5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3">
        <f t="shared" si="191"/>
        <v>41864.784120370372</v>
      </c>
    </row>
    <row r="3064" spans="1:20" x14ac:dyDescent="0.3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 t="shared" si="188"/>
        <v>66.84</v>
      </c>
      <c r="P3064" s="5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3">
        <f t="shared" si="191"/>
        <v>42277.75</v>
      </c>
    </row>
    <row r="3065" spans="1:20" x14ac:dyDescent="0.3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 t="shared" si="188"/>
        <v>19.566666666666666</v>
      </c>
      <c r="P3065" s="5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3">
        <f t="shared" si="191"/>
        <v>42665.922893518517</v>
      </c>
    </row>
    <row r="3066" spans="1:20" x14ac:dyDescent="0.3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 t="shared" si="188"/>
        <v>11.294666666666666</v>
      </c>
      <c r="P3066" s="5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3">
        <f t="shared" si="191"/>
        <v>42330.290972222225</v>
      </c>
    </row>
    <row r="3067" spans="1:20" x14ac:dyDescent="0.3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 t="shared" si="188"/>
        <v>0.04</v>
      </c>
      <c r="P3067" s="5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3">
        <f t="shared" si="191"/>
        <v>41850.055231481485</v>
      </c>
    </row>
    <row r="3068" spans="1:20" x14ac:dyDescent="0.3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 t="shared" si="188"/>
        <v>11.985714285714286</v>
      </c>
      <c r="P3068" s="5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3">
        <f t="shared" si="191"/>
        <v>42561.228437500002</v>
      </c>
    </row>
    <row r="3069" spans="1:20" x14ac:dyDescent="0.3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 t="shared" si="188"/>
        <v>2.5</v>
      </c>
      <c r="P3069" s="5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3">
        <f t="shared" si="191"/>
        <v>42256.938414351855</v>
      </c>
    </row>
    <row r="3070" spans="1:20" x14ac:dyDescent="0.3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 t="shared" si="188"/>
        <v>6.9999999999999993E-2</v>
      </c>
      <c r="P3070" s="5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3">
        <f t="shared" si="191"/>
        <v>42293.691574074073</v>
      </c>
    </row>
    <row r="3071" spans="1:20" x14ac:dyDescent="0.3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 t="shared" si="188"/>
        <v>14.099999999999998</v>
      </c>
      <c r="P3071" s="5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3">
        <f t="shared" si="191"/>
        <v>41987.833726851852</v>
      </c>
    </row>
    <row r="3072" spans="1:20" x14ac:dyDescent="0.3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 t="shared" si="188"/>
        <v>3.34</v>
      </c>
      <c r="P3072" s="5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3">
        <f t="shared" si="191"/>
        <v>42711.733437499999</v>
      </c>
    </row>
    <row r="3073" spans="1:20" x14ac:dyDescent="0.3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 t="shared" si="188"/>
        <v>59.774999999999999</v>
      </c>
      <c r="P3073" s="5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3">
        <f t="shared" si="191"/>
        <v>42115.249305555553</v>
      </c>
    </row>
    <row r="3074" spans="1:20" x14ac:dyDescent="0.3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 t="shared" si="188"/>
        <v>1.6666666666666666E-2</v>
      </c>
      <c r="P3074" s="5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3">
        <f t="shared" si="191"/>
        <v>42673.073611111111</v>
      </c>
    </row>
    <row r="3075" spans="1:20" x14ac:dyDescent="0.3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 t="shared" ref="O3075:O3138" si="192">(E3075/D3075)*100</f>
        <v>2.3035714285714284E-2</v>
      </c>
      <c r="P3075" s="5">
        <f t="shared" ref="P3075:P3138" si="193">IF(NOT(L3075=0),(E3075/L3075),0)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3">
        <f t="shared" ref="T3075:T3138" si="195">(((I3075/60)/60)/24)+DATE(1970,1,1)</f>
        <v>42169.804861111115</v>
      </c>
    </row>
    <row r="3076" spans="1:20" x14ac:dyDescent="0.3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 t="shared" si="192"/>
        <v>8.8000000000000009E-2</v>
      </c>
      <c r="P3076" s="5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3">
        <f t="shared" si="195"/>
        <v>42439.571284722217</v>
      </c>
    </row>
    <row r="3077" spans="1:20" x14ac:dyDescent="0.3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 t="shared" si="192"/>
        <v>8.64</v>
      </c>
      <c r="P3077" s="5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3">
        <f t="shared" si="195"/>
        <v>42601.102314814809</v>
      </c>
    </row>
    <row r="3078" spans="1:20" x14ac:dyDescent="0.3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 t="shared" si="192"/>
        <v>15.06</v>
      </c>
      <c r="P3078" s="5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3">
        <f t="shared" si="195"/>
        <v>42286.651886574073</v>
      </c>
    </row>
    <row r="3079" spans="1:20" x14ac:dyDescent="0.3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 t="shared" si="192"/>
        <v>0.47727272727272729</v>
      </c>
      <c r="P3079" s="5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3">
        <f t="shared" si="195"/>
        <v>42796.956921296296</v>
      </c>
    </row>
    <row r="3080" spans="1:20" x14ac:dyDescent="0.3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 t="shared" si="192"/>
        <v>0.11833333333333333</v>
      </c>
      <c r="P3080" s="5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3">
        <f t="shared" si="195"/>
        <v>42061.138831018514</v>
      </c>
    </row>
    <row r="3081" spans="1:20" x14ac:dyDescent="0.3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 t="shared" si="192"/>
        <v>0.8417399858735245</v>
      </c>
      <c r="P3081" s="5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3">
        <f t="shared" si="195"/>
        <v>42085.671701388885</v>
      </c>
    </row>
    <row r="3082" spans="1:20" x14ac:dyDescent="0.3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 t="shared" si="192"/>
        <v>1.8799999999999997E-2</v>
      </c>
      <c r="P3082" s="5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3">
        <f t="shared" si="195"/>
        <v>42000.0699537037</v>
      </c>
    </row>
    <row r="3083" spans="1:20" x14ac:dyDescent="0.3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 t="shared" si="192"/>
        <v>0.21029999999999999</v>
      </c>
      <c r="P3083" s="5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3">
        <f t="shared" si="195"/>
        <v>42267.181608796294</v>
      </c>
    </row>
    <row r="3084" spans="1:20" x14ac:dyDescent="0.3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 t="shared" si="192"/>
        <v>0</v>
      </c>
      <c r="P3084" s="5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3">
        <f t="shared" si="195"/>
        <v>42323.96465277778</v>
      </c>
    </row>
    <row r="3085" spans="1:20" x14ac:dyDescent="0.3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 t="shared" si="192"/>
        <v>0.27999999999999997</v>
      </c>
      <c r="P3085" s="5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3">
        <f t="shared" si="195"/>
        <v>41883.208333333336</v>
      </c>
    </row>
    <row r="3086" spans="1:20" x14ac:dyDescent="0.3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 t="shared" si="192"/>
        <v>11.57920670115792</v>
      </c>
      <c r="P3086" s="5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3">
        <f t="shared" si="195"/>
        <v>42129.783333333333</v>
      </c>
    </row>
    <row r="3087" spans="1:20" x14ac:dyDescent="0.3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 t="shared" si="192"/>
        <v>2.44</v>
      </c>
      <c r="P3087" s="5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3">
        <f t="shared" si="195"/>
        <v>42276.883784722217</v>
      </c>
    </row>
    <row r="3088" spans="1:20" x14ac:dyDescent="0.3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 t="shared" si="192"/>
        <v>0.25</v>
      </c>
      <c r="P3088" s="5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3">
        <f t="shared" si="195"/>
        <v>42233.67082175926</v>
      </c>
    </row>
    <row r="3089" spans="1:20" x14ac:dyDescent="0.3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 t="shared" si="192"/>
        <v>0.625</v>
      </c>
      <c r="P3089" s="5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3">
        <f t="shared" si="195"/>
        <v>42725.192013888889</v>
      </c>
    </row>
    <row r="3090" spans="1:20" x14ac:dyDescent="0.3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 t="shared" si="192"/>
        <v>0.19384615384615383</v>
      </c>
      <c r="P3090" s="5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3">
        <f t="shared" si="195"/>
        <v>42012.570138888885</v>
      </c>
    </row>
    <row r="3091" spans="1:20" x14ac:dyDescent="0.3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 t="shared" si="192"/>
        <v>23.416</v>
      </c>
      <c r="P3091" s="5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3">
        <f t="shared" si="195"/>
        <v>42560.082638888889</v>
      </c>
    </row>
    <row r="3092" spans="1:20" x14ac:dyDescent="0.3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 t="shared" si="192"/>
        <v>5.0808888888888886</v>
      </c>
      <c r="P3092" s="5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3">
        <f t="shared" si="195"/>
        <v>42125.777141203704</v>
      </c>
    </row>
    <row r="3093" spans="1:20" x14ac:dyDescent="0.3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 t="shared" si="192"/>
        <v>15.920000000000002</v>
      </c>
      <c r="P3093" s="5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3">
        <f t="shared" si="195"/>
        <v>42596.948414351849</v>
      </c>
    </row>
    <row r="3094" spans="1:20" x14ac:dyDescent="0.3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 t="shared" si="192"/>
        <v>1.1831900000000002</v>
      </c>
      <c r="P3094" s="5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3">
        <f t="shared" si="195"/>
        <v>42292.916666666672</v>
      </c>
    </row>
    <row r="3095" spans="1:20" x14ac:dyDescent="0.3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 t="shared" si="192"/>
        <v>22.75</v>
      </c>
      <c r="P3095" s="5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3">
        <f t="shared" si="195"/>
        <v>41791.165972222225</v>
      </c>
    </row>
    <row r="3096" spans="1:20" x14ac:dyDescent="0.3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 t="shared" si="192"/>
        <v>2.5000000000000001E-2</v>
      </c>
      <c r="P3096" s="5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3">
        <f t="shared" si="195"/>
        <v>42267.795787037037</v>
      </c>
    </row>
    <row r="3097" spans="1:20" x14ac:dyDescent="0.3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 t="shared" si="192"/>
        <v>0.33512064343163539</v>
      </c>
      <c r="P3097" s="5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3">
        <f t="shared" si="195"/>
        <v>42583.025231481486</v>
      </c>
    </row>
    <row r="3098" spans="1:20" x14ac:dyDescent="0.3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 t="shared" si="192"/>
        <v>3.9750000000000001</v>
      </c>
      <c r="P3098" s="5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3">
        <f t="shared" si="195"/>
        <v>42144.825532407413</v>
      </c>
    </row>
    <row r="3099" spans="1:20" x14ac:dyDescent="0.3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 t="shared" si="192"/>
        <v>17.150000000000002</v>
      </c>
      <c r="P3099" s="5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3">
        <f t="shared" si="195"/>
        <v>42650.583333333328</v>
      </c>
    </row>
    <row r="3100" spans="1:20" x14ac:dyDescent="0.3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 t="shared" si="192"/>
        <v>3.6080041046690612</v>
      </c>
      <c r="P3100" s="5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3">
        <f t="shared" si="195"/>
        <v>42408.01180555555</v>
      </c>
    </row>
    <row r="3101" spans="1:20" x14ac:dyDescent="0.3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 t="shared" si="192"/>
        <v>13.900000000000002</v>
      </c>
      <c r="P3101" s="5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3">
        <f t="shared" si="195"/>
        <v>42412.189710648148</v>
      </c>
    </row>
    <row r="3102" spans="1:20" x14ac:dyDescent="0.3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 t="shared" si="192"/>
        <v>15.225</v>
      </c>
      <c r="P3102" s="5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3">
        <f t="shared" si="195"/>
        <v>41932.622395833336</v>
      </c>
    </row>
    <row r="3103" spans="1:20" x14ac:dyDescent="0.3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 t="shared" si="192"/>
        <v>12</v>
      </c>
      <c r="P3103" s="5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3">
        <f t="shared" si="195"/>
        <v>42201.330555555556</v>
      </c>
    </row>
    <row r="3104" spans="1:20" x14ac:dyDescent="0.3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 t="shared" si="192"/>
        <v>39.112499999999997</v>
      </c>
      <c r="P3104" s="5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3">
        <f t="shared" si="195"/>
        <v>42605.340486111112</v>
      </c>
    </row>
    <row r="3105" spans="1:20" x14ac:dyDescent="0.3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 t="shared" si="192"/>
        <v>0.26829268292682928</v>
      </c>
      <c r="P3105" s="5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3">
        <f t="shared" si="195"/>
        <v>42167.156319444446</v>
      </c>
    </row>
    <row r="3106" spans="1:20" x14ac:dyDescent="0.3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 t="shared" si="192"/>
        <v>29.625</v>
      </c>
      <c r="P3106" s="5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3">
        <f t="shared" si="195"/>
        <v>42038.083333333328</v>
      </c>
    </row>
    <row r="3107" spans="1:20" x14ac:dyDescent="0.3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 t="shared" si="192"/>
        <v>42.360992301112063</v>
      </c>
      <c r="P3107" s="5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3">
        <f t="shared" si="195"/>
        <v>41931.208333333336</v>
      </c>
    </row>
    <row r="3108" spans="1:20" x14ac:dyDescent="0.3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 t="shared" si="192"/>
        <v>4.1000000000000005</v>
      </c>
      <c r="P3108" s="5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3">
        <f t="shared" si="195"/>
        <v>42263.916666666672</v>
      </c>
    </row>
    <row r="3109" spans="1:20" x14ac:dyDescent="0.3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 t="shared" si="192"/>
        <v>19.762499999999999</v>
      </c>
      <c r="P3109" s="5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3">
        <f t="shared" si="195"/>
        <v>42135.814247685179</v>
      </c>
    </row>
    <row r="3110" spans="1:20" x14ac:dyDescent="0.3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 t="shared" si="192"/>
        <v>5.1999999999999998E-2</v>
      </c>
      <c r="P3110" s="5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3">
        <f t="shared" si="195"/>
        <v>42122.638819444444</v>
      </c>
    </row>
    <row r="3111" spans="1:20" x14ac:dyDescent="0.3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 t="shared" si="192"/>
        <v>25.030188679245285</v>
      </c>
      <c r="P3111" s="5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3">
        <f t="shared" si="195"/>
        <v>41879.125115740739</v>
      </c>
    </row>
    <row r="3112" spans="1:20" x14ac:dyDescent="0.3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 t="shared" si="192"/>
        <v>0.04</v>
      </c>
      <c r="P3112" s="5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3">
        <f t="shared" si="195"/>
        <v>42785.031469907408</v>
      </c>
    </row>
    <row r="3113" spans="1:20" x14ac:dyDescent="0.3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 t="shared" si="192"/>
        <v>26.640000000000004</v>
      </c>
      <c r="P3113" s="5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3">
        <f t="shared" si="195"/>
        <v>41916.595138888886</v>
      </c>
    </row>
    <row r="3114" spans="1:20" x14ac:dyDescent="0.3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 t="shared" si="192"/>
        <v>4.7363636363636363</v>
      </c>
      <c r="P3114" s="5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3">
        <f t="shared" si="195"/>
        <v>42675.121921296297</v>
      </c>
    </row>
    <row r="3115" spans="1:20" x14ac:dyDescent="0.3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 t="shared" si="192"/>
        <v>4.2435339894712749</v>
      </c>
      <c r="P3115" s="5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3">
        <f t="shared" si="195"/>
        <v>42111.731273148151</v>
      </c>
    </row>
    <row r="3116" spans="1:20" x14ac:dyDescent="0.3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 t="shared" si="192"/>
        <v>0</v>
      </c>
      <c r="P3116" s="5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3">
        <f t="shared" si="195"/>
        <v>41903.632523148146</v>
      </c>
    </row>
    <row r="3117" spans="1:20" x14ac:dyDescent="0.3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 t="shared" si="192"/>
        <v>3</v>
      </c>
      <c r="P3117" s="5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3">
        <f t="shared" si="195"/>
        <v>42526.447071759263</v>
      </c>
    </row>
    <row r="3118" spans="1:20" x14ac:dyDescent="0.3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 t="shared" si="192"/>
        <v>57.333333333333336</v>
      </c>
      <c r="P3118" s="5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3">
        <f t="shared" si="195"/>
        <v>42095.515335648146</v>
      </c>
    </row>
    <row r="3119" spans="1:20" x14ac:dyDescent="0.3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 t="shared" si="192"/>
        <v>0.1</v>
      </c>
      <c r="P3119" s="5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3">
        <f t="shared" si="195"/>
        <v>42517.55</v>
      </c>
    </row>
    <row r="3120" spans="1:20" x14ac:dyDescent="0.3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 t="shared" si="192"/>
        <v>0.31</v>
      </c>
      <c r="P3120" s="5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3">
        <f t="shared" si="195"/>
        <v>42553.649571759262</v>
      </c>
    </row>
    <row r="3121" spans="1:20" x14ac:dyDescent="0.3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 t="shared" si="192"/>
        <v>0.05</v>
      </c>
      <c r="P3121" s="5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3">
        <f t="shared" si="195"/>
        <v>42090.003842592589</v>
      </c>
    </row>
    <row r="3122" spans="1:20" x14ac:dyDescent="0.3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 t="shared" si="192"/>
        <v>9.8461538461538465E-3</v>
      </c>
      <c r="P3122" s="5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3">
        <f t="shared" si="195"/>
        <v>42495.900416666671</v>
      </c>
    </row>
    <row r="3123" spans="1:20" x14ac:dyDescent="0.3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 t="shared" si="192"/>
        <v>0.66666666666666674</v>
      </c>
      <c r="P3123" s="5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3">
        <f t="shared" si="195"/>
        <v>41908.679803240739</v>
      </c>
    </row>
    <row r="3124" spans="1:20" x14ac:dyDescent="0.3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 t="shared" si="192"/>
        <v>58.291457286432156</v>
      </c>
      <c r="P3124" s="5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3">
        <f t="shared" si="195"/>
        <v>42683.973750000005</v>
      </c>
    </row>
    <row r="3125" spans="1:20" x14ac:dyDescent="0.3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 t="shared" si="192"/>
        <v>68.153599999999997</v>
      </c>
      <c r="P3125" s="5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3">
        <f t="shared" si="195"/>
        <v>42560.993032407408</v>
      </c>
    </row>
    <row r="3126" spans="1:20" x14ac:dyDescent="0.3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 t="shared" si="192"/>
        <v>3.2499999999999999E-3</v>
      </c>
      <c r="P3126" s="5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3">
        <f t="shared" si="195"/>
        <v>42037.780104166668</v>
      </c>
    </row>
    <row r="3127" spans="1:20" x14ac:dyDescent="0.3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 t="shared" si="192"/>
        <v>0</v>
      </c>
      <c r="P3127" s="5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3">
        <f t="shared" si="195"/>
        <v>42376.20685185185</v>
      </c>
    </row>
    <row r="3128" spans="1:20" x14ac:dyDescent="0.3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 t="shared" si="192"/>
        <v>4.16</v>
      </c>
      <c r="P3128" s="5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3">
        <f t="shared" si="195"/>
        <v>42456.976412037038</v>
      </c>
    </row>
    <row r="3129" spans="1:20" x14ac:dyDescent="0.3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 t="shared" si="192"/>
        <v>0</v>
      </c>
      <c r="P3129" s="5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3">
        <f t="shared" si="195"/>
        <v>42064.856817129628</v>
      </c>
    </row>
    <row r="3130" spans="1:20" x14ac:dyDescent="0.3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 t="shared" si="192"/>
        <v>108.60666666666667</v>
      </c>
      <c r="P3130" s="5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3">
        <f t="shared" si="195"/>
        <v>42810.784039351856</v>
      </c>
    </row>
    <row r="3131" spans="1:20" x14ac:dyDescent="0.3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 t="shared" si="192"/>
        <v>0.8</v>
      </c>
      <c r="P3131" s="5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3">
        <f t="shared" si="195"/>
        <v>42843.801145833335</v>
      </c>
    </row>
    <row r="3132" spans="1:20" x14ac:dyDescent="0.3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 t="shared" si="192"/>
        <v>3.75</v>
      </c>
      <c r="P3132" s="5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3">
        <f t="shared" si="195"/>
        <v>42839.207638888889</v>
      </c>
    </row>
    <row r="3133" spans="1:20" x14ac:dyDescent="0.3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 t="shared" si="192"/>
        <v>15.731707317073171</v>
      </c>
      <c r="P3133" s="5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3">
        <f t="shared" si="195"/>
        <v>42833.537557870368</v>
      </c>
    </row>
    <row r="3134" spans="1:20" x14ac:dyDescent="0.3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 t="shared" si="192"/>
        <v>3.3333333333333333E-2</v>
      </c>
      <c r="P3134" s="5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3">
        <f t="shared" si="195"/>
        <v>42846.308564814812</v>
      </c>
    </row>
    <row r="3135" spans="1:20" x14ac:dyDescent="0.3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 t="shared" si="192"/>
        <v>108</v>
      </c>
      <c r="P3135" s="5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3">
        <f t="shared" si="195"/>
        <v>42818.523541666669</v>
      </c>
    </row>
    <row r="3136" spans="1:20" x14ac:dyDescent="0.3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 t="shared" si="192"/>
        <v>22.5</v>
      </c>
      <c r="P3136" s="5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3">
        <f t="shared" si="195"/>
        <v>42821.678460648152</v>
      </c>
    </row>
    <row r="3137" spans="1:20" x14ac:dyDescent="0.3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 t="shared" si="192"/>
        <v>20.849420849420849</v>
      </c>
      <c r="P3137" s="5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3">
        <f t="shared" si="195"/>
        <v>42829.151863425926</v>
      </c>
    </row>
    <row r="3138" spans="1:20" x14ac:dyDescent="0.3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 t="shared" si="192"/>
        <v>127.8</v>
      </c>
      <c r="P3138" s="5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3">
        <f t="shared" si="195"/>
        <v>42825.957638888889</v>
      </c>
    </row>
    <row r="3139" spans="1:20" x14ac:dyDescent="0.3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 t="shared" ref="O3139:O3202" si="196">(E3139/D3139)*100</f>
        <v>3.3333333333333335</v>
      </c>
      <c r="P3139" s="5">
        <f t="shared" ref="P3139:P3202" si="197">IF(NOT(L3139=0),(E3139/L3139),0)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3">
        <f t="shared" ref="T3139:T3202" si="199">(((I3139/60)/60)/24)+DATE(1970,1,1)</f>
        <v>42858.8</v>
      </c>
    </row>
    <row r="3140" spans="1:20" x14ac:dyDescent="0.3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 t="shared" si="196"/>
        <v>0</v>
      </c>
      <c r="P3140" s="5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3">
        <f t="shared" si="199"/>
        <v>42828.645914351851</v>
      </c>
    </row>
    <row r="3141" spans="1:20" x14ac:dyDescent="0.3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 t="shared" si="196"/>
        <v>5.4</v>
      </c>
      <c r="P3141" s="5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3">
        <f t="shared" si="199"/>
        <v>42819.189583333333</v>
      </c>
    </row>
    <row r="3142" spans="1:20" x14ac:dyDescent="0.3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 t="shared" si="196"/>
        <v>0.96</v>
      </c>
      <c r="P3142" s="5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3">
        <f t="shared" si="199"/>
        <v>42832.677118055552</v>
      </c>
    </row>
    <row r="3143" spans="1:20" x14ac:dyDescent="0.3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 t="shared" si="196"/>
        <v>51.6</v>
      </c>
      <c r="P3143" s="5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3">
        <f t="shared" si="199"/>
        <v>42841.833333333328</v>
      </c>
    </row>
    <row r="3144" spans="1:20" x14ac:dyDescent="0.3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 t="shared" si="196"/>
        <v>1.6363636363636365</v>
      </c>
      <c r="P3144" s="5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3">
        <f t="shared" si="199"/>
        <v>42813.471516203703</v>
      </c>
    </row>
    <row r="3145" spans="1:20" x14ac:dyDescent="0.3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 t="shared" si="196"/>
        <v>0</v>
      </c>
      <c r="P3145" s="5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3">
        <f t="shared" si="199"/>
        <v>42834.358287037037</v>
      </c>
    </row>
    <row r="3146" spans="1:20" x14ac:dyDescent="0.3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 t="shared" si="196"/>
        <v>75.400000000000006</v>
      </c>
      <c r="P3146" s="5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3">
        <f t="shared" si="199"/>
        <v>42813.25</v>
      </c>
    </row>
    <row r="3147" spans="1:20" x14ac:dyDescent="0.3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 t="shared" si="196"/>
        <v>0</v>
      </c>
      <c r="P3147" s="5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3">
        <f t="shared" si="199"/>
        <v>42821.999236111107</v>
      </c>
    </row>
    <row r="3148" spans="1:20" x14ac:dyDescent="0.3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 t="shared" si="196"/>
        <v>10.5</v>
      </c>
      <c r="P3148" s="5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3">
        <f t="shared" si="199"/>
        <v>42841.640810185185</v>
      </c>
    </row>
    <row r="3149" spans="1:20" x14ac:dyDescent="0.3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 t="shared" si="196"/>
        <v>117.52499999999999</v>
      </c>
      <c r="P3149" s="5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3">
        <f t="shared" si="199"/>
        <v>41950.011053240742</v>
      </c>
    </row>
    <row r="3150" spans="1:20" x14ac:dyDescent="0.3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 t="shared" si="196"/>
        <v>131.16666666666669</v>
      </c>
      <c r="P3150" s="5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3">
        <f t="shared" si="199"/>
        <v>41913.166666666664</v>
      </c>
    </row>
    <row r="3151" spans="1:20" x14ac:dyDescent="0.3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 t="shared" si="196"/>
        <v>104</v>
      </c>
      <c r="P3151" s="5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3">
        <f t="shared" si="199"/>
        <v>41250.083333333336</v>
      </c>
    </row>
    <row r="3152" spans="1:20" x14ac:dyDescent="0.3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 t="shared" si="196"/>
        <v>101</v>
      </c>
      <c r="P3152" s="5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3">
        <f t="shared" si="199"/>
        <v>40568.166666666664</v>
      </c>
    </row>
    <row r="3153" spans="1:20" x14ac:dyDescent="0.3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 t="shared" si="196"/>
        <v>100.4</v>
      </c>
      <c r="P3153" s="5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3">
        <f t="shared" si="199"/>
        <v>41892.83997685185</v>
      </c>
    </row>
    <row r="3154" spans="1:20" x14ac:dyDescent="0.3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 t="shared" si="196"/>
        <v>105.95454545454545</v>
      </c>
      <c r="P3154" s="5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3">
        <f t="shared" si="199"/>
        <v>41580.867673611108</v>
      </c>
    </row>
    <row r="3155" spans="1:20" x14ac:dyDescent="0.3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 t="shared" si="196"/>
        <v>335.58333333333337</v>
      </c>
      <c r="P3155" s="5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3">
        <f t="shared" si="199"/>
        <v>40664.207638888889</v>
      </c>
    </row>
    <row r="3156" spans="1:20" x14ac:dyDescent="0.3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 t="shared" si="196"/>
        <v>112.92857142857142</v>
      </c>
      <c r="P3156" s="5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3">
        <f t="shared" si="199"/>
        <v>41000.834004629629</v>
      </c>
    </row>
    <row r="3157" spans="1:20" x14ac:dyDescent="0.3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 t="shared" si="196"/>
        <v>188.50460000000001</v>
      </c>
      <c r="P3157" s="5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3">
        <f t="shared" si="199"/>
        <v>41263.499131944445</v>
      </c>
    </row>
    <row r="3158" spans="1:20" x14ac:dyDescent="0.3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 t="shared" si="196"/>
        <v>101.81818181818181</v>
      </c>
      <c r="P3158" s="5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3">
        <f t="shared" si="199"/>
        <v>41061.953055555554</v>
      </c>
    </row>
    <row r="3159" spans="1:20" x14ac:dyDescent="0.3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 t="shared" si="196"/>
        <v>101</v>
      </c>
      <c r="P3159" s="5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3">
        <f t="shared" si="199"/>
        <v>41839.208333333336</v>
      </c>
    </row>
    <row r="3160" spans="1:20" x14ac:dyDescent="0.3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 t="shared" si="196"/>
        <v>113.99999999999999</v>
      </c>
      <c r="P3160" s="5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3">
        <f t="shared" si="199"/>
        <v>41477.839722222219</v>
      </c>
    </row>
    <row r="3161" spans="1:20" x14ac:dyDescent="0.3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 t="shared" si="196"/>
        <v>133.48133333333334</v>
      </c>
      <c r="P3161" s="5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3">
        <f t="shared" si="199"/>
        <v>40926.958333333336</v>
      </c>
    </row>
    <row r="3162" spans="1:20" x14ac:dyDescent="0.3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 t="shared" si="196"/>
        <v>101.53333333333335</v>
      </c>
      <c r="P3162" s="5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3">
        <f t="shared" si="199"/>
        <v>41864.207638888889</v>
      </c>
    </row>
    <row r="3163" spans="1:20" x14ac:dyDescent="0.3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 t="shared" si="196"/>
        <v>105.1</v>
      </c>
      <c r="P3163" s="5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3">
        <f t="shared" si="199"/>
        <v>41927.536134259259</v>
      </c>
    </row>
    <row r="3164" spans="1:20" x14ac:dyDescent="0.3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 t="shared" si="196"/>
        <v>127.15</v>
      </c>
      <c r="P3164" s="5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3">
        <f t="shared" si="199"/>
        <v>41827.083333333336</v>
      </c>
    </row>
    <row r="3165" spans="1:20" x14ac:dyDescent="0.3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 t="shared" si="196"/>
        <v>111.15384615384616</v>
      </c>
      <c r="P3165" s="5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3">
        <f t="shared" si="199"/>
        <v>41805.753761574073</v>
      </c>
    </row>
    <row r="3166" spans="1:20" x14ac:dyDescent="0.3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 t="shared" si="196"/>
        <v>106.76</v>
      </c>
      <c r="P3166" s="5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3">
        <f t="shared" si="199"/>
        <v>41799.80572916667</v>
      </c>
    </row>
    <row r="3167" spans="1:20" x14ac:dyDescent="0.3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 t="shared" si="196"/>
        <v>162.66666666666666</v>
      </c>
      <c r="P3167" s="5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3">
        <f t="shared" si="199"/>
        <v>40666.165972222225</v>
      </c>
    </row>
    <row r="3168" spans="1:20" x14ac:dyDescent="0.3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 t="shared" si="196"/>
        <v>160.22808571428573</v>
      </c>
      <c r="P3168" s="5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3">
        <f t="shared" si="199"/>
        <v>41969.332638888889</v>
      </c>
    </row>
    <row r="3169" spans="1:20" x14ac:dyDescent="0.3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 t="shared" si="196"/>
        <v>116.16666666666666</v>
      </c>
      <c r="P3169" s="5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3">
        <f t="shared" si="199"/>
        <v>41853.175706018519</v>
      </c>
    </row>
    <row r="3170" spans="1:20" x14ac:dyDescent="0.3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 t="shared" si="196"/>
        <v>124.2</v>
      </c>
      <c r="P3170" s="5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3">
        <f t="shared" si="199"/>
        <v>41803.916666666664</v>
      </c>
    </row>
    <row r="3171" spans="1:20" x14ac:dyDescent="0.3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 t="shared" si="196"/>
        <v>103.01249999999999</v>
      </c>
      <c r="P3171" s="5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3">
        <f t="shared" si="199"/>
        <v>41621.207638888889</v>
      </c>
    </row>
    <row r="3172" spans="1:20" x14ac:dyDescent="0.3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 t="shared" si="196"/>
        <v>112.25</v>
      </c>
      <c r="P3172" s="5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3">
        <f t="shared" si="199"/>
        <v>41822.166666666664</v>
      </c>
    </row>
    <row r="3173" spans="1:20" x14ac:dyDescent="0.3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 t="shared" si="196"/>
        <v>108.8142857142857</v>
      </c>
      <c r="P3173" s="5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3">
        <f t="shared" si="199"/>
        <v>42496.608310185184</v>
      </c>
    </row>
    <row r="3174" spans="1:20" x14ac:dyDescent="0.3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 t="shared" si="196"/>
        <v>114.99999999999999</v>
      </c>
      <c r="P3174" s="5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3">
        <f t="shared" si="199"/>
        <v>40953.729953703703</v>
      </c>
    </row>
    <row r="3175" spans="1:20" x14ac:dyDescent="0.3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 t="shared" si="196"/>
        <v>103</v>
      </c>
      <c r="P3175" s="5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3">
        <f t="shared" si="199"/>
        <v>41908.878379629627</v>
      </c>
    </row>
    <row r="3176" spans="1:20" x14ac:dyDescent="0.3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 t="shared" si="196"/>
        <v>101.13333333333334</v>
      </c>
      <c r="P3176" s="5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3">
        <f t="shared" si="199"/>
        <v>41876.864675925928</v>
      </c>
    </row>
    <row r="3177" spans="1:20" x14ac:dyDescent="0.3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 t="shared" si="196"/>
        <v>109.55999999999999</v>
      </c>
      <c r="P3177" s="5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3">
        <f t="shared" si="199"/>
        <v>40591.886886574073</v>
      </c>
    </row>
    <row r="3178" spans="1:20" x14ac:dyDescent="0.3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 t="shared" si="196"/>
        <v>114.8421052631579</v>
      </c>
      <c r="P3178" s="5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3">
        <f t="shared" si="199"/>
        <v>41504.625</v>
      </c>
    </row>
    <row r="3179" spans="1:20" x14ac:dyDescent="0.3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 t="shared" si="196"/>
        <v>117.39999999999999</v>
      </c>
      <c r="P3179" s="5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3">
        <f t="shared" si="199"/>
        <v>41811.666770833333</v>
      </c>
    </row>
    <row r="3180" spans="1:20" x14ac:dyDescent="0.3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 t="shared" si="196"/>
        <v>171.73333333333335</v>
      </c>
      <c r="P3180" s="5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3">
        <f t="shared" si="199"/>
        <v>41836.605034722219</v>
      </c>
    </row>
    <row r="3181" spans="1:20" x14ac:dyDescent="0.3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 t="shared" si="196"/>
        <v>114.16238095238094</v>
      </c>
      <c r="P3181" s="5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3">
        <f t="shared" si="199"/>
        <v>41400.702210648145</v>
      </c>
    </row>
    <row r="3182" spans="1:20" x14ac:dyDescent="0.3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 t="shared" si="196"/>
        <v>119.75</v>
      </c>
      <c r="P3182" s="5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3">
        <f t="shared" si="199"/>
        <v>41810.412604166668</v>
      </c>
    </row>
    <row r="3183" spans="1:20" x14ac:dyDescent="0.3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 t="shared" si="196"/>
        <v>109.00000000000001</v>
      </c>
      <c r="P3183" s="5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3">
        <f t="shared" si="199"/>
        <v>41805.666666666664</v>
      </c>
    </row>
    <row r="3184" spans="1:20" x14ac:dyDescent="0.3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 t="shared" si="196"/>
        <v>100.88571428571429</v>
      </c>
      <c r="P3184" s="5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3">
        <f t="shared" si="199"/>
        <v>40939.708333333336</v>
      </c>
    </row>
    <row r="3185" spans="1:20" x14ac:dyDescent="0.3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 t="shared" si="196"/>
        <v>109.00000000000001</v>
      </c>
      <c r="P3185" s="5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3">
        <f t="shared" si="199"/>
        <v>41509.79478009259</v>
      </c>
    </row>
    <row r="3186" spans="1:20" x14ac:dyDescent="0.3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 t="shared" si="196"/>
        <v>107.20930232558139</v>
      </c>
      <c r="P3186" s="5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3">
        <f t="shared" si="199"/>
        <v>41821.993414351848</v>
      </c>
    </row>
    <row r="3187" spans="1:20" x14ac:dyDescent="0.3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 t="shared" si="196"/>
        <v>100</v>
      </c>
      <c r="P3187" s="5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3">
        <f t="shared" si="199"/>
        <v>41836.977326388893</v>
      </c>
    </row>
    <row r="3188" spans="1:20" x14ac:dyDescent="0.3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 t="shared" si="196"/>
        <v>102.18750000000001</v>
      </c>
      <c r="P3188" s="5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3">
        <f t="shared" si="199"/>
        <v>41898.875</v>
      </c>
    </row>
    <row r="3189" spans="1:20" x14ac:dyDescent="0.3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 t="shared" si="196"/>
        <v>116.29333333333334</v>
      </c>
      <c r="P3189" s="5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3">
        <f t="shared" si="199"/>
        <v>41855.666354166664</v>
      </c>
    </row>
    <row r="3190" spans="1:20" x14ac:dyDescent="0.3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 t="shared" si="196"/>
        <v>65</v>
      </c>
      <c r="P3190" s="5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3">
        <f t="shared" si="199"/>
        <v>42165.415532407409</v>
      </c>
    </row>
    <row r="3191" spans="1:20" x14ac:dyDescent="0.3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 t="shared" si="196"/>
        <v>12.327272727272726</v>
      </c>
      <c r="P3191" s="5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3">
        <f t="shared" si="199"/>
        <v>42148.346435185187</v>
      </c>
    </row>
    <row r="3192" spans="1:20" x14ac:dyDescent="0.3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 t="shared" si="196"/>
        <v>0</v>
      </c>
      <c r="P3192" s="5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3">
        <f t="shared" si="199"/>
        <v>42713.192997685182</v>
      </c>
    </row>
    <row r="3193" spans="1:20" x14ac:dyDescent="0.3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 t="shared" si="196"/>
        <v>4.0266666666666664</v>
      </c>
      <c r="P3193" s="5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3">
        <f t="shared" si="199"/>
        <v>42598.755428240736</v>
      </c>
    </row>
    <row r="3194" spans="1:20" x14ac:dyDescent="0.3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 t="shared" si="196"/>
        <v>1.02</v>
      </c>
      <c r="P3194" s="5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3">
        <f t="shared" si="199"/>
        <v>42063.916666666672</v>
      </c>
    </row>
    <row r="3195" spans="1:20" x14ac:dyDescent="0.3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 t="shared" si="196"/>
        <v>11.74</v>
      </c>
      <c r="P3195" s="5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3">
        <f t="shared" si="199"/>
        <v>42055.968240740738</v>
      </c>
    </row>
    <row r="3196" spans="1:20" x14ac:dyDescent="0.3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 t="shared" si="196"/>
        <v>0</v>
      </c>
      <c r="P3196" s="5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3">
        <f t="shared" si="199"/>
        <v>42212.062476851846</v>
      </c>
    </row>
    <row r="3197" spans="1:20" x14ac:dyDescent="0.3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 t="shared" si="196"/>
        <v>59.142857142857139</v>
      </c>
      <c r="P3197" s="5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3">
        <f t="shared" si="199"/>
        <v>42047.594236111108</v>
      </c>
    </row>
    <row r="3198" spans="1:20" x14ac:dyDescent="0.3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 t="shared" si="196"/>
        <v>0.06</v>
      </c>
      <c r="P3198" s="5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3">
        <f t="shared" si="199"/>
        <v>42217.583333333328</v>
      </c>
    </row>
    <row r="3199" spans="1:20" x14ac:dyDescent="0.3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 t="shared" si="196"/>
        <v>11.450000000000001</v>
      </c>
      <c r="P3199" s="5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3">
        <f t="shared" si="199"/>
        <v>42039.493263888886</v>
      </c>
    </row>
    <row r="3200" spans="1:20" x14ac:dyDescent="0.3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 t="shared" si="196"/>
        <v>0.36666666666666664</v>
      </c>
      <c r="P3200" s="5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3">
        <f t="shared" si="199"/>
        <v>42051.424502314811</v>
      </c>
    </row>
    <row r="3201" spans="1:20" x14ac:dyDescent="0.3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 t="shared" si="196"/>
        <v>52.16</v>
      </c>
      <c r="P3201" s="5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3">
        <f t="shared" si="199"/>
        <v>41888.875</v>
      </c>
    </row>
    <row r="3202" spans="1:20" x14ac:dyDescent="0.3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 t="shared" si="196"/>
        <v>2E-3</v>
      </c>
      <c r="P3202" s="5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3">
        <f t="shared" si="199"/>
        <v>42490.231944444444</v>
      </c>
    </row>
    <row r="3203" spans="1:20" x14ac:dyDescent="0.3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 t="shared" ref="O3203:O3266" si="200">(E3203/D3203)*100</f>
        <v>1.25</v>
      </c>
      <c r="P3203" s="5">
        <f t="shared" ref="P3203:P3266" si="201">IF(NOT(L3203=0),(E3203/L3203),0)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3">
        <f t="shared" ref="T3203:T3266" si="203">(((I3203/60)/60)/24)+DATE(1970,1,1)</f>
        <v>41882.767094907409</v>
      </c>
    </row>
    <row r="3204" spans="1:20" x14ac:dyDescent="0.3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 t="shared" si="200"/>
        <v>54.52</v>
      </c>
      <c r="P3204" s="5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3">
        <f t="shared" si="203"/>
        <v>42352.249305555553</v>
      </c>
    </row>
    <row r="3205" spans="1:20" x14ac:dyDescent="0.3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 t="shared" si="200"/>
        <v>25</v>
      </c>
      <c r="P3205" s="5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3">
        <f t="shared" si="203"/>
        <v>42272.988680555558</v>
      </c>
    </row>
    <row r="3206" spans="1:20" x14ac:dyDescent="0.3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 t="shared" si="200"/>
        <v>0</v>
      </c>
      <c r="P3206" s="5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3">
        <f t="shared" si="203"/>
        <v>42202.676388888889</v>
      </c>
    </row>
    <row r="3207" spans="1:20" x14ac:dyDescent="0.3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 t="shared" si="200"/>
        <v>3.4125000000000001</v>
      </c>
      <c r="P3207" s="5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3">
        <f t="shared" si="203"/>
        <v>42125.374675925923</v>
      </c>
    </row>
    <row r="3208" spans="1:20" x14ac:dyDescent="0.3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 t="shared" si="200"/>
        <v>0</v>
      </c>
      <c r="P3208" s="5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3">
        <f t="shared" si="203"/>
        <v>42266.276053240741</v>
      </c>
    </row>
    <row r="3209" spans="1:20" x14ac:dyDescent="0.3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 t="shared" si="200"/>
        <v>46.36363636363636</v>
      </c>
      <c r="P3209" s="5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3">
        <f t="shared" si="203"/>
        <v>42117.236192129625</v>
      </c>
    </row>
    <row r="3210" spans="1:20" x14ac:dyDescent="0.3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 t="shared" si="200"/>
        <v>103.49999999999999</v>
      </c>
      <c r="P3210" s="5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3">
        <f t="shared" si="203"/>
        <v>41848.605057870373</v>
      </c>
    </row>
    <row r="3211" spans="1:20" x14ac:dyDescent="0.3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 t="shared" si="200"/>
        <v>119.32315789473684</v>
      </c>
      <c r="P3211" s="5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3">
        <f t="shared" si="203"/>
        <v>41810.958333333336</v>
      </c>
    </row>
    <row r="3212" spans="1:20" x14ac:dyDescent="0.3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 t="shared" si="200"/>
        <v>125.76666666666667</v>
      </c>
      <c r="P3212" s="5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3">
        <f t="shared" si="203"/>
        <v>41061.165972222225</v>
      </c>
    </row>
    <row r="3213" spans="1:20" x14ac:dyDescent="0.3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 t="shared" si="200"/>
        <v>119.74347826086958</v>
      </c>
      <c r="P3213" s="5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3">
        <f t="shared" si="203"/>
        <v>41866.083333333336</v>
      </c>
    </row>
    <row r="3214" spans="1:20" x14ac:dyDescent="0.3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 t="shared" si="200"/>
        <v>126.25</v>
      </c>
      <c r="P3214" s="5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3">
        <f t="shared" si="203"/>
        <v>41859.795729166668</v>
      </c>
    </row>
    <row r="3215" spans="1:20" x14ac:dyDescent="0.3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 t="shared" si="200"/>
        <v>100.11666666666667</v>
      </c>
      <c r="P3215" s="5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3">
        <f t="shared" si="203"/>
        <v>42211.763414351852</v>
      </c>
    </row>
    <row r="3216" spans="1:20" x14ac:dyDescent="0.3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 t="shared" si="200"/>
        <v>102.13333333333334</v>
      </c>
      <c r="P3216" s="5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3">
        <f t="shared" si="203"/>
        <v>42374.996527777781</v>
      </c>
    </row>
    <row r="3217" spans="1:20" x14ac:dyDescent="0.3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 t="shared" si="200"/>
        <v>100.35142857142858</v>
      </c>
      <c r="P3217" s="5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3">
        <f t="shared" si="203"/>
        <v>42257.165972222225</v>
      </c>
    </row>
    <row r="3218" spans="1:20" x14ac:dyDescent="0.3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 t="shared" si="200"/>
        <v>100.05</v>
      </c>
      <c r="P3218" s="5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3">
        <f t="shared" si="203"/>
        <v>42196.604166666672</v>
      </c>
    </row>
    <row r="3219" spans="1:20" x14ac:dyDescent="0.3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 t="shared" si="200"/>
        <v>116.02222222222223</v>
      </c>
      <c r="P3219" s="5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3">
        <f t="shared" si="203"/>
        <v>42678.546111111107</v>
      </c>
    </row>
    <row r="3220" spans="1:20" x14ac:dyDescent="0.3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 t="shared" si="200"/>
        <v>102.1</v>
      </c>
      <c r="P3220" s="5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3">
        <f t="shared" si="203"/>
        <v>42004</v>
      </c>
    </row>
    <row r="3221" spans="1:20" x14ac:dyDescent="0.3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 t="shared" si="200"/>
        <v>100.11000000000001</v>
      </c>
      <c r="P3221" s="5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3">
        <f t="shared" si="203"/>
        <v>42085.941516203704</v>
      </c>
    </row>
    <row r="3222" spans="1:20" x14ac:dyDescent="0.3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 t="shared" si="200"/>
        <v>100.84</v>
      </c>
      <c r="P3222" s="5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3">
        <f t="shared" si="203"/>
        <v>42806.875</v>
      </c>
    </row>
    <row r="3223" spans="1:20" x14ac:dyDescent="0.3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 t="shared" si="200"/>
        <v>103.42499999999998</v>
      </c>
      <c r="P3223" s="5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3">
        <f t="shared" si="203"/>
        <v>42190.696793981479</v>
      </c>
    </row>
    <row r="3224" spans="1:20" x14ac:dyDescent="0.3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 t="shared" si="200"/>
        <v>124.8</v>
      </c>
      <c r="P3224" s="5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3">
        <f t="shared" si="203"/>
        <v>42301.895138888889</v>
      </c>
    </row>
    <row r="3225" spans="1:20" x14ac:dyDescent="0.3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 t="shared" si="200"/>
        <v>109.51612903225806</v>
      </c>
      <c r="P3225" s="5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3">
        <f t="shared" si="203"/>
        <v>42236.835370370376</v>
      </c>
    </row>
    <row r="3226" spans="1:20" x14ac:dyDescent="0.3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 t="shared" si="200"/>
        <v>102.03333333333333</v>
      </c>
      <c r="P3226" s="5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3">
        <f t="shared" si="203"/>
        <v>42745.208333333328</v>
      </c>
    </row>
    <row r="3227" spans="1:20" x14ac:dyDescent="0.3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 t="shared" si="200"/>
        <v>102.35000000000001</v>
      </c>
      <c r="P3227" s="5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3">
        <f t="shared" si="203"/>
        <v>42524.875</v>
      </c>
    </row>
    <row r="3228" spans="1:20" x14ac:dyDescent="0.3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 t="shared" si="200"/>
        <v>104.16666666666667</v>
      </c>
      <c r="P3228" s="5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3">
        <f t="shared" si="203"/>
        <v>42307.583472222221</v>
      </c>
    </row>
    <row r="3229" spans="1:20" x14ac:dyDescent="0.3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 t="shared" si="200"/>
        <v>125</v>
      </c>
      <c r="P3229" s="5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3">
        <f t="shared" si="203"/>
        <v>42752.882361111115</v>
      </c>
    </row>
    <row r="3230" spans="1:20" x14ac:dyDescent="0.3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 t="shared" si="200"/>
        <v>102.34285714285714</v>
      </c>
      <c r="P3230" s="5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3">
        <f t="shared" si="203"/>
        <v>42355.207638888889</v>
      </c>
    </row>
    <row r="3231" spans="1:20" x14ac:dyDescent="0.3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 t="shared" si="200"/>
        <v>107.86500000000001</v>
      </c>
      <c r="P3231" s="5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3">
        <f t="shared" si="203"/>
        <v>41963.333310185189</v>
      </c>
    </row>
    <row r="3232" spans="1:20" x14ac:dyDescent="0.3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 t="shared" si="200"/>
        <v>109.88461538461539</v>
      </c>
      <c r="P3232" s="5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3">
        <f t="shared" si="203"/>
        <v>41913.165972222225</v>
      </c>
    </row>
    <row r="3233" spans="1:20" x14ac:dyDescent="0.3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 t="shared" si="200"/>
        <v>161</v>
      </c>
      <c r="P3233" s="5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3">
        <f t="shared" si="203"/>
        <v>42476.943831018521</v>
      </c>
    </row>
    <row r="3234" spans="1:20" x14ac:dyDescent="0.3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 t="shared" si="200"/>
        <v>131.20000000000002</v>
      </c>
      <c r="P3234" s="5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3">
        <f t="shared" si="203"/>
        <v>42494.165972222225</v>
      </c>
    </row>
    <row r="3235" spans="1:20" x14ac:dyDescent="0.3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 t="shared" si="200"/>
        <v>118.8</v>
      </c>
      <c r="P3235" s="5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3">
        <f t="shared" si="203"/>
        <v>42796.805034722223</v>
      </c>
    </row>
    <row r="3236" spans="1:20" x14ac:dyDescent="0.3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 t="shared" si="200"/>
        <v>100.39275000000001</v>
      </c>
      <c r="P3236" s="5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3">
        <f t="shared" si="203"/>
        <v>42767.979861111111</v>
      </c>
    </row>
    <row r="3237" spans="1:20" x14ac:dyDescent="0.3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 t="shared" si="200"/>
        <v>103.20666666666666</v>
      </c>
      <c r="P3237" s="5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3">
        <f t="shared" si="203"/>
        <v>42552.347812499997</v>
      </c>
    </row>
    <row r="3238" spans="1:20" x14ac:dyDescent="0.3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 t="shared" si="200"/>
        <v>100.6</v>
      </c>
      <c r="P3238" s="5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3">
        <f t="shared" si="203"/>
        <v>42732.917048611111</v>
      </c>
    </row>
    <row r="3239" spans="1:20" x14ac:dyDescent="0.3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 t="shared" si="200"/>
        <v>100.78754285714287</v>
      </c>
      <c r="P3239" s="5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3">
        <f t="shared" si="203"/>
        <v>42276.165972222225</v>
      </c>
    </row>
    <row r="3240" spans="1:20" x14ac:dyDescent="0.3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 t="shared" si="200"/>
        <v>112.32142857142857</v>
      </c>
      <c r="P3240" s="5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3">
        <f t="shared" si="203"/>
        <v>42186.510393518518</v>
      </c>
    </row>
    <row r="3241" spans="1:20" x14ac:dyDescent="0.3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 t="shared" si="200"/>
        <v>105.91914022517912</v>
      </c>
      <c r="P3241" s="5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3">
        <f t="shared" si="203"/>
        <v>42302.999305555553</v>
      </c>
    </row>
    <row r="3242" spans="1:20" x14ac:dyDescent="0.3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 t="shared" si="200"/>
        <v>100.56666666666668</v>
      </c>
      <c r="P3242" s="5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3">
        <f t="shared" si="203"/>
        <v>42782.958333333328</v>
      </c>
    </row>
    <row r="3243" spans="1:20" x14ac:dyDescent="0.3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 t="shared" si="200"/>
        <v>115.30588235294117</v>
      </c>
      <c r="P3243" s="5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3">
        <f t="shared" si="203"/>
        <v>41926.290972222225</v>
      </c>
    </row>
    <row r="3244" spans="1:20" x14ac:dyDescent="0.3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 t="shared" si="200"/>
        <v>127.30419999999999</v>
      </c>
      <c r="P3244" s="5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3">
        <f t="shared" si="203"/>
        <v>41901.755694444444</v>
      </c>
    </row>
    <row r="3245" spans="1:20" x14ac:dyDescent="0.3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 t="shared" si="200"/>
        <v>102.83750000000001</v>
      </c>
      <c r="P3245" s="5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3">
        <f t="shared" si="203"/>
        <v>42286</v>
      </c>
    </row>
    <row r="3246" spans="1:20" x14ac:dyDescent="0.3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 t="shared" si="200"/>
        <v>102.9375</v>
      </c>
      <c r="P3246" s="5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3">
        <f t="shared" si="203"/>
        <v>42705.735902777778</v>
      </c>
    </row>
    <row r="3247" spans="1:20" x14ac:dyDescent="0.3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 t="shared" si="200"/>
        <v>104.3047619047619</v>
      </c>
      <c r="P3247" s="5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3">
        <f t="shared" si="203"/>
        <v>42167.083333333328</v>
      </c>
    </row>
    <row r="3248" spans="1:20" x14ac:dyDescent="0.3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 t="shared" si="200"/>
        <v>111.22000000000001</v>
      </c>
      <c r="P3248" s="5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3">
        <f t="shared" si="203"/>
        <v>42259.165972222225</v>
      </c>
    </row>
    <row r="3249" spans="1:20" x14ac:dyDescent="0.3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 t="shared" si="200"/>
        <v>105.86</v>
      </c>
      <c r="P3249" s="5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3">
        <f t="shared" si="203"/>
        <v>42197.434166666666</v>
      </c>
    </row>
    <row r="3250" spans="1:20" x14ac:dyDescent="0.3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 t="shared" si="200"/>
        <v>100.79166666666666</v>
      </c>
      <c r="P3250" s="5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3">
        <f t="shared" si="203"/>
        <v>42098.846724537041</v>
      </c>
    </row>
    <row r="3251" spans="1:20" x14ac:dyDescent="0.3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 t="shared" si="200"/>
        <v>104.92727272727274</v>
      </c>
      <c r="P3251" s="5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3">
        <f t="shared" si="203"/>
        <v>42175.746689814812</v>
      </c>
    </row>
    <row r="3252" spans="1:20" x14ac:dyDescent="0.3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 t="shared" si="200"/>
        <v>101.55199999999999</v>
      </c>
      <c r="P3252" s="5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3">
        <f t="shared" si="203"/>
        <v>41948.783842592595</v>
      </c>
    </row>
    <row r="3253" spans="1:20" x14ac:dyDescent="0.3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 t="shared" si="200"/>
        <v>110.73333333333333</v>
      </c>
      <c r="P3253" s="5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3">
        <f t="shared" si="203"/>
        <v>42176.731087962966</v>
      </c>
    </row>
    <row r="3254" spans="1:20" x14ac:dyDescent="0.3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 t="shared" si="200"/>
        <v>127.82222222222221</v>
      </c>
      <c r="P3254" s="5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3">
        <f t="shared" si="203"/>
        <v>42620.472685185188</v>
      </c>
    </row>
    <row r="3255" spans="1:20" x14ac:dyDescent="0.3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 t="shared" si="200"/>
        <v>101.82500000000002</v>
      </c>
      <c r="P3255" s="5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3">
        <f t="shared" si="203"/>
        <v>42621.15625</v>
      </c>
    </row>
    <row r="3256" spans="1:20" x14ac:dyDescent="0.3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 t="shared" si="200"/>
        <v>101.25769230769231</v>
      </c>
      <c r="P3256" s="5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3">
        <f t="shared" si="203"/>
        <v>42089.044085648144</v>
      </c>
    </row>
    <row r="3257" spans="1:20" x14ac:dyDescent="0.3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 t="shared" si="200"/>
        <v>175</v>
      </c>
      <c r="P3257" s="5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3">
        <f t="shared" si="203"/>
        <v>41919.768229166664</v>
      </c>
    </row>
    <row r="3258" spans="1:20" x14ac:dyDescent="0.3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 t="shared" si="200"/>
        <v>128.06</v>
      </c>
      <c r="P3258" s="5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3">
        <f t="shared" si="203"/>
        <v>42166.165972222225</v>
      </c>
    </row>
    <row r="3259" spans="1:20" x14ac:dyDescent="0.3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 t="shared" si="200"/>
        <v>106.29949999999999</v>
      </c>
      <c r="P3259" s="5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3">
        <f t="shared" si="203"/>
        <v>42788.559629629628</v>
      </c>
    </row>
    <row r="3260" spans="1:20" x14ac:dyDescent="0.3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 t="shared" si="200"/>
        <v>105.21428571428571</v>
      </c>
      <c r="P3260" s="5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3">
        <f t="shared" si="203"/>
        <v>42012.887280092589</v>
      </c>
    </row>
    <row r="3261" spans="1:20" x14ac:dyDescent="0.3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 t="shared" si="200"/>
        <v>106.16782608695652</v>
      </c>
      <c r="P3261" s="5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3">
        <f t="shared" si="203"/>
        <v>42644.165972222225</v>
      </c>
    </row>
    <row r="3262" spans="1:20" x14ac:dyDescent="0.3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 t="shared" si="200"/>
        <v>109.24000000000001</v>
      </c>
      <c r="P3262" s="5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3">
        <f t="shared" si="203"/>
        <v>42338.714328703703</v>
      </c>
    </row>
    <row r="3263" spans="1:20" x14ac:dyDescent="0.3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 t="shared" si="200"/>
        <v>100.45454545454547</v>
      </c>
      <c r="P3263" s="5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3">
        <f t="shared" si="203"/>
        <v>42201.725416666668</v>
      </c>
    </row>
    <row r="3264" spans="1:20" x14ac:dyDescent="0.3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 t="shared" si="200"/>
        <v>103.04098360655738</v>
      </c>
      <c r="P3264" s="5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3">
        <f t="shared" si="203"/>
        <v>41995.166666666672</v>
      </c>
    </row>
    <row r="3265" spans="1:20" x14ac:dyDescent="0.3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 t="shared" si="200"/>
        <v>112.1664</v>
      </c>
      <c r="P3265" s="5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3">
        <f t="shared" si="203"/>
        <v>42307.875</v>
      </c>
    </row>
    <row r="3266" spans="1:20" x14ac:dyDescent="0.3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 t="shared" si="200"/>
        <v>103</v>
      </c>
      <c r="P3266" s="5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3">
        <f t="shared" si="203"/>
        <v>42032.916666666672</v>
      </c>
    </row>
    <row r="3267" spans="1:20" x14ac:dyDescent="0.3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 t="shared" ref="O3267:O3330" si="204">(E3267/D3267)*100</f>
        <v>164</v>
      </c>
      <c r="P3267" s="5">
        <f t="shared" ref="P3267:P3330" si="205">IF(NOT(L3267=0),(E3267/L3267),0)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3">
        <f t="shared" ref="T3267:T3330" si="207">(((I3267/60)/60)/24)+DATE(1970,1,1)</f>
        <v>42341.708333333328</v>
      </c>
    </row>
    <row r="3268" spans="1:20" x14ac:dyDescent="0.3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 t="shared" si="204"/>
        <v>131.28333333333333</v>
      </c>
      <c r="P3268" s="5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3">
        <f t="shared" si="207"/>
        <v>42167.875</v>
      </c>
    </row>
    <row r="3269" spans="1:20" x14ac:dyDescent="0.3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 t="shared" si="204"/>
        <v>102.1</v>
      </c>
      <c r="P3269" s="5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3">
        <f t="shared" si="207"/>
        <v>42202.757638888885</v>
      </c>
    </row>
    <row r="3270" spans="1:20" x14ac:dyDescent="0.3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 t="shared" si="204"/>
        <v>128</v>
      </c>
      <c r="P3270" s="5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3">
        <f t="shared" si="207"/>
        <v>42606.90425925926</v>
      </c>
    </row>
    <row r="3271" spans="1:20" x14ac:dyDescent="0.3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 t="shared" si="204"/>
        <v>101.49999999999999</v>
      </c>
      <c r="P3271" s="5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3">
        <f t="shared" si="207"/>
        <v>42171.458333333328</v>
      </c>
    </row>
    <row r="3272" spans="1:20" x14ac:dyDescent="0.3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 t="shared" si="204"/>
        <v>101.66666666666666</v>
      </c>
      <c r="P3272" s="5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3">
        <f t="shared" si="207"/>
        <v>42197.533159722225</v>
      </c>
    </row>
    <row r="3273" spans="1:20" x14ac:dyDescent="0.3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 t="shared" si="204"/>
        <v>130</v>
      </c>
      <c r="P3273" s="5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3">
        <f t="shared" si="207"/>
        <v>41945.478877314818</v>
      </c>
    </row>
    <row r="3274" spans="1:20" x14ac:dyDescent="0.3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 t="shared" si="204"/>
        <v>154.43</v>
      </c>
      <c r="P3274" s="5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3">
        <f t="shared" si="207"/>
        <v>42314.541770833333</v>
      </c>
    </row>
    <row r="3275" spans="1:20" x14ac:dyDescent="0.3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 t="shared" si="204"/>
        <v>107.4</v>
      </c>
      <c r="P3275" s="5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3">
        <f t="shared" si="207"/>
        <v>42627.791666666672</v>
      </c>
    </row>
    <row r="3276" spans="1:20" x14ac:dyDescent="0.3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 t="shared" si="204"/>
        <v>101.32258064516128</v>
      </c>
      <c r="P3276" s="5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3">
        <f t="shared" si="207"/>
        <v>42444.875</v>
      </c>
    </row>
    <row r="3277" spans="1:20" x14ac:dyDescent="0.3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 t="shared" si="204"/>
        <v>100.27777777777777</v>
      </c>
      <c r="P3277" s="5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3">
        <f t="shared" si="207"/>
        <v>42044.1875</v>
      </c>
    </row>
    <row r="3278" spans="1:20" x14ac:dyDescent="0.3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 t="shared" si="204"/>
        <v>116.84444444444443</v>
      </c>
      <c r="P3278" s="5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3">
        <f t="shared" si="207"/>
        <v>42461.165972222225</v>
      </c>
    </row>
    <row r="3279" spans="1:20" x14ac:dyDescent="0.3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 t="shared" si="204"/>
        <v>108.60000000000001</v>
      </c>
      <c r="P3279" s="5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3">
        <f t="shared" si="207"/>
        <v>41961.724606481483</v>
      </c>
    </row>
    <row r="3280" spans="1:20" x14ac:dyDescent="0.3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 t="shared" si="204"/>
        <v>103.4</v>
      </c>
      <c r="P3280" s="5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3">
        <f t="shared" si="207"/>
        <v>42154.848414351851</v>
      </c>
    </row>
    <row r="3281" spans="1:20" x14ac:dyDescent="0.3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 t="shared" si="204"/>
        <v>114.27586206896552</v>
      </c>
      <c r="P3281" s="5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3">
        <f t="shared" si="207"/>
        <v>42461.06086805556</v>
      </c>
    </row>
    <row r="3282" spans="1:20" x14ac:dyDescent="0.3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 t="shared" si="204"/>
        <v>103</v>
      </c>
      <c r="P3282" s="5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3">
        <f t="shared" si="207"/>
        <v>42156.208333333328</v>
      </c>
    </row>
    <row r="3283" spans="1:20" x14ac:dyDescent="0.3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 t="shared" si="204"/>
        <v>121.6</v>
      </c>
      <c r="P3283" s="5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3">
        <f t="shared" si="207"/>
        <v>42249.019733796296</v>
      </c>
    </row>
    <row r="3284" spans="1:20" x14ac:dyDescent="0.3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 t="shared" si="204"/>
        <v>102.6467741935484</v>
      </c>
      <c r="P3284" s="5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3">
        <f t="shared" si="207"/>
        <v>42489.19430555556</v>
      </c>
    </row>
    <row r="3285" spans="1:20" x14ac:dyDescent="0.3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 t="shared" si="204"/>
        <v>104.75000000000001</v>
      </c>
      <c r="P3285" s="5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3">
        <f t="shared" si="207"/>
        <v>42410.875</v>
      </c>
    </row>
    <row r="3286" spans="1:20" x14ac:dyDescent="0.3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 t="shared" si="204"/>
        <v>101.6</v>
      </c>
      <c r="P3286" s="5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3">
        <f t="shared" si="207"/>
        <v>42398.249305555553</v>
      </c>
    </row>
    <row r="3287" spans="1:20" x14ac:dyDescent="0.3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 t="shared" si="204"/>
        <v>112.10242048409683</v>
      </c>
      <c r="P3287" s="5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3">
        <f t="shared" si="207"/>
        <v>42794.208333333328</v>
      </c>
    </row>
    <row r="3288" spans="1:20" x14ac:dyDescent="0.3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 t="shared" si="204"/>
        <v>101.76666666666667</v>
      </c>
      <c r="P3288" s="5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3">
        <f t="shared" si="207"/>
        <v>42597.840069444443</v>
      </c>
    </row>
    <row r="3289" spans="1:20" x14ac:dyDescent="0.3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 t="shared" si="204"/>
        <v>100</v>
      </c>
      <c r="P3289" s="5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3">
        <f t="shared" si="207"/>
        <v>42336.750324074077</v>
      </c>
    </row>
    <row r="3290" spans="1:20" x14ac:dyDescent="0.3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 t="shared" si="204"/>
        <v>100.26489999999998</v>
      </c>
      <c r="P3290" s="5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3">
        <f t="shared" si="207"/>
        <v>42541.958333333328</v>
      </c>
    </row>
    <row r="3291" spans="1:20" x14ac:dyDescent="0.3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 t="shared" si="204"/>
        <v>133.04200000000003</v>
      </c>
      <c r="P3291" s="5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3">
        <f t="shared" si="207"/>
        <v>42786.368078703701</v>
      </c>
    </row>
    <row r="3292" spans="1:20" x14ac:dyDescent="0.3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 t="shared" si="204"/>
        <v>121.2</v>
      </c>
      <c r="P3292" s="5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3">
        <f t="shared" si="207"/>
        <v>42805.51494212963</v>
      </c>
    </row>
    <row r="3293" spans="1:20" x14ac:dyDescent="0.3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 t="shared" si="204"/>
        <v>113.99999999999999</v>
      </c>
      <c r="P3293" s="5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3">
        <f t="shared" si="207"/>
        <v>42264.165972222225</v>
      </c>
    </row>
    <row r="3294" spans="1:20" x14ac:dyDescent="0.3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 t="shared" si="204"/>
        <v>286.13861386138615</v>
      </c>
      <c r="P3294" s="5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3">
        <f t="shared" si="207"/>
        <v>42342.811898148153</v>
      </c>
    </row>
    <row r="3295" spans="1:20" x14ac:dyDescent="0.3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 t="shared" si="204"/>
        <v>170.44444444444446</v>
      </c>
      <c r="P3295" s="5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3">
        <f t="shared" si="207"/>
        <v>42798.425370370373</v>
      </c>
    </row>
    <row r="3296" spans="1:20" x14ac:dyDescent="0.3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 t="shared" si="204"/>
        <v>118.33333333333333</v>
      </c>
      <c r="P3296" s="5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3">
        <f t="shared" si="207"/>
        <v>42171.541134259256</v>
      </c>
    </row>
    <row r="3297" spans="1:20" x14ac:dyDescent="0.3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 t="shared" si="204"/>
        <v>102.85857142857142</v>
      </c>
      <c r="P3297" s="5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3">
        <f t="shared" si="207"/>
        <v>42639.442465277782</v>
      </c>
    </row>
    <row r="3298" spans="1:20" x14ac:dyDescent="0.3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 t="shared" si="204"/>
        <v>144.06666666666666</v>
      </c>
      <c r="P3298" s="5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3">
        <f t="shared" si="207"/>
        <v>42330.916666666672</v>
      </c>
    </row>
    <row r="3299" spans="1:20" x14ac:dyDescent="0.3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 t="shared" si="204"/>
        <v>100.07272727272726</v>
      </c>
      <c r="P3299" s="5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3">
        <f t="shared" si="207"/>
        <v>42212.957638888889</v>
      </c>
    </row>
    <row r="3300" spans="1:20" x14ac:dyDescent="0.3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 t="shared" si="204"/>
        <v>101.73</v>
      </c>
      <c r="P3300" s="5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3">
        <f t="shared" si="207"/>
        <v>42260</v>
      </c>
    </row>
    <row r="3301" spans="1:20" x14ac:dyDescent="0.3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 t="shared" si="204"/>
        <v>116.19999999999999</v>
      </c>
      <c r="P3301" s="5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3">
        <f t="shared" si="207"/>
        <v>42291.917395833334</v>
      </c>
    </row>
    <row r="3302" spans="1:20" x14ac:dyDescent="0.3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 t="shared" si="204"/>
        <v>136.16666666666666</v>
      </c>
      <c r="P3302" s="5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3">
        <f t="shared" si="207"/>
        <v>42123.743773148148</v>
      </c>
    </row>
    <row r="3303" spans="1:20" x14ac:dyDescent="0.3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 t="shared" si="204"/>
        <v>133.46666666666667</v>
      </c>
      <c r="P3303" s="5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3">
        <f t="shared" si="207"/>
        <v>42583.290972222225</v>
      </c>
    </row>
    <row r="3304" spans="1:20" x14ac:dyDescent="0.3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 t="shared" si="204"/>
        <v>103.39285714285715</v>
      </c>
      <c r="P3304" s="5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3">
        <f t="shared" si="207"/>
        <v>42711.35157407407</v>
      </c>
    </row>
    <row r="3305" spans="1:20" x14ac:dyDescent="0.3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 t="shared" si="204"/>
        <v>115.88888888888889</v>
      </c>
      <c r="P3305" s="5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3">
        <f t="shared" si="207"/>
        <v>42091.609768518523</v>
      </c>
    </row>
    <row r="3306" spans="1:20" x14ac:dyDescent="0.3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 t="shared" si="204"/>
        <v>104.51666666666665</v>
      </c>
      <c r="P3306" s="5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3">
        <f t="shared" si="207"/>
        <v>42726.624444444446</v>
      </c>
    </row>
    <row r="3307" spans="1:20" x14ac:dyDescent="0.3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 t="shared" si="204"/>
        <v>102.02500000000001</v>
      </c>
      <c r="P3307" s="5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3">
        <f t="shared" si="207"/>
        <v>42216.855879629627</v>
      </c>
    </row>
    <row r="3308" spans="1:20" x14ac:dyDescent="0.3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 t="shared" si="204"/>
        <v>175.33333333333334</v>
      </c>
      <c r="P3308" s="5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3">
        <f t="shared" si="207"/>
        <v>42531.125</v>
      </c>
    </row>
    <row r="3309" spans="1:20" x14ac:dyDescent="0.3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 t="shared" si="204"/>
        <v>106.67999999999999</v>
      </c>
      <c r="P3309" s="5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3">
        <f t="shared" si="207"/>
        <v>42505.057164351849</v>
      </c>
    </row>
    <row r="3310" spans="1:20" x14ac:dyDescent="0.3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 t="shared" si="204"/>
        <v>122.28571428571429</v>
      </c>
      <c r="P3310" s="5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3">
        <f t="shared" si="207"/>
        <v>42473.876909722225</v>
      </c>
    </row>
    <row r="3311" spans="1:20" x14ac:dyDescent="0.3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 t="shared" si="204"/>
        <v>159.42857142857144</v>
      </c>
      <c r="P3311" s="5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3">
        <f t="shared" si="207"/>
        <v>42659.650208333333</v>
      </c>
    </row>
    <row r="3312" spans="1:20" x14ac:dyDescent="0.3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 t="shared" si="204"/>
        <v>100.07692307692308</v>
      </c>
      <c r="P3312" s="5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3">
        <f t="shared" si="207"/>
        <v>42283.928530092591</v>
      </c>
    </row>
    <row r="3313" spans="1:20" x14ac:dyDescent="0.3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 t="shared" si="204"/>
        <v>109.84</v>
      </c>
      <c r="P3313" s="5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3">
        <f t="shared" si="207"/>
        <v>42294.29178240741</v>
      </c>
    </row>
    <row r="3314" spans="1:20" x14ac:dyDescent="0.3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 t="shared" si="204"/>
        <v>100.03999999999999</v>
      </c>
      <c r="P3314" s="5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3">
        <f t="shared" si="207"/>
        <v>42685.916666666672</v>
      </c>
    </row>
    <row r="3315" spans="1:20" x14ac:dyDescent="0.3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 t="shared" si="204"/>
        <v>116.05000000000001</v>
      </c>
      <c r="P3315" s="5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3">
        <f t="shared" si="207"/>
        <v>42396.041666666672</v>
      </c>
    </row>
    <row r="3316" spans="1:20" x14ac:dyDescent="0.3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 t="shared" si="204"/>
        <v>210.75</v>
      </c>
      <c r="P3316" s="5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3">
        <f t="shared" si="207"/>
        <v>42132.836805555555</v>
      </c>
    </row>
    <row r="3317" spans="1:20" x14ac:dyDescent="0.3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 t="shared" si="204"/>
        <v>110.00000000000001</v>
      </c>
      <c r="P3317" s="5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3">
        <f t="shared" si="207"/>
        <v>42496.303715277783</v>
      </c>
    </row>
    <row r="3318" spans="1:20" x14ac:dyDescent="0.3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 t="shared" si="204"/>
        <v>100.08673425918037</v>
      </c>
      <c r="P3318" s="5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3">
        <f t="shared" si="207"/>
        <v>41859.57916666667</v>
      </c>
    </row>
    <row r="3319" spans="1:20" x14ac:dyDescent="0.3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 t="shared" si="204"/>
        <v>106.19047619047619</v>
      </c>
      <c r="P3319" s="5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3">
        <f t="shared" si="207"/>
        <v>42529.039629629624</v>
      </c>
    </row>
    <row r="3320" spans="1:20" x14ac:dyDescent="0.3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 t="shared" si="204"/>
        <v>125.6</v>
      </c>
      <c r="P3320" s="5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3">
        <f t="shared" si="207"/>
        <v>42471.104166666672</v>
      </c>
    </row>
    <row r="3321" spans="1:20" x14ac:dyDescent="0.3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 t="shared" si="204"/>
        <v>108</v>
      </c>
      <c r="P3321" s="5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3">
        <f t="shared" si="207"/>
        <v>42035.585486111115</v>
      </c>
    </row>
    <row r="3322" spans="1:20" x14ac:dyDescent="0.3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 t="shared" si="204"/>
        <v>101</v>
      </c>
      <c r="P3322" s="5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3">
        <f t="shared" si="207"/>
        <v>42543.045798611114</v>
      </c>
    </row>
    <row r="3323" spans="1:20" x14ac:dyDescent="0.3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 t="shared" si="204"/>
        <v>107.4</v>
      </c>
      <c r="P3323" s="5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3">
        <f t="shared" si="207"/>
        <v>41928.165972222225</v>
      </c>
    </row>
    <row r="3324" spans="1:20" x14ac:dyDescent="0.3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 t="shared" si="204"/>
        <v>101.51515151515152</v>
      </c>
      <c r="P3324" s="5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3">
        <f t="shared" si="207"/>
        <v>42543.163194444445</v>
      </c>
    </row>
    <row r="3325" spans="1:20" x14ac:dyDescent="0.3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 t="shared" si="204"/>
        <v>125.89999999999999</v>
      </c>
      <c r="P3325" s="5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3">
        <f t="shared" si="207"/>
        <v>42638.36583333333</v>
      </c>
    </row>
    <row r="3326" spans="1:20" x14ac:dyDescent="0.3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 t="shared" si="204"/>
        <v>101.66666666666666</v>
      </c>
      <c r="P3326" s="5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3">
        <f t="shared" si="207"/>
        <v>42526.58321759259</v>
      </c>
    </row>
    <row r="3327" spans="1:20" x14ac:dyDescent="0.3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 t="shared" si="204"/>
        <v>112.5</v>
      </c>
      <c r="P3327" s="5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3">
        <f t="shared" si="207"/>
        <v>42099.743946759263</v>
      </c>
    </row>
    <row r="3328" spans="1:20" x14ac:dyDescent="0.3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 t="shared" si="204"/>
        <v>101.375</v>
      </c>
      <c r="P3328" s="5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3">
        <f t="shared" si="207"/>
        <v>42071.67251157407</v>
      </c>
    </row>
    <row r="3329" spans="1:20" x14ac:dyDescent="0.3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 t="shared" si="204"/>
        <v>101.25</v>
      </c>
      <c r="P3329" s="5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3">
        <f t="shared" si="207"/>
        <v>42498.374606481477</v>
      </c>
    </row>
    <row r="3330" spans="1:20" x14ac:dyDescent="0.3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 t="shared" si="204"/>
        <v>146.38888888888889</v>
      </c>
      <c r="P3330" s="5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3">
        <f t="shared" si="207"/>
        <v>41825.041666666664</v>
      </c>
    </row>
    <row r="3331" spans="1:20" x14ac:dyDescent="0.3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 t="shared" ref="O3331:O3394" si="208">(E3331/D3331)*100</f>
        <v>116.8</v>
      </c>
      <c r="P3331" s="5">
        <f t="shared" ref="P3331:P3394" si="209">IF(NOT(L3331=0),(E3331/L3331),0)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3">
        <f t="shared" ref="T3331:T3394" si="211">(((I3331/60)/60)/24)+DATE(1970,1,1)</f>
        <v>41847.958333333336</v>
      </c>
    </row>
    <row r="3332" spans="1:20" x14ac:dyDescent="0.3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 t="shared" si="208"/>
        <v>106.26666666666667</v>
      </c>
      <c r="P3332" s="5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3">
        <f t="shared" si="211"/>
        <v>42095.845694444448</v>
      </c>
    </row>
    <row r="3333" spans="1:20" x14ac:dyDescent="0.3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 t="shared" si="208"/>
        <v>104.52</v>
      </c>
      <c r="P3333" s="5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3">
        <f t="shared" si="211"/>
        <v>42283.697754629626</v>
      </c>
    </row>
    <row r="3334" spans="1:20" x14ac:dyDescent="0.3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 t="shared" si="208"/>
        <v>100</v>
      </c>
      <c r="P3334" s="5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3">
        <f t="shared" si="211"/>
        <v>41839.860300925924</v>
      </c>
    </row>
    <row r="3335" spans="1:20" x14ac:dyDescent="0.3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 t="shared" si="208"/>
        <v>104.57142857142858</v>
      </c>
      <c r="P3335" s="5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3">
        <f t="shared" si="211"/>
        <v>42170.676851851851</v>
      </c>
    </row>
    <row r="3336" spans="1:20" x14ac:dyDescent="0.3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 t="shared" si="208"/>
        <v>138.62051149573753</v>
      </c>
      <c r="P3336" s="5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3">
        <f t="shared" si="211"/>
        <v>42215.521087962959</v>
      </c>
    </row>
    <row r="3337" spans="1:20" x14ac:dyDescent="0.3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 t="shared" si="208"/>
        <v>100.32000000000001</v>
      </c>
      <c r="P3337" s="5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3">
        <f t="shared" si="211"/>
        <v>41854.958333333336</v>
      </c>
    </row>
    <row r="3338" spans="1:20" x14ac:dyDescent="0.3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 t="shared" si="208"/>
        <v>100</v>
      </c>
      <c r="P3338" s="5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3">
        <f t="shared" si="211"/>
        <v>42465.35701388889</v>
      </c>
    </row>
    <row r="3339" spans="1:20" x14ac:dyDescent="0.3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 t="shared" si="208"/>
        <v>110.2</v>
      </c>
      <c r="P3339" s="5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3">
        <f t="shared" si="211"/>
        <v>41922.875</v>
      </c>
    </row>
    <row r="3340" spans="1:20" x14ac:dyDescent="0.3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 t="shared" si="208"/>
        <v>102.18</v>
      </c>
      <c r="P3340" s="5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3">
        <f t="shared" si="211"/>
        <v>42790.574999999997</v>
      </c>
    </row>
    <row r="3341" spans="1:20" x14ac:dyDescent="0.3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 t="shared" si="208"/>
        <v>104.35000000000001</v>
      </c>
      <c r="P3341" s="5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3">
        <f t="shared" si="211"/>
        <v>42579.665717592594</v>
      </c>
    </row>
    <row r="3342" spans="1:20" x14ac:dyDescent="0.3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 t="shared" si="208"/>
        <v>138.16666666666666</v>
      </c>
      <c r="P3342" s="5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3">
        <f t="shared" si="211"/>
        <v>42710.974004629628</v>
      </c>
    </row>
    <row r="3343" spans="1:20" x14ac:dyDescent="0.3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 t="shared" si="208"/>
        <v>100</v>
      </c>
      <c r="P3343" s="5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3">
        <f t="shared" si="211"/>
        <v>42533.708333333328</v>
      </c>
    </row>
    <row r="3344" spans="1:20" x14ac:dyDescent="0.3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 t="shared" si="208"/>
        <v>101.66666666666666</v>
      </c>
      <c r="P3344" s="5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3">
        <f t="shared" si="211"/>
        <v>42095.207638888889</v>
      </c>
    </row>
    <row r="3345" spans="1:20" x14ac:dyDescent="0.3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 t="shared" si="208"/>
        <v>171.42857142857142</v>
      </c>
      <c r="P3345" s="5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3">
        <f t="shared" si="211"/>
        <v>42473.554166666669</v>
      </c>
    </row>
    <row r="3346" spans="1:20" x14ac:dyDescent="0.3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 t="shared" si="208"/>
        <v>101.44444444444444</v>
      </c>
      <c r="P3346" s="5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3">
        <f t="shared" si="211"/>
        <v>41881.200150462959</v>
      </c>
    </row>
    <row r="3347" spans="1:20" x14ac:dyDescent="0.3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 t="shared" si="208"/>
        <v>130</v>
      </c>
      <c r="P3347" s="5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3">
        <f t="shared" si="211"/>
        <v>42112.025694444441</v>
      </c>
    </row>
    <row r="3348" spans="1:20" x14ac:dyDescent="0.3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 t="shared" si="208"/>
        <v>110.00000000000001</v>
      </c>
      <c r="P3348" s="5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3">
        <f t="shared" si="211"/>
        <v>42061.024421296301</v>
      </c>
    </row>
    <row r="3349" spans="1:20" x14ac:dyDescent="0.3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 t="shared" si="208"/>
        <v>119.44999999999999</v>
      </c>
      <c r="P3349" s="5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3">
        <f t="shared" si="211"/>
        <v>42498.875</v>
      </c>
    </row>
    <row r="3350" spans="1:20" x14ac:dyDescent="0.3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 t="shared" si="208"/>
        <v>100.2909090909091</v>
      </c>
      <c r="P3350" s="5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3">
        <f t="shared" si="211"/>
        <v>42490.165972222225</v>
      </c>
    </row>
    <row r="3351" spans="1:20" x14ac:dyDescent="0.3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 t="shared" si="208"/>
        <v>153.4</v>
      </c>
      <c r="P3351" s="5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3">
        <f t="shared" si="211"/>
        <v>42534.708333333328</v>
      </c>
    </row>
    <row r="3352" spans="1:20" x14ac:dyDescent="0.3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 t="shared" si="208"/>
        <v>104.42857142857143</v>
      </c>
      <c r="P3352" s="5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3">
        <f t="shared" si="211"/>
        <v>42337.958333333328</v>
      </c>
    </row>
    <row r="3353" spans="1:20" x14ac:dyDescent="0.3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 t="shared" si="208"/>
        <v>101.1</v>
      </c>
      <c r="P3353" s="5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3">
        <f t="shared" si="211"/>
        <v>41843.458333333336</v>
      </c>
    </row>
    <row r="3354" spans="1:20" x14ac:dyDescent="0.3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 t="shared" si="208"/>
        <v>107.52</v>
      </c>
      <c r="P3354" s="5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3">
        <f t="shared" si="211"/>
        <v>42552.958333333328</v>
      </c>
    </row>
    <row r="3355" spans="1:20" x14ac:dyDescent="0.3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 t="shared" si="208"/>
        <v>315</v>
      </c>
      <c r="P3355" s="5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3">
        <f t="shared" si="211"/>
        <v>42492.958333333328</v>
      </c>
    </row>
    <row r="3356" spans="1:20" x14ac:dyDescent="0.3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 t="shared" si="208"/>
        <v>101.93333333333334</v>
      </c>
      <c r="P3356" s="5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3">
        <f t="shared" si="211"/>
        <v>42306.167361111111</v>
      </c>
    </row>
    <row r="3357" spans="1:20" x14ac:dyDescent="0.3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 t="shared" si="208"/>
        <v>126.28571428571429</v>
      </c>
      <c r="P3357" s="5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3">
        <f t="shared" si="211"/>
        <v>42500.470138888893</v>
      </c>
    </row>
    <row r="3358" spans="1:20" x14ac:dyDescent="0.3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 t="shared" si="208"/>
        <v>101.4</v>
      </c>
      <c r="P3358" s="5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3">
        <f t="shared" si="211"/>
        <v>42566.815648148149</v>
      </c>
    </row>
    <row r="3359" spans="1:20" x14ac:dyDescent="0.3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 t="shared" si="208"/>
        <v>101</v>
      </c>
      <c r="P3359" s="5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3">
        <f t="shared" si="211"/>
        <v>41852.417939814812</v>
      </c>
    </row>
    <row r="3360" spans="1:20" x14ac:dyDescent="0.3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 t="shared" si="208"/>
        <v>102.99000000000001</v>
      </c>
      <c r="P3360" s="5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3">
        <f t="shared" si="211"/>
        <v>41962.352766203709</v>
      </c>
    </row>
    <row r="3361" spans="1:20" x14ac:dyDescent="0.3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 t="shared" si="208"/>
        <v>106.25</v>
      </c>
      <c r="P3361" s="5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3">
        <f t="shared" si="211"/>
        <v>42791.057106481487</v>
      </c>
    </row>
    <row r="3362" spans="1:20" x14ac:dyDescent="0.3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 t="shared" si="208"/>
        <v>101.37777777777779</v>
      </c>
      <c r="P3362" s="5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3">
        <f t="shared" si="211"/>
        <v>42718.665972222225</v>
      </c>
    </row>
    <row r="3363" spans="1:20" x14ac:dyDescent="0.3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 t="shared" si="208"/>
        <v>113.46000000000001</v>
      </c>
      <c r="P3363" s="5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3">
        <f t="shared" si="211"/>
        <v>41883.665972222225</v>
      </c>
    </row>
    <row r="3364" spans="1:20" x14ac:dyDescent="0.3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 t="shared" si="208"/>
        <v>218.00000000000003</v>
      </c>
      <c r="P3364" s="5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3">
        <f t="shared" si="211"/>
        <v>42070.204861111109</v>
      </c>
    </row>
    <row r="3365" spans="1:20" x14ac:dyDescent="0.3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 t="shared" si="208"/>
        <v>101.41935483870968</v>
      </c>
      <c r="P3365" s="5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3">
        <f t="shared" si="211"/>
        <v>41870.666666666664</v>
      </c>
    </row>
    <row r="3366" spans="1:20" x14ac:dyDescent="0.3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 t="shared" si="208"/>
        <v>105.93333333333332</v>
      </c>
      <c r="P3366" s="5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3">
        <f t="shared" si="211"/>
        <v>42444.875</v>
      </c>
    </row>
    <row r="3367" spans="1:20" x14ac:dyDescent="0.3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 t="shared" si="208"/>
        <v>104</v>
      </c>
      <c r="P3367" s="5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3">
        <f t="shared" si="211"/>
        <v>42351.101759259262</v>
      </c>
    </row>
    <row r="3368" spans="1:20" x14ac:dyDescent="0.3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 t="shared" si="208"/>
        <v>221</v>
      </c>
      <c r="P3368" s="5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3">
        <f t="shared" si="211"/>
        <v>42137.067557870367</v>
      </c>
    </row>
    <row r="3369" spans="1:20" x14ac:dyDescent="0.3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 t="shared" si="208"/>
        <v>118.66666666666667</v>
      </c>
      <c r="P3369" s="5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3">
        <f t="shared" si="211"/>
        <v>42217.933958333335</v>
      </c>
    </row>
    <row r="3370" spans="1:20" x14ac:dyDescent="0.3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 t="shared" si="208"/>
        <v>104.60000000000001</v>
      </c>
      <c r="P3370" s="5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3">
        <f t="shared" si="211"/>
        <v>42005.208333333328</v>
      </c>
    </row>
    <row r="3371" spans="1:20" x14ac:dyDescent="0.3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 t="shared" si="208"/>
        <v>103.89999999999999</v>
      </c>
      <c r="P3371" s="5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3">
        <f t="shared" si="211"/>
        <v>42750.041435185187</v>
      </c>
    </row>
    <row r="3372" spans="1:20" x14ac:dyDescent="0.3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 t="shared" si="208"/>
        <v>117.73333333333333</v>
      </c>
      <c r="P3372" s="5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3">
        <f t="shared" si="211"/>
        <v>42721.333333333328</v>
      </c>
    </row>
    <row r="3373" spans="1:20" x14ac:dyDescent="0.3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 t="shared" si="208"/>
        <v>138.5</v>
      </c>
      <c r="P3373" s="5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3">
        <f t="shared" si="211"/>
        <v>42340.874594907407</v>
      </c>
    </row>
    <row r="3374" spans="1:20" x14ac:dyDescent="0.3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 t="shared" si="208"/>
        <v>103.49999999999999</v>
      </c>
      <c r="P3374" s="5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3">
        <f t="shared" si="211"/>
        <v>41876.207638888889</v>
      </c>
    </row>
    <row r="3375" spans="1:20" x14ac:dyDescent="0.3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 t="shared" si="208"/>
        <v>100.25</v>
      </c>
      <c r="P3375" s="5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3">
        <f t="shared" si="211"/>
        <v>42203.666666666672</v>
      </c>
    </row>
    <row r="3376" spans="1:20" x14ac:dyDescent="0.3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 t="shared" si="208"/>
        <v>106.57142857142856</v>
      </c>
      <c r="P3376" s="5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3">
        <f t="shared" si="211"/>
        <v>42305.731666666667</v>
      </c>
    </row>
    <row r="3377" spans="1:20" x14ac:dyDescent="0.3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 t="shared" si="208"/>
        <v>100</v>
      </c>
      <c r="P3377" s="5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3">
        <f t="shared" si="211"/>
        <v>41777.610798611109</v>
      </c>
    </row>
    <row r="3378" spans="1:20" x14ac:dyDescent="0.3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 t="shared" si="208"/>
        <v>100.01249999999999</v>
      </c>
      <c r="P3378" s="5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3">
        <f t="shared" si="211"/>
        <v>42119.659652777773</v>
      </c>
    </row>
    <row r="3379" spans="1:20" x14ac:dyDescent="0.3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 t="shared" si="208"/>
        <v>101.05</v>
      </c>
      <c r="P3379" s="5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3">
        <f t="shared" si="211"/>
        <v>42083.705555555556</v>
      </c>
    </row>
    <row r="3380" spans="1:20" x14ac:dyDescent="0.3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 t="shared" si="208"/>
        <v>107.63636363636364</v>
      </c>
      <c r="P3380" s="5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3">
        <f t="shared" si="211"/>
        <v>41882.547222222223</v>
      </c>
    </row>
    <row r="3381" spans="1:20" x14ac:dyDescent="0.3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 t="shared" si="208"/>
        <v>103.64999999999999</v>
      </c>
      <c r="P3381" s="5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3">
        <f t="shared" si="211"/>
        <v>42242.958333333328</v>
      </c>
    </row>
    <row r="3382" spans="1:20" x14ac:dyDescent="0.3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 t="shared" si="208"/>
        <v>104.43333333333334</v>
      </c>
      <c r="P3382" s="5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3">
        <f t="shared" si="211"/>
        <v>41972.995115740734</v>
      </c>
    </row>
    <row r="3383" spans="1:20" x14ac:dyDescent="0.3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 t="shared" si="208"/>
        <v>102.25</v>
      </c>
      <c r="P3383" s="5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3">
        <f t="shared" si="211"/>
        <v>42074.143321759257</v>
      </c>
    </row>
    <row r="3384" spans="1:20" x14ac:dyDescent="0.3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 t="shared" si="208"/>
        <v>100.74285714285713</v>
      </c>
      <c r="P3384" s="5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3">
        <f t="shared" si="211"/>
        <v>42583.957638888889</v>
      </c>
    </row>
    <row r="3385" spans="1:20" x14ac:dyDescent="0.3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 t="shared" si="208"/>
        <v>111.71428571428572</v>
      </c>
      <c r="P3385" s="5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3">
        <f t="shared" si="211"/>
        <v>42544.782638888893</v>
      </c>
    </row>
    <row r="3386" spans="1:20" x14ac:dyDescent="0.3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 t="shared" si="208"/>
        <v>100.01100000000001</v>
      </c>
      <c r="P3386" s="5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3">
        <f t="shared" si="211"/>
        <v>42329.125</v>
      </c>
    </row>
    <row r="3387" spans="1:20" x14ac:dyDescent="0.3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 t="shared" si="208"/>
        <v>100</v>
      </c>
      <c r="P3387" s="5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3">
        <f t="shared" si="211"/>
        <v>41983.8675</v>
      </c>
    </row>
    <row r="3388" spans="1:20" x14ac:dyDescent="0.3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 t="shared" si="208"/>
        <v>105</v>
      </c>
      <c r="P3388" s="5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3">
        <f t="shared" si="211"/>
        <v>41976.644745370373</v>
      </c>
    </row>
    <row r="3389" spans="1:20" x14ac:dyDescent="0.3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 t="shared" si="208"/>
        <v>116.86666666666667</v>
      </c>
      <c r="P3389" s="5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3">
        <f t="shared" si="211"/>
        <v>41987.762592592597</v>
      </c>
    </row>
    <row r="3390" spans="1:20" x14ac:dyDescent="0.3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 t="shared" si="208"/>
        <v>103.8</v>
      </c>
      <c r="P3390" s="5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3">
        <f t="shared" si="211"/>
        <v>42173.461122685185</v>
      </c>
    </row>
    <row r="3391" spans="1:20" x14ac:dyDescent="0.3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 t="shared" si="208"/>
        <v>114.5</v>
      </c>
      <c r="P3391" s="5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3">
        <f t="shared" si="211"/>
        <v>42524.563449074078</v>
      </c>
    </row>
    <row r="3392" spans="1:20" x14ac:dyDescent="0.3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 t="shared" si="208"/>
        <v>102.4</v>
      </c>
      <c r="P3392" s="5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3">
        <f t="shared" si="211"/>
        <v>41830.774826388886</v>
      </c>
    </row>
    <row r="3393" spans="1:20" x14ac:dyDescent="0.3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 t="shared" si="208"/>
        <v>223</v>
      </c>
      <c r="P3393" s="5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3">
        <f t="shared" si="211"/>
        <v>41859.936111111114</v>
      </c>
    </row>
    <row r="3394" spans="1:20" x14ac:dyDescent="0.3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 t="shared" si="208"/>
        <v>100</v>
      </c>
      <c r="P3394" s="5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3">
        <f t="shared" si="211"/>
        <v>42496.845543981486</v>
      </c>
    </row>
    <row r="3395" spans="1:20" x14ac:dyDescent="0.3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 t="shared" ref="O3395:O3458" si="212">(E3395/D3395)*100</f>
        <v>105.80000000000001</v>
      </c>
      <c r="P3395" s="5">
        <f t="shared" ref="P3395:P3458" si="213">IF(NOT(L3395=0),(E3395/L3395),0)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3">
        <f t="shared" ref="T3395:T3458" si="215">(((I3395/60)/60)/24)+DATE(1970,1,1)</f>
        <v>41949.031944444447</v>
      </c>
    </row>
    <row r="3396" spans="1:20" x14ac:dyDescent="0.3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 t="shared" si="212"/>
        <v>142.36363636363635</v>
      </c>
      <c r="P3396" s="5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3">
        <f t="shared" si="215"/>
        <v>41847.59542824074</v>
      </c>
    </row>
    <row r="3397" spans="1:20" x14ac:dyDescent="0.3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 t="shared" si="212"/>
        <v>184</v>
      </c>
      <c r="P3397" s="5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3">
        <f t="shared" si="215"/>
        <v>42154.756944444445</v>
      </c>
    </row>
    <row r="3398" spans="1:20" x14ac:dyDescent="0.3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 t="shared" si="212"/>
        <v>104.33333333333333</v>
      </c>
      <c r="P3398" s="5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3">
        <f t="shared" si="215"/>
        <v>41791.165972222225</v>
      </c>
    </row>
    <row r="3399" spans="1:20" x14ac:dyDescent="0.3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 t="shared" si="212"/>
        <v>112.00000000000001</v>
      </c>
      <c r="P3399" s="5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3">
        <f t="shared" si="215"/>
        <v>42418.916666666672</v>
      </c>
    </row>
    <row r="3400" spans="1:20" x14ac:dyDescent="0.3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 t="shared" si="212"/>
        <v>111.07499999999999</v>
      </c>
      <c r="P3400" s="5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3">
        <f t="shared" si="215"/>
        <v>41964.708333333328</v>
      </c>
    </row>
    <row r="3401" spans="1:20" x14ac:dyDescent="0.3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 t="shared" si="212"/>
        <v>103.75000000000001</v>
      </c>
      <c r="P3401" s="5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3">
        <f t="shared" si="215"/>
        <v>42056.920428240745</v>
      </c>
    </row>
    <row r="3402" spans="1:20" x14ac:dyDescent="0.3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 t="shared" si="212"/>
        <v>100.41</v>
      </c>
      <c r="P3402" s="5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3">
        <f t="shared" si="215"/>
        <v>41879.953865740739</v>
      </c>
    </row>
    <row r="3403" spans="1:20" x14ac:dyDescent="0.3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 t="shared" si="212"/>
        <v>101.86206896551724</v>
      </c>
      <c r="P3403" s="5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3">
        <f t="shared" si="215"/>
        <v>42223.723912037036</v>
      </c>
    </row>
    <row r="3404" spans="1:20" x14ac:dyDescent="0.3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 t="shared" si="212"/>
        <v>109.76666666666665</v>
      </c>
      <c r="P3404" s="5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3">
        <f t="shared" si="215"/>
        <v>42320.104861111111</v>
      </c>
    </row>
    <row r="3405" spans="1:20" x14ac:dyDescent="0.3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 t="shared" si="212"/>
        <v>100</v>
      </c>
      <c r="P3405" s="5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3">
        <f t="shared" si="215"/>
        <v>42180.462083333332</v>
      </c>
    </row>
    <row r="3406" spans="1:20" x14ac:dyDescent="0.3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 t="shared" si="212"/>
        <v>122</v>
      </c>
      <c r="P3406" s="5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3">
        <f t="shared" si="215"/>
        <v>42172.503495370373</v>
      </c>
    </row>
    <row r="3407" spans="1:20" x14ac:dyDescent="0.3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 t="shared" si="212"/>
        <v>137.57142857142856</v>
      </c>
      <c r="P3407" s="5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3">
        <f t="shared" si="215"/>
        <v>42430.999305555553</v>
      </c>
    </row>
    <row r="3408" spans="1:20" x14ac:dyDescent="0.3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 t="shared" si="212"/>
        <v>100.31000000000002</v>
      </c>
      <c r="P3408" s="5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3">
        <f t="shared" si="215"/>
        <v>41836.492777777778</v>
      </c>
    </row>
    <row r="3409" spans="1:20" x14ac:dyDescent="0.3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 t="shared" si="212"/>
        <v>107.1</v>
      </c>
      <c r="P3409" s="5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3">
        <f t="shared" si="215"/>
        <v>41826.422326388885</v>
      </c>
    </row>
    <row r="3410" spans="1:20" x14ac:dyDescent="0.3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 t="shared" si="212"/>
        <v>211</v>
      </c>
      <c r="P3410" s="5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3">
        <f t="shared" si="215"/>
        <v>41838.991944444446</v>
      </c>
    </row>
    <row r="3411" spans="1:20" x14ac:dyDescent="0.3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 t="shared" si="212"/>
        <v>123.6</v>
      </c>
      <c r="P3411" s="5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3">
        <f t="shared" si="215"/>
        <v>42582.873611111107</v>
      </c>
    </row>
    <row r="3412" spans="1:20" x14ac:dyDescent="0.3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 t="shared" si="212"/>
        <v>108.5</v>
      </c>
      <c r="P3412" s="5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3">
        <f t="shared" si="215"/>
        <v>42527.291666666672</v>
      </c>
    </row>
    <row r="3413" spans="1:20" x14ac:dyDescent="0.3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 t="shared" si="212"/>
        <v>103.56666666666668</v>
      </c>
      <c r="P3413" s="5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3">
        <f t="shared" si="215"/>
        <v>42285.022824074069</v>
      </c>
    </row>
    <row r="3414" spans="1:20" x14ac:dyDescent="0.3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 t="shared" si="212"/>
        <v>100</v>
      </c>
      <c r="P3414" s="5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3">
        <f t="shared" si="215"/>
        <v>41909.959050925929</v>
      </c>
    </row>
    <row r="3415" spans="1:20" x14ac:dyDescent="0.3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 t="shared" si="212"/>
        <v>130</v>
      </c>
      <c r="P3415" s="5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3">
        <f t="shared" si="215"/>
        <v>42063.207638888889</v>
      </c>
    </row>
    <row r="3416" spans="1:20" x14ac:dyDescent="0.3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 t="shared" si="212"/>
        <v>103.49999999999999</v>
      </c>
      <c r="P3416" s="5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3">
        <f t="shared" si="215"/>
        <v>42705.332638888889</v>
      </c>
    </row>
    <row r="3417" spans="1:20" x14ac:dyDescent="0.3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 t="shared" si="212"/>
        <v>100</v>
      </c>
      <c r="P3417" s="5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3">
        <f t="shared" si="215"/>
        <v>42477.979166666672</v>
      </c>
    </row>
    <row r="3418" spans="1:20" x14ac:dyDescent="0.3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 t="shared" si="212"/>
        <v>119.6</v>
      </c>
      <c r="P3418" s="5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3">
        <f t="shared" si="215"/>
        <v>42117.770833333328</v>
      </c>
    </row>
    <row r="3419" spans="1:20" x14ac:dyDescent="0.3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 t="shared" si="212"/>
        <v>100.00058823529412</v>
      </c>
      <c r="P3419" s="5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3">
        <f t="shared" si="215"/>
        <v>41938.029861111114</v>
      </c>
    </row>
    <row r="3420" spans="1:20" x14ac:dyDescent="0.3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 t="shared" si="212"/>
        <v>100.875</v>
      </c>
      <c r="P3420" s="5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3">
        <f t="shared" si="215"/>
        <v>41782.83457175926</v>
      </c>
    </row>
    <row r="3421" spans="1:20" x14ac:dyDescent="0.3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 t="shared" si="212"/>
        <v>106.54545454545455</v>
      </c>
      <c r="P3421" s="5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3">
        <f t="shared" si="215"/>
        <v>42466.895833333328</v>
      </c>
    </row>
    <row r="3422" spans="1:20" x14ac:dyDescent="0.3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 t="shared" si="212"/>
        <v>138</v>
      </c>
      <c r="P3422" s="5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3">
        <f t="shared" si="215"/>
        <v>42414</v>
      </c>
    </row>
    <row r="3423" spans="1:20" x14ac:dyDescent="0.3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 t="shared" si="212"/>
        <v>101.15</v>
      </c>
      <c r="P3423" s="5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3">
        <f t="shared" si="215"/>
        <v>42067.791238425925</v>
      </c>
    </row>
    <row r="3424" spans="1:20" x14ac:dyDescent="0.3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 t="shared" si="212"/>
        <v>109.1</v>
      </c>
      <c r="P3424" s="5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3">
        <f t="shared" si="215"/>
        <v>42352</v>
      </c>
    </row>
    <row r="3425" spans="1:20" x14ac:dyDescent="0.3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 t="shared" si="212"/>
        <v>140</v>
      </c>
      <c r="P3425" s="5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3">
        <f t="shared" si="215"/>
        <v>42118.911354166667</v>
      </c>
    </row>
    <row r="3426" spans="1:20" x14ac:dyDescent="0.3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 t="shared" si="212"/>
        <v>103.58333333333334</v>
      </c>
      <c r="P3426" s="5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3">
        <f t="shared" si="215"/>
        <v>42040.290972222225</v>
      </c>
    </row>
    <row r="3427" spans="1:20" x14ac:dyDescent="0.3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 t="shared" si="212"/>
        <v>102.97033333333331</v>
      </c>
      <c r="P3427" s="5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3">
        <f t="shared" si="215"/>
        <v>41916.617314814815</v>
      </c>
    </row>
    <row r="3428" spans="1:20" x14ac:dyDescent="0.3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 t="shared" si="212"/>
        <v>108.13333333333333</v>
      </c>
      <c r="P3428" s="5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3">
        <f t="shared" si="215"/>
        <v>41903.083333333336</v>
      </c>
    </row>
    <row r="3429" spans="1:20" x14ac:dyDescent="0.3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 t="shared" si="212"/>
        <v>100</v>
      </c>
      <c r="P3429" s="5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3">
        <f t="shared" si="215"/>
        <v>41822.645277777774</v>
      </c>
    </row>
    <row r="3430" spans="1:20" x14ac:dyDescent="0.3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 t="shared" si="212"/>
        <v>102.75000000000001</v>
      </c>
      <c r="P3430" s="5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3">
        <f t="shared" si="215"/>
        <v>42063.708333333328</v>
      </c>
    </row>
    <row r="3431" spans="1:20" x14ac:dyDescent="0.3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 t="shared" si="212"/>
        <v>130</v>
      </c>
      <c r="P3431" s="5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3">
        <f t="shared" si="215"/>
        <v>42676.021539351852</v>
      </c>
    </row>
    <row r="3432" spans="1:20" x14ac:dyDescent="0.3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 t="shared" si="212"/>
        <v>108.54949999999999</v>
      </c>
      <c r="P3432" s="5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3">
        <f t="shared" si="215"/>
        <v>41850.945613425924</v>
      </c>
    </row>
    <row r="3433" spans="1:20" x14ac:dyDescent="0.3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 t="shared" si="212"/>
        <v>100</v>
      </c>
      <c r="P3433" s="5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3">
        <f t="shared" si="215"/>
        <v>41869.730937500004</v>
      </c>
    </row>
    <row r="3434" spans="1:20" x14ac:dyDescent="0.3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 t="shared" si="212"/>
        <v>109.65</v>
      </c>
      <c r="P3434" s="5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3">
        <f t="shared" si="215"/>
        <v>42405.916666666672</v>
      </c>
    </row>
    <row r="3435" spans="1:20" x14ac:dyDescent="0.3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 t="shared" si="212"/>
        <v>100.26315789473684</v>
      </c>
      <c r="P3435" s="5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3">
        <f t="shared" si="215"/>
        <v>41807.125</v>
      </c>
    </row>
    <row r="3436" spans="1:20" x14ac:dyDescent="0.3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 t="shared" si="212"/>
        <v>105.55000000000001</v>
      </c>
      <c r="P3436" s="5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3">
        <f t="shared" si="215"/>
        <v>41830.380428240744</v>
      </c>
    </row>
    <row r="3437" spans="1:20" x14ac:dyDescent="0.3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 t="shared" si="212"/>
        <v>112.00000000000001</v>
      </c>
      <c r="P3437" s="5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3">
        <f t="shared" si="215"/>
        <v>42589.125</v>
      </c>
    </row>
    <row r="3438" spans="1:20" x14ac:dyDescent="0.3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 t="shared" si="212"/>
        <v>105.89999999999999</v>
      </c>
      <c r="P3438" s="5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3">
        <f t="shared" si="215"/>
        <v>41872.686111111114</v>
      </c>
    </row>
    <row r="3439" spans="1:20" x14ac:dyDescent="0.3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 t="shared" si="212"/>
        <v>101</v>
      </c>
      <c r="P3439" s="5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3">
        <f t="shared" si="215"/>
        <v>42235.710879629631</v>
      </c>
    </row>
    <row r="3440" spans="1:20" x14ac:dyDescent="0.3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 t="shared" si="212"/>
        <v>104.2</v>
      </c>
      <c r="P3440" s="5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3">
        <f t="shared" si="215"/>
        <v>42126.875</v>
      </c>
    </row>
    <row r="3441" spans="1:20" x14ac:dyDescent="0.3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 t="shared" si="212"/>
        <v>134.67833333333334</v>
      </c>
      <c r="P3441" s="5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3">
        <f t="shared" si="215"/>
        <v>42388.207638888889</v>
      </c>
    </row>
    <row r="3442" spans="1:20" x14ac:dyDescent="0.3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 t="shared" si="212"/>
        <v>105.2184</v>
      </c>
      <c r="P3442" s="5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3">
        <f t="shared" si="215"/>
        <v>41831.677083333336</v>
      </c>
    </row>
    <row r="3443" spans="1:20" x14ac:dyDescent="0.3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 t="shared" si="212"/>
        <v>102.60000000000001</v>
      </c>
      <c r="P3443" s="5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3">
        <f t="shared" si="215"/>
        <v>42321.845138888893</v>
      </c>
    </row>
    <row r="3444" spans="1:20" x14ac:dyDescent="0.3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 t="shared" si="212"/>
        <v>100</v>
      </c>
      <c r="P3444" s="5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3">
        <f t="shared" si="215"/>
        <v>42154.841111111105</v>
      </c>
    </row>
    <row r="3445" spans="1:20" x14ac:dyDescent="0.3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 t="shared" si="212"/>
        <v>185.5</v>
      </c>
      <c r="P3445" s="5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3">
        <f t="shared" si="215"/>
        <v>41891.524837962963</v>
      </c>
    </row>
    <row r="3446" spans="1:20" x14ac:dyDescent="0.3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 t="shared" si="212"/>
        <v>289</v>
      </c>
      <c r="P3446" s="5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3">
        <f t="shared" si="215"/>
        <v>42529.582638888889</v>
      </c>
    </row>
    <row r="3447" spans="1:20" x14ac:dyDescent="0.3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 t="shared" si="212"/>
        <v>100</v>
      </c>
      <c r="P3447" s="5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3">
        <f t="shared" si="215"/>
        <v>42300.530509259261</v>
      </c>
    </row>
    <row r="3448" spans="1:20" x14ac:dyDescent="0.3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 t="shared" si="212"/>
        <v>108.2</v>
      </c>
      <c r="P3448" s="5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3">
        <f t="shared" si="215"/>
        <v>42040.513888888891</v>
      </c>
    </row>
    <row r="3449" spans="1:20" x14ac:dyDescent="0.3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 t="shared" si="212"/>
        <v>107.80000000000001</v>
      </c>
      <c r="P3449" s="5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3">
        <f t="shared" si="215"/>
        <v>42447.847361111111</v>
      </c>
    </row>
    <row r="3450" spans="1:20" x14ac:dyDescent="0.3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 t="shared" si="212"/>
        <v>109.76190476190477</v>
      </c>
      <c r="P3450" s="5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3">
        <f t="shared" si="215"/>
        <v>41990.119085648148</v>
      </c>
    </row>
    <row r="3451" spans="1:20" x14ac:dyDescent="0.3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 t="shared" si="212"/>
        <v>170.625</v>
      </c>
      <c r="P3451" s="5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3">
        <f t="shared" si="215"/>
        <v>42560.166666666672</v>
      </c>
    </row>
    <row r="3452" spans="1:20" x14ac:dyDescent="0.3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 t="shared" si="212"/>
        <v>152</v>
      </c>
      <c r="P3452" s="5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3">
        <f t="shared" si="215"/>
        <v>42096.662858796291</v>
      </c>
    </row>
    <row r="3453" spans="1:20" x14ac:dyDescent="0.3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 t="shared" si="212"/>
        <v>101.23076923076924</v>
      </c>
      <c r="P3453" s="5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3">
        <f t="shared" si="215"/>
        <v>42115.723692129628</v>
      </c>
    </row>
    <row r="3454" spans="1:20" x14ac:dyDescent="0.3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 t="shared" si="212"/>
        <v>153.19999999999999</v>
      </c>
      <c r="P3454" s="5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3">
        <f t="shared" si="215"/>
        <v>41843.165972222225</v>
      </c>
    </row>
    <row r="3455" spans="1:20" x14ac:dyDescent="0.3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 t="shared" si="212"/>
        <v>128.33333333333334</v>
      </c>
      <c r="P3455" s="5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3">
        <f t="shared" si="215"/>
        <v>42595.97865740741</v>
      </c>
    </row>
    <row r="3456" spans="1:20" x14ac:dyDescent="0.3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 t="shared" si="212"/>
        <v>100.71428571428571</v>
      </c>
      <c r="P3456" s="5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3">
        <f t="shared" si="215"/>
        <v>41851.698599537034</v>
      </c>
    </row>
    <row r="3457" spans="1:20" x14ac:dyDescent="0.3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 t="shared" si="212"/>
        <v>100.64999999999999</v>
      </c>
      <c r="P3457" s="5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3">
        <f t="shared" si="215"/>
        <v>42656.7503125</v>
      </c>
    </row>
    <row r="3458" spans="1:20" x14ac:dyDescent="0.3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 t="shared" si="212"/>
        <v>191.3</v>
      </c>
      <c r="P3458" s="5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3">
        <f t="shared" si="215"/>
        <v>41852.290972222225</v>
      </c>
    </row>
    <row r="3459" spans="1:20" x14ac:dyDescent="0.3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 t="shared" ref="O3459:O3522" si="216">(E3459/D3459)*100</f>
        <v>140.19999999999999</v>
      </c>
      <c r="P3459" s="5">
        <f t="shared" ref="P3459:P3522" si="217">IF(NOT(L3459=0),(E3459/L3459),0)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3">
        <f t="shared" ref="T3459:T3522" si="219">(((I3459/60)/60)/24)+DATE(1970,1,1)</f>
        <v>42047.249305555553</v>
      </c>
    </row>
    <row r="3460" spans="1:20" x14ac:dyDescent="0.3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 t="shared" si="216"/>
        <v>124.33537832310839</v>
      </c>
      <c r="P3460" s="5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3">
        <f t="shared" si="219"/>
        <v>42038.185416666667</v>
      </c>
    </row>
    <row r="3461" spans="1:20" x14ac:dyDescent="0.3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 t="shared" si="216"/>
        <v>126.2</v>
      </c>
      <c r="P3461" s="5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3">
        <f t="shared" si="219"/>
        <v>42510.479861111111</v>
      </c>
    </row>
    <row r="3462" spans="1:20" x14ac:dyDescent="0.3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 t="shared" si="216"/>
        <v>190</v>
      </c>
      <c r="P3462" s="5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3">
        <f t="shared" si="219"/>
        <v>41866.527222222219</v>
      </c>
    </row>
    <row r="3463" spans="1:20" x14ac:dyDescent="0.3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 t="shared" si="216"/>
        <v>139</v>
      </c>
      <c r="P3463" s="5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3">
        <f t="shared" si="219"/>
        <v>42672.125</v>
      </c>
    </row>
    <row r="3464" spans="1:20" x14ac:dyDescent="0.3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 t="shared" si="216"/>
        <v>202</v>
      </c>
      <c r="P3464" s="5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3">
        <f t="shared" si="219"/>
        <v>42195.75</v>
      </c>
    </row>
    <row r="3465" spans="1:20" x14ac:dyDescent="0.3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 t="shared" si="216"/>
        <v>103.38000000000001</v>
      </c>
      <c r="P3465" s="5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3">
        <f t="shared" si="219"/>
        <v>42654.165972222225</v>
      </c>
    </row>
    <row r="3466" spans="1:20" x14ac:dyDescent="0.3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 t="shared" si="216"/>
        <v>102.3236</v>
      </c>
      <c r="P3466" s="5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3">
        <f t="shared" si="219"/>
        <v>42605.130057870367</v>
      </c>
    </row>
    <row r="3467" spans="1:20" x14ac:dyDescent="0.3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 t="shared" si="216"/>
        <v>103</v>
      </c>
      <c r="P3467" s="5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3">
        <f t="shared" si="219"/>
        <v>42225.666666666672</v>
      </c>
    </row>
    <row r="3468" spans="1:20" x14ac:dyDescent="0.3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 t="shared" si="216"/>
        <v>127.14285714285714</v>
      </c>
      <c r="P3468" s="5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3">
        <f t="shared" si="219"/>
        <v>42479.977430555555</v>
      </c>
    </row>
    <row r="3469" spans="1:20" x14ac:dyDescent="0.3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 t="shared" si="216"/>
        <v>101</v>
      </c>
      <c r="P3469" s="5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3">
        <f t="shared" si="219"/>
        <v>42083.630000000005</v>
      </c>
    </row>
    <row r="3470" spans="1:20" x14ac:dyDescent="0.3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 t="shared" si="216"/>
        <v>121.78</v>
      </c>
      <c r="P3470" s="5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3">
        <f t="shared" si="219"/>
        <v>42634.125</v>
      </c>
    </row>
    <row r="3471" spans="1:20" x14ac:dyDescent="0.3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 t="shared" si="216"/>
        <v>113.39285714285714</v>
      </c>
      <c r="P3471" s="5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3">
        <f t="shared" si="219"/>
        <v>42488.641724537039</v>
      </c>
    </row>
    <row r="3472" spans="1:20" x14ac:dyDescent="0.3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 t="shared" si="216"/>
        <v>150</v>
      </c>
      <c r="P3472" s="5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3">
        <f t="shared" si="219"/>
        <v>42566.901388888888</v>
      </c>
    </row>
    <row r="3473" spans="1:20" x14ac:dyDescent="0.3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 t="shared" si="216"/>
        <v>214.6</v>
      </c>
      <c r="P3473" s="5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3">
        <f t="shared" si="219"/>
        <v>41882.833333333336</v>
      </c>
    </row>
    <row r="3474" spans="1:20" x14ac:dyDescent="0.3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 t="shared" si="216"/>
        <v>102.05</v>
      </c>
      <c r="P3474" s="5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3">
        <f t="shared" si="219"/>
        <v>41949.249305555553</v>
      </c>
    </row>
    <row r="3475" spans="1:20" x14ac:dyDescent="0.3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 t="shared" si="216"/>
        <v>100</v>
      </c>
      <c r="P3475" s="5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3">
        <f t="shared" si="219"/>
        <v>42083.852083333331</v>
      </c>
    </row>
    <row r="3476" spans="1:20" x14ac:dyDescent="0.3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 t="shared" si="216"/>
        <v>101</v>
      </c>
      <c r="P3476" s="5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3">
        <f t="shared" si="219"/>
        <v>42571.501516203702</v>
      </c>
    </row>
    <row r="3477" spans="1:20" x14ac:dyDescent="0.3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 t="shared" si="216"/>
        <v>113.33333333333333</v>
      </c>
      <c r="P3477" s="5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3">
        <f t="shared" si="219"/>
        <v>41946</v>
      </c>
    </row>
    <row r="3478" spans="1:20" x14ac:dyDescent="0.3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 t="shared" si="216"/>
        <v>104</v>
      </c>
      <c r="P3478" s="5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3">
        <f t="shared" si="219"/>
        <v>41939.125</v>
      </c>
    </row>
    <row r="3479" spans="1:20" x14ac:dyDescent="0.3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 t="shared" si="216"/>
        <v>115.33333333333333</v>
      </c>
      <c r="P3479" s="5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3">
        <f t="shared" si="219"/>
        <v>42141.125</v>
      </c>
    </row>
    <row r="3480" spans="1:20" x14ac:dyDescent="0.3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 t="shared" si="216"/>
        <v>112.85000000000001</v>
      </c>
      <c r="P3480" s="5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3">
        <f t="shared" si="219"/>
        <v>42079.875</v>
      </c>
    </row>
    <row r="3481" spans="1:20" x14ac:dyDescent="0.3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 t="shared" si="216"/>
        <v>127.86666666666666</v>
      </c>
      <c r="P3481" s="5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3">
        <f t="shared" si="219"/>
        <v>41811.855092592588</v>
      </c>
    </row>
    <row r="3482" spans="1:20" x14ac:dyDescent="0.3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 t="shared" si="216"/>
        <v>142.66666666666669</v>
      </c>
      <c r="P3482" s="5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3">
        <f t="shared" si="219"/>
        <v>42195.875</v>
      </c>
    </row>
    <row r="3483" spans="1:20" x14ac:dyDescent="0.3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 t="shared" si="216"/>
        <v>118.8</v>
      </c>
      <c r="P3483" s="5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3">
        <f t="shared" si="219"/>
        <v>42006.24754629629</v>
      </c>
    </row>
    <row r="3484" spans="1:20" x14ac:dyDescent="0.3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 t="shared" si="216"/>
        <v>138.33333333333334</v>
      </c>
      <c r="P3484" s="5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3">
        <f t="shared" si="219"/>
        <v>41826.771597222221</v>
      </c>
    </row>
    <row r="3485" spans="1:20" x14ac:dyDescent="0.3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 t="shared" si="216"/>
        <v>159.9402985074627</v>
      </c>
      <c r="P3485" s="5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3">
        <f t="shared" si="219"/>
        <v>41823.668761574074</v>
      </c>
    </row>
    <row r="3486" spans="1:20" x14ac:dyDescent="0.3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 t="shared" si="216"/>
        <v>114.24000000000001</v>
      </c>
      <c r="P3486" s="5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3">
        <f t="shared" si="219"/>
        <v>42536.760405092587</v>
      </c>
    </row>
    <row r="3487" spans="1:20" x14ac:dyDescent="0.3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 t="shared" si="216"/>
        <v>100.60606060606061</v>
      </c>
      <c r="P3487" s="5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3">
        <f t="shared" si="219"/>
        <v>42402.693055555559</v>
      </c>
    </row>
    <row r="3488" spans="1:20" x14ac:dyDescent="0.3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 t="shared" si="216"/>
        <v>155.20000000000002</v>
      </c>
      <c r="P3488" s="5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3">
        <f t="shared" si="219"/>
        <v>42158.290972222225</v>
      </c>
    </row>
    <row r="3489" spans="1:20" x14ac:dyDescent="0.3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 t="shared" si="216"/>
        <v>127.75000000000001</v>
      </c>
      <c r="P3489" s="5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3">
        <f t="shared" si="219"/>
        <v>42179.940416666665</v>
      </c>
    </row>
    <row r="3490" spans="1:20" x14ac:dyDescent="0.3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 t="shared" si="216"/>
        <v>121.2</v>
      </c>
      <c r="P3490" s="5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3">
        <f t="shared" si="219"/>
        <v>42111.666666666672</v>
      </c>
    </row>
    <row r="3491" spans="1:20" x14ac:dyDescent="0.3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 t="shared" si="216"/>
        <v>112.7</v>
      </c>
      <c r="P3491" s="5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3">
        <f t="shared" si="219"/>
        <v>41783.875</v>
      </c>
    </row>
    <row r="3492" spans="1:20" x14ac:dyDescent="0.3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 t="shared" si="216"/>
        <v>127.49999999999999</v>
      </c>
      <c r="P3492" s="5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3">
        <f t="shared" si="219"/>
        <v>42473.802361111113</v>
      </c>
    </row>
    <row r="3493" spans="1:20" x14ac:dyDescent="0.3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 t="shared" si="216"/>
        <v>158.20000000000002</v>
      </c>
      <c r="P3493" s="5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3">
        <f t="shared" si="219"/>
        <v>42142.249814814815</v>
      </c>
    </row>
    <row r="3494" spans="1:20" x14ac:dyDescent="0.3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 t="shared" si="216"/>
        <v>105.26894736842105</v>
      </c>
      <c r="P3494" s="5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3">
        <f t="shared" si="219"/>
        <v>42303.009224537032</v>
      </c>
    </row>
    <row r="3495" spans="1:20" x14ac:dyDescent="0.3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 t="shared" si="216"/>
        <v>100</v>
      </c>
      <c r="P3495" s="5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3">
        <f t="shared" si="219"/>
        <v>41868.21597222222</v>
      </c>
    </row>
    <row r="3496" spans="1:20" x14ac:dyDescent="0.3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 t="shared" si="216"/>
        <v>100</v>
      </c>
      <c r="P3496" s="5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3">
        <f t="shared" si="219"/>
        <v>42700.25</v>
      </c>
    </row>
    <row r="3497" spans="1:20" x14ac:dyDescent="0.3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 t="shared" si="216"/>
        <v>106.86</v>
      </c>
      <c r="P3497" s="5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3">
        <f t="shared" si="219"/>
        <v>41944.720833333333</v>
      </c>
    </row>
    <row r="3498" spans="1:20" x14ac:dyDescent="0.3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 t="shared" si="216"/>
        <v>124.4</v>
      </c>
      <c r="P3498" s="5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3">
        <f t="shared" si="219"/>
        <v>42624.846828703703</v>
      </c>
    </row>
    <row r="3499" spans="1:20" x14ac:dyDescent="0.3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 t="shared" si="216"/>
        <v>108.70406189555126</v>
      </c>
      <c r="P3499" s="5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3">
        <f t="shared" si="219"/>
        <v>42523.916666666672</v>
      </c>
    </row>
    <row r="3500" spans="1:20" x14ac:dyDescent="0.3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 t="shared" si="216"/>
        <v>102.42424242424242</v>
      </c>
      <c r="P3500" s="5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3">
        <f t="shared" si="219"/>
        <v>42518.905555555553</v>
      </c>
    </row>
    <row r="3501" spans="1:20" x14ac:dyDescent="0.3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 t="shared" si="216"/>
        <v>105.5</v>
      </c>
      <c r="P3501" s="5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3">
        <f t="shared" si="219"/>
        <v>42186.290972222225</v>
      </c>
    </row>
    <row r="3502" spans="1:20" x14ac:dyDescent="0.3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 t="shared" si="216"/>
        <v>106.3</v>
      </c>
      <c r="P3502" s="5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3">
        <f t="shared" si="219"/>
        <v>42436.207638888889</v>
      </c>
    </row>
    <row r="3503" spans="1:20" x14ac:dyDescent="0.3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 t="shared" si="216"/>
        <v>100.66666666666666</v>
      </c>
      <c r="P3503" s="5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3">
        <f t="shared" si="219"/>
        <v>42258.763831018514</v>
      </c>
    </row>
    <row r="3504" spans="1:20" x14ac:dyDescent="0.3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 t="shared" si="216"/>
        <v>105.4</v>
      </c>
      <c r="P3504" s="5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3">
        <f t="shared" si="219"/>
        <v>42445.165972222225</v>
      </c>
    </row>
    <row r="3505" spans="1:20" x14ac:dyDescent="0.3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 t="shared" si="216"/>
        <v>107.55999999999999</v>
      </c>
      <c r="P3505" s="5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3">
        <f t="shared" si="219"/>
        <v>42575.478333333333</v>
      </c>
    </row>
    <row r="3506" spans="1:20" x14ac:dyDescent="0.3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 t="shared" si="216"/>
        <v>100</v>
      </c>
      <c r="P3506" s="5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3">
        <f t="shared" si="219"/>
        <v>42327.790405092594</v>
      </c>
    </row>
    <row r="3507" spans="1:20" x14ac:dyDescent="0.3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 t="shared" si="216"/>
        <v>103.76</v>
      </c>
      <c r="P3507" s="5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3">
        <f t="shared" si="219"/>
        <v>41772.166666666664</v>
      </c>
    </row>
    <row r="3508" spans="1:20" x14ac:dyDescent="0.3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 t="shared" si="216"/>
        <v>101.49999999999999</v>
      </c>
      <c r="P3508" s="5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3">
        <f t="shared" si="219"/>
        <v>41874.734259259261</v>
      </c>
    </row>
    <row r="3509" spans="1:20" x14ac:dyDescent="0.3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 t="shared" si="216"/>
        <v>104.4</v>
      </c>
      <c r="P3509" s="5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3">
        <f t="shared" si="219"/>
        <v>42521.92288194444</v>
      </c>
    </row>
    <row r="3510" spans="1:20" x14ac:dyDescent="0.3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 t="shared" si="216"/>
        <v>180</v>
      </c>
      <c r="P3510" s="5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3">
        <f t="shared" si="219"/>
        <v>42500.875</v>
      </c>
    </row>
    <row r="3511" spans="1:20" x14ac:dyDescent="0.3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 t="shared" si="216"/>
        <v>106.33333333333333</v>
      </c>
      <c r="P3511" s="5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3">
        <f t="shared" si="219"/>
        <v>41964.204861111109</v>
      </c>
    </row>
    <row r="3512" spans="1:20" x14ac:dyDescent="0.3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 t="shared" si="216"/>
        <v>100.55555555555556</v>
      </c>
      <c r="P3512" s="5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3">
        <f t="shared" si="219"/>
        <v>41822.62090277778</v>
      </c>
    </row>
    <row r="3513" spans="1:20" x14ac:dyDescent="0.3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 t="shared" si="216"/>
        <v>101.2</v>
      </c>
      <c r="P3513" s="5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3">
        <f t="shared" si="219"/>
        <v>41950.770833333336</v>
      </c>
    </row>
    <row r="3514" spans="1:20" x14ac:dyDescent="0.3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 t="shared" si="216"/>
        <v>100</v>
      </c>
      <c r="P3514" s="5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3">
        <f t="shared" si="219"/>
        <v>42117.49527777778</v>
      </c>
    </row>
    <row r="3515" spans="1:20" x14ac:dyDescent="0.3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 t="shared" si="216"/>
        <v>118.39285714285714</v>
      </c>
      <c r="P3515" s="5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3">
        <f t="shared" si="219"/>
        <v>41794.207638888889</v>
      </c>
    </row>
    <row r="3516" spans="1:20" x14ac:dyDescent="0.3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 t="shared" si="216"/>
        <v>110.00000000000001</v>
      </c>
      <c r="P3516" s="5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3">
        <f t="shared" si="219"/>
        <v>42037.207638888889</v>
      </c>
    </row>
    <row r="3517" spans="1:20" x14ac:dyDescent="0.3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 t="shared" si="216"/>
        <v>102.66666666666666</v>
      </c>
      <c r="P3517" s="5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3">
        <f t="shared" si="219"/>
        <v>42155.772812499999</v>
      </c>
    </row>
    <row r="3518" spans="1:20" x14ac:dyDescent="0.3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 t="shared" si="216"/>
        <v>100</v>
      </c>
      <c r="P3518" s="5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3">
        <f t="shared" si="219"/>
        <v>41890.125</v>
      </c>
    </row>
    <row r="3519" spans="1:20" x14ac:dyDescent="0.3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 t="shared" si="216"/>
        <v>100</v>
      </c>
      <c r="P3519" s="5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3">
        <f t="shared" si="219"/>
        <v>41824.458333333336</v>
      </c>
    </row>
    <row r="3520" spans="1:20" x14ac:dyDescent="0.3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 t="shared" si="216"/>
        <v>110.04599999999999</v>
      </c>
      <c r="P3520" s="5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3">
        <f t="shared" si="219"/>
        <v>41914.597916666666</v>
      </c>
    </row>
    <row r="3521" spans="1:20" x14ac:dyDescent="0.3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 t="shared" si="216"/>
        <v>101.35000000000001</v>
      </c>
      <c r="P3521" s="5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3">
        <f t="shared" si="219"/>
        <v>42067.598958333328</v>
      </c>
    </row>
    <row r="3522" spans="1:20" x14ac:dyDescent="0.3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 t="shared" si="216"/>
        <v>100.75</v>
      </c>
      <c r="P3522" s="5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3">
        <f t="shared" si="219"/>
        <v>42253.57430555555</v>
      </c>
    </row>
    <row r="3523" spans="1:20" x14ac:dyDescent="0.3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 t="shared" ref="O3523:O3586" si="220">(E3523/D3523)*100</f>
        <v>169.42857142857144</v>
      </c>
      <c r="P3523" s="5">
        <f t="shared" ref="P3523:P3586" si="221">IF(NOT(L3523=0),(E3523/L3523),0)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3">
        <f t="shared" ref="T3523:T3586" si="223">(((I3523/60)/60)/24)+DATE(1970,1,1)</f>
        <v>41911.361342592594</v>
      </c>
    </row>
    <row r="3524" spans="1:20" x14ac:dyDescent="0.3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 t="shared" si="220"/>
        <v>100</v>
      </c>
      <c r="P3524" s="5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3">
        <f t="shared" si="223"/>
        <v>42262.420833333337</v>
      </c>
    </row>
    <row r="3525" spans="1:20" x14ac:dyDescent="0.3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 t="shared" si="220"/>
        <v>113.65</v>
      </c>
      <c r="P3525" s="5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3">
        <f t="shared" si="223"/>
        <v>42638.958333333328</v>
      </c>
    </row>
    <row r="3526" spans="1:20" x14ac:dyDescent="0.3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 t="shared" si="220"/>
        <v>101.56</v>
      </c>
      <c r="P3526" s="5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3">
        <f t="shared" si="223"/>
        <v>41895.166666666664</v>
      </c>
    </row>
    <row r="3527" spans="1:20" x14ac:dyDescent="0.3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 t="shared" si="220"/>
        <v>106</v>
      </c>
      <c r="P3527" s="5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3">
        <f t="shared" si="223"/>
        <v>42225.666666666672</v>
      </c>
    </row>
    <row r="3528" spans="1:20" x14ac:dyDescent="0.3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 t="shared" si="220"/>
        <v>102</v>
      </c>
      <c r="P3528" s="5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3">
        <f t="shared" si="223"/>
        <v>42488.249305555553</v>
      </c>
    </row>
    <row r="3529" spans="1:20" x14ac:dyDescent="0.3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 t="shared" si="220"/>
        <v>116.91666666666667</v>
      </c>
      <c r="P3529" s="5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3">
        <f t="shared" si="223"/>
        <v>42196.165972222225</v>
      </c>
    </row>
    <row r="3530" spans="1:20" x14ac:dyDescent="0.3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 t="shared" si="220"/>
        <v>101.15151515151514</v>
      </c>
      <c r="P3530" s="5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3">
        <f t="shared" si="223"/>
        <v>42753.50136574074</v>
      </c>
    </row>
    <row r="3531" spans="1:20" x14ac:dyDescent="0.3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 t="shared" si="220"/>
        <v>132</v>
      </c>
      <c r="P3531" s="5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3">
        <f t="shared" si="223"/>
        <v>42198.041666666672</v>
      </c>
    </row>
    <row r="3532" spans="1:20" x14ac:dyDescent="0.3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 t="shared" si="220"/>
        <v>100</v>
      </c>
      <c r="P3532" s="5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3">
        <f t="shared" si="223"/>
        <v>42470.833333333328</v>
      </c>
    </row>
    <row r="3533" spans="1:20" x14ac:dyDescent="0.3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 t="shared" si="220"/>
        <v>128</v>
      </c>
      <c r="P3533" s="5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3">
        <f t="shared" si="223"/>
        <v>42551.654328703706</v>
      </c>
    </row>
    <row r="3534" spans="1:20" x14ac:dyDescent="0.3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 t="shared" si="220"/>
        <v>118.95833333333334</v>
      </c>
      <c r="P3534" s="5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3">
        <f t="shared" si="223"/>
        <v>41900.165972222225</v>
      </c>
    </row>
    <row r="3535" spans="1:20" x14ac:dyDescent="0.3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 t="shared" si="220"/>
        <v>126.2</v>
      </c>
      <c r="P3535" s="5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3">
        <f t="shared" si="223"/>
        <v>42319.802858796291</v>
      </c>
    </row>
    <row r="3536" spans="1:20" x14ac:dyDescent="0.3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 t="shared" si="220"/>
        <v>156.20000000000002</v>
      </c>
      <c r="P3536" s="5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3">
        <f t="shared" si="223"/>
        <v>42278.6252662037</v>
      </c>
    </row>
    <row r="3537" spans="1:20" x14ac:dyDescent="0.3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 t="shared" si="220"/>
        <v>103.15</v>
      </c>
      <c r="P3537" s="5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3">
        <f t="shared" si="223"/>
        <v>42279.75</v>
      </c>
    </row>
    <row r="3538" spans="1:20" x14ac:dyDescent="0.3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 t="shared" si="220"/>
        <v>153.33333333333334</v>
      </c>
      <c r="P3538" s="5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3">
        <f t="shared" si="223"/>
        <v>42358.499305555553</v>
      </c>
    </row>
    <row r="3539" spans="1:20" x14ac:dyDescent="0.3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 t="shared" si="220"/>
        <v>180.44444444444446</v>
      </c>
      <c r="P3539" s="5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3">
        <f t="shared" si="223"/>
        <v>41960.332638888889</v>
      </c>
    </row>
    <row r="3540" spans="1:20" x14ac:dyDescent="0.3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 t="shared" si="220"/>
        <v>128.44999999999999</v>
      </c>
      <c r="P3540" s="5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3">
        <f t="shared" si="223"/>
        <v>42599.420601851853</v>
      </c>
    </row>
    <row r="3541" spans="1:20" x14ac:dyDescent="0.3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 t="shared" si="220"/>
        <v>119.66666666666667</v>
      </c>
      <c r="P3541" s="5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3">
        <f t="shared" si="223"/>
        <v>42621.756041666667</v>
      </c>
    </row>
    <row r="3542" spans="1:20" x14ac:dyDescent="0.3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 t="shared" si="220"/>
        <v>123</v>
      </c>
      <c r="P3542" s="5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3">
        <f t="shared" si="223"/>
        <v>42547.003368055557</v>
      </c>
    </row>
    <row r="3543" spans="1:20" x14ac:dyDescent="0.3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 t="shared" si="220"/>
        <v>105</v>
      </c>
      <c r="P3543" s="5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3">
        <f t="shared" si="223"/>
        <v>42247.730034722219</v>
      </c>
    </row>
    <row r="3544" spans="1:20" x14ac:dyDescent="0.3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 t="shared" si="220"/>
        <v>102.23636363636363</v>
      </c>
      <c r="P3544" s="5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3">
        <f t="shared" si="223"/>
        <v>41889.599791666667</v>
      </c>
    </row>
    <row r="3545" spans="1:20" x14ac:dyDescent="0.3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 t="shared" si="220"/>
        <v>104.66666666666666</v>
      </c>
      <c r="P3545" s="5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3">
        <f t="shared" si="223"/>
        <v>42180.755312499998</v>
      </c>
    </row>
    <row r="3546" spans="1:20" x14ac:dyDescent="0.3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 t="shared" si="220"/>
        <v>100</v>
      </c>
      <c r="P3546" s="5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3">
        <f t="shared" si="223"/>
        <v>42070.831678240742</v>
      </c>
    </row>
    <row r="3547" spans="1:20" x14ac:dyDescent="0.3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 t="shared" si="220"/>
        <v>100.4</v>
      </c>
      <c r="P3547" s="5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3">
        <f t="shared" si="223"/>
        <v>42105.807395833333</v>
      </c>
    </row>
    <row r="3548" spans="1:20" x14ac:dyDescent="0.3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 t="shared" si="220"/>
        <v>102.27272727272727</v>
      </c>
      <c r="P3548" s="5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3">
        <f t="shared" si="223"/>
        <v>42095.165972222225</v>
      </c>
    </row>
    <row r="3549" spans="1:20" x14ac:dyDescent="0.3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 t="shared" si="220"/>
        <v>114.40928571428573</v>
      </c>
      <c r="P3549" s="5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3">
        <f t="shared" si="223"/>
        <v>42504.165972222225</v>
      </c>
    </row>
    <row r="3550" spans="1:20" x14ac:dyDescent="0.3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 t="shared" si="220"/>
        <v>101.9047619047619</v>
      </c>
      <c r="P3550" s="5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3">
        <f t="shared" si="223"/>
        <v>42434.041666666672</v>
      </c>
    </row>
    <row r="3551" spans="1:20" x14ac:dyDescent="0.3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 t="shared" si="220"/>
        <v>102</v>
      </c>
      <c r="P3551" s="5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3">
        <f t="shared" si="223"/>
        <v>42251.394363425927</v>
      </c>
    </row>
    <row r="3552" spans="1:20" x14ac:dyDescent="0.3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 t="shared" si="220"/>
        <v>104.80000000000001</v>
      </c>
      <c r="P3552" s="5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3">
        <f t="shared" si="223"/>
        <v>42492.893495370372</v>
      </c>
    </row>
    <row r="3553" spans="1:20" x14ac:dyDescent="0.3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 t="shared" si="220"/>
        <v>101.83333333333333</v>
      </c>
      <c r="P3553" s="5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3">
        <f t="shared" si="223"/>
        <v>41781.921527777777</v>
      </c>
    </row>
    <row r="3554" spans="1:20" x14ac:dyDescent="0.3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 t="shared" si="220"/>
        <v>100</v>
      </c>
      <c r="P3554" s="5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3">
        <f t="shared" si="223"/>
        <v>41818.587083333332</v>
      </c>
    </row>
    <row r="3555" spans="1:20" x14ac:dyDescent="0.3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 t="shared" si="220"/>
        <v>106.27272727272728</v>
      </c>
      <c r="P3555" s="5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3">
        <f t="shared" si="223"/>
        <v>42228</v>
      </c>
    </row>
    <row r="3556" spans="1:20" x14ac:dyDescent="0.3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 t="shared" si="220"/>
        <v>113.42219999999999</v>
      </c>
      <c r="P3556" s="5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3">
        <f t="shared" si="223"/>
        <v>42046.708333333328</v>
      </c>
    </row>
    <row r="3557" spans="1:20" x14ac:dyDescent="0.3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 t="shared" si="220"/>
        <v>100</v>
      </c>
      <c r="P3557" s="5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3">
        <f t="shared" si="223"/>
        <v>42691.483726851846</v>
      </c>
    </row>
    <row r="3558" spans="1:20" x14ac:dyDescent="0.3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 t="shared" si="220"/>
        <v>100.45454545454547</v>
      </c>
      <c r="P3558" s="5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3">
        <f t="shared" si="223"/>
        <v>41868.649583333332</v>
      </c>
    </row>
    <row r="3559" spans="1:20" x14ac:dyDescent="0.3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 t="shared" si="220"/>
        <v>100.03599999999999</v>
      </c>
      <c r="P3559" s="5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3">
        <f t="shared" si="223"/>
        <v>41764.276747685188</v>
      </c>
    </row>
    <row r="3560" spans="1:20" x14ac:dyDescent="0.3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 t="shared" si="220"/>
        <v>144</v>
      </c>
      <c r="P3560" s="5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3">
        <f t="shared" si="223"/>
        <v>42181.875</v>
      </c>
    </row>
    <row r="3561" spans="1:20" x14ac:dyDescent="0.3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 t="shared" si="220"/>
        <v>103.49999999999999</v>
      </c>
      <c r="P3561" s="5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3">
        <f t="shared" si="223"/>
        <v>42216.373611111107</v>
      </c>
    </row>
    <row r="3562" spans="1:20" x14ac:dyDescent="0.3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 t="shared" si="220"/>
        <v>108.43750000000001</v>
      </c>
      <c r="P3562" s="5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3">
        <f t="shared" si="223"/>
        <v>42151.114583333328</v>
      </c>
    </row>
    <row r="3563" spans="1:20" x14ac:dyDescent="0.3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 t="shared" si="220"/>
        <v>102.4</v>
      </c>
      <c r="P3563" s="5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3">
        <f t="shared" si="223"/>
        <v>42221.774999999994</v>
      </c>
    </row>
    <row r="3564" spans="1:20" x14ac:dyDescent="0.3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 t="shared" si="220"/>
        <v>148.88888888888889</v>
      </c>
      <c r="P3564" s="5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3">
        <f t="shared" si="223"/>
        <v>42442.916666666672</v>
      </c>
    </row>
    <row r="3565" spans="1:20" x14ac:dyDescent="0.3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 t="shared" si="220"/>
        <v>105.49000000000002</v>
      </c>
      <c r="P3565" s="5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3">
        <f t="shared" si="223"/>
        <v>42583.791666666672</v>
      </c>
    </row>
    <row r="3566" spans="1:20" x14ac:dyDescent="0.3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 t="shared" si="220"/>
        <v>100.49999999999999</v>
      </c>
      <c r="P3566" s="5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3">
        <f t="shared" si="223"/>
        <v>42282.666666666672</v>
      </c>
    </row>
    <row r="3567" spans="1:20" x14ac:dyDescent="0.3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 t="shared" si="220"/>
        <v>130.55555555555557</v>
      </c>
      <c r="P3567" s="5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3">
        <f t="shared" si="223"/>
        <v>42004.743148148147</v>
      </c>
    </row>
    <row r="3568" spans="1:20" x14ac:dyDescent="0.3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 t="shared" si="220"/>
        <v>104.75000000000001</v>
      </c>
      <c r="P3568" s="5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3">
        <f t="shared" si="223"/>
        <v>42027.507905092592</v>
      </c>
    </row>
    <row r="3569" spans="1:20" x14ac:dyDescent="0.3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 t="shared" si="220"/>
        <v>108.80000000000001</v>
      </c>
      <c r="P3569" s="5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3">
        <f t="shared" si="223"/>
        <v>42165.810694444444</v>
      </c>
    </row>
    <row r="3570" spans="1:20" x14ac:dyDescent="0.3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 t="shared" si="220"/>
        <v>111.00000000000001</v>
      </c>
      <c r="P3570" s="5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3">
        <f t="shared" si="223"/>
        <v>41899.740671296298</v>
      </c>
    </row>
    <row r="3571" spans="1:20" x14ac:dyDescent="0.3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 t="shared" si="220"/>
        <v>100.47999999999999</v>
      </c>
      <c r="P3571" s="5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3">
        <f t="shared" si="223"/>
        <v>42012.688611111109</v>
      </c>
    </row>
    <row r="3572" spans="1:20" x14ac:dyDescent="0.3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 t="shared" si="220"/>
        <v>114.35</v>
      </c>
      <c r="P3572" s="5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3">
        <f t="shared" si="223"/>
        <v>42004.291666666672</v>
      </c>
    </row>
    <row r="3573" spans="1:20" x14ac:dyDescent="0.3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 t="shared" si="220"/>
        <v>122.06666666666666</v>
      </c>
      <c r="P3573" s="5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3">
        <f t="shared" si="223"/>
        <v>41942.858946759261</v>
      </c>
    </row>
    <row r="3574" spans="1:20" x14ac:dyDescent="0.3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 t="shared" si="220"/>
        <v>100</v>
      </c>
      <c r="P3574" s="5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3">
        <f t="shared" si="223"/>
        <v>42176.570393518516</v>
      </c>
    </row>
    <row r="3575" spans="1:20" x14ac:dyDescent="0.3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 t="shared" si="220"/>
        <v>102.8</v>
      </c>
      <c r="P3575" s="5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3">
        <f t="shared" si="223"/>
        <v>41951.417199074072</v>
      </c>
    </row>
    <row r="3576" spans="1:20" x14ac:dyDescent="0.3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 t="shared" si="220"/>
        <v>106.12068965517241</v>
      </c>
      <c r="P3576" s="5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3">
        <f t="shared" si="223"/>
        <v>41956.984351851846</v>
      </c>
    </row>
    <row r="3577" spans="1:20" x14ac:dyDescent="0.3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 t="shared" si="220"/>
        <v>101.33000000000001</v>
      </c>
      <c r="P3577" s="5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3">
        <f t="shared" si="223"/>
        <v>42593.165972222225</v>
      </c>
    </row>
    <row r="3578" spans="1:20" x14ac:dyDescent="0.3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 t="shared" si="220"/>
        <v>100</v>
      </c>
      <c r="P3578" s="5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3">
        <f t="shared" si="223"/>
        <v>42709.590902777782</v>
      </c>
    </row>
    <row r="3579" spans="1:20" x14ac:dyDescent="0.3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 t="shared" si="220"/>
        <v>130</v>
      </c>
      <c r="P3579" s="5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3">
        <f t="shared" si="223"/>
        <v>42120.26944444445</v>
      </c>
    </row>
    <row r="3580" spans="1:20" x14ac:dyDescent="0.3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 t="shared" si="220"/>
        <v>100.01333333333334</v>
      </c>
      <c r="P3580" s="5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3">
        <f t="shared" si="223"/>
        <v>42490.733530092592</v>
      </c>
    </row>
    <row r="3581" spans="1:20" x14ac:dyDescent="0.3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 t="shared" si="220"/>
        <v>100</v>
      </c>
      <c r="P3581" s="5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3">
        <f t="shared" si="223"/>
        <v>42460.720555555556</v>
      </c>
    </row>
    <row r="3582" spans="1:20" x14ac:dyDescent="0.3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 t="shared" si="220"/>
        <v>113.88888888888889</v>
      </c>
      <c r="P3582" s="5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3">
        <f t="shared" si="223"/>
        <v>42064.207638888889</v>
      </c>
    </row>
    <row r="3583" spans="1:20" x14ac:dyDescent="0.3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 t="shared" si="220"/>
        <v>100</v>
      </c>
      <c r="P3583" s="5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3">
        <f t="shared" si="223"/>
        <v>41850.471180555556</v>
      </c>
    </row>
    <row r="3584" spans="1:20" x14ac:dyDescent="0.3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 t="shared" si="220"/>
        <v>287</v>
      </c>
      <c r="P3584" s="5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3">
        <f t="shared" si="223"/>
        <v>42465.095856481479</v>
      </c>
    </row>
    <row r="3585" spans="1:20" x14ac:dyDescent="0.3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 t="shared" si="220"/>
        <v>108.5</v>
      </c>
      <c r="P3585" s="5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3">
        <f t="shared" si="223"/>
        <v>42478.384317129632</v>
      </c>
    </row>
    <row r="3586" spans="1:20" x14ac:dyDescent="0.3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 t="shared" si="220"/>
        <v>115.5</v>
      </c>
      <c r="P3586" s="5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3">
        <f t="shared" si="223"/>
        <v>42198.316481481481</v>
      </c>
    </row>
    <row r="3587" spans="1:20" x14ac:dyDescent="0.3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 t="shared" ref="O3587:O3650" si="224">(E3587/D3587)*100</f>
        <v>119.11764705882352</v>
      </c>
      <c r="P3587" s="5">
        <f t="shared" ref="P3587:P3650" si="225">IF(NOT(L3587=0),(E3587/L3587),0)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3">
        <f t="shared" ref="T3587:T3650" si="227">(((I3587/60)/60)/24)+DATE(1970,1,1)</f>
        <v>41994.716319444444</v>
      </c>
    </row>
    <row r="3588" spans="1:20" x14ac:dyDescent="0.3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 t="shared" si="224"/>
        <v>109.42666666666668</v>
      </c>
      <c r="P3588" s="5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3">
        <f t="shared" si="227"/>
        <v>42636.697569444441</v>
      </c>
    </row>
    <row r="3589" spans="1:20" x14ac:dyDescent="0.3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 t="shared" si="224"/>
        <v>126.6</v>
      </c>
      <c r="P3589" s="5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3">
        <f t="shared" si="227"/>
        <v>42548.791666666672</v>
      </c>
    </row>
    <row r="3590" spans="1:20" x14ac:dyDescent="0.3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 t="shared" si="224"/>
        <v>100.49999999999999</v>
      </c>
      <c r="P3590" s="5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3">
        <f t="shared" si="227"/>
        <v>42123.958333333328</v>
      </c>
    </row>
    <row r="3591" spans="1:20" x14ac:dyDescent="0.3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 t="shared" si="224"/>
        <v>127.49999999999999</v>
      </c>
      <c r="P3591" s="5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3">
        <f t="shared" si="227"/>
        <v>42150.647534722222</v>
      </c>
    </row>
    <row r="3592" spans="1:20" x14ac:dyDescent="0.3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 t="shared" si="224"/>
        <v>100.05999999999999</v>
      </c>
      <c r="P3592" s="5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3">
        <f t="shared" si="227"/>
        <v>41932.333726851852</v>
      </c>
    </row>
    <row r="3593" spans="1:20" x14ac:dyDescent="0.3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 t="shared" si="224"/>
        <v>175</v>
      </c>
      <c r="P3593" s="5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3">
        <f t="shared" si="227"/>
        <v>42028.207638888889</v>
      </c>
    </row>
    <row r="3594" spans="1:20" x14ac:dyDescent="0.3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 t="shared" si="224"/>
        <v>127.25</v>
      </c>
      <c r="P3594" s="5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3">
        <f t="shared" si="227"/>
        <v>42046.207638888889</v>
      </c>
    </row>
    <row r="3595" spans="1:20" x14ac:dyDescent="0.3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 t="shared" si="224"/>
        <v>110.63333333333334</v>
      </c>
      <c r="P3595" s="5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3">
        <f t="shared" si="227"/>
        <v>42009.851388888885</v>
      </c>
    </row>
    <row r="3596" spans="1:20" x14ac:dyDescent="0.3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 t="shared" si="224"/>
        <v>125.93749999999999</v>
      </c>
      <c r="P3596" s="5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3">
        <f t="shared" si="227"/>
        <v>42617.066921296297</v>
      </c>
    </row>
    <row r="3597" spans="1:20" x14ac:dyDescent="0.3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 t="shared" si="224"/>
        <v>118.5</v>
      </c>
      <c r="P3597" s="5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3">
        <f t="shared" si="227"/>
        <v>42076.290972222225</v>
      </c>
    </row>
    <row r="3598" spans="1:20" x14ac:dyDescent="0.3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 t="shared" si="224"/>
        <v>107.72727272727273</v>
      </c>
      <c r="P3598" s="5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3">
        <f t="shared" si="227"/>
        <v>41877.715069444443</v>
      </c>
    </row>
    <row r="3599" spans="1:20" x14ac:dyDescent="0.3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 t="shared" si="224"/>
        <v>102.60000000000001</v>
      </c>
      <c r="P3599" s="5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3">
        <f t="shared" si="227"/>
        <v>42432.249305555553</v>
      </c>
    </row>
    <row r="3600" spans="1:20" x14ac:dyDescent="0.3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 t="shared" si="224"/>
        <v>110.1</v>
      </c>
      <c r="P3600" s="5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3">
        <f t="shared" si="227"/>
        <v>41885.207638888889</v>
      </c>
    </row>
    <row r="3601" spans="1:20" x14ac:dyDescent="0.3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 t="shared" si="224"/>
        <v>202</v>
      </c>
      <c r="P3601" s="5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3">
        <f t="shared" si="227"/>
        <v>42246</v>
      </c>
    </row>
    <row r="3602" spans="1:20" x14ac:dyDescent="0.3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 t="shared" si="224"/>
        <v>130</v>
      </c>
      <c r="P3602" s="5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3">
        <f t="shared" si="227"/>
        <v>42656.849120370374</v>
      </c>
    </row>
    <row r="3603" spans="1:20" x14ac:dyDescent="0.3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 t="shared" si="224"/>
        <v>104.35000000000001</v>
      </c>
      <c r="P3603" s="5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3">
        <f t="shared" si="227"/>
        <v>42020.99863425926</v>
      </c>
    </row>
    <row r="3604" spans="1:20" x14ac:dyDescent="0.3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 t="shared" si="224"/>
        <v>100.05</v>
      </c>
      <c r="P3604" s="5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3">
        <f t="shared" si="227"/>
        <v>42507.894432870366</v>
      </c>
    </row>
    <row r="3605" spans="1:20" x14ac:dyDescent="0.3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 t="shared" si="224"/>
        <v>170.66666666666669</v>
      </c>
      <c r="P3605" s="5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3">
        <f t="shared" si="227"/>
        <v>42313.906018518523</v>
      </c>
    </row>
    <row r="3606" spans="1:20" x14ac:dyDescent="0.3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 t="shared" si="224"/>
        <v>112.83333333333334</v>
      </c>
      <c r="P3606" s="5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3">
        <f t="shared" si="227"/>
        <v>42489.290972222225</v>
      </c>
    </row>
    <row r="3607" spans="1:20" x14ac:dyDescent="0.3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 t="shared" si="224"/>
        <v>184</v>
      </c>
      <c r="P3607" s="5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3">
        <f t="shared" si="227"/>
        <v>42413.793124999997</v>
      </c>
    </row>
    <row r="3608" spans="1:20" x14ac:dyDescent="0.3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 t="shared" si="224"/>
        <v>130.26666666666665</v>
      </c>
      <c r="P3608" s="5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3">
        <f t="shared" si="227"/>
        <v>42596.604826388888</v>
      </c>
    </row>
    <row r="3609" spans="1:20" x14ac:dyDescent="0.3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 t="shared" si="224"/>
        <v>105.45454545454544</v>
      </c>
      <c r="P3609" s="5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3">
        <f t="shared" si="227"/>
        <v>42353</v>
      </c>
    </row>
    <row r="3610" spans="1:20" x14ac:dyDescent="0.3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 t="shared" si="224"/>
        <v>100</v>
      </c>
      <c r="P3610" s="5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3">
        <f t="shared" si="227"/>
        <v>42538.583333333328</v>
      </c>
    </row>
    <row r="3611" spans="1:20" x14ac:dyDescent="0.3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 t="shared" si="224"/>
        <v>153.31632653061226</v>
      </c>
      <c r="P3611" s="5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3">
        <f t="shared" si="227"/>
        <v>42459.950057870374</v>
      </c>
    </row>
    <row r="3612" spans="1:20" x14ac:dyDescent="0.3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 t="shared" si="224"/>
        <v>162.30000000000001</v>
      </c>
      <c r="P3612" s="5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3">
        <f t="shared" si="227"/>
        <v>42233.432129629626</v>
      </c>
    </row>
    <row r="3613" spans="1:20" x14ac:dyDescent="0.3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 t="shared" si="224"/>
        <v>136</v>
      </c>
      <c r="P3613" s="5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3">
        <f t="shared" si="227"/>
        <v>42102.370381944449</v>
      </c>
    </row>
    <row r="3614" spans="1:20" x14ac:dyDescent="0.3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 t="shared" si="224"/>
        <v>144.4</v>
      </c>
      <c r="P3614" s="5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3">
        <f t="shared" si="227"/>
        <v>41799.726979166669</v>
      </c>
    </row>
    <row r="3615" spans="1:20" x14ac:dyDescent="0.3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 t="shared" si="224"/>
        <v>100</v>
      </c>
      <c r="P3615" s="5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3">
        <f t="shared" si="227"/>
        <v>41818.58997685185</v>
      </c>
    </row>
    <row r="3616" spans="1:20" x14ac:dyDescent="0.3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 t="shared" si="224"/>
        <v>100.8</v>
      </c>
      <c r="P3616" s="5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3">
        <f t="shared" si="227"/>
        <v>42174.041851851856</v>
      </c>
    </row>
    <row r="3617" spans="1:20" x14ac:dyDescent="0.3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 t="shared" si="224"/>
        <v>106.80000000000001</v>
      </c>
      <c r="P3617" s="5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3">
        <f t="shared" si="227"/>
        <v>42348.593703703707</v>
      </c>
    </row>
    <row r="3618" spans="1:20" x14ac:dyDescent="0.3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 t="shared" si="224"/>
        <v>124.8</v>
      </c>
      <c r="P3618" s="5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3">
        <f t="shared" si="227"/>
        <v>42082.908148148148</v>
      </c>
    </row>
    <row r="3619" spans="1:20" x14ac:dyDescent="0.3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 t="shared" si="224"/>
        <v>118.91891891891892</v>
      </c>
      <c r="P3619" s="5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3">
        <f t="shared" si="227"/>
        <v>42794</v>
      </c>
    </row>
    <row r="3620" spans="1:20" x14ac:dyDescent="0.3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 t="shared" si="224"/>
        <v>101</v>
      </c>
      <c r="P3620" s="5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3">
        <f t="shared" si="227"/>
        <v>42158.627893518518</v>
      </c>
    </row>
    <row r="3621" spans="1:20" x14ac:dyDescent="0.3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 t="shared" si="224"/>
        <v>112.99999999999999</v>
      </c>
      <c r="P3621" s="5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3">
        <f t="shared" si="227"/>
        <v>42693.916666666672</v>
      </c>
    </row>
    <row r="3622" spans="1:20" x14ac:dyDescent="0.3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 t="shared" si="224"/>
        <v>105.19047619047619</v>
      </c>
      <c r="P3622" s="5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3">
        <f t="shared" si="227"/>
        <v>42068.166666666672</v>
      </c>
    </row>
    <row r="3623" spans="1:20" x14ac:dyDescent="0.3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 t="shared" si="224"/>
        <v>109.73333333333332</v>
      </c>
      <c r="P3623" s="5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3">
        <f t="shared" si="227"/>
        <v>42643.875</v>
      </c>
    </row>
    <row r="3624" spans="1:20" x14ac:dyDescent="0.3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 t="shared" si="224"/>
        <v>100.099</v>
      </c>
      <c r="P3624" s="5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3">
        <f t="shared" si="227"/>
        <v>41910.140972222223</v>
      </c>
    </row>
    <row r="3625" spans="1:20" x14ac:dyDescent="0.3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 t="shared" si="224"/>
        <v>120</v>
      </c>
      <c r="P3625" s="5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3">
        <f t="shared" si="227"/>
        <v>41846.291666666664</v>
      </c>
    </row>
    <row r="3626" spans="1:20" x14ac:dyDescent="0.3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 t="shared" si="224"/>
        <v>104.93333333333332</v>
      </c>
      <c r="P3626" s="5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3">
        <f t="shared" si="227"/>
        <v>42605.774189814809</v>
      </c>
    </row>
    <row r="3627" spans="1:20" x14ac:dyDescent="0.3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 t="shared" si="224"/>
        <v>102.66666666666666</v>
      </c>
      <c r="P3627" s="5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3">
        <f t="shared" si="227"/>
        <v>42187.652511574073</v>
      </c>
    </row>
    <row r="3628" spans="1:20" x14ac:dyDescent="0.3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 t="shared" si="224"/>
        <v>101.82500000000002</v>
      </c>
      <c r="P3628" s="5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3">
        <f t="shared" si="227"/>
        <v>41867.667326388888</v>
      </c>
    </row>
    <row r="3629" spans="1:20" x14ac:dyDescent="0.3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 t="shared" si="224"/>
        <v>100</v>
      </c>
      <c r="P3629" s="5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3">
        <f t="shared" si="227"/>
        <v>42511.165972222225</v>
      </c>
    </row>
    <row r="3630" spans="1:20" x14ac:dyDescent="0.3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 t="shared" si="224"/>
        <v>0</v>
      </c>
      <c r="P3630" s="5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3">
        <f t="shared" si="227"/>
        <v>42351.874953703707</v>
      </c>
    </row>
    <row r="3631" spans="1:20" x14ac:dyDescent="0.3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 t="shared" si="224"/>
        <v>1.9999999999999998E-4</v>
      </c>
      <c r="P3631" s="5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3">
        <f t="shared" si="227"/>
        <v>42495.708333333328</v>
      </c>
    </row>
    <row r="3632" spans="1:20" x14ac:dyDescent="0.3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 t="shared" si="224"/>
        <v>3.3333333333333333E-2</v>
      </c>
      <c r="P3632" s="5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3">
        <f t="shared" si="227"/>
        <v>41972.888773148152</v>
      </c>
    </row>
    <row r="3633" spans="1:20" x14ac:dyDescent="0.3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 t="shared" si="224"/>
        <v>51.023391812865491</v>
      </c>
      <c r="P3633" s="5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3">
        <f t="shared" si="227"/>
        <v>41905.165972222225</v>
      </c>
    </row>
    <row r="3634" spans="1:20" x14ac:dyDescent="0.3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 t="shared" si="224"/>
        <v>20</v>
      </c>
      <c r="P3634" s="5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3">
        <f t="shared" si="227"/>
        <v>41966.936909722222</v>
      </c>
    </row>
    <row r="3635" spans="1:20" x14ac:dyDescent="0.3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 t="shared" si="224"/>
        <v>35.24</v>
      </c>
      <c r="P3635" s="5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3">
        <f t="shared" si="227"/>
        <v>42693.041666666672</v>
      </c>
    </row>
    <row r="3636" spans="1:20" x14ac:dyDescent="0.3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 t="shared" si="224"/>
        <v>4.246666666666667</v>
      </c>
      <c r="P3636" s="5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3">
        <f t="shared" si="227"/>
        <v>42749.165972222225</v>
      </c>
    </row>
    <row r="3637" spans="1:20" x14ac:dyDescent="0.3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 t="shared" si="224"/>
        <v>36.457142857142856</v>
      </c>
      <c r="P3637" s="5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3">
        <f t="shared" si="227"/>
        <v>42480.88282407407</v>
      </c>
    </row>
    <row r="3638" spans="1:20" x14ac:dyDescent="0.3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 t="shared" si="224"/>
        <v>0</v>
      </c>
      <c r="P3638" s="5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3">
        <f t="shared" si="227"/>
        <v>42261.694780092599</v>
      </c>
    </row>
    <row r="3639" spans="1:20" x14ac:dyDescent="0.3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 t="shared" si="224"/>
        <v>30.866666666666664</v>
      </c>
      <c r="P3639" s="5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3">
        <f t="shared" si="227"/>
        <v>42005.700636574074</v>
      </c>
    </row>
    <row r="3640" spans="1:20" x14ac:dyDescent="0.3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 t="shared" si="224"/>
        <v>6.5454545454545459</v>
      </c>
      <c r="P3640" s="5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3">
        <f t="shared" si="227"/>
        <v>42113.631157407406</v>
      </c>
    </row>
    <row r="3641" spans="1:20" x14ac:dyDescent="0.3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 t="shared" si="224"/>
        <v>4.0000000000000001E-3</v>
      </c>
      <c r="P3641" s="5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3">
        <f t="shared" si="227"/>
        <v>42650.632638888885</v>
      </c>
    </row>
    <row r="3642" spans="1:20" x14ac:dyDescent="0.3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 t="shared" si="224"/>
        <v>5.5</v>
      </c>
      <c r="P3642" s="5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3">
        <f t="shared" si="227"/>
        <v>42134.781597222223</v>
      </c>
    </row>
    <row r="3643" spans="1:20" x14ac:dyDescent="0.3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 t="shared" si="224"/>
        <v>0</v>
      </c>
      <c r="P3643" s="5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3">
        <f t="shared" si="227"/>
        <v>41917.208333333336</v>
      </c>
    </row>
    <row r="3644" spans="1:20" x14ac:dyDescent="0.3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 t="shared" si="224"/>
        <v>2.1428571428571428</v>
      </c>
      <c r="P3644" s="5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3">
        <f t="shared" si="227"/>
        <v>42338.708333333328</v>
      </c>
    </row>
    <row r="3645" spans="1:20" x14ac:dyDescent="0.3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 t="shared" si="224"/>
        <v>0</v>
      </c>
      <c r="P3645" s="5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3">
        <f t="shared" si="227"/>
        <v>42325.185636574075</v>
      </c>
    </row>
    <row r="3646" spans="1:20" x14ac:dyDescent="0.3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 t="shared" si="224"/>
        <v>16.420000000000002</v>
      </c>
      <c r="P3646" s="5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3">
        <f t="shared" si="227"/>
        <v>42437.207638888889</v>
      </c>
    </row>
    <row r="3647" spans="1:20" x14ac:dyDescent="0.3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 t="shared" si="224"/>
        <v>0.1</v>
      </c>
      <c r="P3647" s="5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3">
        <f t="shared" si="227"/>
        <v>42696.012013888889</v>
      </c>
    </row>
    <row r="3648" spans="1:20" x14ac:dyDescent="0.3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 t="shared" si="224"/>
        <v>4.8099999999999996</v>
      </c>
      <c r="P3648" s="5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3">
        <f t="shared" si="227"/>
        <v>42171.979166666672</v>
      </c>
    </row>
    <row r="3649" spans="1:20" x14ac:dyDescent="0.3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 t="shared" si="224"/>
        <v>6</v>
      </c>
      <c r="P3649" s="5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3">
        <f t="shared" si="227"/>
        <v>42643.749155092592</v>
      </c>
    </row>
    <row r="3650" spans="1:20" x14ac:dyDescent="0.3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 t="shared" si="224"/>
        <v>100.38249999999999</v>
      </c>
      <c r="P3650" s="5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3">
        <f t="shared" si="227"/>
        <v>41917.292187500003</v>
      </c>
    </row>
    <row r="3651" spans="1:20" x14ac:dyDescent="0.3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 t="shared" ref="O3651:O3714" si="228">(E3651/D3651)*100</f>
        <v>104</v>
      </c>
      <c r="P3651" s="5">
        <f t="shared" ref="P3651:P3714" si="229">IF(NOT(L3651=0),(E3651/L3651),0)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3">
        <f t="shared" ref="T3651:T3714" si="231">(((I3651/60)/60)/24)+DATE(1970,1,1)</f>
        <v>41806.712893518517</v>
      </c>
    </row>
    <row r="3652" spans="1:20" x14ac:dyDescent="0.3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 t="shared" si="228"/>
        <v>100</v>
      </c>
      <c r="P3652" s="5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3">
        <f t="shared" si="231"/>
        <v>42402.478981481487</v>
      </c>
    </row>
    <row r="3653" spans="1:20" x14ac:dyDescent="0.3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 t="shared" si="228"/>
        <v>104</v>
      </c>
      <c r="P3653" s="5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3">
        <f t="shared" si="231"/>
        <v>41861.665972222225</v>
      </c>
    </row>
    <row r="3654" spans="1:20" x14ac:dyDescent="0.3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 t="shared" si="228"/>
        <v>250.66666666666669</v>
      </c>
      <c r="P3654" s="5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3">
        <f t="shared" si="231"/>
        <v>42607.165972222225</v>
      </c>
    </row>
    <row r="3655" spans="1:20" x14ac:dyDescent="0.3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 t="shared" si="228"/>
        <v>100.49999999999999</v>
      </c>
      <c r="P3655" s="5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3">
        <f t="shared" si="231"/>
        <v>42221.363506944443</v>
      </c>
    </row>
    <row r="3656" spans="1:20" x14ac:dyDescent="0.3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 t="shared" si="228"/>
        <v>174.4</v>
      </c>
      <c r="P3656" s="5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3">
        <f t="shared" si="231"/>
        <v>42463.708333333328</v>
      </c>
    </row>
    <row r="3657" spans="1:20" x14ac:dyDescent="0.3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 t="shared" si="228"/>
        <v>116.26</v>
      </c>
      <c r="P3657" s="5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3">
        <f t="shared" si="231"/>
        <v>42203.290972222225</v>
      </c>
    </row>
    <row r="3658" spans="1:20" x14ac:dyDescent="0.3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 t="shared" si="228"/>
        <v>105.82000000000001</v>
      </c>
      <c r="P3658" s="5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3">
        <f t="shared" si="231"/>
        <v>42767.957638888889</v>
      </c>
    </row>
    <row r="3659" spans="1:20" x14ac:dyDescent="0.3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 t="shared" si="228"/>
        <v>110.75</v>
      </c>
      <c r="P3659" s="5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3">
        <f t="shared" si="231"/>
        <v>42522.904166666667</v>
      </c>
    </row>
    <row r="3660" spans="1:20" x14ac:dyDescent="0.3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 t="shared" si="228"/>
        <v>100.66666666666666</v>
      </c>
      <c r="P3660" s="5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3">
        <f t="shared" si="231"/>
        <v>41822.165972222225</v>
      </c>
    </row>
    <row r="3661" spans="1:20" x14ac:dyDescent="0.3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 t="shared" si="228"/>
        <v>102.03333333333333</v>
      </c>
      <c r="P3661" s="5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3">
        <f t="shared" si="231"/>
        <v>42082.610416666663</v>
      </c>
    </row>
    <row r="3662" spans="1:20" x14ac:dyDescent="0.3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 t="shared" si="228"/>
        <v>100</v>
      </c>
      <c r="P3662" s="5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3">
        <f t="shared" si="231"/>
        <v>41996.881076388891</v>
      </c>
    </row>
    <row r="3663" spans="1:20" x14ac:dyDescent="0.3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 t="shared" si="228"/>
        <v>111.00000000000001</v>
      </c>
      <c r="P3663" s="5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3">
        <f t="shared" si="231"/>
        <v>42470.166666666672</v>
      </c>
    </row>
    <row r="3664" spans="1:20" x14ac:dyDescent="0.3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 t="shared" si="228"/>
        <v>101.42500000000001</v>
      </c>
      <c r="P3664" s="5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3">
        <f t="shared" si="231"/>
        <v>42094.178402777776</v>
      </c>
    </row>
    <row r="3665" spans="1:20" x14ac:dyDescent="0.3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 t="shared" si="228"/>
        <v>104</v>
      </c>
      <c r="P3665" s="5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3">
        <f t="shared" si="231"/>
        <v>42725.493402777778</v>
      </c>
    </row>
    <row r="3666" spans="1:20" x14ac:dyDescent="0.3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 t="shared" si="228"/>
        <v>109.375</v>
      </c>
      <c r="P3666" s="5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3">
        <f t="shared" si="231"/>
        <v>42537.248715277776</v>
      </c>
    </row>
    <row r="3667" spans="1:20" x14ac:dyDescent="0.3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 t="shared" si="228"/>
        <v>115.16129032258064</v>
      </c>
      <c r="P3667" s="5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3">
        <f t="shared" si="231"/>
        <v>42305.829166666663</v>
      </c>
    </row>
    <row r="3668" spans="1:20" x14ac:dyDescent="0.3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 t="shared" si="228"/>
        <v>100</v>
      </c>
      <c r="P3668" s="5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3">
        <f t="shared" si="231"/>
        <v>41844.291666666664</v>
      </c>
    </row>
    <row r="3669" spans="1:20" x14ac:dyDescent="0.3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 t="shared" si="228"/>
        <v>103.17033333333335</v>
      </c>
      <c r="P3669" s="5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3">
        <f t="shared" si="231"/>
        <v>42203.970127314817</v>
      </c>
    </row>
    <row r="3670" spans="1:20" x14ac:dyDescent="0.3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 t="shared" si="228"/>
        <v>103.49999999999999</v>
      </c>
      <c r="P3670" s="5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3">
        <f t="shared" si="231"/>
        <v>42208.772916666669</v>
      </c>
    </row>
    <row r="3671" spans="1:20" x14ac:dyDescent="0.3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 t="shared" si="228"/>
        <v>138.19999999999999</v>
      </c>
      <c r="P3671" s="5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3">
        <f t="shared" si="231"/>
        <v>42166.675196759257</v>
      </c>
    </row>
    <row r="3672" spans="1:20" x14ac:dyDescent="0.3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 t="shared" si="228"/>
        <v>109.54545454545455</v>
      </c>
      <c r="P3672" s="5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3">
        <f t="shared" si="231"/>
        <v>42155.958333333328</v>
      </c>
    </row>
    <row r="3673" spans="1:20" x14ac:dyDescent="0.3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 t="shared" si="228"/>
        <v>100.85714285714286</v>
      </c>
      <c r="P3673" s="5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3">
        <f t="shared" si="231"/>
        <v>41841.165972222225</v>
      </c>
    </row>
    <row r="3674" spans="1:20" x14ac:dyDescent="0.3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 t="shared" si="228"/>
        <v>101.53333333333335</v>
      </c>
      <c r="P3674" s="5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3">
        <f t="shared" si="231"/>
        <v>41908.946574074071</v>
      </c>
    </row>
    <row r="3675" spans="1:20" x14ac:dyDescent="0.3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 t="shared" si="228"/>
        <v>113.625</v>
      </c>
      <c r="P3675" s="5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3">
        <f t="shared" si="231"/>
        <v>41948.536111111112</v>
      </c>
    </row>
    <row r="3676" spans="1:20" x14ac:dyDescent="0.3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 t="shared" si="228"/>
        <v>100</v>
      </c>
      <c r="P3676" s="5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3">
        <f t="shared" si="231"/>
        <v>42616.873020833329</v>
      </c>
    </row>
    <row r="3677" spans="1:20" x14ac:dyDescent="0.3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 t="shared" si="228"/>
        <v>140</v>
      </c>
      <c r="P3677" s="5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3">
        <f t="shared" si="231"/>
        <v>42505.958333333328</v>
      </c>
    </row>
    <row r="3678" spans="1:20" x14ac:dyDescent="0.3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 t="shared" si="228"/>
        <v>128.75</v>
      </c>
      <c r="P3678" s="5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3">
        <f t="shared" si="231"/>
        <v>41894.815787037034</v>
      </c>
    </row>
    <row r="3679" spans="1:20" x14ac:dyDescent="0.3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 t="shared" si="228"/>
        <v>102.90416666666667</v>
      </c>
      <c r="P3679" s="5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3">
        <f t="shared" si="231"/>
        <v>41823.165972222225</v>
      </c>
    </row>
    <row r="3680" spans="1:20" x14ac:dyDescent="0.3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 t="shared" si="228"/>
        <v>102.49999999999999</v>
      </c>
      <c r="P3680" s="5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3">
        <f t="shared" si="231"/>
        <v>42155.531226851846</v>
      </c>
    </row>
    <row r="3681" spans="1:20" x14ac:dyDescent="0.3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 t="shared" si="228"/>
        <v>110.1</v>
      </c>
      <c r="P3681" s="5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3">
        <f t="shared" si="231"/>
        <v>41821.207638888889</v>
      </c>
    </row>
    <row r="3682" spans="1:20" x14ac:dyDescent="0.3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 t="shared" si="228"/>
        <v>112.76666666666667</v>
      </c>
      <c r="P3682" s="5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3">
        <f t="shared" si="231"/>
        <v>42648.454097222217</v>
      </c>
    </row>
    <row r="3683" spans="1:20" x14ac:dyDescent="0.3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 t="shared" si="228"/>
        <v>111.9</v>
      </c>
      <c r="P3683" s="5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3">
        <f t="shared" si="231"/>
        <v>42384.651504629626</v>
      </c>
    </row>
    <row r="3684" spans="1:20" x14ac:dyDescent="0.3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 t="shared" si="228"/>
        <v>139.19999999999999</v>
      </c>
      <c r="P3684" s="5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3">
        <f t="shared" si="231"/>
        <v>41806.290972222225</v>
      </c>
    </row>
    <row r="3685" spans="1:20" x14ac:dyDescent="0.3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 t="shared" si="228"/>
        <v>110.85714285714286</v>
      </c>
      <c r="P3685" s="5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3">
        <f t="shared" si="231"/>
        <v>42663.116851851853</v>
      </c>
    </row>
    <row r="3686" spans="1:20" x14ac:dyDescent="0.3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 t="shared" si="228"/>
        <v>139.06666666666666</v>
      </c>
      <c r="P3686" s="5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3">
        <f t="shared" si="231"/>
        <v>42249.180393518516</v>
      </c>
    </row>
    <row r="3687" spans="1:20" x14ac:dyDescent="0.3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 t="shared" si="228"/>
        <v>105.69999999999999</v>
      </c>
      <c r="P3687" s="5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3">
        <f t="shared" si="231"/>
        <v>41778.875</v>
      </c>
    </row>
    <row r="3688" spans="1:20" x14ac:dyDescent="0.3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 t="shared" si="228"/>
        <v>101.42857142857142</v>
      </c>
      <c r="P3688" s="5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3">
        <f t="shared" si="231"/>
        <v>42245.165972222225</v>
      </c>
    </row>
    <row r="3689" spans="1:20" x14ac:dyDescent="0.3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 t="shared" si="228"/>
        <v>100.245</v>
      </c>
      <c r="P3689" s="5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3">
        <f t="shared" si="231"/>
        <v>41817.218229166669</v>
      </c>
    </row>
    <row r="3690" spans="1:20" x14ac:dyDescent="0.3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 t="shared" si="228"/>
        <v>109.16666666666666</v>
      </c>
      <c r="P3690" s="5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3">
        <f t="shared" si="231"/>
        <v>41859.787083333329</v>
      </c>
    </row>
    <row r="3691" spans="1:20" x14ac:dyDescent="0.3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 t="shared" si="228"/>
        <v>118.33333333333333</v>
      </c>
      <c r="P3691" s="5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3">
        <f t="shared" si="231"/>
        <v>42176.934027777781</v>
      </c>
    </row>
    <row r="3692" spans="1:20" x14ac:dyDescent="0.3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 t="shared" si="228"/>
        <v>120</v>
      </c>
      <c r="P3692" s="5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3">
        <f t="shared" si="231"/>
        <v>41970.639849537038</v>
      </c>
    </row>
    <row r="3693" spans="1:20" x14ac:dyDescent="0.3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 t="shared" si="228"/>
        <v>127.96000000000001</v>
      </c>
      <c r="P3693" s="5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3">
        <f t="shared" si="231"/>
        <v>42065.207638888889</v>
      </c>
    </row>
    <row r="3694" spans="1:20" x14ac:dyDescent="0.3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 t="shared" si="228"/>
        <v>126</v>
      </c>
      <c r="P3694" s="5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3">
        <f t="shared" si="231"/>
        <v>41901</v>
      </c>
    </row>
    <row r="3695" spans="1:20" x14ac:dyDescent="0.3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 t="shared" si="228"/>
        <v>129.12912912912913</v>
      </c>
      <c r="P3695" s="5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3">
        <f t="shared" si="231"/>
        <v>42338.9375</v>
      </c>
    </row>
    <row r="3696" spans="1:20" x14ac:dyDescent="0.3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 t="shared" si="228"/>
        <v>107.42857142857143</v>
      </c>
      <c r="P3696" s="5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3">
        <f t="shared" si="231"/>
        <v>42527.083333333328</v>
      </c>
    </row>
    <row r="3697" spans="1:20" x14ac:dyDescent="0.3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 t="shared" si="228"/>
        <v>100.125</v>
      </c>
      <c r="P3697" s="5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3">
        <f t="shared" si="231"/>
        <v>42015.870486111111</v>
      </c>
    </row>
    <row r="3698" spans="1:20" x14ac:dyDescent="0.3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 t="shared" si="228"/>
        <v>155</v>
      </c>
      <c r="P3698" s="5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3">
        <f t="shared" si="231"/>
        <v>42048.617083333331</v>
      </c>
    </row>
    <row r="3699" spans="1:20" x14ac:dyDescent="0.3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 t="shared" si="228"/>
        <v>108</v>
      </c>
      <c r="P3699" s="5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3">
        <f t="shared" si="231"/>
        <v>42500.465833333335</v>
      </c>
    </row>
    <row r="3700" spans="1:20" x14ac:dyDescent="0.3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 t="shared" si="228"/>
        <v>110.52</v>
      </c>
      <c r="P3700" s="5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3">
        <f t="shared" si="231"/>
        <v>42431.806562500002</v>
      </c>
    </row>
    <row r="3701" spans="1:20" x14ac:dyDescent="0.3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 t="shared" si="228"/>
        <v>100.8</v>
      </c>
      <c r="P3701" s="5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3">
        <f t="shared" si="231"/>
        <v>41927.602037037039</v>
      </c>
    </row>
    <row r="3702" spans="1:20" x14ac:dyDescent="0.3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 t="shared" si="228"/>
        <v>121.2</v>
      </c>
      <c r="P3702" s="5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3">
        <f t="shared" si="231"/>
        <v>41912.666666666664</v>
      </c>
    </row>
    <row r="3703" spans="1:20" x14ac:dyDescent="0.3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 t="shared" si="228"/>
        <v>100.33333333333334</v>
      </c>
      <c r="P3703" s="5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3">
        <f t="shared" si="231"/>
        <v>42159.541585648149</v>
      </c>
    </row>
    <row r="3704" spans="1:20" x14ac:dyDescent="0.3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 t="shared" si="228"/>
        <v>109.16666666666666</v>
      </c>
      <c r="P3704" s="5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3">
        <f t="shared" si="231"/>
        <v>42561.957638888889</v>
      </c>
    </row>
    <row r="3705" spans="1:20" x14ac:dyDescent="0.3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 t="shared" si="228"/>
        <v>123.42857142857142</v>
      </c>
      <c r="P3705" s="5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3">
        <f t="shared" si="231"/>
        <v>42595.290972222225</v>
      </c>
    </row>
    <row r="3706" spans="1:20" x14ac:dyDescent="0.3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 t="shared" si="228"/>
        <v>136.33666666666667</v>
      </c>
      <c r="P3706" s="5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3">
        <f t="shared" si="231"/>
        <v>42521.689745370371</v>
      </c>
    </row>
    <row r="3707" spans="1:20" x14ac:dyDescent="0.3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 t="shared" si="228"/>
        <v>103.46657233816768</v>
      </c>
      <c r="P3707" s="5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3">
        <f t="shared" si="231"/>
        <v>41813.75</v>
      </c>
    </row>
    <row r="3708" spans="1:20" x14ac:dyDescent="0.3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 t="shared" si="228"/>
        <v>121.33333333333334</v>
      </c>
      <c r="P3708" s="5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3">
        <f t="shared" si="231"/>
        <v>41894.913761574076</v>
      </c>
    </row>
    <row r="3709" spans="1:20" x14ac:dyDescent="0.3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 t="shared" si="228"/>
        <v>186</v>
      </c>
      <c r="P3709" s="5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3">
        <f t="shared" si="231"/>
        <v>42573.226388888885</v>
      </c>
    </row>
    <row r="3710" spans="1:20" x14ac:dyDescent="0.3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 t="shared" si="228"/>
        <v>300</v>
      </c>
      <c r="P3710" s="5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3">
        <f t="shared" si="231"/>
        <v>41824.142199074071</v>
      </c>
    </row>
    <row r="3711" spans="1:20" x14ac:dyDescent="0.3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 t="shared" si="228"/>
        <v>108.25</v>
      </c>
      <c r="P3711" s="5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3">
        <f t="shared" si="231"/>
        <v>41815.707708333335</v>
      </c>
    </row>
    <row r="3712" spans="1:20" x14ac:dyDescent="0.3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 t="shared" si="228"/>
        <v>141.15384615384616</v>
      </c>
      <c r="P3712" s="5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3">
        <f t="shared" si="231"/>
        <v>42097.576249999998</v>
      </c>
    </row>
    <row r="3713" spans="1:20" x14ac:dyDescent="0.3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 t="shared" si="228"/>
        <v>113.99999999999999</v>
      </c>
      <c r="P3713" s="5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3">
        <f t="shared" si="231"/>
        <v>41805.666666666664</v>
      </c>
    </row>
    <row r="3714" spans="1:20" x14ac:dyDescent="0.3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 t="shared" si="228"/>
        <v>153.73333333333335</v>
      </c>
      <c r="P3714" s="5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3">
        <f t="shared" si="231"/>
        <v>42155.290972222225</v>
      </c>
    </row>
    <row r="3715" spans="1:20" x14ac:dyDescent="0.3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 t="shared" ref="O3715:O3778" si="232">(E3715/D3715)*100</f>
        <v>101.49999999999999</v>
      </c>
      <c r="P3715" s="5">
        <f t="shared" ref="P3715:P3778" si="233">IF(NOT(L3715=0),(E3715/L3715),0)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3">
        <f t="shared" ref="T3715:T3778" si="235">(((I3715/60)/60)/24)+DATE(1970,1,1)</f>
        <v>42525.738032407404</v>
      </c>
    </row>
    <row r="3716" spans="1:20" x14ac:dyDescent="0.3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 t="shared" si="232"/>
        <v>102.35000000000001</v>
      </c>
      <c r="P3716" s="5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3">
        <f t="shared" si="235"/>
        <v>42150.165972222225</v>
      </c>
    </row>
    <row r="3717" spans="1:20" x14ac:dyDescent="0.3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 t="shared" si="232"/>
        <v>102.57142857142858</v>
      </c>
      <c r="P3717" s="5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3">
        <f t="shared" si="235"/>
        <v>42094.536111111112</v>
      </c>
    </row>
    <row r="3718" spans="1:20" x14ac:dyDescent="0.3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 t="shared" si="232"/>
        <v>155.75</v>
      </c>
      <c r="P3718" s="5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3">
        <f t="shared" si="235"/>
        <v>42390.887835648144</v>
      </c>
    </row>
    <row r="3719" spans="1:20" x14ac:dyDescent="0.3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 t="shared" si="232"/>
        <v>100.75</v>
      </c>
      <c r="P3719" s="5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3">
        <f t="shared" si="235"/>
        <v>42133.866307870368</v>
      </c>
    </row>
    <row r="3720" spans="1:20" x14ac:dyDescent="0.3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 t="shared" si="232"/>
        <v>239.4</v>
      </c>
      <c r="P3720" s="5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3">
        <f t="shared" si="235"/>
        <v>42062.716145833328</v>
      </c>
    </row>
    <row r="3721" spans="1:20" x14ac:dyDescent="0.3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 t="shared" si="232"/>
        <v>210</v>
      </c>
      <c r="P3721" s="5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3">
        <f t="shared" si="235"/>
        <v>42177.729930555557</v>
      </c>
    </row>
    <row r="3722" spans="1:20" x14ac:dyDescent="0.3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 t="shared" si="232"/>
        <v>104.51515151515152</v>
      </c>
      <c r="P3722" s="5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3">
        <f t="shared" si="235"/>
        <v>42187.993125000001</v>
      </c>
    </row>
    <row r="3723" spans="1:20" x14ac:dyDescent="0.3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 t="shared" si="232"/>
        <v>100.8</v>
      </c>
      <c r="P3723" s="5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3">
        <f t="shared" si="235"/>
        <v>41948.977824074071</v>
      </c>
    </row>
    <row r="3724" spans="1:20" x14ac:dyDescent="0.3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 t="shared" si="232"/>
        <v>111.20000000000002</v>
      </c>
      <c r="P3724" s="5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3">
        <f t="shared" si="235"/>
        <v>42411.957638888889</v>
      </c>
    </row>
    <row r="3725" spans="1:20" x14ac:dyDescent="0.3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 t="shared" si="232"/>
        <v>102.04444444444445</v>
      </c>
      <c r="P3725" s="5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3">
        <f t="shared" si="235"/>
        <v>41973.794699074075</v>
      </c>
    </row>
    <row r="3726" spans="1:20" x14ac:dyDescent="0.3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 t="shared" si="232"/>
        <v>102.54767441860466</v>
      </c>
      <c r="P3726" s="5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3">
        <f t="shared" si="235"/>
        <v>42494.958333333328</v>
      </c>
    </row>
    <row r="3727" spans="1:20" x14ac:dyDescent="0.3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 t="shared" si="232"/>
        <v>127</v>
      </c>
      <c r="P3727" s="5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3">
        <f t="shared" si="235"/>
        <v>42418.895833333328</v>
      </c>
    </row>
    <row r="3728" spans="1:20" x14ac:dyDescent="0.3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 t="shared" si="232"/>
        <v>338.70588235294122</v>
      </c>
      <c r="P3728" s="5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3">
        <f t="shared" si="235"/>
        <v>42489.875</v>
      </c>
    </row>
    <row r="3729" spans="1:20" x14ac:dyDescent="0.3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 t="shared" si="232"/>
        <v>100.75</v>
      </c>
      <c r="P3729" s="5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3">
        <f t="shared" si="235"/>
        <v>42663.204861111109</v>
      </c>
    </row>
    <row r="3730" spans="1:20" x14ac:dyDescent="0.3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 t="shared" si="232"/>
        <v>9.31</v>
      </c>
      <c r="P3730" s="5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3">
        <f t="shared" si="235"/>
        <v>42235.171018518522</v>
      </c>
    </row>
    <row r="3731" spans="1:20" x14ac:dyDescent="0.3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 t="shared" si="232"/>
        <v>7.24</v>
      </c>
      <c r="P3731" s="5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3">
        <f t="shared" si="235"/>
        <v>42086.16333333333</v>
      </c>
    </row>
    <row r="3732" spans="1:20" x14ac:dyDescent="0.3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 t="shared" si="232"/>
        <v>10</v>
      </c>
      <c r="P3732" s="5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3">
        <f t="shared" si="235"/>
        <v>42233.677766203706</v>
      </c>
    </row>
    <row r="3733" spans="1:20" x14ac:dyDescent="0.3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 t="shared" si="232"/>
        <v>11.272727272727273</v>
      </c>
      <c r="P3733" s="5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3">
        <f t="shared" si="235"/>
        <v>42014.140972222223</v>
      </c>
    </row>
    <row r="3734" spans="1:20" x14ac:dyDescent="0.3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 t="shared" si="232"/>
        <v>15.411764705882353</v>
      </c>
      <c r="P3734" s="5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3">
        <f t="shared" si="235"/>
        <v>42028.5</v>
      </c>
    </row>
    <row r="3735" spans="1:20" x14ac:dyDescent="0.3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 t="shared" si="232"/>
        <v>0</v>
      </c>
      <c r="P3735" s="5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3">
        <f t="shared" si="235"/>
        <v>42112.9375</v>
      </c>
    </row>
    <row r="3736" spans="1:20" x14ac:dyDescent="0.3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 t="shared" si="232"/>
        <v>28.466666666666669</v>
      </c>
      <c r="P3736" s="5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3">
        <f t="shared" si="235"/>
        <v>42149.901574074072</v>
      </c>
    </row>
    <row r="3737" spans="1:20" x14ac:dyDescent="0.3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 t="shared" si="232"/>
        <v>13.333333333333334</v>
      </c>
      <c r="P3737" s="5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3">
        <f t="shared" si="235"/>
        <v>42152.693159722221</v>
      </c>
    </row>
    <row r="3738" spans="1:20" x14ac:dyDescent="0.3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 t="shared" si="232"/>
        <v>0.66666666666666674</v>
      </c>
      <c r="P3738" s="5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3">
        <f t="shared" si="235"/>
        <v>42086.75</v>
      </c>
    </row>
    <row r="3739" spans="1:20" x14ac:dyDescent="0.3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 t="shared" si="232"/>
        <v>21.428571428571427</v>
      </c>
      <c r="P3739" s="5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3">
        <f t="shared" si="235"/>
        <v>42320.290972222225</v>
      </c>
    </row>
    <row r="3740" spans="1:20" x14ac:dyDescent="0.3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 t="shared" si="232"/>
        <v>18</v>
      </c>
      <c r="P3740" s="5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3">
        <f t="shared" si="235"/>
        <v>41835.916666666664</v>
      </c>
    </row>
    <row r="3741" spans="1:20" x14ac:dyDescent="0.3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 t="shared" si="232"/>
        <v>20.125</v>
      </c>
      <c r="P3741" s="5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3">
        <f t="shared" si="235"/>
        <v>42568.449861111112</v>
      </c>
    </row>
    <row r="3742" spans="1:20" x14ac:dyDescent="0.3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 t="shared" si="232"/>
        <v>17.899999999999999</v>
      </c>
      <c r="P3742" s="5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3">
        <f t="shared" si="235"/>
        <v>41863.079143518517</v>
      </c>
    </row>
    <row r="3743" spans="1:20" x14ac:dyDescent="0.3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 t="shared" si="232"/>
        <v>0</v>
      </c>
      <c r="P3743" s="5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3">
        <f t="shared" si="235"/>
        <v>42355.920717592591</v>
      </c>
    </row>
    <row r="3744" spans="1:20" x14ac:dyDescent="0.3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 t="shared" si="232"/>
        <v>2</v>
      </c>
      <c r="P3744" s="5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3">
        <f t="shared" si="235"/>
        <v>41888.214629629627</v>
      </c>
    </row>
    <row r="3745" spans="1:20" x14ac:dyDescent="0.3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 t="shared" si="232"/>
        <v>0</v>
      </c>
      <c r="P3745" s="5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3">
        <f t="shared" si="235"/>
        <v>41823.710231481484</v>
      </c>
    </row>
    <row r="3746" spans="1:20" x14ac:dyDescent="0.3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 t="shared" si="232"/>
        <v>0</v>
      </c>
      <c r="P3746" s="5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3">
        <f t="shared" si="235"/>
        <v>41825.165972222225</v>
      </c>
    </row>
    <row r="3747" spans="1:20" x14ac:dyDescent="0.3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 t="shared" si="232"/>
        <v>10</v>
      </c>
      <c r="P3747" s="5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3">
        <f t="shared" si="235"/>
        <v>41861.697939814818</v>
      </c>
    </row>
    <row r="3748" spans="1:20" x14ac:dyDescent="0.3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 t="shared" si="232"/>
        <v>2.3764705882352941</v>
      </c>
      <c r="P3748" s="5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3">
        <f t="shared" si="235"/>
        <v>42651.389340277776</v>
      </c>
    </row>
    <row r="3749" spans="1:20" x14ac:dyDescent="0.3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 t="shared" si="232"/>
        <v>1</v>
      </c>
      <c r="P3749" s="5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3">
        <f t="shared" si="235"/>
        <v>42190.957638888889</v>
      </c>
    </row>
    <row r="3750" spans="1:20" x14ac:dyDescent="0.3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 t="shared" si="232"/>
        <v>103.52</v>
      </c>
      <c r="P3750" s="5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3">
        <f t="shared" si="235"/>
        <v>42416.249305555553</v>
      </c>
    </row>
    <row r="3751" spans="1:20" x14ac:dyDescent="0.3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 t="shared" si="232"/>
        <v>105</v>
      </c>
      <c r="P3751" s="5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3">
        <f t="shared" si="235"/>
        <v>42489.165972222225</v>
      </c>
    </row>
    <row r="3752" spans="1:20" x14ac:dyDescent="0.3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 t="shared" si="232"/>
        <v>100.44999999999999</v>
      </c>
      <c r="P3752" s="5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3">
        <f t="shared" si="235"/>
        <v>42045.332638888889</v>
      </c>
    </row>
    <row r="3753" spans="1:20" x14ac:dyDescent="0.3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 t="shared" si="232"/>
        <v>132.6</v>
      </c>
      <c r="P3753" s="5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3">
        <f t="shared" si="235"/>
        <v>42462.993900462956</v>
      </c>
    </row>
    <row r="3754" spans="1:20" x14ac:dyDescent="0.3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 t="shared" si="232"/>
        <v>112.99999999999999</v>
      </c>
      <c r="P3754" s="5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3">
        <f t="shared" si="235"/>
        <v>42659.875</v>
      </c>
    </row>
    <row r="3755" spans="1:20" x14ac:dyDescent="0.3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 t="shared" si="232"/>
        <v>103.34</v>
      </c>
      <c r="P3755" s="5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3">
        <f t="shared" si="235"/>
        <v>42158</v>
      </c>
    </row>
    <row r="3756" spans="1:20" x14ac:dyDescent="0.3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 t="shared" si="232"/>
        <v>120</v>
      </c>
      <c r="P3756" s="5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3">
        <f t="shared" si="235"/>
        <v>41846.207638888889</v>
      </c>
    </row>
    <row r="3757" spans="1:20" x14ac:dyDescent="0.3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 t="shared" si="232"/>
        <v>129.63636363636363</v>
      </c>
      <c r="P3757" s="5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3">
        <f t="shared" si="235"/>
        <v>42475.866979166662</v>
      </c>
    </row>
    <row r="3758" spans="1:20" x14ac:dyDescent="0.3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 t="shared" si="232"/>
        <v>101.11111111111111</v>
      </c>
      <c r="P3758" s="5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3">
        <f t="shared" si="235"/>
        <v>41801.814791666664</v>
      </c>
    </row>
    <row r="3759" spans="1:20" x14ac:dyDescent="0.3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 t="shared" si="232"/>
        <v>108.51428571428572</v>
      </c>
      <c r="P3759" s="5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3">
        <f t="shared" si="235"/>
        <v>41974.850868055553</v>
      </c>
    </row>
    <row r="3760" spans="1:20" x14ac:dyDescent="0.3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 t="shared" si="232"/>
        <v>102.33333333333334</v>
      </c>
      <c r="P3760" s="5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3">
        <f t="shared" si="235"/>
        <v>41778.208333333336</v>
      </c>
    </row>
    <row r="3761" spans="1:20" x14ac:dyDescent="0.3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 t="shared" si="232"/>
        <v>110.24425000000002</v>
      </c>
      <c r="P3761" s="5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3">
        <f t="shared" si="235"/>
        <v>42242.108252314814</v>
      </c>
    </row>
    <row r="3762" spans="1:20" x14ac:dyDescent="0.3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 t="shared" si="232"/>
        <v>101.0154</v>
      </c>
      <c r="P3762" s="5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3">
        <f t="shared" si="235"/>
        <v>41764.525300925925</v>
      </c>
    </row>
    <row r="3763" spans="1:20" x14ac:dyDescent="0.3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 t="shared" si="232"/>
        <v>100</v>
      </c>
      <c r="P3763" s="5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3">
        <f t="shared" si="235"/>
        <v>42226.958333333328</v>
      </c>
    </row>
    <row r="3764" spans="1:20" x14ac:dyDescent="0.3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 t="shared" si="232"/>
        <v>106.24</v>
      </c>
      <c r="P3764" s="5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3">
        <f t="shared" si="235"/>
        <v>42218.813530092593</v>
      </c>
    </row>
    <row r="3765" spans="1:20" x14ac:dyDescent="0.3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 t="shared" si="232"/>
        <v>100</v>
      </c>
      <c r="P3765" s="5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3">
        <f t="shared" si="235"/>
        <v>42095.708634259259</v>
      </c>
    </row>
    <row r="3766" spans="1:20" x14ac:dyDescent="0.3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 t="shared" si="232"/>
        <v>100</v>
      </c>
      <c r="P3766" s="5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3">
        <f t="shared" si="235"/>
        <v>42519.024999999994</v>
      </c>
    </row>
    <row r="3767" spans="1:20" x14ac:dyDescent="0.3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 t="shared" si="232"/>
        <v>113.45714285714286</v>
      </c>
      <c r="P3767" s="5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3">
        <f t="shared" si="235"/>
        <v>41850.776412037041</v>
      </c>
    </row>
    <row r="3768" spans="1:20" x14ac:dyDescent="0.3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 t="shared" si="232"/>
        <v>102.65010000000001</v>
      </c>
      <c r="P3768" s="5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3">
        <f t="shared" si="235"/>
        <v>41823.167187500003</v>
      </c>
    </row>
    <row r="3769" spans="1:20" x14ac:dyDescent="0.3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 t="shared" si="232"/>
        <v>116.75</v>
      </c>
      <c r="P3769" s="5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3">
        <f t="shared" si="235"/>
        <v>42064.207638888889</v>
      </c>
    </row>
    <row r="3770" spans="1:20" x14ac:dyDescent="0.3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 t="shared" si="232"/>
        <v>107.65274999999998</v>
      </c>
      <c r="P3770" s="5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3">
        <f t="shared" si="235"/>
        <v>41802.727893518517</v>
      </c>
    </row>
    <row r="3771" spans="1:20" x14ac:dyDescent="0.3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 t="shared" si="232"/>
        <v>100</v>
      </c>
      <c r="P3771" s="5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3">
        <f t="shared" si="235"/>
        <v>42475.598136574074</v>
      </c>
    </row>
    <row r="3772" spans="1:20" x14ac:dyDescent="0.3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 t="shared" si="232"/>
        <v>100</v>
      </c>
      <c r="P3772" s="5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3">
        <f t="shared" si="235"/>
        <v>42168.930671296301</v>
      </c>
    </row>
    <row r="3773" spans="1:20" x14ac:dyDescent="0.3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 t="shared" si="232"/>
        <v>146</v>
      </c>
      <c r="P3773" s="5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3">
        <f t="shared" si="235"/>
        <v>42508</v>
      </c>
    </row>
    <row r="3774" spans="1:20" x14ac:dyDescent="0.3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 t="shared" si="232"/>
        <v>110.2</v>
      </c>
      <c r="P3774" s="5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3">
        <f t="shared" si="235"/>
        <v>42703.25</v>
      </c>
    </row>
    <row r="3775" spans="1:20" x14ac:dyDescent="0.3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 t="shared" si="232"/>
        <v>108.2</v>
      </c>
      <c r="P3775" s="5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3">
        <f t="shared" si="235"/>
        <v>42689.088888888888</v>
      </c>
    </row>
    <row r="3776" spans="1:20" x14ac:dyDescent="0.3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 t="shared" si="232"/>
        <v>100</v>
      </c>
      <c r="P3776" s="5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3">
        <f t="shared" si="235"/>
        <v>42103.792303240742</v>
      </c>
    </row>
    <row r="3777" spans="1:20" x14ac:dyDescent="0.3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 t="shared" si="232"/>
        <v>100.25</v>
      </c>
      <c r="P3777" s="5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3">
        <f t="shared" si="235"/>
        <v>42103.166666666672</v>
      </c>
    </row>
    <row r="3778" spans="1:20" x14ac:dyDescent="0.3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 t="shared" si="232"/>
        <v>106.71250000000001</v>
      </c>
      <c r="P3778" s="5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3">
        <f t="shared" si="235"/>
        <v>41852.041666666664</v>
      </c>
    </row>
    <row r="3779" spans="1:20" x14ac:dyDescent="0.3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 t="shared" ref="O3779:O3842" si="236">(E3779/D3779)*100</f>
        <v>143.19999999999999</v>
      </c>
      <c r="P3779" s="5">
        <f t="shared" ref="P3779:P3842" si="237">IF(NOT(L3779=0),(E3779/L3779),0)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3">
        <f t="shared" ref="T3779:T3842" si="239">(((I3779/60)/60)/24)+DATE(1970,1,1)</f>
        <v>41909.166666666664</v>
      </c>
    </row>
    <row r="3780" spans="1:20" x14ac:dyDescent="0.3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 t="shared" si="236"/>
        <v>105.04166666666667</v>
      </c>
      <c r="P3780" s="5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3">
        <f t="shared" si="239"/>
        <v>42049.819212962961</v>
      </c>
    </row>
    <row r="3781" spans="1:20" x14ac:dyDescent="0.3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 t="shared" si="236"/>
        <v>103.98</v>
      </c>
      <c r="P3781" s="5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3">
        <f t="shared" si="239"/>
        <v>42455.693750000006</v>
      </c>
    </row>
    <row r="3782" spans="1:20" x14ac:dyDescent="0.3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 t="shared" si="236"/>
        <v>120</v>
      </c>
      <c r="P3782" s="5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3">
        <f t="shared" si="239"/>
        <v>42198.837499999994</v>
      </c>
    </row>
    <row r="3783" spans="1:20" x14ac:dyDescent="0.3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 t="shared" si="236"/>
        <v>109.66666666666667</v>
      </c>
      <c r="P3783" s="5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3">
        <f t="shared" si="239"/>
        <v>41890.882928240739</v>
      </c>
    </row>
    <row r="3784" spans="1:20" x14ac:dyDescent="0.3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 t="shared" si="236"/>
        <v>101.75</v>
      </c>
      <c r="P3784" s="5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3">
        <f t="shared" si="239"/>
        <v>42575.958333333328</v>
      </c>
    </row>
    <row r="3785" spans="1:20" x14ac:dyDescent="0.3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 t="shared" si="236"/>
        <v>128.91666666666666</v>
      </c>
      <c r="P3785" s="5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3">
        <f t="shared" si="239"/>
        <v>42444.666666666672</v>
      </c>
    </row>
    <row r="3786" spans="1:20" x14ac:dyDescent="0.3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 t="shared" si="236"/>
        <v>114.99999999999999</v>
      </c>
      <c r="P3786" s="5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3">
        <f t="shared" si="239"/>
        <v>42561.980694444443</v>
      </c>
    </row>
    <row r="3787" spans="1:20" x14ac:dyDescent="0.3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 t="shared" si="236"/>
        <v>150.75</v>
      </c>
      <c r="P3787" s="5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3">
        <f t="shared" si="239"/>
        <v>42584.418749999997</v>
      </c>
    </row>
    <row r="3788" spans="1:20" x14ac:dyDescent="0.3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 t="shared" si="236"/>
        <v>110.96666666666665</v>
      </c>
      <c r="P3788" s="5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3">
        <f t="shared" si="239"/>
        <v>42517.037905092591</v>
      </c>
    </row>
    <row r="3789" spans="1:20" x14ac:dyDescent="0.3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 t="shared" si="236"/>
        <v>100.28571428571429</v>
      </c>
      <c r="P3789" s="5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3">
        <f t="shared" si="239"/>
        <v>42196.165972222225</v>
      </c>
    </row>
    <row r="3790" spans="1:20" x14ac:dyDescent="0.3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 t="shared" si="236"/>
        <v>0.66666666666666674</v>
      </c>
      <c r="P3790" s="5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3">
        <f t="shared" si="239"/>
        <v>42361.679166666669</v>
      </c>
    </row>
    <row r="3791" spans="1:20" x14ac:dyDescent="0.3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 t="shared" si="236"/>
        <v>3.267605633802817</v>
      </c>
      <c r="P3791" s="5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3">
        <f t="shared" si="239"/>
        <v>42170.798819444448</v>
      </c>
    </row>
    <row r="3792" spans="1:20" x14ac:dyDescent="0.3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 t="shared" si="236"/>
        <v>0</v>
      </c>
      <c r="P3792" s="5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3">
        <f t="shared" si="239"/>
        <v>42696.708599537036</v>
      </c>
    </row>
    <row r="3793" spans="1:20" x14ac:dyDescent="0.3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 t="shared" si="236"/>
        <v>0</v>
      </c>
      <c r="P3793" s="5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3">
        <f t="shared" si="239"/>
        <v>41826.692037037035</v>
      </c>
    </row>
    <row r="3794" spans="1:20" x14ac:dyDescent="0.3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 t="shared" si="236"/>
        <v>0.27999999999999997</v>
      </c>
      <c r="P3794" s="5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3">
        <f t="shared" si="239"/>
        <v>42200.447013888886</v>
      </c>
    </row>
    <row r="3795" spans="1:20" x14ac:dyDescent="0.3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 t="shared" si="236"/>
        <v>59.657142857142851</v>
      </c>
      <c r="P3795" s="5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3">
        <f t="shared" si="239"/>
        <v>41989.938993055555</v>
      </c>
    </row>
    <row r="3796" spans="1:20" x14ac:dyDescent="0.3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 t="shared" si="236"/>
        <v>1</v>
      </c>
      <c r="P3796" s="5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3">
        <f t="shared" si="239"/>
        <v>42162.58048611111</v>
      </c>
    </row>
    <row r="3797" spans="1:20" x14ac:dyDescent="0.3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 t="shared" si="236"/>
        <v>1.6666666666666667</v>
      </c>
      <c r="P3797" s="5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3">
        <f t="shared" si="239"/>
        <v>42244.9375</v>
      </c>
    </row>
    <row r="3798" spans="1:20" x14ac:dyDescent="0.3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 t="shared" si="236"/>
        <v>4.4444444444444444E-3</v>
      </c>
      <c r="P3798" s="5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3">
        <f t="shared" si="239"/>
        <v>42749.029583333337</v>
      </c>
    </row>
    <row r="3799" spans="1:20" x14ac:dyDescent="0.3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 t="shared" si="236"/>
        <v>89.666666666666657</v>
      </c>
      <c r="P3799" s="5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3">
        <f t="shared" si="239"/>
        <v>42114.881539351853</v>
      </c>
    </row>
    <row r="3800" spans="1:20" x14ac:dyDescent="0.3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 t="shared" si="236"/>
        <v>1.4642857142857144</v>
      </c>
      <c r="P3800" s="5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3">
        <f t="shared" si="239"/>
        <v>41861.722777777781</v>
      </c>
    </row>
    <row r="3801" spans="1:20" x14ac:dyDescent="0.3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 t="shared" si="236"/>
        <v>4.0199999999999996</v>
      </c>
      <c r="P3801" s="5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3">
        <f t="shared" si="239"/>
        <v>42440.93105324074</v>
      </c>
    </row>
    <row r="3802" spans="1:20" x14ac:dyDescent="0.3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 t="shared" si="236"/>
        <v>4.004545454545454</v>
      </c>
      <c r="P3802" s="5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3">
        <f t="shared" si="239"/>
        <v>42015.207638888889</v>
      </c>
    </row>
    <row r="3803" spans="1:20" x14ac:dyDescent="0.3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 t="shared" si="236"/>
        <v>8.52</v>
      </c>
      <c r="P3803" s="5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3">
        <f t="shared" si="239"/>
        <v>42006.676111111112</v>
      </c>
    </row>
    <row r="3804" spans="1:20" x14ac:dyDescent="0.3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 t="shared" si="236"/>
        <v>0</v>
      </c>
      <c r="P3804" s="5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3">
        <f t="shared" si="239"/>
        <v>42299.126226851848</v>
      </c>
    </row>
    <row r="3805" spans="1:20" x14ac:dyDescent="0.3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 t="shared" si="236"/>
        <v>19.650000000000002</v>
      </c>
      <c r="P3805" s="5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3">
        <f t="shared" si="239"/>
        <v>42433.971851851849</v>
      </c>
    </row>
    <row r="3806" spans="1:20" x14ac:dyDescent="0.3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 t="shared" si="236"/>
        <v>0</v>
      </c>
      <c r="P3806" s="5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3">
        <f t="shared" si="239"/>
        <v>42582.291666666672</v>
      </c>
    </row>
    <row r="3807" spans="1:20" x14ac:dyDescent="0.3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 t="shared" si="236"/>
        <v>2E-3</v>
      </c>
      <c r="P3807" s="5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3">
        <f t="shared" si="239"/>
        <v>41909.887037037035</v>
      </c>
    </row>
    <row r="3808" spans="1:20" x14ac:dyDescent="0.3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 t="shared" si="236"/>
        <v>6.6666666666666666E-2</v>
      </c>
      <c r="P3808" s="5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3">
        <f t="shared" si="239"/>
        <v>41819.259039351848</v>
      </c>
    </row>
    <row r="3809" spans="1:20" x14ac:dyDescent="0.3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 t="shared" si="236"/>
        <v>30.333333333333336</v>
      </c>
      <c r="P3809" s="5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3">
        <f t="shared" si="239"/>
        <v>42097.909016203703</v>
      </c>
    </row>
    <row r="3810" spans="1:20" x14ac:dyDescent="0.3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 t="shared" si="236"/>
        <v>100</v>
      </c>
      <c r="P3810" s="5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3">
        <f t="shared" si="239"/>
        <v>42119.412256944444</v>
      </c>
    </row>
    <row r="3811" spans="1:20" x14ac:dyDescent="0.3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 t="shared" si="236"/>
        <v>101.25</v>
      </c>
      <c r="P3811" s="5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3">
        <f t="shared" si="239"/>
        <v>41850.958333333336</v>
      </c>
    </row>
    <row r="3812" spans="1:20" x14ac:dyDescent="0.3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 t="shared" si="236"/>
        <v>121.73333333333333</v>
      </c>
      <c r="P3812" s="5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3">
        <f t="shared" si="239"/>
        <v>42084.807384259257</v>
      </c>
    </row>
    <row r="3813" spans="1:20" x14ac:dyDescent="0.3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 t="shared" si="236"/>
        <v>330</v>
      </c>
      <c r="P3813" s="5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3">
        <f t="shared" si="239"/>
        <v>42521.458333333328</v>
      </c>
    </row>
    <row r="3814" spans="1:20" x14ac:dyDescent="0.3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 t="shared" si="236"/>
        <v>109.55</v>
      </c>
      <c r="P3814" s="5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3">
        <f t="shared" si="239"/>
        <v>42156.165972222225</v>
      </c>
    </row>
    <row r="3815" spans="1:20" x14ac:dyDescent="0.3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 t="shared" si="236"/>
        <v>100.95190476190474</v>
      </c>
      <c r="P3815" s="5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3">
        <f t="shared" si="239"/>
        <v>42535.904861111107</v>
      </c>
    </row>
    <row r="3816" spans="1:20" x14ac:dyDescent="0.3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 t="shared" si="236"/>
        <v>140.13333333333333</v>
      </c>
      <c r="P3816" s="5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3">
        <f t="shared" si="239"/>
        <v>42095.165972222225</v>
      </c>
    </row>
    <row r="3817" spans="1:20" x14ac:dyDescent="0.3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 t="shared" si="236"/>
        <v>100.001</v>
      </c>
      <c r="P3817" s="5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3">
        <f t="shared" si="239"/>
        <v>42236.958333333328</v>
      </c>
    </row>
    <row r="3818" spans="1:20" x14ac:dyDescent="0.3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 t="shared" si="236"/>
        <v>119.238</v>
      </c>
      <c r="P3818" s="5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3">
        <f t="shared" si="239"/>
        <v>41837.690081018518</v>
      </c>
    </row>
    <row r="3819" spans="1:20" x14ac:dyDescent="0.3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 t="shared" si="236"/>
        <v>107.25</v>
      </c>
      <c r="P3819" s="5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3">
        <f t="shared" si="239"/>
        <v>42301.165972222225</v>
      </c>
    </row>
    <row r="3820" spans="1:20" x14ac:dyDescent="0.3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 t="shared" si="236"/>
        <v>227.99999999999997</v>
      </c>
      <c r="P3820" s="5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3">
        <f t="shared" si="239"/>
        <v>42075.800717592589</v>
      </c>
    </row>
    <row r="3821" spans="1:20" x14ac:dyDescent="0.3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 t="shared" si="236"/>
        <v>106.4</v>
      </c>
      <c r="P3821" s="5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3">
        <f t="shared" si="239"/>
        <v>42202.876388888893</v>
      </c>
    </row>
    <row r="3822" spans="1:20" x14ac:dyDescent="0.3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 t="shared" si="236"/>
        <v>143.33333333333334</v>
      </c>
      <c r="P3822" s="5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3">
        <f t="shared" si="239"/>
        <v>42190.651817129634</v>
      </c>
    </row>
    <row r="3823" spans="1:20" x14ac:dyDescent="0.3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 t="shared" si="236"/>
        <v>104.54285714285714</v>
      </c>
      <c r="P3823" s="5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3">
        <f t="shared" si="239"/>
        <v>42373.180636574078</v>
      </c>
    </row>
    <row r="3824" spans="1:20" x14ac:dyDescent="0.3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 t="shared" si="236"/>
        <v>110.02000000000001</v>
      </c>
      <c r="P3824" s="5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3">
        <f t="shared" si="239"/>
        <v>42388.957638888889</v>
      </c>
    </row>
    <row r="3825" spans="1:20" x14ac:dyDescent="0.3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 t="shared" si="236"/>
        <v>106</v>
      </c>
      <c r="P3825" s="5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3">
        <f t="shared" si="239"/>
        <v>42205.165972222225</v>
      </c>
    </row>
    <row r="3826" spans="1:20" x14ac:dyDescent="0.3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 t="shared" si="236"/>
        <v>108</v>
      </c>
      <c r="P3826" s="5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3">
        <f t="shared" si="239"/>
        <v>42583.570138888885</v>
      </c>
    </row>
    <row r="3827" spans="1:20" x14ac:dyDescent="0.3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 t="shared" si="236"/>
        <v>105.42</v>
      </c>
      <c r="P3827" s="5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3">
        <f t="shared" si="239"/>
        <v>42172.069606481484</v>
      </c>
    </row>
    <row r="3828" spans="1:20" x14ac:dyDescent="0.3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 t="shared" si="236"/>
        <v>119.16666666666667</v>
      </c>
      <c r="P3828" s="5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3">
        <f t="shared" si="239"/>
        <v>42131.423541666663</v>
      </c>
    </row>
    <row r="3829" spans="1:20" x14ac:dyDescent="0.3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 t="shared" si="236"/>
        <v>152.66666666666666</v>
      </c>
      <c r="P3829" s="5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3">
        <f t="shared" si="239"/>
        <v>42090</v>
      </c>
    </row>
    <row r="3830" spans="1:20" x14ac:dyDescent="0.3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 t="shared" si="236"/>
        <v>100</v>
      </c>
      <c r="P3830" s="5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3">
        <f t="shared" si="239"/>
        <v>42004.569293981483</v>
      </c>
    </row>
    <row r="3831" spans="1:20" x14ac:dyDescent="0.3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 t="shared" si="236"/>
        <v>100.2</v>
      </c>
      <c r="P3831" s="5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3">
        <f t="shared" si="239"/>
        <v>42613.865405092598</v>
      </c>
    </row>
    <row r="3832" spans="1:20" x14ac:dyDescent="0.3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 t="shared" si="236"/>
        <v>225</v>
      </c>
      <c r="P3832" s="5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3">
        <f t="shared" si="239"/>
        <v>42517.740868055553</v>
      </c>
    </row>
    <row r="3833" spans="1:20" x14ac:dyDescent="0.3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 t="shared" si="236"/>
        <v>106.02199999999999</v>
      </c>
      <c r="P3833" s="5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3">
        <f t="shared" si="239"/>
        <v>41948.890567129631</v>
      </c>
    </row>
    <row r="3834" spans="1:20" x14ac:dyDescent="0.3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 t="shared" si="236"/>
        <v>104.66666666666666</v>
      </c>
      <c r="P3834" s="5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3">
        <f t="shared" si="239"/>
        <v>42420.114988425921</v>
      </c>
    </row>
    <row r="3835" spans="1:20" x14ac:dyDescent="0.3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 t="shared" si="236"/>
        <v>116.66666666666667</v>
      </c>
      <c r="P3835" s="5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3">
        <f t="shared" si="239"/>
        <v>41974.797916666663</v>
      </c>
    </row>
    <row r="3836" spans="1:20" x14ac:dyDescent="0.3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 t="shared" si="236"/>
        <v>109.03333333333333</v>
      </c>
      <c r="P3836" s="5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3">
        <f t="shared" si="239"/>
        <v>42173.445219907408</v>
      </c>
    </row>
    <row r="3837" spans="1:20" x14ac:dyDescent="0.3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 t="shared" si="236"/>
        <v>160</v>
      </c>
      <c r="P3837" s="5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3">
        <f t="shared" si="239"/>
        <v>42481.94222222222</v>
      </c>
    </row>
    <row r="3838" spans="1:20" x14ac:dyDescent="0.3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 t="shared" si="236"/>
        <v>112.5</v>
      </c>
      <c r="P3838" s="5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3">
        <f t="shared" si="239"/>
        <v>42585.172916666663</v>
      </c>
    </row>
    <row r="3839" spans="1:20" x14ac:dyDescent="0.3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 t="shared" si="236"/>
        <v>102.1</v>
      </c>
      <c r="P3839" s="5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3">
        <f t="shared" si="239"/>
        <v>42188.765717592592</v>
      </c>
    </row>
    <row r="3840" spans="1:20" x14ac:dyDescent="0.3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 t="shared" si="236"/>
        <v>100.824</v>
      </c>
      <c r="P3840" s="5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3">
        <f t="shared" si="239"/>
        <v>42146.710752314815</v>
      </c>
    </row>
    <row r="3841" spans="1:20" x14ac:dyDescent="0.3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 t="shared" si="236"/>
        <v>101.25</v>
      </c>
      <c r="P3841" s="5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3">
        <f t="shared" si="239"/>
        <v>42215.142638888887</v>
      </c>
    </row>
    <row r="3842" spans="1:20" x14ac:dyDescent="0.3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 t="shared" si="236"/>
        <v>6500</v>
      </c>
      <c r="P3842" s="5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3">
        <f t="shared" si="239"/>
        <v>42457.660057870366</v>
      </c>
    </row>
    <row r="3843" spans="1:20" x14ac:dyDescent="0.3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 t="shared" ref="O3843:O3906" si="240">(E3843/D3843)*100</f>
        <v>8.7200000000000006</v>
      </c>
      <c r="P3843" s="5">
        <f t="shared" ref="P3843:P3906" si="241">IF(NOT(L3843=0),(E3843/L3843),0)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3">
        <f t="shared" ref="T3843:T3906" si="243">(((I3843/60)/60)/24)+DATE(1970,1,1)</f>
        <v>41840.785729166666</v>
      </c>
    </row>
    <row r="3844" spans="1:20" x14ac:dyDescent="0.3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 t="shared" si="240"/>
        <v>21.94</v>
      </c>
      <c r="P3844" s="5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3">
        <f t="shared" si="243"/>
        <v>41770.493657407409</v>
      </c>
    </row>
    <row r="3845" spans="1:20" x14ac:dyDescent="0.3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 t="shared" si="240"/>
        <v>21.3</v>
      </c>
      <c r="P3845" s="5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3">
        <f t="shared" si="243"/>
        <v>41791.072500000002</v>
      </c>
    </row>
    <row r="3846" spans="1:20" x14ac:dyDescent="0.3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 t="shared" si="240"/>
        <v>41.489795918367342</v>
      </c>
      <c r="P3846" s="5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3">
        <f t="shared" si="243"/>
        <v>41793.290972222225</v>
      </c>
    </row>
    <row r="3847" spans="1:20" x14ac:dyDescent="0.3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 t="shared" si="240"/>
        <v>2.105</v>
      </c>
      <c r="P3847" s="5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3">
        <f t="shared" si="243"/>
        <v>42278.627013888887</v>
      </c>
    </row>
    <row r="3848" spans="1:20" x14ac:dyDescent="0.3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 t="shared" si="240"/>
        <v>2.7</v>
      </c>
      <c r="P3848" s="5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3">
        <f t="shared" si="243"/>
        <v>41916.290972222225</v>
      </c>
    </row>
    <row r="3849" spans="1:20" x14ac:dyDescent="0.3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 t="shared" si="240"/>
        <v>16.161904761904761</v>
      </c>
      <c r="P3849" s="5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3">
        <f t="shared" si="243"/>
        <v>42204.224432870367</v>
      </c>
    </row>
    <row r="3850" spans="1:20" x14ac:dyDescent="0.3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 t="shared" si="240"/>
        <v>16.376923076923077</v>
      </c>
      <c r="P3850" s="5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3">
        <f t="shared" si="243"/>
        <v>42295.817002314812</v>
      </c>
    </row>
    <row r="3851" spans="1:20" x14ac:dyDescent="0.3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 t="shared" si="240"/>
        <v>7.043333333333333</v>
      </c>
      <c r="P3851" s="5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3">
        <f t="shared" si="243"/>
        <v>42166.767175925925</v>
      </c>
    </row>
    <row r="3852" spans="1:20" x14ac:dyDescent="0.3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 t="shared" si="240"/>
        <v>3.8</v>
      </c>
      <c r="P3852" s="5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3">
        <f t="shared" si="243"/>
        <v>42005.124340277776</v>
      </c>
    </row>
    <row r="3853" spans="1:20" x14ac:dyDescent="0.3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 t="shared" si="240"/>
        <v>34.08</v>
      </c>
      <c r="P3853" s="5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3">
        <f t="shared" si="243"/>
        <v>42202.439571759256</v>
      </c>
    </row>
    <row r="3854" spans="1:20" x14ac:dyDescent="0.3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 t="shared" si="240"/>
        <v>0.2</v>
      </c>
      <c r="P3854" s="5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3">
        <f t="shared" si="243"/>
        <v>42090.149027777778</v>
      </c>
    </row>
    <row r="3855" spans="1:20" x14ac:dyDescent="0.3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 t="shared" si="240"/>
        <v>2.5999999999999999E-2</v>
      </c>
      <c r="P3855" s="5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3">
        <f t="shared" si="243"/>
        <v>41883.84002314815</v>
      </c>
    </row>
    <row r="3856" spans="1:20" x14ac:dyDescent="0.3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 t="shared" si="240"/>
        <v>16.254545454545454</v>
      </c>
      <c r="P3856" s="5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3">
        <f t="shared" si="243"/>
        <v>42133.884930555556</v>
      </c>
    </row>
    <row r="3857" spans="1:20" x14ac:dyDescent="0.3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 t="shared" si="240"/>
        <v>2.5</v>
      </c>
      <c r="P3857" s="5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3">
        <f t="shared" si="243"/>
        <v>42089.929062499999</v>
      </c>
    </row>
    <row r="3858" spans="1:20" x14ac:dyDescent="0.3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 t="shared" si="240"/>
        <v>0.02</v>
      </c>
      <c r="P3858" s="5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3">
        <f t="shared" si="243"/>
        <v>42071.701423611114</v>
      </c>
    </row>
    <row r="3859" spans="1:20" x14ac:dyDescent="0.3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 t="shared" si="240"/>
        <v>5.2</v>
      </c>
      <c r="P3859" s="5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3">
        <f t="shared" si="243"/>
        <v>41852.716666666667</v>
      </c>
    </row>
    <row r="3860" spans="1:20" x14ac:dyDescent="0.3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 t="shared" si="240"/>
        <v>2</v>
      </c>
      <c r="P3860" s="5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3">
        <f t="shared" si="243"/>
        <v>42146.875</v>
      </c>
    </row>
    <row r="3861" spans="1:20" x14ac:dyDescent="0.3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 t="shared" si="240"/>
        <v>0.04</v>
      </c>
      <c r="P3861" s="5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3">
        <f t="shared" si="243"/>
        <v>41815.875</v>
      </c>
    </row>
    <row r="3862" spans="1:20" x14ac:dyDescent="0.3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 t="shared" si="240"/>
        <v>17.666666666666668</v>
      </c>
      <c r="P3862" s="5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3">
        <f t="shared" si="243"/>
        <v>41863.660995370366</v>
      </c>
    </row>
    <row r="3863" spans="1:20" x14ac:dyDescent="0.3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 t="shared" si="240"/>
        <v>5</v>
      </c>
      <c r="P3863" s="5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3">
        <f t="shared" si="243"/>
        <v>41955.907638888893</v>
      </c>
    </row>
    <row r="3864" spans="1:20" x14ac:dyDescent="0.3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 t="shared" si="240"/>
        <v>1.3333333333333334E-2</v>
      </c>
      <c r="P3864" s="5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3">
        <f t="shared" si="243"/>
        <v>42625.707638888889</v>
      </c>
    </row>
    <row r="3865" spans="1:20" x14ac:dyDescent="0.3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 t="shared" si="240"/>
        <v>0</v>
      </c>
      <c r="P3865" s="5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3">
        <f t="shared" si="243"/>
        <v>42313.674826388888</v>
      </c>
    </row>
    <row r="3866" spans="1:20" x14ac:dyDescent="0.3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 t="shared" si="240"/>
        <v>1.2</v>
      </c>
      <c r="P3866" s="5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3">
        <f t="shared" si="243"/>
        <v>42325.933495370366</v>
      </c>
    </row>
    <row r="3867" spans="1:20" x14ac:dyDescent="0.3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 t="shared" si="240"/>
        <v>26.937422295897225</v>
      </c>
      <c r="P3867" s="5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3">
        <f t="shared" si="243"/>
        <v>41881.229166666664</v>
      </c>
    </row>
    <row r="3868" spans="1:20" x14ac:dyDescent="0.3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 t="shared" si="240"/>
        <v>0.54999999999999993</v>
      </c>
      <c r="P3868" s="5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3">
        <f t="shared" si="243"/>
        <v>42452.145138888889</v>
      </c>
    </row>
    <row r="3869" spans="1:20" x14ac:dyDescent="0.3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 t="shared" si="240"/>
        <v>12.55</v>
      </c>
      <c r="P3869" s="5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3">
        <f t="shared" si="243"/>
        <v>42539.814108796301</v>
      </c>
    </row>
    <row r="3870" spans="1:20" x14ac:dyDescent="0.3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 t="shared" si="240"/>
        <v>0.2</v>
      </c>
      <c r="P3870" s="5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3">
        <f t="shared" si="243"/>
        <v>41890.659780092588</v>
      </c>
    </row>
    <row r="3871" spans="1:20" x14ac:dyDescent="0.3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 t="shared" si="240"/>
        <v>3.4474868431088401</v>
      </c>
      <c r="P3871" s="5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3">
        <f t="shared" si="243"/>
        <v>42077.132638888885</v>
      </c>
    </row>
    <row r="3872" spans="1:20" x14ac:dyDescent="0.3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 t="shared" si="240"/>
        <v>15</v>
      </c>
      <c r="P3872" s="5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3">
        <f t="shared" si="243"/>
        <v>41823.17219907407</v>
      </c>
    </row>
    <row r="3873" spans="1:20" x14ac:dyDescent="0.3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 t="shared" si="240"/>
        <v>2.666666666666667</v>
      </c>
      <c r="P3873" s="5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3">
        <f t="shared" si="243"/>
        <v>42823.739004629635</v>
      </c>
    </row>
    <row r="3874" spans="1:20" x14ac:dyDescent="0.3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 t="shared" si="240"/>
        <v>0</v>
      </c>
      <c r="P3874" s="5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3">
        <f t="shared" si="243"/>
        <v>42230.145787037036</v>
      </c>
    </row>
    <row r="3875" spans="1:20" x14ac:dyDescent="0.3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 t="shared" si="240"/>
        <v>0</v>
      </c>
      <c r="P3875" s="5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3">
        <f t="shared" si="243"/>
        <v>42285.696006944447</v>
      </c>
    </row>
    <row r="3876" spans="1:20" x14ac:dyDescent="0.3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 t="shared" si="240"/>
        <v>0</v>
      </c>
      <c r="P3876" s="5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3">
        <f t="shared" si="243"/>
        <v>42028.041666666672</v>
      </c>
    </row>
    <row r="3877" spans="1:20" x14ac:dyDescent="0.3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 t="shared" si="240"/>
        <v>0</v>
      </c>
      <c r="P3877" s="5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3">
        <f t="shared" si="243"/>
        <v>42616.416666666672</v>
      </c>
    </row>
    <row r="3878" spans="1:20" x14ac:dyDescent="0.3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 t="shared" si="240"/>
        <v>52.794871794871788</v>
      </c>
      <c r="P3878" s="5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3">
        <f t="shared" si="243"/>
        <v>42402.624166666668</v>
      </c>
    </row>
    <row r="3879" spans="1:20" x14ac:dyDescent="0.3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 t="shared" si="240"/>
        <v>4.9639999999999995</v>
      </c>
      <c r="P3879" s="5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3">
        <f t="shared" si="243"/>
        <v>42712.67768518519</v>
      </c>
    </row>
    <row r="3880" spans="1:20" x14ac:dyDescent="0.3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 t="shared" si="240"/>
        <v>5.5555555555555552E-2</v>
      </c>
      <c r="P3880" s="5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3">
        <f t="shared" si="243"/>
        <v>42185.165972222225</v>
      </c>
    </row>
    <row r="3881" spans="1:20" x14ac:dyDescent="0.3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 t="shared" si="240"/>
        <v>0</v>
      </c>
      <c r="P3881" s="5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3">
        <f t="shared" si="243"/>
        <v>42029.861064814817</v>
      </c>
    </row>
    <row r="3882" spans="1:20" x14ac:dyDescent="0.3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 t="shared" si="240"/>
        <v>13.066666666666665</v>
      </c>
      <c r="P3882" s="5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3">
        <f t="shared" si="243"/>
        <v>41850.958333333336</v>
      </c>
    </row>
    <row r="3883" spans="1:20" x14ac:dyDescent="0.3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 t="shared" si="240"/>
        <v>5</v>
      </c>
      <c r="P3883" s="5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3">
        <f t="shared" si="243"/>
        <v>42786.018506944441</v>
      </c>
    </row>
    <row r="3884" spans="1:20" x14ac:dyDescent="0.3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 t="shared" si="240"/>
        <v>0</v>
      </c>
      <c r="P3884" s="5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3">
        <f t="shared" si="243"/>
        <v>42400.960416666669</v>
      </c>
    </row>
    <row r="3885" spans="1:20" x14ac:dyDescent="0.3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 t="shared" si="240"/>
        <v>0</v>
      </c>
      <c r="P3885" s="5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3">
        <f t="shared" si="243"/>
        <v>41884.602650462963</v>
      </c>
    </row>
    <row r="3886" spans="1:20" x14ac:dyDescent="0.3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 t="shared" si="240"/>
        <v>0</v>
      </c>
      <c r="P3886" s="5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3">
        <f t="shared" si="243"/>
        <v>42090.749907407408</v>
      </c>
    </row>
    <row r="3887" spans="1:20" x14ac:dyDescent="0.3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 t="shared" si="240"/>
        <v>0</v>
      </c>
      <c r="P3887" s="5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3">
        <f t="shared" si="243"/>
        <v>42499.951284722221</v>
      </c>
    </row>
    <row r="3888" spans="1:20" x14ac:dyDescent="0.3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 t="shared" si="240"/>
        <v>0</v>
      </c>
      <c r="P3888" s="5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3">
        <f t="shared" si="243"/>
        <v>41984.228032407409</v>
      </c>
    </row>
    <row r="3889" spans="1:20" x14ac:dyDescent="0.3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 t="shared" si="240"/>
        <v>1.7500000000000002</v>
      </c>
      <c r="P3889" s="5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3">
        <f t="shared" si="243"/>
        <v>42125.916666666672</v>
      </c>
    </row>
    <row r="3890" spans="1:20" x14ac:dyDescent="0.3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 t="shared" si="240"/>
        <v>27.1</v>
      </c>
      <c r="P3890" s="5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3">
        <f t="shared" si="243"/>
        <v>42792.545810185184</v>
      </c>
    </row>
    <row r="3891" spans="1:20" x14ac:dyDescent="0.3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 t="shared" si="240"/>
        <v>1.4749999999999999</v>
      </c>
      <c r="P3891" s="5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3">
        <f t="shared" si="243"/>
        <v>42008.976388888885</v>
      </c>
    </row>
    <row r="3892" spans="1:20" x14ac:dyDescent="0.3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 t="shared" si="240"/>
        <v>16.826666666666668</v>
      </c>
      <c r="P3892" s="5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3">
        <f t="shared" si="243"/>
        <v>42231.758611111116</v>
      </c>
    </row>
    <row r="3893" spans="1:20" x14ac:dyDescent="0.3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 t="shared" si="240"/>
        <v>32.5</v>
      </c>
      <c r="P3893" s="5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3">
        <f t="shared" si="243"/>
        <v>42086.207638888889</v>
      </c>
    </row>
    <row r="3894" spans="1:20" x14ac:dyDescent="0.3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 t="shared" si="240"/>
        <v>0</v>
      </c>
      <c r="P3894" s="5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3">
        <f t="shared" si="243"/>
        <v>41875.291666666664</v>
      </c>
    </row>
    <row r="3895" spans="1:20" x14ac:dyDescent="0.3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 t="shared" si="240"/>
        <v>21.55</v>
      </c>
      <c r="P3895" s="5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3">
        <f t="shared" si="243"/>
        <v>41821.25</v>
      </c>
    </row>
    <row r="3896" spans="1:20" x14ac:dyDescent="0.3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 t="shared" si="240"/>
        <v>3.4666666666666663</v>
      </c>
      <c r="P3896" s="5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3">
        <f t="shared" si="243"/>
        <v>42710.207638888889</v>
      </c>
    </row>
    <row r="3897" spans="1:20" x14ac:dyDescent="0.3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 t="shared" si="240"/>
        <v>5</v>
      </c>
      <c r="P3897" s="5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3">
        <f t="shared" si="243"/>
        <v>42063.250208333338</v>
      </c>
    </row>
    <row r="3898" spans="1:20" x14ac:dyDescent="0.3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 t="shared" si="240"/>
        <v>10.625</v>
      </c>
      <c r="P3898" s="5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3">
        <f t="shared" si="243"/>
        <v>41807.191875000004</v>
      </c>
    </row>
    <row r="3899" spans="1:20" x14ac:dyDescent="0.3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 t="shared" si="240"/>
        <v>17.599999999999998</v>
      </c>
      <c r="P3899" s="5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3">
        <f t="shared" si="243"/>
        <v>42012.87364583333</v>
      </c>
    </row>
    <row r="3900" spans="1:20" x14ac:dyDescent="0.3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 t="shared" si="240"/>
        <v>32.56</v>
      </c>
      <c r="P3900" s="5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3">
        <f t="shared" si="243"/>
        <v>42233.666666666672</v>
      </c>
    </row>
    <row r="3901" spans="1:20" x14ac:dyDescent="0.3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 t="shared" si="240"/>
        <v>1.25</v>
      </c>
      <c r="P3901" s="5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3">
        <f t="shared" si="243"/>
        <v>41863.775011574071</v>
      </c>
    </row>
    <row r="3902" spans="1:20" x14ac:dyDescent="0.3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 t="shared" si="240"/>
        <v>5.4</v>
      </c>
      <c r="P3902" s="5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3">
        <f t="shared" si="243"/>
        <v>42166.092488425929</v>
      </c>
    </row>
    <row r="3903" spans="1:20" x14ac:dyDescent="0.3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 t="shared" si="240"/>
        <v>0.83333333333333337</v>
      </c>
      <c r="P3903" s="5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3">
        <f t="shared" si="243"/>
        <v>42357.826377314821</v>
      </c>
    </row>
    <row r="3904" spans="1:20" x14ac:dyDescent="0.3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 t="shared" si="240"/>
        <v>48.833333333333336</v>
      </c>
      <c r="P3904" s="5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3">
        <f t="shared" si="243"/>
        <v>42688.509745370371</v>
      </c>
    </row>
    <row r="3905" spans="1:20" x14ac:dyDescent="0.3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 t="shared" si="240"/>
        <v>0</v>
      </c>
      <c r="P3905" s="5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3">
        <f t="shared" si="243"/>
        <v>42230.818055555559</v>
      </c>
    </row>
    <row r="3906" spans="1:20" x14ac:dyDescent="0.3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 t="shared" si="240"/>
        <v>0.03</v>
      </c>
      <c r="P3906" s="5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3">
        <f t="shared" si="243"/>
        <v>42109.211111111115</v>
      </c>
    </row>
    <row r="3907" spans="1:20" x14ac:dyDescent="0.3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 t="shared" ref="O3907:O3970" si="244">(E3907/D3907)*100</f>
        <v>11.533333333333333</v>
      </c>
      <c r="P3907" s="5">
        <f t="shared" ref="P3907:P3970" si="245">IF(NOT(L3907=0),(E3907/L3907),0)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3">
        <f t="shared" ref="T3907:T3970" si="247">(((I3907/60)/60)/24)+DATE(1970,1,1)</f>
        <v>42166.958333333328</v>
      </c>
    </row>
    <row r="3908" spans="1:20" x14ac:dyDescent="0.3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 t="shared" si="244"/>
        <v>67.333333333333329</v>
      </c>
      <c r="P3908" s="5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3">
        <f t="shared" si="247"/>
        <v>42181.559027777781</v>
      </c>
    </row>
    <row r="3909" spans="1:20" x14ac:dyDescent="0.3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 t="shared" si="244"/>
        <v>15.299999999999999</v>
      </c>
      <c r="P3909" s="5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3">
        <f t="shared" si="247"/>
        <v>41938.838888888888</v>
      </c>
    </row>
    <row r="3910" spans="1:20" x14ac:dyDescent="0.3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 t="shared" si="244"/>
        <v>8.6666666666666679</v>
      </c>
      <c r="P3910" s="5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3">
        <f t="shared" si="247"/>
        <v>41849.135370370372</v>
      </c>
    </row>
    <row r="3911" spans="1:20" x14ac:dyDescent="0.3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 t="shared" si="244"/>
        <v>0.22499999999999998</v>
      </c>
      <c r="P3911" s="5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3">
        <f t="shared" si="247"/>
        <v>41893.359282407408</v>
      </c>
    </row>
    <row r="3912" spans="1:20" x14ac:dyDescent="0.3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 t="shared" si="244"/>
        <v>3.0833333333333335</v>
      </c>
      <c r="P3912" s="5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3">
        <f t="shared" si="247"/>
        <v>42254.756909722222</v>
      </c>
    </row>
    <row r="3913" spans="1:20" x14ac:dyDescent="0.3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 t="shared" si="244"/>
        <v>37.412500000000001</v>
      </c>
      <c r="P3913" s="5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3">
        <f t="shared" si="247"/>
        <v>41969.853900462964</v>
      </c>
    </row>
    <row r="3914" spans="1:20" x14ac:dyDescent="0.3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 t="shared" si="244"/>
        <v>6.6666666666666671E-3</v>
      </c>
      <c r="P3914" s="5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3">
        <f t="shared" si="247"/>
        <v>42119.190972222219</v>
      </c>
    </row>
    <row r="3915" spans="1:20" x14ac:dyDescent="0.3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 t="shared" si="244"/>
        <v>10</v>
      </c>
      <c r="P3915" s="5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3">
        <f t="shared" si="247"/>
        <v>42338.252881944441</v>
      </c>
    </row>
    <row r="3916" spans="1:20" x14ac:dyDescent="0.3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 t="shared" si="244"/>
        <v>36.36</v>
      </c>
      <c r="P3916" s="5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3">
        <f t="shared" si="247"/>
        <v>42134.957638888889</v>
      </c>
    </row>
    <row r="3917" spans="1:20" x14ac:dyDescent="0.3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 t="shared" si="244"/>
        <v>0.33333333333333337</v>
      </c>
      <c r="P3917" s="5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3">
        <f t="shared" si="247"/>
        <v>42522.98505787037</v>
      </c>
    </row>
    <row r="3918" spans="1:20" x14ac:dyDescent="0.3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 t="shared" si="244"/>
        <v>0</v>
      </c>
      <c r="P3918" s="5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3">
        <f t="shared" si="247"/>
        <v>42524.471666666665</v>
      </c>
    </row>
    <row r="3919" spans="1:20" x14ac:dyDescent="0.3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 t="shared" si="244"/>
        <v>0.2857142857142857</v>
      </c>
      <c r="P3919" s="5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3">
        <f t="shared" si="247"/>
        <v>41893.527326388888</v>
      </c>
    </row>
    <row r="3920" spans="1:20" x14ac:dyDescent="0.3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 t="shared" si="244"/>
        <v>0.2</v>
      </c>
      <c r="P3920" s="5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3">
        <f t="shared" si="247"/>
        <v>41855.666666666664</v>
      </c>
    </row>
    <row r="3921" spans="1:20" x14ac:dyDescent="0.3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 t="shared" si="244"/>
        <v>1.7999999999999998</v>
      </c>
      <c r="P3921" s="5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3">
        <f t="shared" si="247"/>
        <v>42387</v>
      </c>
    </row>
    <row r="3922" spans="1:20" x14ac:dyDescent="0.3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 t="shared" si="244"/>
        <v>5.4</v>
      </c>
      <c r="P3922" s="5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3">
        <f t="shared" si="247"/>
        <v>42687.428935185191</v>
      </c>
    </row>
    <row r="3923" spans="1:20" x14ac:dyDescent="0.3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 t="shared" si="244"/>
        <v>0</v>
      </c>
      <c r="P3923" s="5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3">
        <f t="shared" si="247"/>
        <v>41938.75</v>
      </c>
    </row>
    <row r="3924" spans="1:20" x14ac:dyDescent="0.3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 t="shared" si="244"/>
        <v>8.1333333333333329</v>
      </c>
      <c r="P3924" s="5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3">
        <f t="shared" si="247"/>
        <v>42065.958333333328</v>
      </c>
    </row>
    <row r="3925" spans="1:20" x14ac:dyDescent="0.3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 t="shared" si="244"/>
        <v>12.034782608695652</v>
      </c>
      <c r="P3925" s="5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3">
        <f t="shared" si="247"/>
        <v>42103.979988425926</v>
      </c>
    </row>
    <row r="3926" spans="1:20" x14ac:dyDescent="0.3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 t="shared" si="244"/>
        <v>15.266666666666667</v>
      </c>
      <c r="P3926" s="5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3">
        <f t="shared" si="247"/>
        <v>41816.959745370368</v>
      </c>
    </row>
    <row r="3927" spans="1:20" x14ac:dyDescent="0.3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 t="shared" si="244"/>
        <v>10</v>
      </c>
      <c r="P3927" s="5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3">
        <f t="shared" si="247"/>
        <v>41850.870821759258</v>
      </c>
    </row>
    <row r="3928" spans="1:20" x14ac:dyDescent="0.3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 t="shared" si="244"/>
        <v>0.3</v>
      </c>
      <c r="P3928" s="5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3">
        <f t="shared" si="247"/>
        <v>42000.085046296299</v>
      </c>
    </row>
    <row r="3929" spans="1:20" x14ac:dyDescent="0.3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 t="shared" si="244"/>
        <v>1</v>
      </c>
      <c r="P3929" s="5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3">
        <f t="shared" si="247"/>
        <v>41860.267407407409</v>
      </c>
    </row>
    <row r="3930" spans="1:20" x14ac:dyDescent="0.3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 t="shared" si="244"/>
        <v>13.020000000000001</v>
      </c>
      <c r="P3930" s="5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3">
        <f t="shared" si="247"/>
        <v>42293.207638888889</v>
      </c>
    </row>
    <row r="3931" spans="1:20" x14ac:dyDescent="0.3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 t="shared" si="244"/>
        <v>2.2650000000000001</v>
      </c>
      <c r="P3931" s="5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3">
        <f t="shared" si="247"/>
        <v>42631.827141203699</v>
      </c>
    </row>
    <row r="3932" spans="1:20" x14ac:dyDescent="0.3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 t="shared" si="244"/>
        <v>0</v>
      </c>
      <c r="P3932" s="5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3">
        <f t="shared" si="247"/>
        <v>42461.25</v>
      </c>
    </row>
    <row r="3933" spans="1:20" x14ac:dyDescent="0.3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 t="shared" si="244"/>
        <v>0</v>
      </c>
      <c r="P3933" s="5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3">
        <f t="shared" si="247"/>
        <v>42253.151701388888</v>
      </c>
    </row>
    <row r="3934" spans="1:20" x14ac:dyDescent="0.3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 t="shared" si="244"/>
        <v>8.3333333333333332E-3</v>
      </c>
      <c r="P3934" s="5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3">
        <f t="shared" si="247"/>
        <v>42445.126898148148</v>
      </c>
    </row>
    <row r="3935" spans="1:20" x14ac:dyDescent="0.3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 t="shared" si="244"/>
        <v>15.742857142857142</v>
      </c>
      <c r="P3935" s="5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3">
        <f t="shared" si="247"/>
        <v>42568.029861111107</v>
      </c>
    </row>
    <row r="3936" spans="1:20" x14ac:dyDescent="0.3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 t="shared" si="244"/>
        <v>11</v>
      </c>
      <c r="P3936" s="5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3">
        <f t="shared" si="247"/>
        <v>42278.541666666672</v>
      </c>
    </row>
    <row r="3937" spans="1:20" x14ac:dyDescent="0.3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 t="shared" si="244"/>
        <v>43.833333333333336</v>
      </c>
      <c r="P3937" s="5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3">
        <f t="shared" si="247"/>
        <v>42281.656782407401</v>
      </c>
    </row>
    <row r="3938" spans="1:20" x14ac:dyDescent="0.3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 t="shared" si="244"/>
        <v>0</v>
      </c>
      <c r="P3938" s="5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3">
        <f t="shared" si="247"/>
        <v>42705.304629629631</v>
      </c>
    </row>
    <row r="3939" spans="1:20" x14ac:dyDescent="0.3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 t="shared" si="244"/>
        <v>86.135181975736558</v>
      </c>
      <c r="P3939" s="5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3">
        <f t="shared" si="247"/>
        <v>42562.631481481483</v>
      </c>
    </row>
    <row r="3940" spans="1:20" x14ac:dyDescent="0.3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 t="shared" si="244"/>
        <v>12.196620583717358</v>
      </c>
      <c r="P3940" s="5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3">
        <f t="shared" si="247"/>
        <v>42182.905717592599</v>
      </c>
    </row>
    <row r="3941" spans="1:20" x14ac:dyDescent="0.3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 t="shared" si="244"/>
        <v>0.1</v>
      </c>
      <c r="P3941" s="5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3">
        <f t="shared" si="247"/>
        <v>41919.1875</v>
      </c>
    </row>
    <row r="3942" spans="1:20" x14ac:dyDescent="0.3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 t="shared" si="244"/>
        <v>0.22</v>
      </c>
      <c r="P3942" s="5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3">
        <f t="shared" si="247"/>
        <v>42006.492488425924</v>
      </c>
    </row>
    <row r="3943" spans="1:20" x14ac:dyDescent="0.3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 t="shared" si="244"/>
        <v>0.90909090909090906</v>
      </c>
      <c r="P3943" s="5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3">
        <f t="shared" si="247"/>
        <v>41968.041666666672</v>
      </c>
    </row>
    <row r="3944" spans="1:20" x14ac:dyDescent="0.3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 t="shared" si="244"/>
        <v>0</v>
      </c>
      <c r="P3944" s="5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3">
        <f t="shared" si="247"/>
        <v>42171.904097222221</v>
      </c>
    </row>
    <row r="3945" spans="1:20" x14ac:dyDescent="0.3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 t="shared" si="244"/>
        <v>35.64</v>
      </c>
      <c r="P3945" s="5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3">
        <f t="shared" si="247"/>
        <v>42310.701388888891</v>
      </c>
    </row>
    <row r="3946" spans="1:20" x14ac:dyDescent="0.3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 t="shared" si="244"/>
        <v>0</v>
      </c>
      <c r="P3946" s="5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3">
        <f t="shared" si="247"/>
        <v>42243.662905092591</v>
      </c>
    </row>
    <row r="3947" spans="1:20" x14ac:dyDescent="0.3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 t="shared" si="244"/>
        <v>0.25</v>
      </c>
      <c r="P3947" s="5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3">
        <f t="shared" si="247"/>
        <v>42139.801712962959</v>
      </c>
    </row>
    <row r="3948" spans="1:20" x14ac:dyDescent="0.3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 t="shared" si="244"/>
        <v>3.25</v>
      </c>
      <c r="P3948" s="5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3">
        <f t="shared" si="247"/>
        <v>42063.333333333328</v>
      </c>
    </row>
    <row r="3949" spans="1:20" x14ac:dyDescent="0.3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 t="shared" si="244"/>
        <v>3.3666666666666663</v>
      </c>
      <c r="P3949" s="5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3">
        <f t="shared" si="247"/>
        <v>42645.142870370371</v>
      </c>
    </row>
    <row r="3950" spans="1:20" x14ac:dyDescent="0.3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 t="shared" si="244"/>
        <v>0</v>
      </c>
      <c r="P3950" s="5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3">
        <f t="shared" si="247"/>
        <v>41889.325497685182</v>
      </c>
    </row>
    <row r="3951" spans="1:20" x14ac:dyDescent="0.3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 t="shared" si="244"/>
        <v>15.770000000000001</v>
      </c>
      <c r="P3951" s="5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3">
        <f t="shared" si="247"/>
        <v>42046.120613425926</v>
      </c>
    </row>
    <row r="3952" spans="1:20" x14ac:dyDescent="0.3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 t="shared" si="244"/>
        <v>0.625</v>
      </c>
      <c r="P3952" s="5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3">
        <f t="shared" si="247"/>
        <v>42468.774305555555</v>
      </c>
    </row>
    <row r="3953" spans="1:20" x14ac:dyDescent="0.3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 t="shared" si="244"/>
        <v>5.0000000000000001E-4</v>
      </c>
      <c r="P3953" s="5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3">
        <f t="shared" si="247"/>
        <v>42493.784050925926</v>
      </c>
    </row>
    <row r="3954" spans="1:20" x14ac:dyDescent="0.3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 t="shared" si="244"/>
        <v>9.6153846153846159E-2</v>
      </c>
      <c r="P3954" s="5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3">
        <f t="shared" si="247"/>
        <v>42303.790393518517</v>
      </c>
    </row>
    <row r="3955" spans="1:20" x14ac:dyDescent="0.3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 t="shared" si="244"/>
        <v>0</v>
      </c>
      <c r="P3955" s="5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3">
        <f t="shared" si="247"/>
        <v>42580.978472222225</v>
      </c>
    </row>
    <row r="3956" spans="1:20" x14ac:dyDescent="0.3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 t="shared" si="244"/>
        <v>0</v>
      </c>
      <c r="P3956" s="5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3">
        <f t="shared" si="247"/>
        <v>41834.651203703703</v>
      </c>
    </row>
    <row r="3957" spans="1:20" x14ac:dyDescent="0.3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 t="shared" si="244"/>
        <v>24.285714285714285</v>
      </c>
      <c r="P3957" s="5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3">
        <f t="shared" si="247"/>
        <v>42336.890520833331</v>
      </c>
    </row>
    <row r="3958" spans="1:20" x14ac:dyDescent="0.3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 t="shared" si="244"/>
        <v>0</v>
      </c>
      <c r="P3958" s="5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3">
        <f t="shared" si="247"/>
        <v>42485.013888888891</v>
      </c>
    </row>
    <row r="3959" spans="1:20" x14ac:dyDescent="0.3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 t="shared" si="244"/>
        <v>2.5000000000000001E-2</v>
      </c>
      <c r="P3959" s="5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3">
        <f t="shared" si="247"/>
        <v>42559.976319444439</v>
      </c>
    </row>
    <row r="3960" spans="1:20" x14ac:dyDescent="0.3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 t="shared" si="244"/>
        <v>32.049999999999997</v>
      </c>
      <c r="P3960" s="5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3">
        <f t="shared" si="247"/>
        <v>41853.583333333336</v>
      </c>
    </row>
    <row r="3961" spans="1:20" x14ac:dyDescent="0.3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 t="shared" si="244"/>
        <v>24.333333333333336</v>
      </c>
      <c r="P3961" s="5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3">
        <f t="shared" si="247"/>
        <v>41910.788842592592</v>
      </c>
    </row>
    <row r="3962" spans="1:20" x14ac:dyDescent="0.3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 t="shared" si="244"/>
        <v>1.5</v>
      </c>
      <c r="P3962" s="5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3">
        <f t="shared" si="247"/>
        <v>42372.845555555556</v>
      </c>
    </row>
    <row r="3963" spans="1:20" x14ac:dyDescent="0.3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 t="shared" si="244"/>
        <v>0.42</v>
      </c>
      <c r="P3963" s="5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3">
        <f t="shared" si="247"/>
        <v>41767.891319444447</v>
      </c>
    </row>
    <row r="3964" spans="1:20" x14ac:dyDescent="0.3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 t="shared" si="244"/>
        <v>3.214285714285714</v>
      </c>
      <c r="P3964" s="5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3">
        <f t="shared" si="247"/>
        <v>42336.621458333335</v>
      </c>
    </row>
    <row r="3965" spans="1:20" x14ac:dyDescent="0.3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 t="shared" si="244"/>
        <v>0</v>
      </c>
      <c r="P3965" s="5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3">
        <f t="shared" si="247"/>
        <v>42326.195798611108</v>
      </c>
    </row>
    <row r="3966" spans="1:20" x14ac:dyDescent="0.3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 t="shared" si="244"/>
        <v>6.3</v>
      </c>
      <c r="P3966" s="5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3">
        <f t="shared" si="247"/>
        <v>42113.680393518516</v>
      </c>
    </row>
    <row r="3967" spans="1:20" x14ac:dyDescent="0.3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 t="shared" si="244"/>
        <v>14.249999999999998</v>
      </c>
      <c r="P3967" s="5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3">
        <f t="shared" si="247"/>
        <v>42474.194212962961</v>
      </c>
    </row>
    <row r="3968" spans="1:20" x14ac:dyDescent="0.3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 t="shared" si="244"/>
        <v>0.6</v>
      </c>
      <c r="P3968" s="5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3">
        <f t="shared" si="247"/>
        <v>41844.124305555553</v>
      </c>
    </row>
    <row r="3969" spans="1:20" x14ac:dyDescent="0.3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 t="shared" si="244"/>
        <v>24.117647058823529</v>
      </c>
      <c r="P3969" s="5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3">
        <f t="shared" si="247"/>
        <v>42800.290590277778</v>
      </c>
    </row>
    <row r="3970" spans="1:20" x14ac:dyDescent="0.3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 t="shared" si="244"/>
        <v>10.54</v>
      </c>
      <c r="P3970" s="5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3">
        <f t="shared" si="247"/>
        <v>42512.815659722226</v>
      </c>
    </row>
    <row r="3971" spans="1:20" x14ac:dyDescent="0.3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 t="shared" ref="O3971:O4034" si="248">(E3971/D3971)*100</f>
        <v>7.4690265486725664</v>
      </c>
      <c r="P3971" s="5">
        <f t="shared" ref="P3971:P4034" si="249">IF(NOT(L3971=0),(E3971/L3971),0)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3">
        <f t="shared" ref="T3971:T4034" si="251">(((I3971/60)/60)/24)+DATE(1970,1,1)</f>
        <v>42611.163194444445</v>
      </c>
    </row>
    <row r="3972" spans="1:20" x14ac:dyDescent="0.3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 t="shared" si="248"/>
        <v>7.3333333333333334E-2</v>
      </c>
      <c r="P3972" s="5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3">
        <f t="shared" si="251"/>
        <v>42477.863553240735</v>
      </c>
    </row>
    <row r="3973" spans="1:20" x14ac:dyDescent="0.3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 t="shared" si="248"/>
        <v>0.97142857142857131</v>
      </c>
      <c r="P3973" s="5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3">
        <f t="shared" si="251"/>
        <v>41841.536180555559</v>
      </c>
    </row>
    <row r="3974" spans="1:20" x14ac:dyDescent="0.3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 t="shared" si="248"/>
        <v>21.099999999999998</v>
      </c>
      <c r="P3974" s="5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3">
        <f t="shared" si="251"/>
        <v>42041.067523148144</v>
      </c>
    </row>
    <row r="3975" spans="1:20" x14ac:dyDescent="0.3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 t="shared" si="248"/>
        <v>78.100000000000009</v>
      </c>
      <c r="P3975" s="5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3">
        <f t="shared" si="251"/>
        <v>42499.166666666672</v>
      </c>
    </row>
    <row r="3976" spans="1:20" x14ac:dyDescent="0.3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 t="shared" si="248"/>
        <v>32</v>
      </c>
      <c r="P3976" s="5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3">
        <f t="shared" si="251"/>
        <v>42523.546851851846</v>
      </c>
    </row>
    <row r="3977" spans="1:20" x14ac:dyDescent="0.3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 t="shared" si="248"/>
        <v>0</v>
      </c>
      <c r="P3977" s="5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3">
        <f t="shared" si="251"/>
        <v>42564.866875</v>
      </c>
    </row>
    <row r="3978" spans="1:20" x14ac:dyDescent="0.3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 t="shared" si="248"/>
        <v>47.692307692307693</v>
      </c>
      <c r="P3978" s="5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3">
        <f t="shared" si="251"/>
        <v>41852.291666666664</v>
      </c>
    </row>
    <row r="3979" spans="1:20" x14ac:dyDescent="0.3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 t="shared" si="248"/>
        <v>1.4500000000000002</v>
      </c>
      <c r="P3979" s="5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3">
        <f t="shared" si="251"/>
        <v>42573.788564814815</v>
      </c>
    </row>
    <row r="3980" spans="1:20" x14ac:dyDescent="0.3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 t="shared" si="248"/>
        <v>10.7</v>
      </c>
      <c r="P3980" s="5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3">
        <f t="shared" si="251"/>
        <v>42035.642974537041</v>
      </c>
    </row>
    <row r="3981" spans="1:20" x14ac:dyDescent="0.3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 t="shared" si="248"/>
        <v>1.8333333333333333</v>
      </c>
      <c r="P3981" s="5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3">
        <f t="shared" si="251"/>
        <v>42092.833333333328</v>
      </c>
    </row>
    <row r="3982" spans="1:20" x14ac:dyDescent="0.3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 t="shared" si="248"/>
        <v>18</v>
      </c>
      <c r="P3982" s="5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3">
        <f t="shared" si="251"/>
        <v>41825.598923611113</v>
      </c>
    </row>
    <row r="3983" spans="1:20" x14ac:dyDescent="0.3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 t="shared" si="248"/>
        <v>4.083333333333333</v>
      </c>
      <c r="P3983" s="5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3">
        <f t="shared" si="251"/>
        <v>42568.179965277777</v>
      </c>
    </row>
    <row r="3984" spans="1:20" x14ac:dyDescent="0.3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 t="shared" si="248"/>
        <v>20</v>
      </c>
      <c r="P3984" s="5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3">
        <f t="shared" si="251"/>
        <v>42192.809953703705</v>
      </c>
    </row>
    <row r="3985" spans="1:20" x14ac:dyDescent="0.3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 t="shared" si="248"/>
        <v>34.802513464991023</v>
      </c>
      <c r="P3985" s="5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3">
        <f t="shared" si="251"/>
        <v>41779.290972222225</v>
      </c>
    </row>
    <row r="3986" spans="1:20" x14ac:dyDescent="0.3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 t="shared" si="248"/>
        <v>6.3333333333333339</v>
      </c>
      <c r="P3986" s="5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3">
        <f t="shared" si="251"/>
        <v>41951</v>
      </c>
    </row>
    <row r="3987" spans="1:20" x14ac:dyDescent="0.3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 t="shared" si="248"/>
        <v>32.049999999999997</v>
      </c>
      <c r="P3987" s="5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3">
        <f t="shared" si="251"/>
        <v>42420.878472222219</v>
      </c>
    </row>
    <row r="3988" spans="1:20" x14ac:dyDescent="0.3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 t="shared" si="248"/>
        <v>9.76</v>
      </c>
      <c r="P3988" s="5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3">
        <f t="shared" si="251"/>
        <v>42496.544444444444</v>
      </c>
    </row>
    <row r="3989" spans="1:20" x14ac:dyDescent="0.3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 t="shared" si="248"/>
        <v>37.75</v>
      </c>
      <c r="P3989" s="5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3">
        <f t="shared" si="251"/>
        <v>41775.92465277778</v>
      </c>
    </row>
    <row r="3990" spans="1:20" x14ac:dyDescent="0.3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 t="shared" si="248"/>
        <v>2.1333333333333333</v>
      </c>
      <c r="P3990" s="5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3">
        <f t="shared" si="251"/>
        <v>42245.08116898148</v>
      </c>
    </row>
    <row r="3991" spans="1:20" x14ac:dyDescent="0.3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 t="shared" si="248"/>
        <v>0</v>
      </c>
      <c r="P3991" s="5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3">
        <f t="shared" si="251"/>
        <v>42316.791446759264</v>
      </c>
    </row>
    <row r="3992" spans="1:20" x14ac:dyDescent="0.3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 t="shared" si="248"/>
        <v>4.1818181818181817</v>
      </c>
      <c r="P3992" s="5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3">
        <f t="shared" si="251"/>
        <v>42431.672372685185</v>
      </c>
    </row>
    <row r="3993" spans="1:20" x14ac:dyDescent="0.3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 t="shared" si="248"/>
        <v>20</v>
      </c>
      <c r="P3993" s="5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3">
        <f t="shared" si="251"/>
        <v>42155.644467592589</v>
      </c>
    </row>
    <row r="3994" spans="1:20" x14ac:dyDescent="0.3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 t="shared" si="248"/>
        <v>5.41</v>
      </c>
      <c r="P3994" s="5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3">
        <f t="shared" si="251"/>
        <v>42349.982164351852</v>
      </c>
    </row>
    <row r="3995" spans="1:20" x14ac:dyDescent="0.3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 t="shared" si="248"/>
        <v>6.0000000000000001E-3</v>
      </c>
      <c r="P3995" s="5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3">
        <f t="shared" si="251"/>
        <v>42137.864722222221</v>
      </c>
    </row>
    <row r="3996" spans="1:20" x14ac:dyDescent="0.3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 t="shared" si="248"/>
        <v>0.25</v>
      </c>
      <c r="P3996" s="5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3">
        <f t="shared" si="251"/>
        <v>41839.389930555553</v>
      </c>
    </row>
    <row r="3997" spans="1:20" x14ac:dyDescent="0.3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 t="shared" si="248"/>
        <v>35</v>
      </c>
      <c r="P3997" s="5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3">
        <f t="shared" si="251"/>
        <v>42049.477083333331</v>
      </c>
    </row>
    <row r="3998" spans="1:20" x14ac:dyDescent="0.3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 t="shared" si="248"/>
        <v>16.566666666666666</v>
      </c>
      <c r="P3998" s="5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3">
        <f t="shared" si="251"/>
        <v>41963.669444444444</v>
      </c>
    </row>
    <row r="3999" spans="1:20" x14ac:dyDescent="0.3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 t="shared" si="248"/>
        <v>0</v>
      </c>
      <c r="P3999" s="5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3">
        <f t="shared" si="251"/>
        <v>42099.349780092598</v>
      </c>
    </row>
    <row r="4000" spans="1:20" x14ac:dyDescent="0.3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 t="shared" si="248"/>
        <v>57.199999999999996</v>
      </c>
      <c r="P4000" s="5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3">
        <f t="shared" si="251"/>
        <v>42091.921597222223</v>
      </c>
    </row>
    <row r="4001" spans="1:20" x14ac:dyDescent="0.3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 t="shared" si="248"/>
        <v>16.514285714285716</v>
      </c>
      <c r="P4001" s="5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3">
        <f t="shared" si="251"/>
        <v>41882.827650462961</v>
      </c>
    </row>
    <row r="4002" spans="1:20" x14ac:dyDescent="0.3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 t="shared" si="248"/>
        <v>0.125</v>
      </c>
      <c r="P4002" s="5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3">
        <f t="shared" si="251"/>
        <v>42497.603680555556</v>
      </c>
    </row>
    <row r="4003" spans="1:20" x14ac:dyDescent="0.3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 t="shared" si="248"/>
        <v>37.75</v>
      </c>
      <c r="P4003" s="5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3">
        <f t="shared" si="251"/>
        <v>42795.791666666672</v>
      </c>
    </row>
    <row r="4004" spans="1:20" x14ac:dyDescent="0.3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 t="shared" si="248"/>
        <v>1.8399999999999999</v>
      </c>
      <c r="P4004" s="5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3">
        <f t="shared" si="251"/>
        <v>41909.043530092589</v>
      </c>
    </row>
    <row r="4005" spans="1:20" x14ac:dyDescent="0.3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 t="shared" si="248"/>
        <v>10.050000000000001</v>
      </c>
      <c r="P4005" s="5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3">
        <f t="shared" si="251"/>
        <v>42050.587349537032</v>
      </c>
    </row>
    <row r="4006" spans="1:20" x14ac:dyDescent="0.3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 t="shared" si="248"/>
        <v>0.2</v>
      </c>
      <c r="P4006" s="5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3">
        <f t="shared" si="251"/>
        <v>41920.16269675926</v>
      </c>
    </row>
    <row r="4007" spans="1:20" x14ac:dyDescent="0.3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 t="shared" si="248"/>
        <v>1.3333333333333335</v>
      </c>
      <c r="P4007" s="5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3">
        <f t="shared" si="251"/>
        <v>41932.807696759257</v>
      </c>
    </row>
    <row r="4008" spans="1:20" x14ac:dyDescent="0.3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 t="shared" si="248"/>
        <v>6.6666666666666671E-3</v>
      </c>
      <c r="P4008" s="5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3">
        <f t="shared" si="251"/>
        <v>42416.772997685184</v>
      </c>
    </row>
    <row r="4009" spans="1:20" x14ac:dyDescent="0.3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 t="shared" si="248"/>
        <v>0.25</v>
      </c>
      <c r="P4009" s="5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3">
        <f t="shared" si="251"/>
        <v>41877.686111111114</v>
      </c>
    </row>
    <row r="4010" spans="1:20" x14ac:dyDescent="0.3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 t="shared" si="248"/>
        <v>6</v>
      </c>
      <c r="P4010" s="5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3">
        <f t="shared" si="251"/>
        <v>42207.964201388888</v>
      </c>
    </row>
    <row r="4011" spans="1:20" x14ac:dyDescent="0.3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 t="shared" si="248"/>
        <v>3.8860103626943006</v>
      </c>
      <c r="P4011" s="5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3">
        <f t="shared" si="251"/>
        <v>41891.700925925928</v>
      </c>
    </row>
    <row r="4012" spans="1:20" x14ac:dyDescent="0.3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 t="shared" si="248"/>
        <v>24.194444444444443</v>
      </c>
      <c r="P4012" s="5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3">
        <f t="shared" si="251"/>
        <v>41938.770439814813</v>
      </c>
    </row>
    <row r="4013" spans="1:20" x14ac:dyDescent="0.3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 t="shared" si="248"/>
        <v>7.6</v>
      </c>
      <c r="P4013" s="5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3">
        <f t="shared" si="251"/>
        <v>42032.54488425926</v>
      </c>
    </row>
    <row r="4014" spans="1:20" x14ac:dyDescent="0.3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 t="shared" si="248"/>
        <v>0</v>
      </c>
      <c r="P4014" s="5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3">
        <f t="shared" si="251"/>
        <v>42126.544548611113</v>
      </c>
    </row>
    <row r="4015" spans="1:20" x14ac:dyDescent="0.3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 t="shared" si="248"/>
        <v>1.3</v>
      </c>
      <c r="P4015" s="5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3">
        <f t="shared" si="251"/>
        <v>42051.301192129627</v>
      </c>
    </row>
    <row r="4016" spans="1:20" x14ac:dyDescent="0.3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 t="shared" si="248"/>
        <v>0</v>
      </c>
      <c r="P4016" s="5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3">
        <f t="shared" si="251"/>
        <v>42434.246168981481</v>
      </c>
    </row>
    <row r="4017" spans="1:20" x14ac:dyDescent="0.3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 t="shared" si="248"/>
        <v>1.4285714285714287E-2</v>
      </c>
      <c r="P4017" s="5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3">
        <f t="shared" si="251"/>
        <v>42204.780821759254</v>
      </c>
    </row>
    <row r="4018" spans="1:20" x14ac:dyDescent="0.3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 t="shared" si="248"/>
        <v>14.000000000000002</v>
      </c>
      <c r="P4018" s="5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3">
        <f t="shared" si="251"/>
        <v>41899.872685185182</v>
      </c>
    </row>
    <row r="4019" spans="1:20" x14ac:dyDescent="0.3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 t="shared" si="248"/>
        <v>1.05</v>
      </c>
      <c r="P4019" s="5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3">
        <f t="shared" si="251"/>
        <v>41886.672152777777</v>
      </c>
    </row>
    <row r="4020" spans="1:20" x14ac:dyDescent="0.3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 t="shared" si="248"/>
        <v>8.6666666666666679</v>
      </c>
      <c r="P4020" s="5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3">
        <f t="shared" si="251"/>
        <v>42650.91097222222</v>
      </c>
    </row>
    <row r="4021" spans="1:20" x14ac:dyDescent="0.3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 t="shared" si="248"/>
        <v>0.82857142857142851</v>
      </c>
      <c r="P4021" s="5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3">
        <f t="shared" si="251"/>
        <v>42475.686111111107</v>
      </c>
    </row>
    <row r="4022" spans="1:20" x14ac:dyDescent="0.3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 t="shared" si="248"/>
        <v>16.666666666666664</v>
      </c>
      <c r="P4022" s="5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3">
        <f t="shared" si="251"/>
        <v>42087.149293981478</v>
      </c>
    </row>
    <row r="4023" spans="1:20" x14ac:dyDescent="0.3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 t="shared" si="248"/>
        <v>0.83333333333333337</v>
      </c>
      <c r="P4023" s="5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3">
        <f t="shared" si="251"/>
        <v>41938.911550925928</v>
      </c>
    </row>
    <row r="4024" spans="1:20" x14ac:dyDescent="0.3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 t="shared" si="248"/>
        <v>69.561111111111103</v>
      </c>
      <c r="P4024" s="5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3">
        <f t="shared" si="251"/>
        <v>42036.120833333334</v>
      </c>
    </row>
    <row r="4025" spans="1:20" x14ac:dyDescent="0.3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 t="shared" si="248"/>
        <v>0</v>
      </c>
      <c r="P4025" s="5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3">
        <f t="shared" si="251"/>
        <v>42453.957905092597</v>
      </c>
    </row>
    <row r="4026" spans="1:20" x14ac:dyDescent="0.3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 t="shared" si="248"/>
        <v>1.25</v>
      </c>
      <c r="P4026" s="5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3">
        <f t="shared" si="251"/>
        <v>42247.670104166667</v>
      </c>
    </row>
    <row r="4027" spans="1:20" x14ac:dyDescent="0.3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 t="shared" si="248"/>
        <v>5</v>
      </c>
      <c r="P4027" s="5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3">
        <f t="shared" si="251"/>
        <v>42211.237685185188</v>
      </c>
    </row>
    <row r="4028" spans="1:20" x14ac:dyDescent="0.3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 t="shared" si="248"/>
        <v>0</v>
      </c>
      <c r="P4028" s="5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3">
        <f t="shared" si="251"/>
        <v>42342.697210648148</v>
      </c>
    </row>
    <row r="4029" spans="1:20" x14ac:dyDescent="0.3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 t="shared" si="248"/>
        <v>7.166666666666667</v>
      </c>
      <c r="P4029" s="5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3">
        <f t="shared" si="251"/>
        <v>42789.041666666672</v>
      </c>
    </row>
    <row r="4030" spans="1:20" x14ac:dyDescent="0.3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 t="shared" si="248"/>
        <v>28.050000000000004</v>
      </c>
      <c r="P4030" s="5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3">
        <f t="shared" si="251"/>
        <v>41795.938657407409</v>
      </c>
    </row>
    <row r="4031" spans="1:20" x14ac:dyDescent="0.3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 t="shared" si="248"/>
        <v>0</v>
      </c>
      <c r="P4031" s="5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3">
        <f t="shared" si="251"/>
        <v>42352.025115740747</v>
      </c>
    </row>
    <row r="4032" spans="1:20" x14ac:dyDescent="0.3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 t="shared" si="248"/>
        <v>16</v>
      </c>
      <c r="P4032" s="5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3">
        <f t="shared" si="251"/>
        <v>42403.784027777772</v>
      </c>
    </row>
    <row r="4033" spans="1:20" x14ac:dyDescent="0.3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 t="shared" si="248"/>
        <v>0</v>
      </c>
      <c r="P4033" s="5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3">
        <f t="shared" si="251"/>
        <v>41991.626898148148</v>
      </c>
    </row>
    <row r="4034" spans="1:20" x14ac:dyDescent="0.3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 t="shared" si="248"/>
        <v>6.8287037037037033</v>
      </c>
      <c r="P4034" s="5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3">
        <f t="shared" si="251"/>
        <v>42353.85087962963</v>
      </c>
    </row>
    <row r="4035" spans="1:20" x14ac:dyDescent="0.3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 t="shared" ref="O4035:O4098" si="252">(E4035/D4035)*100</f>
        <v>25.698702928870294</v>
      </c>
      <c r="P4035" s="5">
        <f t="shared" ref="P4035:P4098" si="253">IF(NOT(L4035=0),(E4035/L4035),0)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3">
        <f t="shared" ref="T4035:T4098" si="255">(((I4035/60)/60)/24)+DATE(1970,1,1)</f>
        <v>42645.375</v>
      </c>
    </row>
    <row r="4036" spans="1:20" x14ac:dyDescent="0.3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 t="shared" si="252"/>
        <v>1.4814814814814816</v>
      </c>
      <c r="P4036" s="5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3">
        <f t="shared" si="255"/>
        <v>42097.905671296292</v>
      </c>
    </row>
    <row r="4037" spans="1:20" x14ac:dyDescent="0.3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 t="shared" si="252"/>
        <v>36.85</v>
      </c>
      <c r="P4037" s="5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3">
        <f t="shared" si="255"/>
        <v>41933.882951388885</v>
      </c>
    </row>
    <row r="4038" spans="1:20" x14ac:dyDescent="0.3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 t="shared" si="252"/>
        <v>47.05</v>
      </c>
      <c r="P4038" s="5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3">
        <f t="shared" si="255"/>
        <v>41821.9375</v>
      </c>
    </row>
    <row r="4039" spans="1:20" x14ac:dyDescent="0.3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 t="shared" si="252"/>
        <v>11.428571428571429</v>
      </c>
      <c r="P4039" s="5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3">
        <f t="shared" si="255"/>
        <v>42514.600694444445</v>
      </c>
    </row>
    <row r="4040" spans="1:20" x14ac:dyDescent="0.3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 t="shared" si="252"/>
        <v>12.04</v>
      </c>
      <c r="P4040" s="5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3">
        <f t="shared" si="255"/>
        <v>41929.798726851855</v>
      </c>
    </row>
    <row r="4041" spans="1:20" x14ac:dyDescent="0.3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 t="shared" si="252"/>
        <v>60</v>
      </c>
      <c r="P4041" s="5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3">
        <f t="shared" si="255"/>
        <v>42339.249305555553</v>
      </c>
    </row>
    <row r="4042" spans="1:20" x14ac:dyDescent="0.3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 t="shared" si="252"/>
        <v>31.25</v>
      </c>
      <c r="P4042" s="5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3">
        <f t="shared" si="255"/>
        <v>42203.125</v>
      </c>
    </row>
    <row r="4043" spans="1:20" x14ac:dyDescent="0.3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 t="shared" si="252"/>
        <v>0.42</v>
      </c>
      <c r="P4043" s="5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3">
        <f t="shared" si="255"/>
        <v>42619.474004629628</v>
      </c>
    </row>
    <row r="4044" spans="1:20" x14ac:dyDescent="0.3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 t="shared" si="252"/>
        <v>0.21</v>
      </c>
      <c r="P4044" s="5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3">
        <f t="shared" si="255"/>
        <v>42024.802777777775</v>
      </c>
    </row>
    <row r="4045" spans="1:20" x14ac:dyDescent="0.3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 t="shared" si="252"/>
        <v>0</v>
      </c>
      <c r="P4045" s="5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3">
        <f t="shared" si="255"/>
        <v>41963.957465277781</v>
      </c>
    </row>
    <row r="4046" spans="1:20" x14ac:dyDescent="0.3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 t="shared" si="252"/>
        <v>37.5</v>
      </c>
      <c r="P4046" s="5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3">
        <f t="shared" si="255"/>
        <v>42104.208333333328</v>
      </c>
    </row>
    <row r="4047" spans="1:20" x14ac:dyDescent="0.3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 t="shared" si="252"/>
        <v>0.02</v>
      </c>
      <c r="P4047" s="5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3">
        <f t="shared" si="255"/>
        <v>41872.201261574075</v>
      </c>
    </row>
    <row r="4048" spans="1:20" x14ac:dyDescent="0.3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 t="shared" si="252"/>
        <v>8.2142857142857135</v>
      </c>
      <c r="P4048" s="5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3">
        <f t="shared" si="255"/>
        <v>41934.650578703702</v>
      </c>
    </row>
    <row r="4049" spans="1:20" x14ac:dyDescent="0.3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 t="shared" si="252"/>
        <v>2.1999999999999997</v>
      </c>
      <c r="P4049" s="5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3">
        <f t="shared" si="255"/>
        <v>42015.041666666672</v>
      </c>
    </row>
    <row r="4050" spans="1:20" x14ac:dyDescent="0.3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 t="shared" si="252"/>
        <v>17.652941176470588</v>
      </c>
      <c r="P4050" s="5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3">
        <f t="shared" si="255"/>
        <v>42471.467442129629</v>
      </c>
    </row>
    <row r="4051" spans="1:20" x14ac:dyDescent="0.3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 t="shared" si="252"/>
        <v>0.08</v>
      </c>
      <c r="P4051" s="5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3">
        <f t="shared" si="255"/>
        <v>42199.958506944444</v>
      </c>
    </row>
    <row r="4052" spans="1:20" x14ac:dyDescent="0.3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 t="shared" si="252"/>
        <v>6.6666666666666666E-2</v>
      </c>
      <c r="P4052" s="5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3">
        <f t="shared" si="255"/>
        <v>41935.636469907404</v>
      </c>
    </row>
    <row r="4053" spans="1:20" x14ac:dyDescent="0.3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 t="shared" si="252"/>
        <v>0</v>
      </c>
      <c r="P4053" s="5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3">
        <f t="shared" si="255"/>
        <v>41768.286805555559</v>
      </c>
    </row>
    <row r="4054" spans="1:20" x14ac:dyDescent="0.3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 t="shared" si="252"/>
        <v>37.533333333333339</v>
      </c>
      <c r="P4054" s="5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3">
        <f t="shared" si="255"/>
        <v>41925.878657407404</v>
      </c>
    </row>
    <row r="4055" spans="1:20" x14ac:dyDescent="0.3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 t="shared" si="252"/>
        <v>22</v>
      </c>
      <c r="P4055" s="5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3">
        <f t="shared" si="255"/>
        <v>41958.833333333328</v>
      </c>
    </row>
    <row r="4056" spans="1:20" x14ac:dyDescent="0.3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 t="shared" si="252"/>
        <v>0</v>
      </c>
      <c r="P4056" s="5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3">
        <f t="shared" si="255"/>
        <v>42644.166666666672</v>
      </c>
    </row>
    <row r="4057" spans="1:20" x14ac:dyDescent="0.3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 t="shared" si="252"/>
        <v>17.62</v>
      </c>
      <c r="P4057" s="5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3">
        <f t="shared" si="255"/>
        <v>41809.648506944446</v>
      </c>
    </row>
    <row r="4058" spans="1:20" x14ac:dyDescent="0.3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 t="shared" si="252"/>
        <v>53</v>
      </c>
      <c r="P4058" s="5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3">
        <f t="shared" si="255"/>
        <v>42554.832638888889</v>
      </c>
    </row>
    <row r="4059" spans="1:20" x14ac:dyDescent="0.3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 t="shared" si="252"/>
        <v>22.142857142857142</v>
      </c>
      <c r="P4059" s="5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3">
        <f t="shared" si="255"/>
        <v>42333.958333333328</v>
      </c>
    </row>
    <row r="4060" spans="1:20" x14ac:dyDescent="0.3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 t="shared" si="252"/>
        <v>2.5333333333333332</v>
      </c>
      <c r="P4060" s="5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3">
        <f t="shared" si="255"/>
        <v>42461.165972222225</v>
      </c>
    </row>
    <row r="4061" spans="1:20" x14ac:dyDescent="0.3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 t="shared" si="252"/>
        <v>2.5</v>
      </c>
      <c r="P4061" s="5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3">
        <f t="shared" si="255"/>
        <v>41898.125</v>
      </c>
    </row>
    <row r="4062" spans="1:20" x14ac:dyDescent="0.3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 t="shared" si="252"/>
        <v>2.85</v>
      </c>
      <c r="P4062" s="5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3">
        <f t="shared" si="255"/>
        <v>41813.666666666664</v>
      </c>
    </row>
    <row r="4063" spans="1:20" x14ac:dyDescent="0.3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 t="shared" si="252"/>
        <v>0</v>
      </c>
      <c r="P4063" s="5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3">
        <f t="shared" si="255"/>
        <v>42481.099803240737</v>
      </c>
    </row>
    <row r="4064" spans="1:20" x14ac:dyDescent="0.3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 t="shared" si="252"/>
        <v>2.4500000000000002</v>
      </c>
      <c r="P4064" s="5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3">
        <f t="shared" si="255"/>
        <v>42553.739212962959</v>
      </c>
    </row>
    <row r="4065" spans="1:20" x14ac:dyDescent="0.3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 t="shared" si="252"/>
        <v>1.4210526315789473</v>
      </c>
      <c r="P4065" s="5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3">
        <f t="shared" si="255"/>
        <v>41817.681527777779</v>
      </c>
    </row>
    <row r="4066" spans="1:20" x14ac:dyDescent="0.3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 t="shared" si="252"/>
        <v>19.25</v>
      </c>
      <c r="P4066" s="5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3">
        <f t="shared" si="255"/>
        <v>42123.588263888887</v>
      </c>
    </row>
    <row r="4067" spans="1:20" x14ac:dyDescent="0.3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 t="shared" si="252"/>
        <v>0.67500000000000004</v>
      </c>
      <c r="P4067" s="5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3">
        <f t="shared" si="255"/>
        <v>41863.951516203706</v>
      </c>
    </row>
    <row r="4068" spans="1:20" x14ac:dyDescent="0.3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 t="shared" si="252"/>
        <v>0.16666666666666669</v>
      </c>
      <c r="P4068" s="5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3">
        <f t="shared" si="255"/>
        <v>42509.039212962962</v>
      </c>
    </row>
    <row r="4069" spans="1:20" x14ac:dyDescent="0.3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 t="shared" si="252"/>
        <v>60.9</v>
      </c>
      <c r="P4069" s="5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3">
        <f t="shared" si="255"/>
        <v>42275.117476851854</v>
      </c>
    </row>
    <row r="4070" spans="1:20" x14ac:dyDescent="0.3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 t="shared" si="252"/>
        <v>1</v>
      </c>
      <c r="P4070" s="5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3">
        <f t="shared" si="255"/>
        <v>42748.961805555555</v>
      </c>
    </row>
    <row r="4071" spans="1:20" x14ac:dyDescent="0.3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 t="shared" si="252"/>
        <v>34.4</v>
      </c>
      <c r="P4071" s="5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3">
        <f t="shared" si="255"/>
        <v>42063.5</v>
      </c>
    </row>
    <row r="4072" spans="1:20" x14ac:dyDescent="0.3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 t="shared" si="252"/>
        <v>16.5</v>
      </c>
      <c r="P4072" s="5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3">
        <f t="shared" si="255"/>
        <v>42064.125</v>
      </c>
    </row>
    <row r="4073" spans="1:20" x14ac:dyDescent="0.3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 t="shared" si="252"/>
        <v>0</v>
      </c>
      <c r="P4073" s="5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3">
        <f t="shared" si="255"/>
        <v>42730.804756944446</v>
      </c>
    </row>
    <row r="4074" spans="1:20" x14ac:dyDescent="0.3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 t="shared" si="252"/>
        <v>0.4</v>
      </c>
      <c r="P4074" s="5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3">
        <f t="shared" si="255"/>
        <v>41872.77443287037</v>
      </c>
    </row>
    <row r="4075" spans="1:20" x14ac:dyDescent="0.3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 t="shared" si="252"/>
        <v>1.0571428571428572</v>
      </c>
      <c r="P4075" s="5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3">
        <f t="shared" si="255"/>
        <v>42133.166666666672</v>
      </c>
    </row>
    <row r="4076" spans="1:20" x14ac:dyDescent="0.3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 t="shared" si="252"/>
        <v>26.727272727272727</v>
      </c>
      <c r="P4076" s="5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3">
        <f t="shared" si="255"/>
        <v>42313.594618055555</v>
      </c>
    </row>
    <row r="4077" spans="1:20" x14ac:dyDescent="0.3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 t="shared" si="252"/>
        <v>28.799999999999997</v>
      </c>
      <c r="P4077" s="5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3">
        <f t="shared" si="255"/>
        <v>41820.727777777778</v>
      </c>
    </row>
    <row r="4078" spans="1:20" x14ac:dyDescent="0.3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 t="shared" si="252"/>
        <v>0</v>
      </c>
      <c r="P4078" s="5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3">
        <f t="shared" si="255"/>
        <v>41933.82708333333</v>
      </c>
    </row>
    <row r="4079" spans="1:20" x14ac:dyDescent="0.3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 t="shared" si="252"/>
        <v>8.9</v>
      </c>
      <c r="P4079" s="5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3">
        <f t="shared" si="255"/>
        <v>42725.7105787037</v>
      </c>
    </row>
    <row r="4080" spans="1:20" x14ac:dyDescent="0.3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 t="shared" si="252"/>
        <v>0</v>
      </c>
      <c r="P4080" s="5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3">
        <f t="shared" si="255"/>
        <v>42762.787523148145</v>
      </c>
    </row>
    <row r="4081" spans="1:20" x14ac:dyDescent="0.3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 t="shared" si="252"/>
        <v>0.16666666666666669</v>
      </c>
      <c r="P4081" s="5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3">
        <f t="shared" si="255"/>
        <v>42540.938900462963</v>
      </c>
    </row>
    <row r="4082" spans="1:20" x14ac:dyDescent="0.3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 t="shared" si="252"/>
        <v>0</v>
      </c>
      <c r="P4082" s="5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3">
        <f t="shared" si="255"/>
        <v>42535.787500000006</v>
      </c>
    </row>
    <row r="4083" spans="1:20" x14ac:dyDescent="0.3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 t="shared" si="252"/>
        <v>15.737410071942445</v>
      </c>
      <c r="P4083" s="5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3">
        <f t="shared" si="255"/>
        <v>42071.539641203708</v>
      </c>
    </row>
    <row r="4084" spans="1:20" x14ac:dyDescent="0.3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 t="shared" si="252"/>
        <v>2</v>
      </c>
      <c r="P4084" s="5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3">
        <f t="shared" si="255"/>
        <v>42322.958333333328</v>
      </c>
    </row>
    <row r="4085" spans="1:20" x14ac:dyDescent="0.3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 t="shared" si="252"/>
        <v>21.685714285714287</v>
      </c>
      <c r="P4085" s="5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3">
        <f t="shared" si="255"/>
        <v>42383.761759259258</v>
      </c>
    </row>
    <row r="4086" spans="1:20" x14ac:dyDescent="0.3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 t="shared" si="252"/>
        <v>0.33333333333333337</v>
      </c>
      <c r="P4086" s="5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3">
        <f t="shared" si="255"/>
        <v>42652.436412037037</v>
      </c>
    </row>
    <row r="4087" spans="1:20" x14ac:dyDescent="0.3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 t="shared" si="252"/>
        <v>0.2857142857142857</v>
      </c>
      <c r="P4087" s="5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3">
        <f t="shared" si="255"/>
        <v>42087.165972222225</v>
      </c>
    </row>
    <row r="4088" spans="1:20" x14ac:dyDescent="0.3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 t="shared" si="252"/>
        <v>4.7</v>
      </c>
      <c r="P4088" s="5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3">
        <f t="shared" si="255"/>
        <v>42329.166666666672</v>
      </c>
    </row>
    <row r="4089" spans="1:20" x14ac:dyDescent="0.3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 t="shared" si="252"/>
        <v>0</v>
      </c>
      <c r="P4089" s="5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3">
        <f t="shared" si="255"/>
        <v>42568.742893518516</v>
      </c>
    </row>
    <row r="4090" spans="1:20" x14ac:dyDescent="0.3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 t="shared" si="252"/>
        <v>10.8</v>
      </c>
      <c r="P4090" s="5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3">
        <f t="shared" si="255"/>
        <v>42020.434722222228</v>
      </c>
    </row>
    <row r="4091" spans="1:20" x14ac:dyDescent="0.3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 t="shared" si="252"/>
        <v>4.8</v>
      </c>
      <c r="P4091" s="5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3">
        <f t="shared" si="255"/>
        <v>42155.732638888891</v>
      </c>
    </row>
    <row r="4092" spans="1:20" x14ac:dyDescent="0.3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 t="shared" si="252"/>
        <v>3.2</v>
      </c>
      <c r="P4092" s="5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3">
        <f t="shared" si="255"/>
        <v>42223.625</v>
      </c>
    </row>
    <row r="4093" spans="1:20" x14ac:dyDescent="0.3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 t="shared" si="252"/>
        <v>12.75</v>
      </c>
      <c r="P4093" s="5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3">
        <f t="shared" si="255"/>
        <v>42020.506377314814</v>
      </c>
    </row>
    <row r="4094" spans="1:20" x14ac:dyDescent="0.3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 t="shared" si="252"/>
        <v>1.8181818181818181E-2</v>
      </c>
      <c r="P4094" s="5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3">
        <f t="shared" si="255"/>
        <v>42099.153321759266</v>
      </c>
    </row>
    <row r="4095" spans="1:20" x14ac:dyDescent="0.3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 t="shared" si="252"/>
        <v>2.4</v>
      </c>
      <c r="P4095" s="5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3">
        <f t="shared" si="255"/>
        <v>42238.815891203703</v>
      </c>
    </row>
    <row r="4096" spans="1:20" x14ac:dyDescent="0.3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 t="shared" si="252"/>
        <v>36.5</v>
      </c>
      <c r="P4096" s="5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3">
        <f t="shared" si="255"/>
        <v>41934.207638888889</v>
      </c>
    </row>
    <row r="4097" spans="1:20" x14ac:dyDescent="0.3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 t="shared" si="252"/>
        <v>2.666666666666667</v>
      </c>
      <c r="P4097" s="5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3">
        <f t="shared" si="255"/>
        <v>42723.031828703708</v>
      </c>
    </row>
    <row r="4098" spans="1:20" x14ac:dyDescent="0.3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 t="shared" si="252"/>
        <v>11.428571428571429</v>
      </c>
      <c r="P4098" s="5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3">
        <f t="shared" si="255"/>
        <v>42794.368749999994</v>
      </c>
    </row>
    <row r="4099" spans="1:20" x14ac:dyDescent="0.3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 t="shared" ref="O4099:O4115" si="256">(E4099/D4099)*100</f>
        <v>0</v>
      </c>
      <c r="P4099" s="5">
        <f t="shared" ref="P4099:P4115" si="257">IF(NOT(L4099=0),(E4099/L4099),0)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3">
        <f t="shared" ref="T4099:T4115" si="259">(((I4099/60)/60)/24)+DATE(1970,1,1)</f>
        <v>42400.996527777781</v>
      </c>
    </row>
    <row r="4100" spans="1:20" x14ac:dyDescent="0.3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 t="shared" si="256"/>
        <v>0</v>
      </c>
      <c r="P4100" s="5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3">
        <f t="shared" si="259"/>
        <v>42525.722187499996</v>
      </c>
    </row>
    <row r="4101" spans="1:20" x14ac:dyDescent="0.3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 t="shared" si="256"/>
        <v>1.1111111111111112</v>
      </c>
      <c r="P4101" s="5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3">
        <f t="shared" si="259"/>
        <v>42615.850381944445</v>
      </c>
    </row>
    <row r="4102" spans="1:20" x14ac:dyDescent="0.3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 t="shared" si="256"/>
        <v>0</v>
      </c>
      <c r="P4102" s="5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3">
        <f t="shared" si="259"/>
        <v>41937.124884259261</v>
      </c>
    </row>
    <row r="4103" spans="1:20" x14ac:dyDescent="0.3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 t="shared" si="256"/>
        <v>0</v>
      </c>
      <c r="P4103" s="5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3">
        <f t="shared" si="259"/>
        <v>42760.903726851851</v>
      </c>
    </row>
    <row r="4104" spans="1:20" x14ac:dyDescent="0.3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 t="shared" si="256"/>
        <v>27.400000000000002</v>
      </c>
      <c r="P4104" s="5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3">
        <f t="shared" si="259"/>
        <v>42505.848067129627</v>
      </c>
    </row>
    <row r="4105" spans="1:20" x14ac:dyDescent="0.3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 t="shared" si="256"/>
        <v>10</v>
      </c>
      <c r="P4105" s="5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3">
        <f t="shared" si="259"/>
        <v>42242.772222222222</v>
      </c>
    </row>
    <row r="4106" spans="1:20" x14ac:dyDescent="0.3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 t="shared" si="256"/>
        <v>21.366666666666667</v>
      </c>
      <c r="P4106" s="5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3">
        <f t="shared" si="259"/>
        <v>42670.278171296297</v>
      </c>
    </row>
    <row r="4107" spans="1:20" x14ac:dyDescent="0.3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 t="shared" si="256"/>
        <v>6.9696969696969706</v>
      </c>
      <c r="P4107" s="5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3">
        <f t="shared" si="259"/>
        <v>42730.010520833333</v>
      </c>
    </row>
    <row r="4108" spans="1:20" x14ac:dyDescent="0.3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 t="shared" si="256"/>
        <v>70.599999999999994</v>
      </c>
      <c r="P4108" s="5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3">
        <f t="shared" si="259"/>
        <v>42096.041666666672</v>
      </c>
    </row>
    <row r="4109" spans="1:20" x14ac:dyDescent="0.3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 t="shared" si="256"/>
        <v>2.0500000000000003</v>
      </c>
      <c r="P4109" s="5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3">
        <f t="shared" si="259"/>
        <v>41906.916678240741</v>
      </c>
    </row>
    <row r="4110" spans="1:20" x14ac:dyDescent="0.3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 t="shared" si="256"/>
        <v>1.9666666666666666</v>
      </c>
      <c r="P4110" s="5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3">
        <f t="shared" si="259"/>
        <v>42797.208333333328</v>
      </c>
    </row>
    <row r="4111" spans="1:20" x14ac:dyDescent="0.3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 t="shared" si="256"/>
        <v>0</v>
      </c>
      <c r="P4111" s="5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3">
        <f t="shared" si="259"/>
        <v>42337.581064814818</v>
      </c>
    </row>
    <row r="4112" spans="1:20" x14ac:dyDescent="0.3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 t="shared" si="256"/>
        <v>28.666666666666668</v>
      </c>
      <c r="P4112" s="5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3">
        <f t="shared" si="259"/>
        <v>42572.626747685179</v>
      </c>
    </row>
    <row r="4113" spans="1:20" x14ac:dyDescent="0.3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 t="shared" si="256"/>
        <v>3.1333333333333333</v>
      </c>
      <c r="P4113" s="5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3">
        <f t="shared" si="259"/>
        <v>42059.135879629626</v>
      </c>
    </row>
    <row r="4114" spans="1:20" x14ac:dyDescent="0.3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 t="shared" si="256"/>
        <v>0.04</v>
      </c>
      <c r="P4114" s="5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3">
        <f t="shared" si="259"/>
        <v>42428</v>
      </c>
    </row>
    <row r="4115" spans="1:20" x14ac:dyDescent="0.3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 t="shared" si="256"/>
        <v>0.2</v>
      </c>
      <c r="P4115" s="5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3">
        <f t="shared" si="259"/>
        <v>42377.273611111115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1" operator="equal">
      <formula>"canceled"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F5A9-8615-4F88-907F-C1E71386E83C}">
  <dimension ref="A1:F14"/>
  <sheetViews>
    <sheetView workbookViewId="0">
      <selection activeCell="A5" sqref="A5:F13"/>
    </sheetView>
  </sheetViews>
  <sheetFormatPr defaultColWidth="19.33203125"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352A-0D75-4537-913A-8C2F49866ABD}">
  <dimension ref="A1:F47"/>
  <sheetViews>
    <sheetView workbookViewId="0">
      <selection activeCell="B4" sqref="B4"/>
    </sheetView>
  </sheetViews>
  <sheetFormatPr defaultColWidth="19.33203125"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30D-B49C-4F15-BA7D-7A2607D14428}">
  <dimension ref="A2:E19"/>
  <sheetViews>
    <sheetView workbookViewId="0">
      <selection activeCell="A2" sqref="A2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7" max="7" width="8.6640625" bestFit="1" customWidth="1"/>
    <col min="8" max="15" width="9.6640625" bestFit="1" customWidth="1"/>
    <col min="16" max="16" width="8.6640625" bestFit="1" customWidth="1"/>
    <col min="17" max="24" width="9.6640625" bestFit="1" customWidth="1"/>
    <col min="25" max="25" width="8.6640625" bestFit="1" customWidth="1"/>
    <col min="26" max="26" width="9.6640625" bestFit="1" customWidth="1"/>
    <col min="27" max="27" width="8.6640625" bestFit="1" customWidth="1"/>
    <col min="28" max="30" width="9.6640625" bestFit="1" customWidth="1"/>
    <col min="31" max="33" width="8.6640625" bestFit="1" customWidth="1"/>
    <col min="34" max="38" width="9.6640625" bestFit="1" customWidth="1"/>
    <col min="39" max="41" width="8.6640625" bestFit="1" customWidth="1"/>
    <col min="42" max="56" width="9.6640625" bestFit="1" customWidth="1"/>
    <col min="57" max="57" width="8.6640625" bestFit="1" customWidth="1"/>
    <col min="58" max="71" width="9.6640625" bestFit="1" customWidth="1"/>
    <col min="72" max="78" width="10.6640625" bestFit="1" customWidth="1"/>
    <col min="79" max="80" width="9.6640625" bestFit="1" customWidth="1"/>
    <col min="81" max="94" width="10.6640625" bestFit="1" customWidth="1"/>
    <col min="95" max="99" width="9.6640625" bestFit="1" customWidth="1"/>
    <col min="100" max="103" width="10.6640625" bestFit="1" customWidth="1"/>
    <col min="104" max="107" width="8.6640625" bestFit="1" customWidth="1"/>
    <col min="108" max="124" width="9.6640625" bestFit="1" customWidth="1"/>
    <col min="125" max="127" width="8.6640625" bestFit="1" customWidth="1"/>
    <col min="128" max="141" width="9.6640625" bestFit="1" customWidth="1"/>
    <col min="142" max="147" width="8.6640625" bestFit="1" customWidth="1"/>
    <col min="148" max="158" width="9.6640625" bestFit="1" customWidth="1"/>
    <col min="159" max="160" width="8.6640625" bestFit="1" customWidth="1"/>
    <col min="161" max="169" width="9.6640625" bestFit="1" customWidth="1"/>
    <col min="170" max="171" width="8.6640625" bestFit="1" customWidth="1"/>
    <col min="172" max="176" width="9.6640625" bestFit="1" customWidth="1"/>
    <col min="177" max="183" width="8.6640625" bestFit="1" customWidth="1"/>
    <col min="184" max="190" width="9.6640625" bestFit="1" customWidth="1"/>
    <col min="191" max="192" width="8.6640625" bestFit="1" customWidth="1"/>
    <col min="193" max="200" width="9.6640625" bestFit="1" customWidth="1"/>
    <col min="201" max="204" width="8.6640625" bestFit="1" customWidth="1"/>
    <col min="205" max="213" width="9.6640625" bestFit="1" customWidth="1"/>
    <col min="214" max="219" width="10.6640625" bestFit="1" customWidth="1"/>
    <col min="220" max="222" width="9.6640625" bestFit="1" customWidth="1"/>
    <col min="223" max="229" width="10.6640625" bestFit="1" customWidth="1"/>
    <col min="230" max="233" width="9.6640625" bestFit="1" customWidth="1"/>
    <col min="234" max="234" width="10.6640625" bestFit="1" customWidth="1"/>
    <col min="235" max="237" width="8.6640625" bestFit="1" customWidth="1"/>
    <col min="238" max="246" width="9.6640625" bestFit="1" customWidth="1"/>
    <col min="247" max="250" width="8.6640625" bestFit="1" customWidth="1"/>
    <col min="251" max="254" width="9.6640625" bestFit="1" customWidth="1"/>
    <col min="255" max="257" width="8.6640625" bestFit="1" customWidth="1"/>
    <col min="258" max="261" width="9.6640625" bestFit="1" customWidth="1"/>
    <col min="262" max="265" width="8.6640625" bestFit="1" customWidth="1"/>
    <col min="266" max="269" width="9.6640625" bestFit="1" customWidth="1"/>
    <col min="270" max="271" width="8.6640625" bestFit="1" customWidth="1"/>
    <col min="272" max="277" width="9.6640625" bestFit="1" customWidth="1"/>
    <col min="278" max="281" width="8.6640625" bestFit="1" customWidth="1"/>
    <col min="282" max="289" width="9.6640625" bestFit="1" customWidth="1"/>
    <col min="290" max="292" width="8.6640625" bestFit="1" customWidth="1"/>
    <col min="293" max="296" width="9.6640625" bestFit="1" customWidth="1"/>
    <col min="297" max="299" width="8.6640625" bestFit="1" customWidth="1"/>
    <col min="300" max="307" width="9.6640625" bestFit="1" customWidth="1"/>
    <col min="308" max="310" width="8.6640625" bestFit="1" customWidth="1"/>
    <col min="311" max="313" width="9.6640625" bestFit="1" customWidth="1"/>
    <col min="314" max="315" width="10.6640625" bestFit="1" customWidth="1"/>
    <col min="316" max="319" width="9.6640625" bestFit="1" customWidth="1"/>
    <col min="320" max="325" width="10.6640625" bestFit="1" customWidth="1"/>
    <col min="326" max="329" width="9.6640625" bestFit="1" customWidth="1"/>
    <col min="330" max="333" width="10.6640625" bestFit="1" customWidth="1"/>
    <col min="334" max="334" width="8.6640625" bestFit="1" customWidth="1"/>
    <col min="335" max="341" width="9.6640625" bestFit="1" customWidth="1"/>
    <col min="342" max="345" width="8.6640625" bestFit="1" customWidth="1"/>
    <col min="346" max="349" width="9.6640625" bestFit="1" customWidth="1"/>
    <col min="350" max="350" width="8.6640625" bestFit="1" customWidth="1"/>
    <col min="351" max="351" width="13.88671875" bestFit="1" customWidth="1"/>
    <col min="352" max="358" width="9.6640625" bestFit="1" customWidth="1"/>
    <col min="359" max="359" width="8.6640625" bestFit="1" customWidth="1"/>
    <col min="360" max="360" width="9.6640625" bestFit="1" customWidth="1"/>
    <col min="361" max="362" width="8.6640625" bestFit="1" customWidth="1"/>
    <col min="363" max="367" width="9.6640625" bestFit="1" customWidth="1"/>
    <col min="368" max="370" width="10.6640625" bestFit="1" customWidth="1"/>
    <col min="371" max="374" width="9.6640625" bestFit="1" customWidth="1"/>
    <col min="375" max="376" width="8.6640625" bestFit="1" customWidth="1"/>
    <col min="377" max="382" width="9.6640625" bestFit="1" customWidth="1"/>
    <col min="383" max="383" width="8.6640625" bestFit="1" customWidth="1"/>
    <col min="384" max="384" width="9.6640625" bestFit="1" customWidth="1"/>
    <col min="385" max="385" width="8.6640625" bestFit="1" customWidth="1"/>
    <col min="386" max="388" width="9.6640625" bestFit="1" customWidth="1"/>
    <col min="389" max="389" width="10.6640625" bestFit="1" customWidth="1"/>
    <col min="390" max="390" width="9.6640625" bestFit="1" customWidth="1"/>
    <col min="391" max="394" width="10.6640625" bestFit="1" customWidth="1"/>
    <col min="395" max="397" width="9.6640625" bestFit="1" customWidth="1"/>
    <col min="398" max="398" width="10.6640625" bestFit="1" customWidth="1"/>
    <col min="399" max="407" width="9.6640625" bestFit="1" customWidth="1"/>
    <col min="408" max="409" width="8.6640625" bestFit="1" customWidth="1"/>
    <col min="410" max="413" width="9.6640625" bestFit="1" customWidth="1"/>
    <col min="414" max="415" width="8.6640625" bestFit="1" customWidth="1"/>
    <col min="416" max="419" width="9.6640625" bestFit="1" customWidth="1"/>
    <col min="420" max="422" width="8.6640625" bestFit="1" customWidth="1"/>
    <col min="423" max="432" width="9.6640625" bestFit="1" customWidth="1"/>
    <col min="433" max="434" width="8.6640625" bestFit="1" customWidth="1"/>
    <col min="435" max="437" width="9.6640625" bestFit="1" customWidth="1"/>
    <col min="438" max="439" width="8.6640625" bestFit="1" customWidth="1"/>
    <col min="440" max="444" width="9.6640625" bestFit="1" customWidth="1"/>
    <col min="445" max="448" width="10.6640625" bestFit="1" customWidth="1"/>
    <col min="449" max="450" width="9.6640625" bestFit="1" customWidth="1"/>
    <col min="451" max="453" width="10.6640625" bestFit="1" customWidth="1"/>
    <col min="454" max="455" width="9.6640625" bestFit="1" customWidth="1"/>
    <col min="456" max="458" width="10.6640625" bestFit="1" customWidth="1"/>
    <col min="459" max="459" width="8.6640625" bestFit="1" customWidth="1"/>
    <col min="460" max="461" width="9.6640625" bestFit="1" customWidth="1"/>
    <col min="462" max="463" width="8.6640625" bestFit="1" customWidth="1"/>
    <col min="464" max="464" width="9.6640625" bestFit="1" customWidth="1"/>
    <col min="465" max="466" width="8.6640625" bestFit="1" customWidth="1"/>
    <col min="467" max="467" width="9.6640625" bestFit="1" customWidth="1"/>
    <col min="468" max="470" width="8.6640625" bestFit="1" customWidth="1"/>
    <col min="471" max="472" width="9.6640625" bestFit="1" customWidth="1"/>
    <col min="473" max="473" width="8.6640625" bestFit="1" customWidth="1"/>
    <col min="474" max="481" width="9.6640625" bestFit="1" customWidth="1"/>
    <col min="482" max="483" width="8.6640625" bestFit="1" customWidth="1"/>
    <col min="484" max="487" width="9.6640625" bestFit="1" customWidth="1"/>
    <col min="488" max="489" width="8.6640625" bestFit="1" customWidth="1"/>
    <col min="490" max="492" width="9.6640625" bestFit="1" customWidth="1"/>
    <col min="493" max="494" width="8.6640625" bestFit="1" customWidth="1"/>
    <col min="495" max="502" width="9.6640625" bestFit="1" customWidth="1"/>
    <col min="503" max="519" width="10.6640625" bestFit="1" customWidth="1"/>
    <col min="520" max="522" width="9.6640625" bestFit="1" customWidth="1"/>
    <col min="523" max="525" width="10.6640625" bestFit="1" customWidth="1"/>
    <col min="526" max="530" width="8.6640625" bestFit="1" customWidth="1"/>
    <col min="531" max="541" width="9.6640625" bestFit="1" customWidth="1"/>
    <col min="542" max="543" width="8.6640625" bestFit="1" customWidth="1"/>
    <col min="544" max="550" width="9.6640625" bestFit="1" customWidth="1"/>
    <col min="551" max="552" width="8.6640625" bestFit="1" customWidth="1"/>
    <col min="553" max="563" width="9.6640625" bestFit="1" customWidth="1"/>
    <col min="564" max="574" width="8.6640625" bestFit="1" customWidth="1"/>
    <col min="575" max="598" width="9.6640625" bestFit="1" customWidth="1"/>
    <col min="599" max="612" width="8.6640625" bestFit="1" customWidth="1"/>
    <col min="613" max="636" width="9.6640625" bestFit="1" customWidth="1"/>
    <col min="637" max="656" width="8.6640625" bestFit="1" customWidth="1"/>
    <col min="657" max="718" width="9.6640625" bestFit="1" customWidth="1"/>
    <col min="719" max="735" width="8.6640625" bestFit="1" customWidth="1"/>
    <col min="736" max="771" width="9.6640625" bestFit="1" customWidth="1"/>
    <col min="772" max="785" width="8.6640625" bestFit="1" customWidth="1"/>
    <col min="786" max="824" width="9.6640625" bestFit="1" customWidth="1"/>
    <col min="825" max="864" width="10.6640625" bestFit="1" customWidth="1"/>
    <col min="865" max="880" width="9.6640625" bestFit="1" customWidth="1"/>
    <col min="881" max="905" width="10.6640625" bestFit="1" customWidth="1"/>
    <col min="906" max="925" width="9.6640625" bestFit="1" customWidth="1"/>
    <col min="926" max="947" width="10.6640625" bestFit="1" customWidth="1"/>
    <col min="948" max="959" width="8.6640625" bestFit="1" customWidth="1"/>
    <col min="960" max="1011" width="9.6640625" bestFit="1" customWidth="1"/>
    <col min="1012" max="1024" width="8.6640625" bestFit="1" customWidth="1"/>
    <col min="1025" max="1062" width="9.6640625" bestFit="1" customWidth="1"/>
    <col min="1063" max="1083" width="8.6640625" bestFit="1" customWidth="1"/>
    <col min="1084" max="1110" width="9.6640625" bestFit="1" customWidth="1"/>
    <col min="1111" max="1124" width="8.6640625" bestFit="1" customWidth="1"/>
    <col min="1125" max="1162" width="9.6640625" bestFit="1" customWidth="1"/>
    <col min="1163" max="1175" width="8.6640625" bestFit="1" customWidth="1"/>
    <col min="1176" max="1203" width="9.6640625" bestFit="1" customWidth="1"/>
    <col min="1204" max="1215" width="8.6640625" bestFit="1" customWidth="1"/>
    <col min="1216" max="1257" width="9.6640625" bestFit="1" customWidth="1"/>
    <col min="1258" max="1273" width="8.6640625" bestFit="1" customWidth="1"/>
    <col min="1274" max="1293" width="9.6640625" bestFit="1" customWidth="1"/>
    <col min="1294" max="1302" width="8.6640625" bestFit="1" customWidth="1"/>
    <col min="1303" max="1334" width="9.6640625" bestFit="1" customWidth="1"/>
    <col min="1335" max="1346" width="8.6640625" bestFit="1" customWidth="1"/>
    <col min="1347" max="1387" width="9.6640625" bestFit="1" customWidth="1"/>
    <col min="1388" max="1415" width="10.6640625" bestFit="1" customWidth="1"/>
    <col min="1416" max="1419" width="9.6640625" bestFit="1" customWidth="1"/>
    <col min="1420" max="1443" width="10.6640625" bestFit="1" customWidth="1"/>
    <col min="1444" max="1458" width="9.6640625" bestFit="1" customWidth="1"/>
    <col min="1459" max="1474" width="10.6640625" bestFit="1" customWidth="1"/>
    <col min="1475" max="1486" width="8.6640625" bestFit="1" customWidth="1"/>
    <col min="1487" max="1516" width="9.6640625" bestFit="1" customWidth="1"/>
    <col min="1517" max="1525" width="8.6640625" bestFit="1" customWidth="1"/>
    <col min="1526" max="1550" width="9.6640625" bestFit="1" customWidth="1"/>
    <col min="1551" max="1567" width="8.6640625" bestFit="1" customWidth="1"/>
    <col min="1568" max="1590" width="9.6640625" bestFit="1" customWidth="1"/>
    <col min="1591" max="1596" width="8.6640625" bestFit="1" customWidth="1"/>
    <col min="1597" max="1614" width="9.6640625" bestFit="1" customWidth="1"/>
    <col min="1615" max="1628" width="8.6640625" bestFit="1" customWidth="1"/>
    <col min="1629" max="1647" width="9.6640625" bestFit="1" customWidth="1"/>
    <col min="1648" max="1664" width="8.6640625" bestFit="1" customWidth="1"/>
    <col min="1665" max="1690" width="9.6640625" bestFit="1" customWidth="1"/>
    <col min="1691" max="1700" width="8.6640625" bestFit="1" customWidth="1"/>
    <col min="1701" max="1708" width="9.6640625" bestFit="1" customWidth="1"/>
    <col min="1709" max="1714" width="8.6640625" bestFit="1" customWidth="1"/>
    <col min="1715" max="1735" width="9.6640625" bestFit="1" customWidth="1"/>
    <col min="1736" max="1747" width="8.6640625" bestFit="1" customWidth="1"/>
    <col min="1748" max="1773" width="9.6640625" bestFit="1" customWidth="1"/>
    <col min="1774" max="1792" width="10.6640625" bestFit="1" customWidth="1"/>
    <col min="1793" max="1802" width="9.6640625" bestFit="1" customWidth="1"/>
    <col min="1803" max="1820" width="10.6640625" bestFit="1" customWidth="1"/>
    <col min="1821" max="1833" width="9.6640625" bestFit="1" customWidth="1"/>
    <col min="1834" max="1850" width="10.6640625" bestFit="1" customWidth="1"/>
    <col min="1851" max="1860" width="8.6640625" bestFit="1" customWidth="1"/>
    <col min="1861" max="1873" width="9.6640625" bestFit="1" customWidth="1"/>
    <col min="1874" max="1879" width="8.6640625" bestFit="1" customWidth="1"/>
    <col min="1880" max="1881" width="9.6640625" bestFit="1" customWidth="1"/>
    <col min="1882" max="1882" width="11" bestFit="1" customWidth="1"/>
    <col min="1883" max="1884" width="9.6640625" bestFit="1" customWidth="1"/>
    <col min="1885" max="1886" width="8.6640625" bestFit="1" customWidth="1"/>
    <col min="1887" max="1902" width="9.6640625" bestFit="1" customWidth="1"/>
    <col min="1903" max="1920" width="8.6640625" bestFit="1" customWidth="1"/>
    <col min="1921" max="1932" width="9.6640625" bestFit="1" customWidth="1"/>
    <col min="1934" max="1934" width="11.88671875" bestFit="1" customWidth="1"/>
    <col min="1935" max="1938" width="9.6640625" bestFit="1" customWidth="1"/>
    <col min="1939" max="1939" width="10.6640625" bestFit="1" customWidth="1"/>
    <col min="1940" max="1941" width="9.6640625" bestFit="1" customWidth="1"/>
    <col min="1942" max="1942" width="10.6640625" bestFit="1" customWidth="1"/>
    <col min="1943" max="1945" width="9.6640625" bestFit="1" customWidth="1"/>
    <col min="1946" max="1947" width="8.6640625" bestFit="1" customWidth="1"/>
    <col min="1948" max="1954" width="9.6640625" bestFit="1" customWidth="1"/>
    <col min="1955" max="1956" width="8.6640625" bestFit="1" customWidth="1"/>
    <col min="1957" max="1960" width="9.6640625" bestFit="1" customWidth="1"/>
    <col min="1961" max="1963" width="8.6640625" bestFit="1" customWidth="1"/>
    <col min="1964" max="1971" width="9.6640625" bestFit="1" customWidth="1"/>
    <col min="1972" max="1972" width="8.6640625" bestFit="1" customWidth="1"/>
    <col min="1973" max="1973" width="9.6640625" bestFit="1" customWidth="1"/>
    <col min="1974" max="1975" width="8.6640625" bestFit="1" customWidth="1"/>
    <col min="1976" max="1977" width="9.6640625" bestFit="1" customWidth="1"/>
    <col min="1978" max="1981" width="10.6640625" bestFit="1" customWidth="1"/>
    <col min="1982" max="1982" width="9.6640625" bestFit="1" customWidth="1"/>
    <col min="1983" max="1984" width="10.6640625" bestFit="1" customWidth="1"/>
    <col min="1985" max="1987" width="9.6640625" bestFit="1" customWidth="1"/>
    <col min="1988" max="1991" width="10.6640625" bestFit="1" customWidth="1"/>
    <col min="1992" max="2001" width="9.6640625" bestFit="1" customWidth="1"/>
    <col min="2002" max="2002" width="8.6640625" bestFit="1" customWidth="1"/>
    <col min="2003" max="2017" width="9.6640625" bestFit="1" customWidth="1"/>
    <col min="2018" max="2024" width="8.6640625" bestFit="1" customWidth="1"/>
    <col min="2025" max="2029" width="9.6640625" bestFit="1" customWidth="1"/>
    <col min="2030" max="2034" width="8.6640625" bestFit="1" customWidth="1"/>
    <col min="2035" max="2044" width="9.6640625" bestFit="1" customWidth="1"/>
    <col min="2045" max="2048" width="8.6640625" bestFit="1" customWidth="1"/>
    <col min="2049" max="2056" width="9.6640625" bestFit="1" customWidth="1"/>
    <col min="2057" max="2061" width="8.6640625" bestFit="1" customWidth="1"/>
    <col min="2062" max="2067" width="9.6640625" bestFit="1" customWidth="1"/>
    <col min="2068" max="2074" width="8.6640625" bestFit="1" customWidth="1"/>
    <col min="2075" max="2083" width="9.6640625" bestFit="1" customWidth="1"/>
    <col min="2084" max="2087" width="8.6640625" bestFit="1" customWidth="1"/>
    <col min="2088" max="2095" width="9.6640625" bestFit="1" customWidth="1"/>
    <col min="2096" max="2103" width="10.6640625" bestFit="1" customWidth="1"/>
    <col min="2104" max="2107" width="9.6640625" bestFit="1" customWidth="1"/>
    <col min="2108" max="2116" width="10.6640625" bestFit="1" customWidth="1"/>
    <col min="2117" max="2119" width="9.6640625" bestFit="1" customWidth="1"/>
    <col min="2120" max="2127" width="10.6640625" bestFit="1" customWidth="1"/>
    <col min="2128" max="2129" width="8.6640625" bestFit="1" customWidth="1"/>
    <col min="2130" max="2148" width="9.6640625" bestFit="1" customWidth="1"/>
    <col min="2149" max="2157" width="8.6640625" bestFit="1" customWidth="1"/>
    <col min="2158" max="2165" width="9.6640625" bestFit="1" customWidth="1"/>
    <col min="2166" max="2174" width="8.6640625" bestFit="1" customWidth="1"/>
    <col min="2175" max="2194" width="9.6640625" bestFit="1" customWidth="1"/>
    <col min="2195" max="2200" width="8.6640625" bestFit="1" customWidth="1"/>
    <col min="2201" max="2216" width="9.6640625" bestFit="1" customWidth="1"/>
    <col min="2217" max="2223" width="8.6640625" bestFit="1" customWidth="1"/>
    <col min="2224" max="2232" width="9.6640625" bestFit="1" customWidth="1"/>
    <col min="2233" max="2238" width="8.6640625" bestFit="1" customWidth="1"/>
    <col min="2239" max="2254" width="9.6640625" bestFit="1" customWidth="1"/>
    <col min="2255" max="2258" width="8.6640625" bestFit="1" customWidth="1"/>
    <col min="2259" max="2271" width="9.6640625" bestFit="1" customWidth="1"/>
    <col min="2272" max="2274" width="8.6640625" bestFit="1" customWidth="1"/>
    <col min="2275" max="2289" width="9.6640625" bestFit="1" customWidth="1"/>
    <col min="2290" max="2294" width="8.6640625" bestFit="1" customWidth="1"/>
    <col min="2295" max="2305" width="9.6640625" bestFit="1" customWidth="1"/>
    <col min="2306" max="2318" width="10.6640625" bestFit="1" customWidth="1"/>
    <col min="2319" max="2320" width="9.6640625" bestFit="1" customWidth="1"/>
    <col min="2321" max="2332" width="10.6640625" bestFit="1" customWidth="1"/>
    <col min="2333" max="2337" width="9.6640625" bestFit="1" customWidth="1"/>
    <col min="2338" max="2343" width="10.6640625" bestFit="1" customWidth="1"/>
    <col min="2344" max="2348" width="8.6640625" bestFit="1" customWidth="1"/>
    <col min="2349" max="2362" width="9.6640625" bestFit="1" customWidth="1"/>
    <col min="2363" max="2371" width="8.6640625" bestFit="1" customWidth="1"/>
    <col min="2372" max="2386" width="9.6640625" bestFit="1" customWidth="1"/>
    <col min="2387" max="2389" width="8.6640625" bestFit="1" customWidth="1"/>
    <col min="2390" max="2400" width="9.6640625" bestFit="1" customWidth="1"/>
    <col min="2401" max="2409" width="8.6640625" bestFit="1" customWidth="1"/>
    <col min="2410" max="2425" width="9.6640625" bestFit="1" customWidth="1"/>
    <col min="2426" max="2431" width="8.6640625" bestFit="1" customWidth="1"/>
    <col min="2432" max="2438" width="9.6640625" bestFit="1" customWidth="1"/>
    <col min="2439" max="2442" width="8.6640625" bestFit="1" customWidth="1"/>
    <col min="2443" max="2454" width="9.6640625" bestFit="1" customWidth="1"/>
    <col min="2455" max="2459" width="8.6640625" bestFit="1" customWidth="1"/>
    <col min="2460" max="2464" width="9.6640625" bestFit="1" customWidth="1"/>
    <col min="2465" max="2469" width="8.6640625" bestFit="1" customWidth="1"/>
    <col min="2470" max="2474" width="9.6640625" bestFit="1" customWidth="1"/>
    <col min="2475" max="2482" width="8.6640625" bestFit="1" customWidth="1"/>
    <col min="2483" max="2498" width="9.6640625" bestFit="1" customWidth="1"/>
    <col min="2499" max="2511" width="10.6640625" bestFit="1" customWidth="1"/>
    <col min="2512" max="2516" width="9.6640625" bestFit="1" customWidth="1"/>
    <col min="2517" max="2529" width="10.6640625" bestFit="1" customWidth="1"/>
    <col min="2530" max="2535" width="9.6640625" bestFit="1" customWidth="1"/>
    <col min="2536" max="2543" width="10.6640625" bestFit="1" customWidth="1"/>
    <col min="2544" max="2547" width="8.6640625" bestFit="1" customWidth="1"/>
    <col min="2548" max="2562" width="9.6640625" bestFit="1" customWidth="1"/>
    <col min="2563" max="2565" width="8.6640625" bestFit="1" customWidth="1"/>
    <col min="2566" max="2576" width="9.6640625" bestFit="1" customWidth="1"/>
    <col min="2577" max="2578" width="8.6640625" bestFit="1" customWidth="1"/>
    <col min="2579" max="2593" width="9.6640625" bestFit="1" customWidth="1"/>
    <col min="2594" max="2606" width="8.6640625" bestFit="1" customWidth="1"/>
    <col min="2607" max="2627" width="9.6640625" bestFit="1" customWidth="1"/>
    <col min="2628" max="2638" width="8.6640625" bestFit="1" customWidth="1"/>
    <col min="2639" max="2685" width="9.6640625" bestFit="1" customWidth="1"/>
    <col min="2686" max="2701" width="8.6640625" bestFit="1" customWidth="1"/>
    <col min="2702" max="2743" width="9.6640625" bestFit="1" customWidth="1"/>
    <col min="2744" max="2765" width="8.6640625" bestFit="1" customWidth="1"/>
    <col min="2766" max="2802" width="9.6640625" bestFit="1" customWidth="1"/>
    <col min="2803" max="2812" width="8.6640625" bestFit="1" customWidth="1"/>
    <col min="2813" max="2853" width="9.6640625" bestFit="1" customWidth="1"/>
    <col min="2854" max="2867" width="8.6640625" bestFit="1" customWidth="1"/>
    <col min="2868" max="2906" width="9.6640625" bestFit="1" customWidth="1"/>
    <col min="2907" max="2950" width="10.6640625" bestFit="1" customWidth="1"/>
    <col min="2951" max="2964" width="9.6640625" bestFit="1" customWidth="1"/>
    <col min="2965" max="2988" width="10.6640625" bestFit="1" customWidth="1"/>
    <col min="2989" max="3000" width="9.6640625" bestFit="1" customWidth="1"/>
    <col min="3001" max="3017" width="10.6640625" bestFit="1" customWidth="1"/>
    <col min="3018" max="3022" width="8.6640625" bestFit="1" customWidth="1"/>
    <col min="3023" max="3059" width="9.6640625" bestFit="1" customWidth="1"/>
    <col min="3060" max="3081" width="8.6640625" bestFit="1" customWidth="1"/>
    <col min="3082" max="3123" width="9.6640625" bestFit="1" customWidth="1"/>
    <col min="3124" max="3140" width="8.6640625" bestFit="1" customWidth="1"/>
    <col min="3141" max="3173" width="9.6640625" bestFit="1" customWidth="1"/>
    <col min="3174" max="3196" width="8.6640625" bestFit="1" customWidth="1"/>
    <col min="3197" max="3226" width="9.6640625" bestFit="1" customWidth="1"/>
    <col min="3227" max="3244" width="8.6640625" bestFit="1" customWidth="1"/>
    <col min="3245" max="3294" width="9.6640625" bestFit="1" customWidth="1"/>
    <col min="3295" max="3312" width="8.6640625" bestFit="1" customWidth="1"/>
    <col min="3313" max="3355" width="9.6640625" bestFit="1" customWidth="1"/>
    <col min="3356" max="3368" width="8.6640625" bestFit="1" customWidth="1"/>
    <col min="3369" max="3404" width="9.6640625" bestFit="1" customWidth="1"/>
    <col min="3405" max="3419" width="8.6640625" bestFit="1" customWidth="1"/>
    <col min="3420" max="3443" width="9.6640625" bestFit="1" customWidth="1"/>
    <col min="3444" max="3456" width="8.6640625" bestFit="1" customWidth="1"/>
    <col min="3457" max="3492" width="9.6640625" bestFit="1" customWidth="1"/>
    <col min="3493" max="3523" width="10.6640625" bestFit="1" customWidth="1"/>
    <col min="3524" max="3535" width="9.6640625" bestFit="1" customWidth="1"/>
    <col min="3536" max="3569" width="10.6640625" bestFit="1" customWidth="1"/>
    <col min="3570" max="3577" width="9.6640625" bestFit="1" customWidth="1"/>
    <col min="3578" max="3584" width="10.6640625" bestFit="1" customWidth="1"/>
    <col min="3585" max="3595" width="8.6640625" bestFit="1" customWidth="1"/>
    <col min="3596" max="3617" width="9.6640625" bestFit="1" customWidth="1"/>
    <col min="3618" max="3629" width="8.6640625" bestFit="1" customWidth="1"/>
    <col min="3630" max="3666" width="9.6640625" bestFit="1" customWidth="1"/>
    <col min="3667" max="3682" width="8.6640625" bestFit="1" customWidth="1"/>
    <col min="3683" max="3721" width="9.6640625" bestFit="1" customWidth="1"/>
    <col min="3722" max="3743" width="8.6640625" bestFit="1" customWidth="1"/>
    <col min="3744" max="3766" width="9.6640625" bestFit="1" customWidth="1"/>
    <col min="3767" max="3787" width="8.6640625" bestFit="1" customWidth="1"/>
    <col min="3788" max="3824" width="9.6640625" bestFit="1" customWidth="1"/>
    <col min="3825" max="3835" width="8.6640625" bestFit="1" customWidth="1"/>
    <col min="3836" max="3858" width="9.6640625" bestFit="1" customWidth="1"/>
    <col min="3859" max="3873" width="8.6640625" bestFit="1" customWidth="1"/>
    <col min="3874" max="3902" width="9.6640625" bestFit="1" customWidth="1"/>
    <col min="3903" max="3910" width="8.6640625" bestFit="1" customWidth="1"/>
    <col min="3911" max="3931" width="9.6640625" bestFit="1" customWidth="1"/>
    <col min="3932" max="3939" width="8.6640625" bestFit="1" customWidth="1"/>
    <col min="3940" max="3968" width="9.6640625" bestFit="1" customWidth="1"/>
    <col min="3969" max="3987" width="10.6640625" bestFit="1" customWidth="1"/>
    <col min="3988" max="4002" width="9.6640625" bestFit="1" customWidth="1"/>
    <col min="4003" max="4035" width="10.6640625" bestFit="1" customWidth="1"/>
    <col min="4036" max="4045" width="9.6640625" bestFit="1" customWidth="1"/>
    <col min="4046" max="4059" width="10.6640625" bestFit="1" customWidth="1"/>
    <col min="4060" max="4065" width="8.6640625" bestFit="1" customWidth="1"/>
    <col min="4066" max="4094" width="9.6640625" bestFit="1" customWidth="1"/>
    <col min="4095" max="4108" width="8.6640625" bestFit="1" customWidth="1"/>
    <col min="4109" max="4117" width="9.6640625" bestFit="1" customWidth="1"/>
    <col min="4118" max="4118" width="8.6640625" bestFit="1" customWidth="1"/>
    <col min="4119" max="4119" width="15" bestFit="1" customWidth="1"/>
    <col min="4120" max="4120" width="11.33203125" bestFit="1" customWidth="1"/>
  </cols>
  <sheetData>
    <row r="2" spans="1:5" x14ac:dyDescent="0.3">
      <c r="A2" s="7" t="s">
        <v>8367</v>
      </c>
      <c r="B2" t="s">
        <v>8360</v>
      </c>
    </row>
    <row r="3" spans="1:5" x14ac:dyDescent="0.3">
      <c r="A3" s="7" t="s">
        <v>8308</v>
      </c>
      <c r="B3" t="s">
        <v>8360</v>
      </c>
    </row>
    <row r="5" spans="1:5" x14ac:dyDescent="0.3">
      <c r="A5" s="7" t="s">
        <v>8380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12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">
      <c r="A8" s="12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">
      <c r="A11" s="12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">
      <c r="A12" s="12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">
      <c r="A13" s="12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">
      <c r="A14" s="12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">
      <c r="A15" s="12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">
      <c r="A16" s="12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">
      <c r="A17" s="12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">
      <c r="A18" s="12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">
      <c r="A19" s="12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871C-C55F-45CD-8BFA-F13A950236C6}">
  <dimension ref="A1:H13"/>
  <sheetViews>
    <sheetView tabSelected="1" workbookViewId="0">
      <selection activeCell="J16" sqref="J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COUNTIFS('Kickstarter Data'!$F$2:$F$4115,"successful",'Kickstarter Data'!$D$2:$D$4115,"&lt; 1000")</f>
        <v>322</v>
      </c>
      <c r="C2">
        <f>COUNTIFS('Kickstarter Data'!$F$2:$F$4115,"failed",'Kickstarter Data'!$D$2:$D$4115,"&lt; 1000")</f>
        <v>113</v>
      </c>
      <c r="D2">
        <f>COUNTIFS('Kickstarter Data'!$F$2:$F$4115,"canceled",'Kickstarter Data'!$D$2:$D$4115,"&lt; 1000")</f>
        <v>18</v>
      </c>
      <c r="E2">
        <f>COUNTIFS('Kickstarter Data'!$D$2:$D$4115,"&lt; 1000")</f>
        <v>461</v>
      </c>
      <c r="F2" s="13">
        <f>B2/E2</f>
        <v>0.69848156182212584</v>
      </c>
      <c r="G2" s="13">
        <f>C2/E2</f>
        <v>0.24511930585683298</v>
      </c>
      <c r="H2" s="13">
        <f>D2/E2</f>
        <v>3.9045553145336226E-2</v>
      </c>
    </row>
    <row r="3" spans="1:8" x14ac:dyDescent="0.3">
      <c r="A3" t="s">
        <v>8390</v>
      </c>
      <c r="B3">
        <f>COUNTIFS('Kickstarter Data'!$F$2:$F$4115,"successful",'Kickstarter Data'!$D$2:$D$4115,"&gt;= 1000",'Kickstarter Data'!$D$2:$D$4115,"&lt;= 4999")</f>
        <v>932</v>
      </c>
      <c r="C3">
        <f>COUNTIFS('Kickstarter Data'!$F$2:$F$4115,"failed",'Kickstarter Data'!$D$2:$D$4115,"&gt;= 1000",'Kickstarter Data'!$D$2:$D$4115,"&lt;= 4999")</f>
        <v>420</v>
      </c>
      <c r="D3">
        <f>COUNTIFS('Kickstarter Data'!$F$2:$F$4115,"canceled",'Kickstarter Data'!$D$2:$D$4115,"&gt;= 1000",'Kickstarter Data'!$D$2:$D$4115,"&lt;= 4999")</f>
        <v>60</v>
      </c>
      <c r="E3">
        <f>COUNTIFS('Kickstarter Data'!$D$2:$D$4115,"&gt;= 1000",'Kickstarter Data'!$D$2:$D$4115,"&lt;= 4999")</f>
        <v>1425</v>
      </c>
      <c r="F3" s="13">
        <f t="shared" ref="F3:F13" si="0">B3/E3</f>
        <v>0.65403508771929819</v>
      </c>
      <c r="G3" s="13">
        <f t="shared" ref="G3:G13" si="1">C3/E3</f>
        <v>0.29473684210526313</v>
      </c>
      <c r="H3" s="13">
        <f t="shared" ref="H3:H13" si="2">D3/E3</f>
        <v>4.2105263157894736E-2</v>
      </c>
    </row>
    <row r="4" spans="1:8" x14ac:dyDescent="0.3">
      <c r="A4" t="s">
        <v>8391</v>
      </c>
      <c r="B4">
        <f>COUNTIFS('Kickstarter Data'!$F$2:$F$4115,"successful",'Kickstarter Data'!$D$2:$D$4115,"&gt;= 5000",'Kickstarter Data'!$D$2:$D$4115,"&lt;= 9999")</f>
        <v>381</v>
      </c>
      <c r="C4">
        <f>COUNTIFS('Kickstarter Data'!$F$2:$F$4115,"failed",'Kickstarter Data'!$D$2:$D$4115,"&gt; 5000",'Kickstarter Data'!$D$2:$D$4115,"&lt; 10000")</f>
        <v>161</v>
      </c>
      <c r="D4">
        <f>COUNTIFS('Kickstarter Data'!$F$2:$F$4115,"canceled",'Kickstarter Data'!$D$2:$D$4115,"&gt;= 5000",'Kickstarter Data'!$D$2:$D$4115,"&lt;= 9999")</f>
        <v>52</v>
      </c>
      <c r="E4">
        <f>COUNTIFS('Kickstarter Data'!$D$2:$D$4115,"&gt;= 5000",'Kickstarter Data'!$D$2:$D$4115,"&lt;= 9999")</f>
        <v>722</v>
      </c>
      <c r="F4" s="13">
        <f t="shared" si="0"/>
        <v>0.52770083102493071</v>
      </c>
      <c r="G4" s="13">
        <f t="shared" si="1"/>
        <v>0.22299168975069253</v>
      </c>
      <c r="H4" s="13">
        <f t="shared" si="2"/>
        <v>7.2022160664819951E-2</v>
      </c>
    </row>
    <row r="5" spans="1:8" x14ac:dyDescent="0.3">
      <c r="A5" t="s">
        <v>8392</v>
      </c>
      <c r="B5">
        <f>COUNTIFS('Kickstarter Data'!$F$2:$F$4115,"successful",'Kickstarter Data'!$D$2:$D$4115,"&gt;= 10000",'Kickstarter Data'!$D$2:$D$4115,"&lt;= 14999")</f>
        <v>168</v>
      </c>
      <c r="C5">
        <f>COUNTIFS('Kickstarter Data'!$F$2:$F$4115,"failed",'Kickstarter Data'!$D$2:$D$4115,"&gt;= 10000",'Kickstarter Data'!$D$2:$D$4115,"&lt; 14999")</f>
        <v>144</v>
      </c>
      <c r="D5">
        <f>COUNTIFS('Kickstarter Data'!$F$2:$F$4115,"canceled",'Kickstarter Data'!$D$2:$D$4115,"&gt;= 10000",'Kickstarter Data'!$D$2:$D$4115,"&lt;= 14999")</f>
        <v>40</v>
      </c>
      <c r="E5">
        <f>COUNTIFS('Kickstarter Data'!$D$2:$D$4115,"&gt;= 10000",'Kickstarter Data'!$D$2:$D$4115,"&lt;= 14999")</f>
        <v>361</v>
      </c>
      <c r="F5" s="13">
        <f t="shared" si="0"/>
        <v>0.46537396121883656</v>
      </c>
      <c r="G5" s="13">
        <f t="shared" si="1"/>
        <v>0.39889196675900279</v>
      </c>
      <c r="H5" s="13">
        <f t="shared" si="2"/>
        <v>0.11080332409972299</v>
      </c>
    </row>
    <row r="6" spans="1:8" x14ac:dyDescent="0.3">
      <c r="A6" t="s">
        <v>8393</v>
      </c>
      <c r="B6">
        <f>COUNTIFS('Kickstarter Data'!$F$2:$F$4115,"successful",'Kickstarter Data'!$D$2:$D$4115,"&gt;= 15000",'Kickstarter Data'!$D$2:$D$4115,"&lt;= 19999")</f>
        <v>94</v>
      </c>
      <c r="C6">
        <f>COUNTIFS('Kickstarter Data'!$F$2:$F$4115,"failed",'Kickstarter Data'!$D$2:$D$4115,"&gt;= 15000",'Kickstarter Data'!$D$2:$D$4115,"&lt;= 19999")</f>
        <v>90</v>
      </c>
      <c r="D6">
        <f>COUNTIFS('Kickstarter Data'!$F$2:$F$4115,"canceled",'Kickstarter Data'!$D$2:$D$4115,"&gt;= 15000",'Kickstarter Data'!$D$2:$D$4115,"&lt;= 19999")</f>
        <v>17</v>
      </c>
      <c r="E6">
        <f>COUNTIFS('Kickstarter Data'!$D$2:$D$4115,"&gt;= 15000",'Kickstarter Data'!$D$2:$D$4115,"&lt;= 19999")</f>
        <v>205</v>
      </c>
      <c r="F6" s="13">
        <f t="shared" si="0"/>
        <v>0.45853658536585368</v>
      </c>
      <c r="G6" s="13">
        <f t="shared" si="1"/>
        <v>0.43902439024390244</v>
      </c>
      <c r="H6" s="13">
        <f t="shared" si="2"/>
        <v>8.2926829268292687E-2</v>
      </c>
    </row>
    <row r="7" spans="1:8" x14ac:dyDescent="0.3">
      <c r="A7" t="s">
        <v>8394</v>
      </c>
      <c r="B7">
        <f>COUNTIFS('Kickstarter Data'!$F$2:$F$4115,"successful",'Kickstarter Data'!$D$2:$D$4115,"&gt;= 20000",'Kickstarter Data'!$D$2:$D$4115,"&lt;= 24999")</f>
        <v>62</v>
      </c>
      <c r="C7">
        <f>COUNTIFS('Kickstarter Data'!$F$2:$F$4115,"failed",'Kickstarter Data'!$D$2:$D$4115,"&gt;= 20000",'Kickstarter Data'!$D$2:$D$4115,"&lt;= 24999")</f>
        <v>72</v>
      </c>
      <c r="D7">
        <f>COUNTIFS('Kickstarter Data'!$F$2:$F$4115,"canceled",'Kickstarter Data'!$D$2:$D$4115,"&gt;= 20000",'Kickstarter Data'!$D$2:$D$4115,"&lt;= 24999")</f>
        <v>14</v>
      </c>
      <c r="E7">
        <f>COUNTIFS('Kickstarter Data'!$D$2:$D$4115,"&gt;= 20000",'Kickstarter Data'!$D$2:$D$4115,"&lt;= 24999")</f>
        <v>149</v>
      </c>
      <c r="F7" s="13">
        <f t="shared" si="0"/>
        <v>0.41610738255033558</v>
      </c>
      <c r="G7" s="13">
        <f t="shared" si="1"/>
        <v>0.48322147651006714</v>
      </c>
      <c r="H7" s="13">
        <f t="shared" si="2"/>
        <v>9.3959731543624164E-2</v>
      </c>
    </row>
    <row r="8" spans="1:8" x14ac:dyDescent="0.3">
      <c r="A8" t="s">
        <v>8395</v>
      </c>
      <c r="B8">
        <f>COUNTIFS('Kickstarter Data'!$F$2:$F$4115,"successful",'Kickstarter Data'!$D$2:$D$4115,"&gt;= 25000",'Kickstarter Data'!$D$2:$D$4115,"&lt;= 29999")</f>
        <v>55</v>
      </c>
      <c r="C8">
        <f>COUNTIFS('Kickstarter Data'!$F$2:$F$4115,"failed",'Kickstarter Data'!$D$2:$D$4115,"&gt;= 25000",'Kickstarter Data'!$D$2:$D$4115,"&lt; 29999")</f>
        <v>64</v>
      </c>
      <c r="D8">
        <f>COUNTIFS('Kickstarter Data'!$F$2:$F$4115,"canceled",'Kickstarter Data'!$D$2:$D$4115,"&gt;= 25000",'Kickstarter Data'!$D$2:$D$4115,"&lt;= 29999")</f>
        <v>18</v>
      </c>
      <c r="E8">
        <f>COUNTIFS('Kickstarter Data'!$D$2:$D$4115,"&gt;= 25000",'Kickstarter Data'!$D$2:$D$4115,"&lt;= 29999")</f>
        <v>138</v>
      </c>
      <c r="F8" s="13">
        <f t="shared" si="0"/>
        <v>0.39855072463768115</v>
      </c>
      <c r="G8" s="13">
        <f t="shared" si="1"/>
        <v>0.46376811594202899</v>
      </c>
      <c r="H8" s="13">
        <f t="shared" si="2"/>
        <v>0.13043478260869565</v>
      </c>
    </row>
    <row r="9" spans="1:8" x14ac:dyDescent="0.3">
      <c r="A9" t="s">
        <v>8396</v>
      </c>
      <c r="B9">
        <f>COUNTIFS('Kickstarter Data'!$F$2:$F$4115,"successful",'Kickstarter Data'!$D$2:$D$4115,"&gt;= 30000",'Kickstarter Data'!$D$2:$D$4115,"&lt;= 34999")</f>
        <v>32</v>
      </c>
      <c r="C9">
        <f>COUNTIFS('Kickstarter Data'!$F$2:$F$4115,"failed",'Kickstarter Data'!$D$2:$D$4115,"&gt;= 30000",'Kickstarter Data'!$D$2:$D$4115,"&lt;= 34999")</f>
        <v>37</v>
      </c>
      <c r="D9">
        <f>COUNTIFS('Kickstarter Data'!$F$2:$F$4115,"canceled",'Kickstarter Data'!$D$2:$D$4115,"&gt;= 30000",'Kickstarter Data'!$D$2:$D$4115,"&lt;= 34999")</f>
        <v>13</v>
      </c>
      <c r="E9">
        <f>COUNTIFS('Kickstarter Data'!$D$2:$D$4115,"&gt;= 30000",'Kickstarter Data'!$D$2:$D$4115,"&lt;= 34999")</f>
        <v>84</v>
      </c>
      <c r="F9" s="13">
        <f t="shared" si="0"/>
        <v>0.38095238095238093</v>
      </c>
      <c r="G9" s="13">
        <f t="shared" si="1"/>
        <v>0.44047619047619047</v>
      </c>
      <c r="H9" s="13">
        <f t="shared" si="2"/>
        <v>0.15476190476190477</v>
      </c>
    </row>
    <row r="10" spans="1:8" x14ac:dyDescent="0.3">
      <c r="A10" t="s">
        <v>8397</v>
      </c>
      <c r="B10">
        <f>COUNTIFS('Kickstarter Data'!$F$2:$F$4115,"successful",'Kickstarter Data'!$D$2:$D$4115,"&gt;= 35000",'Kickstarter Data'!$D$2:$D$4115,"&lt;= 39999")</f>
        <v>26</v>
      </c>
      <c r="C10">
        <f>COUNTIFS('Kickstarter Data'!$F$2:$F$4115,"failed",'Kickstarter Data'!$D$2:$D$4115,"&gt;= 35000",'Kickstarter Data'!$D$2:$D$4115,"&lt;= 39999")</f>
        <v>22</v>
      </c>
      <c r="D10">
        <f>COUNTIFS('Kickstarter Data'!$F$2:$F$4115,"canceled",'Kickstarter Data'!$D$2:$D$4115,"&gt;= 35000",'Kickstarter Data'!$D$2:$D$4115,"&lt;= 39999")</f>
        <v>7</v>
      </c>
      <c r="E10">
        <f>COUNTIFS('Kickstarter Data'!$D$2:$D$4115,"&gt;= 35000",'Kickstarter Data'!$D$2:$D$4115,"&lt;= 39999")</f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3">
      <c r="A11" t="s">
        <v>8398</v>
      </c>
      <c r="B11">
        <f>COUNTIFS('Kickstarter Data'!$F$2:$F$4115,"successful",'Kickstarter Data'!$D$2:$D$4115,"&gt;= 40000",'Kickstarter Data'!$D$2:$D$4115,"&lt;= 44999")</f>
        <v>21</v>
      </c>
      <c r="C11">
        <f>COUNTIFS('Kickstarter Data'!$F$2:$F$4115,"failed",'Kickstarter Data'!$D$2:$D$4115,"&gt;= 40000",'Kickstarter Data'!$D$2:$D$4115,"&lt;= 44999")</f>
        <v>16</v>
      </c>
      <c r="D11">
        <f>COUNTIFS('Kickstarter Data'!$F$2:$F$4115,"canceled",'Kickstarter Data'!$D$2:$D$4115,"&gt;= 40000",'Kickstarter Data'!$D$2:$D$4115,"&lt;= 44999")</f>
        <v>6</v>
      </c>
      <c r="E11">
        <f>COUNTIFS('Kickstarter Data'!$D$2:$D$4115,"&gt;= 35000",'Kickstarter Data'!$D$2:$D$4115,"&lt;= 39999")</f>
        <v>55</v>
      </c>
      <c r="F11" s="13">
        <f t="shared" si="0"/>
        <v>0.38181818181818183</v>
      </c>
      <c r="G11" s="13">
        <f t="shared" si="1"/>
        <v>0.29090909090909089</v>
      </c>
      <c r="H11" s="13">
        <f t="shared" si="2"/>
        <v>0.10909090909090909</v>
      </c>
    </row>
    <row r="12" spans="1:8" x14ac:dyDescent="0.3">
      <c r="A12" t="s">
        <v>8399</v>
      </c>
      <c r="B12">
        <f>COUNTIFS('Kickstarter Data'!$F$2:$F$4115,"successful",'Kickstarter Data'!$D$2:$D$4115,"&gt;= 45000",'Kickstarter Data'!$D$2:$D$4115,"&lt;= 49999")</f>
        <v>6</v>
      </c>
      <c r="C12">
        <f>COUNTIFS('Kickstarter Data'!$F$2:$F$4115,"failed",'Kickstarter Data'!$D$2:$D$4115,"&gt;= 45000",'Kickstarter Data'!$D$2:$D$4115,"&lt;= 49999")</f>
        <v>11</v>
      </c>
      <c r="D12">
        <f>COUNTIFS('Kickstarter Data'!$F$2:$F$4115,"canceled",'Kickstarter Data'!$D$2:$D$4115,"&gt;= 45000",'Kickstarter Data'!$D$2:$D$4115,"&lt;= 49999")</f>
        <v>4</v>
      </c>
      <c r="E12">
        <f>COUNTIFS('Kickstarter Data'!$D$2:$D$4115,"&gt;= 45000",'Kickstarter Data'!$D$2:$D$4115,"&lt;= 49999")</f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3">
      <c r="A13" t="s">
        <v>8400</v>
      </c>
      <c r="B13">
        <f>COUNTIFS('Kickstarter Data'!$F$2:$F$4115,"successful",'Kickstarter Data'!$D$2:$D$4115,"&gt;= 50000")</f>
        <v>86</v>
      </c>
      <c r="C13">
        <f>COUNTIFS('Kickstarter Data'!$F$2:$F$4115,"failed",'Kickstarter Data'!$D$2:$D$4115,"&gt;= 50000")</f>
        <v>258</v>
      </c>
      <c r="D13">
        <f>COUNTIFS('Kickstarter Data'!$F$2:$F$4115,"canceled",'Kickstarter Data'!$D$2:$D$4115,"&gt;= 50000")</f>
        <v>100</v>
      </c>
      <c r="E13">
        <f>COUNTIFS('Kickstarter Data'!$D$2:$D$4115,"&gt;= 50000")</f>
        <v>449</v>
      </c>
      <c r="F13" s="13">
        <f t="shared" si="0"/>
        <v>0.19153674832962139</v>
      </c>
      <c r="G13" s="13">
        <f t="shared" si="1"/>
        <v>0.57461024498886415</v>
      </c>
      <c r="H13" s="13">
        <f t="shared" si="2"/>
        <v>0.22271714922048999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</vt:lpstr>
      <vt:lpstr>Sub 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pires</cp:lastModifiedBy>
  <cp:lastPrinted>2019-01-13T20:08:41Z</cp:lastPrinted>
  <dcterms:created xsi:type="dcterms:W3CDTF">2017-04-20T15:17:24Z</dcterms:created>
  <dcterms:modified xsi:type="dcterms:W3CDTF">2019-01-13T21:24:14Z</dcterms:modified>
</cp:coreProperties>
</file>