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Fall 2020\Cis 13\"/>
    </mc:Choice>
  </mc:AlternateContent>
  <xr:revisionPtr revIDLastSave="0" documentId="13_ncr:1_{16F2C2B6-B91D-460B-B389-EB93DE840BB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7" i="1"/>
  <c r="B6" i="1"/>
  <c r="B8" i="1" a="1"/>
  <c r="B8" i="1" s="1"/>
  <c r="C12" i="1" a="1"/>
  <c r="C12" i="1" s="1"/>
  <c r="J13" i="1"/>
  <c r="J14" i="1"/>
  <c r="J15" i="1"/>
  <c r="J16" i="1"/>
  <c r="J17" i="1"/>
  <c r="J18" i="1"/>
  <c r="J19" i="1"/>
  <c r="J12" i="1"/>
  <c r="I12" i="1"/>
  <c r="I14" i="1"/>
  <c r="I15" i="1"/>
  <c r="I16" i="1"/>
  <c r="I17" i="1"/>
  <c r="I18" i="1"/>
  <c r="I19" i="1"/>
  <c r="I13" i="1"/>
  <c r="H13" i="1"/>
  <c r="H14" i="1"/>
  <c r="H15" i="1"/>
  <c r="H16" i="1"/>
  <c r="H17" i="1"/>
  <c r="H18" i="1"/>
  <c r="H19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<sst xmlns="http://schemas.openxmlformats.org/spreadsheetml/2006/main" count="37" uniqueCount="36">
  <si>
    <t>Anderson</t>
  </si>
  <si>
    <t>Belitti</t>
  </si>
  <si>
    <t>Caputo</t>
  </si>
  <si>
    <t>Lim</t>
  </si>
  <si>
    <t>Pateesh</t>
  </si>
  <si>
    <t>Rodriguez</t>
  </si>
  <si>
    <t>Antonucci</t>
  </si>
  <si>
    <t>Fernandez</t>
  </si>
  <si>
    <t>Salesperson</t>
  </si>
  <si>
    <t>Projected Increase</t>
  </si>
  <si>
    <t>QTR 1</t>
  </si>
  <si>
    <t>QTR 2</t>
  </si>
  <si>
    <t>Number of Salespeople</t>
  </si>
  <si>
    <t>Boston</t>
  </si>
  <si>
    <t>New York</t>
  </si>
  <si>
    <t>Chicago</t>
  </si>
  <si>
    <t>St Louis</t>
  </si>
  <si>
    <t>Detroit</t>
  </si>
  <si>
    <t>Los Angeles</t>
  </si>
  <si>
    <t>Average Sales</t>
  </si>
  <si>
    <t xml:space="preserve"> </t>
  </si>
  <si>
    <t>YOUR NAME:</t>
  </si>
  <si>
    <t>TERRITORY TABLE</t>
  </si>
  <si>
    <t>Territory</t>
  </si>
  <si>
    <t>ABC Company</t>
  </si>
  <si>
    <t>Award</t>
  </si>
  <si>
    <t>Total Sales</t>
  </si>
  <si>
    <t>Minimum Sales</t>
  </si>
  <si>
    <t>2018 TOTAL</t>
  </si>
  <si>
    <t>Projected Total in 2019</t>
  </si>
  <si>
    <t>2018 Sales Quota</t>
  </si>
  <si>
    <t>2018 Sales Force Statistics</t>
  </si>
  <si>
    <t>Area Code</t>
  </si>
  <si>
    <t>Jorge Rivas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</si>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</sst>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37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1" applyNumberFormat="1" applyFont="1"/>
    <xf numFmtId="0" fontId="0" fillId="0" borderId="0" xfId="0" applyBorder="1"/>
    <xf numFmtId="0" fontId="3" fillId="0" borderId="0" xfId="0" applyFont="1" applyFill="1" applyBorder="1" applyAlignment="1">
      <alignment wrapText="1"/>
    </xf>
    <xf numFmtId="164" fontId="0" fillId="0" borderId="0" xfId="0" applyNumberFormat="1"/>
    <xf numFmtId="0" fontId="0" fillId="0" borderId="4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0" xfId="2" applyAlignment="1">
      <alignment horizontal="center"/>
    </xf>
    <xf numFmtId="3" fontId="2" fillId="0" borderId="5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13" xfId="0" applyFont="1" applyBorder="1"/>
    <xf numFmtId="9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8" xfId="2" applyFont="1" applyBorder="1"/>
    <xf numFmtId="0" fontId="2" fillId="2" borderId="5" xfId="2" applyFont="1" applyBorder="1"/>
    <xf numFmtId="0" fontId="0" fillId="2" borderId="0" xfId="2" applyFont="1" applyAlignment="1">
      <alignment horizontal="center"/>
    </xf>
    <xf numFmtId="0" fontId="2" fillId="2" borderId="1" xfId="2" applyFont="1" applyBorder="1" applyAlignment="1">
      <alignment horizontal="center"/>
    </xf>
    <xf numFmtId="0" fontId="2" fillId="2" borderId="2" xfId="2" applyFont="1" applyBorder="1" applyAlignment="1">
      <alignment horizontal="center"/>
    </xf>
    <xf numFmtId="0" fontId="2" fillId="2" borderId="14" xfId="2" applyFont="1" applyBorder="1" applyAlignment="1">
      <alignment horizontal="center" vertical="center"/>
    </xf>
    <xf numFmtId="0" fontId="2" fillId="2" borderId="15" xfId="2" applyFont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Alignment="1">
      <alignment horizontal="right" wrapText="1"/>
    </xf>
    <xf numFmtId="0" fontId="0" fillId="2" borderId="0" xfId="2" applyFont="1" applyAlignment="1">
      <alignment horizontal="center" wrapText="1"/>
    </xf>
    <xf numFmtId="164" fontId="0" fillId="0" borderId="2" xfId="0" applyNumberFormat="1" applyBorder="1"/>
    <xf numFmtId="164" fontId="0" fillId="0" borderId="7" xfId="0" applyNumberFormat="1" applyBorder="1"/>
    <xf numFmtId="1" fontId="0" fillId="0" borderId="7" xfId="0" applyNumberFormat="1" applyBorder="1"/>
  </cellXfs>
  <cellStyles count="3">
    <cellStyle name="20% - Accent5" xfId="2" builtinId="46"/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Pateesh's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Sheet1!$D$11:$G$11</c:f>
              <c:strCache>
                <c:ptCount val="4"/>
                <c:pt idx="0">
                  <c:v>QTR 1</c:v>
                </c:pt>
                <c:pt idx="1">
                  <c:v>QTR 2</c:v>
                </c:pt>
                <c:pt idx="2">
                  <c:v>QTR 3</c:v>
                </c:pt>
                <c:pt idx="3">
                  <c:v>QTR 4</c:v>
                </c:pt>
              </c:strCache>
            </c:strRef>
          </c:cat>
          <c:val>
            <c:numRef>
              <c:f>Sheet1!$D$12:$G$12</c:f>
              <c:numCache>
                <c:formatCode>_(* #,##0_);_(* \(#,##0\);_(* "-"??_);_(@_)</c:formatCode>
                <c:ptCount val="4"/>
                <c:pt idx="0">
                  <c:v>22550</c:v>
                </c:pt>
                <c:pt idx="1">
                  <c:v>287686</c:v>
                </c:pt>
                <c:pt idx="2">
                  <c:v>356444</c:v>
                </c:pt>
                <c:pt idx="3">
                  <c:v>343133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14-4D42-A5D3-4CB2AC09BE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6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FB39E6-E2D2-4C99-A522-382D8E9FB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"/>
  <sheetViews>
    <sheetView tabSelected="1" zoomScale="71" zoomScaleNormal="71" workbookViewId="0">
      <selection activeCell="B1" sqref="B1"/>
    </sheetView>
  </sheetViews>
  <sheetFormatPr defaultRowHeight="14.5" x14ac:dyDescent="0.35"/>
  <cols>
    <col min="1" max="1" width="15" customWidth="1"/>
    <col min="2" max="2" width="11.54296875" customWidth="1"/>
    <col min="3" max="3" width="11.08984375" customWidth="1"/>
    <col min="4" max="4" width="16" customWidth="1"/>
    <col min="5" max="5" width="16.6328125" customWidth="1"/>
    <col min="6" max="6" width="17.36328125" customWidth="1"/>
    <col min="7" max="7" width="12.6328125" customWidth="1"/>
    <col min="8" max="8" width="14.36328125" customWidth="1"/>
    <col min="9" max="9" width="12.6328125" customWidth="1"/>
    <col min="11" max="11" width="12.54296875" customWidth="1"/>
    <col min="12" max="12" width="6.6328125" customWidth="1"/>
    <col min="13" max="13" width="11.90625" customWidth="1"/>
    <col min="14" max="14" width="12.54296875" bestFit="1" customWidth="1"/>
    <col min="15" max="15" width="28.6328125" customWidth="1"/>
  </cols>
  <sheetData>
    <row r="1" spans="1:13" x14ac:dyDescent="0.35">
      <c r="A1" s="12" t="s">
        <v>21</v>
      </c>
      <c r="B1" s="32" t="s">
        <v>33</v>
      </c>
      <c r="G1" s="11" t="s">
        <v>20</v>
      </c>
    </row>
    <row r="2" spans="1:13" ht="8.4" customHeight="1" x14ac:dyDescent="0.35">
      <c r="G2" s="3"/>
    </row>
    <row r="3" spans="1:13" ht="36" x14ac:dyDescent="0.8">
      <c r="A3" s="31" t="s">
        <v>24</v>
      </c>
      <c r="B3" s="31"/>
      <c r="C3" s="31"/>
      <c r="D3" s="31"/>
      <c r="E3" s="31"/>
      <c r="F3" s="31"/>
      <c r="G3" s="31"/>
      <c r="H3" s="31"/>
      <c r="I3" s="31"/>
      <c r="J3" s="31"/>
    </row>
    <row r="4" spans="1:13" ht="15" thickBot="1" x14ac:dyDescent="0.4">
      <c r="E4" s="18"/>
      <c r="F4" s="19"/>
    </row>
    <row r="5" spans="1:13" ht="15" thickBot="1" x14ac:dyDescent="0.4">
      <c r="A5" s="27" t="s">
        <v>31</v>
      </c>
      <c r="B5" s="28"/>
      <c r="D5" s="24" t="s">
        <v>30</v>
      </c>
      <c r="F5" s="25" t="s">
        <v>9</v>
      </c>
    </row>
    <row r="6" spans="1:13" ht="15" thickBot="1" x14ac:dyDescent="0.4">
      <c r="A6" s="9" t="s">
        <v>26</v>
      </c>
      <c r="B6" s="34">
        <f>SUM(H12:H19)</f>
        <v>4357770</v>
      </c>
      <c r="D6" s="14">
        <v>1000000</v>
      </c>
      <c r="F6" s="15">
        <v>0.1</v>
      </c>
    </row>
    <row r="7" spans="1:13" x14ac:dyDescent="0.35">
      <c r="A7" s="20" t="s">
        <v>27</v>
      </c>
      <c r="B7" s="35">
        <f>MIN(H12:H19)</f>
        <v>201394</v>
      </c>
    </row>
    <row r="8" spans="1:13" x14ac:dyDescent="0.35">
      <c r="A8" s="20" t="s">
        <v>19</v>
      </c>
      <c r="B8" s="36" cm="1">
        <f t="array" ref="B8">AVERAGE(H12:H19/8)</f>
        <v>68090.15625</v>
      </c>
    </row>
    <row r="9" spans="1:13" ht="29.5" thickBot="1" x14ac:dyDescent="0.4">
      <c r="A9" s="21" t="s">
        <v>12</v>
      </c>
      <c r="B9" s="8">
        <f>COUNT(B12:B19)</f>
        <v>8</v>
      </c>
      <c r="F9" s="6"/>
      <c r="G9" s="5"/>
    </row>
    <row r="10" spans="1:13" ht="15" thickBot="1" x14ac:dyDescent="0.4"/>
    <row r="11" spans="1:13" ht="29" x14ac:dyDescent="0.35">
      <c r="A11" s="13" t="s">
        <v>8</v>
      </c>
      <c r="B11" s="26" t="s">
        <v>32</v>
      </c>
      <c r="C11" s="13" t="s">
        <v>23</v>
      </c>
      <c r="D11" s="13" t="s">
        <v>10</v>
      </c>
      <c r="E11" s="13" t="s">
        <v>11</v>
      </c>
      <c r="F11" s="13" t="s">
        <v>34</v>
      </c>
      <c r="G11" s="13" t="s">
        <v>35</v>
      </c>
      <c r="H11" s="26" t="s">
        <v>28</v>
      </c>
      <c r="I11" s="33" t="s">
        <v>29</v>
      </c>
      <c r="J11" s="26" t="s">
        <v>25</v>
      </c>
      <c r="L11" s="29" t="s">
        <v>22</v>
      </c>
      <c r="M11" s="30"/>
    </row>
    <row r="12" spans="1:13" x14ac:dyDescent="0.35">
      <c r="A12" t="s">
        <v>4</v>
      </c>
      <c r="B12" s="3">
        <v>1</v>
      </c>
      <c r="C12" t="str" cm="1">
        <f t="array" ref="C12:C19">VLOOKUP(B12:B19,$L$12:$M$17,2,FALSE)</f>
        <v>Boston</v>
      </c>
      <c r="D12" s="2">
        <v>22550</v>
      </c>
      <c r="E12" s="2">
        <v>287686</v>
      </c>
      <c r="F12" s="2">
        <v>356444</v>
      </c>
      <c r="G12" s="2">
        <v>343133</v>
      </c>
      <c r="H12" s="7">
        <f>SUM(D12:G12)</f>
        <v>1009813</v>
      </c>
      <c r="I12" s="7">
        <f>(H12*$F$6)+ H12</f>
        <v>1110794.3</v>
      </c>
      <c r="J12" t="str">
        <f>IF(H12&gt;$D$6,"YES","NO")</f>
        <v>YES</v>
      </c>
      <c r="L12" s="22">
        <v>1</v>
      </c>
      <c r="M12" s="16" t="s">
        <v>13</v>
      </c>
    </row>
    <row r="13" spans="1:13" x14ac:dyDescent="0.35">
      <c r="A13" t="s">
        <v>1</v>
      </c>
      <c r="B13" s="3">
        <v>3</v>
      </c>
      <c r="C13" t="str">
        <v>Chicago</v>
      </c>
      <c r="D13" s="2">
        <v>18968</v>
      </c>
      <c r="E13" s="2">
        <v>145645</v>
      </c>
      <c r="F13" s="2">
        <v>118968</v>
      </c>
      <c r="G13" s="2">
        <v>43333</v>
      </c>
      <c r="H13" s="7">
        <f t="shared" ref="H13:H19" si="0">SUM(D13:G13)</f>
        <v>326914</v>
      </c>
      <c r="I13" s="7">
        <f>(H13*$F$6)+ H13</f>
        <v>359605.4</v>
      </c>
      <c r="J13" t="str">
        <f t="shared" ref="J13:J19" si="1">IF(H13&gt;$D$6,"YES","NO")</f>
        <v>NO</v>
      </c>
      <c r="L13" s="22">
        <v>2</v>
      </c>
      <c r="M13" s="16" t="s">
        <v>14</v>
      </c>
    </row>
    <row r="14" spans="1:13" x14ac:dyDescent="0.35">
      <c r="A14" t="s">
        <v>2</v>
      </c>
      <c r="B14" s="3">
        <v>4</v>
      </c>
      <c r="C14" t="str">
        <v>St Louis</v>
      </c>
      <c r="D14" s="2">
        <v>13700</v>
      </c>
      <c r="E14" s="2">
        <v>34534</v>
      </c>
      <c r="F14" s="2">
        <v>135700</v>
      </c>
      <c r="G14" s="2">
        <v>34534</v>
      </c>
      <c r="H14" s="7">
        <f t="shared" si="0"/>
        <v>218468</v>
      </c>
      <c r="I14" s="7">
        <f t="shared" ref="I14:I19" si="2">(H14*$F$6)+ H14</f>
        <v>240314.8</v>
      </c>
      <c r="J14" t="str">
        <f t="shared" si="1"/>
        <v>NO</v>
      </c>
      <c r="L14" s="22">
        <v>3</v>
      </c>
      <c r="M14" s="16" t="s">
        <v>15</v>
      </c>
    </row>
    <row r="15" spans="1:13" x14ac:dyDescent="0.35">
      <c r="A15" t="s">
        <v>3</v>
      </c>
      <c r="B15" s="3">
        <v>2</v>
      </c>
      <c r="C15" t="str">
        <v>New York</v>
      </c>
      <c r="D15" s="2">
        <v>35650</v>
      </c>
      <c r="E15" s="2">
        <v>134543</v>
      </c>
      <c r="F15" s="2">
        <v>565566</v>
      </c>
      <c r="G15" s="2">
        <v>34543</v>
      </c>
      <c r="H15" s="7">
        <f t="shared" si="0"/>
        <v>770302</v>
      </c>
      <c r="I15" s="7">
        <f t="shared" si="2"/>
        <v>847332.2</v>
      </c>
      <c r="J15" t="str">
        <f t="shared" si="1"/>
        <v>NO</v>
      </c>
      <c r="L15" s="22">
        <v>4</v>
      </c>
      <c r="M15" s="16" t="s">
        <v>16</v>
      </c>
    </row>
    <row r="16" spans="1:13" x14ac:dyDescent="0.35">
      <c r="A16" t="s">
        <v>0</v>
      </c>
      <c r="B16" s="3">
        <v>3</v>
      </c>
      <c r="C16" t="str">
        <v>Chicago</v>
      </c>
      <c r="D16" s="2">
        <v>19045</v>
      </c>
      <c r="E16" s="2">
        <v>26565</v>
      </c>
      <c r="F16" s="2">
        <v>232522</v>
      </c>
      <c r="G16" s="2">
        <v>45454</v>
      </c>
      <c r="H16" s="7">
        <f t="shared" si="0"/>
        <v>323586</v>
      </c>
      <c r="I16" s="7">
        <f t="shared" si="2"/>
        <v>355944.6</v>
      </c>
      <c r="J16" t="str">
        <f t="shared" si="1"/>
        <v>NO</v>
      </c>
      <c r="L16" s="22">
        <v>5</v>
      </c>
      <c r="M16" s="16" t="s">
        <v>17</v>
      </c>
    </row>
    <row r="17" spans="1:13" ht="15" thickBot="1" x14ac:dyDescent="0.4">
      <c r="A17" t="s">
        <v>7</v>
      </c>
      <c r="B17" s="3">
        <v>6</v>
      </c>
      <c r="C17" t="str">
        <v>Los Angeles</v>
      </c>
      <c r="D17" s="2">
        <v>12632</v>
      </c>
      <c r="E17" s="2">
        <v>46565</v>
      </c>
      <c r="F17" s="2">
        <v>125632</v>
      </c>
      <c r="G17" s="2">
        <v>16565</v>
      </c>
      <c r="H17" s="7">
        <f t="shared" si="0"/>
        <v>201394</v>
      </c>
      <c r="I17" s="7">
        <f t="shared" si="2"/>
        <v>221533.4</v>
      </c>
      <c r="J17" t="str">
        <f t="shared" si="1"/>
        <v>NO</v>
      </c>
      <c r="L17" s="23">
        <v>6</v>
      </c>
      <c r="M17" s="17" t="s">
        <v>18</v>
      </c>
    </row>
    <row r="18" spans="1:13" x14ac:dyDescent="0.35">
      <c r="A18" t="s">
        <v>5</v>
      </c>
      <c r="B18" s="3">
        <v>2</v>
      </c>
      <c r="C18" t="str">
        <v>New York</v>
      </c>
      <c r="D18" s="2">
        <v>17900</v>
      </c>
      <c r="E18" s="2">
        <v>35353</v>
      </c>
      <c r="F18" s="2">
        <v>343335</v>
      </c>
      <c r="G18" s="2">
        <v>35353</v>
      </c>
      <c r="H18" s="7">
        <f t="shared" si="0"/>
        <v>431941</v>
      </c>
      <c r="I18" s="7">
        <f t="shared" si="2"/>
        <v>475135.1</v>
      </c>
      <c r="J18" t="str">
        <f t="shared" si="1"/>
        <v>NO</v>
      </c>
    </row>
    <row r="19" spans="1:13" x14ac:dyDescent="0.35">
      <c r="A19" t="s">
        <v>6</v>
      </c>
      <c r="B19" s="3">
        <v>1</v>
      </c>
      <c r="C19" t="str">
        <v>Boston</v>
      </c>
      <c r="D19" s="2">
        <v>23870</v>
      </c>
      <c r="E19" s="2">
        <v>756456</v>
      </c>
      <c r="F19" s="2">
        <v>238570</v>
      </c>
      <c r="G19" s="2">
        <v>56456</v>
      </c>
      <c r="H19" s="7">
        <f t="shared" si="0"/>
        <v>1075352</v>
      </c>
      <c r="I19" s="7">
        <f t="shared" si="2"/>
        <v>1182887.2</v>
      </c>
      <c r="J19" t="str">
        <f t="shared" si="1"/>
        <v>YES</v>
      </c>
    </row>
    <row r="20" spans="1:13" x14ac:dyDescent="0.35">
      <c r="E20" s="2"/>
      <c r="F20" s="4"/>
      <c r="G20" s="1"/>
    </row>
    <row r="21" spans="1:13" x14ac:dyDescent="0.35">
      <c r="A21" s="10"/>
      <c r="E21" s="2"/>
      <c r="F21" s="4"/>
      <c r="G21" s="1"/>
      <c r="L21" t="s">
        <v>20</v>
      </c>
    </row>
  </sheetData>
  <mergeCells count="3">
    <mergeCell ref="A5:B5"/>
    <mergeCell ref="L11:M11"/>
    <mergeCell ref="A3:J3"/>
  </mergeCells>
  <phoneticPr fontId="5" type="noConversion"/>
  <conditionalFormatting sqref="D12:D19">
    <cfRule type="cellIs" dxfId="0" priority="1" operator="greaterThan">
      <formula>20000</formula>
    </cfRule>
  </conditionalFormatting>
  <pageMargins left="0.7" right="0.7" top="0.75" bottom="0.75" header="0.3" footer="0.3"/>
  <pageSetup scale="57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Jorge Rivas</cp:lastModifiedBy>
  <cp:lastPrinted>2008-10-30T15:38:28Z</cp:lastPrinted>
  <dcterms:created xsi:type="dcterms:W3CDTF">2006-09-23T22:20:02Z</dcterms:created>
  <dcterms:modified xsi:type="dcterms:W3CDTF">2020-12-03T04:44:17Z</dcterms:modified>
</cp:coreProperties>
</file>