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esktop\Fall 2020\Cis 13\"/>
    </mc:Choice>
  </mc:AlternateContent>
  <xr:revisionPtr revIDLastSave="0" documentId="13_ncr:1_{781C0098-97D9-497C-A093-66522EB6C4DE}" xr6:coauthVersionLast="45" xr6:coauthVersionMax="45" xr10:uidLastSave="{00000000-0000-0000-0000-000000000000}"/>
  <bookViews>
    <workbookView xWindow="-9100" yWindow="3190" windowWidth="14400" windowHeight="78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7" i="1"/>
  <c r="G8" i="1" l="1"/>
  <c r="G9" i="1"/>
  <c r="G10" i="1"/>
  <c r="G11" i="1"/>
  <c r="G12" i="1"/>
  <c r="G13" i="1"/>
  <c r="G14" i="1"/>
  <c r="G7" i="1"/>
  <c r="H8" i="1"/>
  <c r="H9" i="1"/>
  <c r="H10" i="1"/>
  <c r="H11" i="1"/>
  <c r="H12" i="1"/>
  <c r="H13" i="1"/>
  <c r="H14" i="1"/>
  <c r="H7" i="1"/>
  <c r="B19" i="1" l="1"/>
  <c r="E18" i="1"/>
  <c r="D18" i="1"/>
  <c r="F7" i="1"/>
  <c r="C18" i="1"/>
  <c r="B18" i="1"/>
  <c r="E17" i="1"/>
  <c r="D17" i="1"/>
  <c r="C17" i="1"/>
  <c r="B17" i="1"/>
  <c r="E16" i="1"/>
  <c r="D16" i="1"/>
  <c r="C16" i="1"/>
  <c r="B16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<sst xmlns="http://schemas.openxmlformats.org/spreadsheetml/2006/main" count="40" uniqueCount="34">
  <si>
    <t>Total</t>
  </si>
  <si>
    <t>Projected Increase</t>
  </si>
  <si>
    <t>QTR 1</t>
  </si>
  <si>
    <t>QTR 2</t>
  </si>
  <si>
    <t>Area Code</t>
  </si>
  <si>
    <t>Waiter</t>
  </si>
  <si>
    <t>Bobby</t>
  </si>
  <si>
    <t>Mary</t>
  </si>
  <si>
    <t>Grayson</t>
  </si>
  <si>
    <t>Petra</t>
  </si>
  <si>
    <t>Peter</t>
  </si>
  <si>
    <t>Fred</t>
  </si>
  <si>
    <t>Ronny</t>
  </si>
  <si>
    <t>Allison</t>
  </si>
  <si>
    <t>Waiters Award</t>
  </si>
  <si>
    <t>Center</t>
  </si>
  <si>
    <t>Private Room</t>
  </si>
  <si>
    <t>Bar area</t>
  </si>
  <si>
    <t>Water front</t>
  </si>
  <si>
    <t>Outside Patio</t>
  </si>
  <si>
    <t xml:space="preserve"> </t>
  </si>
  <si>
    <t>Big Mouth Burgers</t>
  </si>
  <si>
    <t>Minimum Tip</t>
  </si>
  <si>
    <t>Average Tip</t>
  </si>
  <si>
    <t>Number of  Waiters</t>
  </si>
  <si>
    <t>QTR 3</t>
  </si>
  <si>
    <t>QTR 4</t>
  </si>
  <si>
    <t>SEATING AREA</t>
  </si>
  <si>
    <t>Seating Area</t>
  </si>
  <si>
    <t>My Name:</t>
  </si>
  <si>
    <t>Projected Total in 2020</t>
  </si>
  <si>
    <t>2019 TOTAL</t>
  </si>
  <si>
    <t>2019 Awards goal</t>
  </si>
  <si>
    <t>Jorge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</si>
</sst>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0" fontId="0" fillId="0" borderId="0" xfId="0" applyBorder="1"/>
    <xf numFmtId="0" fontId="2" fillId="0" borderId="0" xfId="0" applyFont="1"/>
    <xf numFmtId="165" fontId="0" fillId="0" borderId="0" xfId="3" applyNumberFormat="1" applyFont="1" applyBorder="1"/>
    <xf numFmtId="0" fontId="0" fillId="0" borderId="0" xfId="0" applyAlignment="1">
      <alignment wrapText="1"/>
    </xf>
    <xf numFmtId="0" fontId="0" fillId="0" borderId="1" xfId="0" applyBorder="1"/>
    <xf numFmtId="164" fontId="0" fillId="2" borderId="1" xfId="0" applyNumberFormat="1" applyFill="1" applyBorder="1"/>
    <xf numFmtId="0" fontId="0" fillId="2" borderId="1" xfId="0" applyFill="1" applyBorder="1"/>
    <xf numFmtId="0" fontId="4" fillId="0" borderId="0" xfId="0" applyFont="1" applyBorder="1"/>
    <xf numFmtId="0" fontId="4" fillId="0" borderId="0" xfId="1" applyNumberFormat="1" applyFont="1" applyBorder="1"/>
    <xf numFmtId="43" fontId="4" fillId="0" borderId="0" xfId="1" applyFont="1" applyBorder="1"/>
    <xf numFmtId="43" fontId="0" fillId="0" borderId="0" xfId="1" applyFont="1" applyBorder="1"/>
    <xf numFmtId="0" fontId="0" fillId="0" borderId="0" xfId="1" applyNumberFormat="1" applyFont="1" applyBorder="1"/>
    <xf numFmtId="164" fontId="0" fillId="0" borderId="0" xfId="0" applyNumberFormat="1"/>
    <xf numFmtId="0" fontId="0" fillId="5" borderId="1" xfId="0" applyFill="1" applyBorder="1"/>
    <xf numFmtId="0" fontId="0" fillId="3" borderId="1" xfId="0" applyFill="1" applyBorder="1"/>
    <xf numFmtId="0" fontId="2" fillId="3" borderId="2" xfId="0" applyFont="1" applyFill="1" applyBorder="1" applyAlignment="1">
      <alignment wrapText="1"/>
    </xf>
    <xf numFmtId="3" fontId="2" fillId="3" borderId="3" xfId="0" applyNumberFormat="1" applyFont="1" applyFill="1" applyBorder="1"/>
    <xf numFmtId="9" fontId="2" fillId="3" borderId="2" xfId="2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165" fontId="0" fillId="0" borderId="1" xfId="3" applyNumberFormat="1" applyFont="1" applyBorder="1"/>
    <xf numFmtId="165" fontId="0" fillId="2" borderId="1" xfId="3" applyNumberFormat="1" applyFont="1" applyFill="1" applyBorder="1"/>
    <xf numFmtId="164" fontId="0" fillId="2" borderId="1" xfId="0" applyNumberFormat="1" applyFill="1" applyBorder="1" applyAlignment="1">
      <alignment horizontal="right"/>
    </xf>
    <xf numFmtId="0" fontId="3" fillId="5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1"/>
  <sheetViews>
    <sheetView tabSelected="1" topLeftCell="F1" zoomScale="70" zoomScaleNormal="70" workbookViewId="0">
      <selection activeCell="J13" sqref="J13"/>
    </sheetView>
  </sheetViews>
  <sheetFormatPr defaultRowHeight="14.5" x14ac:dyDescent="0.35"/>
  <cols>
    <col min="1" max="2" width="14.26953125" customWidth="1"/>
    <col min="3" max="3" width="11.54296875" customWidth="1"/>
    <col min="4" max="4" width="17.81640625" customWidth="1"/>
    <col min="5" max="5" width="14.26953125" customWidth="1"/>
    <col min="6" max="6" width="15.81640625" customWidth="1"/>
    <col min="7" max="7" width="12.7265625" customWidth="1"/>
    <col min="8" max="8" width="11.81640625" customWidth="1"/>
    <col min="9" max="9" width="8.1796875" customWidth="1"/>
    <col min="10" max="10" width="16" customWidth="1"/>
    <col min="12" max="12" width="11.81640625" customWidth="1"/>
    <col min="13" max="13" width="12.54296875" bestFit="1" customWidth="1"/>
    <col min="16" max="16" width="28.7265625" customWidth="1"/>
  </cols>
  <sheetData>
    <row r="1" spans="1:11" x14ac:dyDescent="0.35">
      <c r="E1" s="26" t="s">
        <v>29</v>
      </c>
      <c r="F1" t="s">
        <v>33</v>
      </c>
      <c r="G1" t="s">
        <v>20</v>
      </c>
    </row>
    <row r="2" spans="1:11" x14ac:dyDescent="0.35">
      <c r="E2" s="3"/>
    </row>
    <row r="3" spans="1:11" ht="36" x14ac:dyDescent="0.8">
      <c r="A3" s="31" t="s">
        <v>21</v>
      </c>
      <c r="B3" s="31"/>
      <c r="C3" s="31"/>
      <c r="D3" s="31"/>
      <c r="E3" s="31"/>
      <c r="F3" s="31"/>
      <c r="G3" s="31"/>
      <c r="H3" s="31"/>
      <c r="I3" s="31"/>
      <c r="J3" s="31"/>
    </row>
    <row r="4" spans="1:11" x14ac:dyDescent="0.35">
      <c r="E4" s="6"/>
    </row>
    <row r="5" spans="1:11" x14ac:dyDescent="0.35">
      <c r="A5" t="s">
        <v>20</v>
      </c>
    </row>
    <row r="6" spans="1:11" ht="48.75" customHeight="1" x14ac:dyDescent="0.35">
      <c r="A6" s="26" t="s">
        <v>5</v>
      </c>
      <c r="B6" s="26" t="s">
        <v>2</v>
      </c>
      <c r="C6" s="26" t="s">
        <v>3</v>
      </c>
      <c r="D6" s="26" t="s">
        <v>25</v>
      </c>
      <c r="E6" s="26" t="s">
        <v>26</v>
      </c>
      <c r="F6" s="26" t="s">
        <v>31</v>
      </c>
      <c r="G6" s="27" t="s">
        <v>30</v>
      </c>
      <c r="H6" s="27" t="s">
        <v>14</v>
      </c>
      <c r="I6" s="27" t="s">
        <v>4</v>
      </c>
      <c r="J6" s="26" t="s">
        <v>28</v>
      </c>
    </row>
    <row r="7" spans="1:11" x14ac:dyDescent="0.35">
      <c r="A7" s="19" t="s">
        <v>9</v>
      </c>
      <c r="B7" s="28">
        <v>140</v>
      </c>
      <c r="C7" s="28">
        <v>155</v>
      </c>
      <c r="D7" s="28">
        <v>170</v>
      </c>
      <c r="E7" s="28">
        <v>185</v>
      </c>
      <c r="F7" s="29">
        <f>SUM(B7:E7)</f>
        <v>650</v>
      </c>
      <c r="G7" s="11">
        <f>F7*$D$24</f>
        <v>65</v>
      </c>
      <c r="H7" s="30" t="str">
        <f>IF(F7&gt;$E$22,"Yes","No")</f>
        <v>Yes</v>
      </c>
      <c r="I7" s="10">
        <v>3</v>
      </c>
      <c r="J7" s="12" t="str">
        <f>VLOOKUP(I7,$A$23:$B$27,2,FALSE)</f>
        <v>Outside Patio</v>
      </c>
    </row>
    <row r="8" spans="1:11" x14ac:dyDescent="0.35">
      <c r="A8" s="19" t="s">
        <v>6</v>
      </c>
      <c r="B8" s="28">
        <v>137</v>
      </c>
      <c r="C8" s="28">
        <v>142</v>
      </c>
      <c r="D8" s="28">
        <v>147</v>
      </c>
      <c r="E8" s="28">
        <v>144</v>
      </c>
      <c r="F8" s="29">
        <f t="shared" ref="F8:F14" si="0">SUM(B8:E8)</f>
        <v>570</v>
      </c>
      <c r="G8" s="11">
        <f t="shared" ref="G8:G14" si="1">F8*$D$24</f>
        <v>57</v>
      </c>
      <c r="H8" s="30" t="str">
        <f t="shared" ref="H8:H14" si="2">IF(F8&gt;$E$22,"Yes","No")</f>
        <v>No</v>
      </c>
      <c r="I8" s="10">
        <v>1</v>
      </c>
      <c r="J8" s="12" t="str">
        <f t="shared" ref="J8:J14" si="3">VLOOKUP(I8,$A$23:$B$27,2,FALSE)</f>
        <v>Bar area</v>
      </c>
    </row>
    <row r="9" spans="1:11" x14ac:dyDescent="0.35">
      <c r="A9" s="19" t="s">
        <v>7</v>
      </c>
      <c r="B9" s="28">
        <v>166</v>
      </c>
      <c r="C9" s="28">
        <v>98</v>
      </c>
      <c r="D9" s="28">
        <v>177</v>
      </c>
      <c r="E9" s="28">
        <v>203</v>
      </c>
      <c r="F9" s="29">
        <f t="shared" si="0"/>
        <v>644</v>
      </c>
      <c r="G9" s="11">
        <f t="shared" si="1"/>
        <v>64.400000000000006</v>
      </c>
      <c r="H9" s="30" t="str">
        <f t="shared" si="2"/>
        <v>Yes</v>
      </c>
      <c r="I9" s="10">
        <v>4</v>
      </c>
      <c r="J9" s="12" t="str">
        <f t="shared" si="3"/>
        <v>Center</v>
      </c>
    </row>
    <row r="10" spans="1:11" x14ac:dyDescent="0.35">
      <c r="A10" s="19" t="s">
        <v>10</v>
      </c>
      <c r="B10" s="28">
        <v>122</v>
      </c>
      <c r="C10" s="28">
        <v>107</v>
      </c>
      <c r="D10" s="28">
        <v>96</v>
      </c>
      <c r="E10" s="28">
        <v>155</v>
      </c>
      <c r="F10" s="29">
        <f t="shared" si="0"/>
        <v>480</v>
      </c>
      <c r="G10" s="11">
        <f t="shared" si="1"/>
        <v>48</v>
      </c>
      <c r="H10" s="30" t="str">
        <f t="shared" si="2"/>
        <v>No</v>
      </c>
      <c r="I10" s="10">
        <v>2</v>
      </c>
      <c r="J10" s="12" t="str">
        <f t="shared" si="3"/>
        <v>Water front</v>
      </c>
    </row>
    <row r="11" spans="1:11" x14ac:dyDescent="0.35">
      <c r="A11" s="19" t="s">
        <v>8</v>
      </c>
      <c r="B11" s="28">
        <v>183</v>
      </c>
      <c r="C11" s="28">
        <v>207</v>
      </c>
      <c r="D11" s="28">
        <v>252</v>
      </c>
      <c r="E11" s="28">
        <v>301</v>
      </c>
      <c r="F11" s="29">
        <f t="shared" si="0"/>
        <v>943</v>
      </c>
      <c r="G11" s="11">
        <f t="shared" si="1"/>
        <v>94.300000000000011</v>
      </c>
      <c r="H11" s="30" t="str">
        <f t="shared" si="2"/>
        <v>Yes</v>
      </c>
      <c r="I11" s="10">
        <v>4</v>
      </c>
      <c r="J11" s="12" t="str">
        <f t="shared" si="3"/>
        <v>Center</v>
      </c>
    </row>
    <row r="12" spans="1:11" x14ac:dyDescent="0.35">
      <c r="A12" s="19" t="s">
        <v>11</v>
      </c>
      <c r="B12" s="28">
        <v>178</v>
      </c>
      <c r="C12" s="28">
        <v>166</v>
      </c>
      <c r="D12" s="28">
        <v>149</v>
      </c>
      <c r="E12" s="28">
        <v>151</v>
      </c>
      <c r="F12" s="29">
        <f t="shared" si="0"/>
        <v>644</v>
      </c>
      <c r="G12" s="11">
        <f t="shared" si="1"/>
        <v>64.400000000000006</v>
      </c>
      <c r="H12" s="30" t="str">
        <f t="shared" si="2"/>
        <v>Yes</v>
      </c>
      <c r="I12" s="10">
        <v>3</v>
      </c>
      <c r="J12" s="12" t="str">
        <f t="shared" si="3"/>
        <v>Outside Patio</v>
      </c>
    </row>
    <row r="13" spans="1:11" x14ac:dyDescent="0.35">
      <c r="A13" s="19" t="s">
        <v>12</v>
      </c>
      <c r="B13" s="28">
        <v>242</v>
      </c>
      <c r="C13" s="28">
        <v>319</v>
      </c>
      <c r="D13" s="28">
        <v>265</v>
      </c>
      <c r="E13" s="28">
        <v>188</v>
      </c>
      <c r="F13" s="29">
        <f t="shared" si="0"/>
        <v>1014</v>
      </c>
      <c r="G13" s="11">
        <f t="shared" si="1"/>
        <v>101.4</v>
      </c>
      <c r="H13" s="30" t="str">
        <f t="shared" si="2"/>
        <v>Yes</v>
      </c>
      <c r="I13" s="10">
        <v>2</v>
      </c>
      <c r="J13" s="12" t="str">
        <f t="shared" si="3"/>
        <v>Water front</v>
      </c>
    </row>
    <row r="14" spans="1:11" x14ac:dyDescent="0.35">
      <c r="A14" s="19" t="s">
        <v>13</v>
      </c>
      <c r="B14" s="28">
        <v>390</v>
      </c>
      <c r="C14" s="28">
        <v>402</v>
      </c>
      <c r="D14" s="28">
        <v>322</v>
      </c>
      <c r="E14" s="28">
        <v>219</v>
      </c>
      <c r="F14" s="29">
        <f t="shared" si="0"/>
        <v>1333</v>
      </c>
      <c r="G14" s="11">
        <f t="shared" si="1"/>
        <v>133.30000000000001</v>
      </c>
      <c r="H14" s="30" t="str">
        <f t="shared" si="2"/>
        <v>Yes</v>
      </c>
      <c r="I14" s="10">
        <v>5</v>
      </c>
      <c r="J14" s="12" t="str">
        <f t="shared" si="3"/>
        <v>Private Room</v>
      </c>
      <c r="K14" t="s">
        <v>20</v>
      </c>
    </row>
    <row r="15" spans="1:11" x14ac:dyDescent="0.35">
      <c r="C15" s="2"/>
      <c r="D15" s="4"/>
      <c r="E15" s="1"/>
      <c r="G15" s="18"/>
      <c r="K15" t="s">
        <v>20</v>
      </c>
    </row>
    <row r="16" spans="1:11" x14ac:dyDescent="0.35">
      <c r="A16" t="s">
        <v>0</v>
      </c>
      <c r="B16" s="11">
        <f>SUM(B7:B14)</f>
        <v>1558</v>
      </c>
      <c r="C16" s="11">
        <f>SUM(C7:C14)</f>
        <v>1596</v>
      </c>
      <c r="D16" s="11">
        <f>SUM(D7:D14)</f>
        <v>1578</v>
      </c>
      <c r="E16" s="11">
        <f>SUM(E7:E14)</f>
        <v>1546</v>
      </c>
      <c r="G16" s="18"/>
      <c r="K16" t="s">
        <v>20</v>
      </c>
    </row>
    <row r="17" spans="1:18" x14ac:dyDescent="0.35">
      <c r="A17" t="s">
        <v>22</v>
      </c>
      <c r="B17" s="11">
        <f>MIN(B7:B14)</f>
        <v>122</v>
      </c>
      <c r="C17" s="11">
        <f>MIN(C7:C14)</f>
        <v>98</v>
      </c>
      <c r="D17" s="11">
        <f>MIN(D7:D14)</f>
        <v>96</v>
      </c>
      <c r="E17" s="11">
        <f>MIN(E7:E14)</f>
        <v>144</v>
      </c>
      <c r="G17" s="18"/>
      <c r="K17" t="s">
        <v>20</v>
      </c>
    </row>
    <row r="18" spans="1:18" x14ac:dyDescent="0.35">
      <c r="A18" t="s">
        <v>23</v>
      </c>
      <c r="B18" s="11">
        <f>AVERAGE(B7:B14)</f>
        <v>194.75</v>
      </c>
      <c r="C18" s="11">
        <f>AVERAGE(C7:C14)</f>
        <v>199.5</v>
      </c>
      <c r="D18" s="11">
        <f>AVERAGE(D7:D14)</f>
        <v>197.25</v>
      </c>
      <c r="E18" s="11">
        <f>AVERAGE(E7:E14)</f>
        <v>193.25</v>
      </c>
      <c r="G18" s="18"/>
    </row>
    <row r="19" spans="1:18" ht="29" x14ac:dyDescent="0.35">
      <c r="A19" s="9" t="s">
        <v>24</v>
      </c>
      <c r="B19" s="12">
        <f>COUNT(B7:B14)</f>
        <v>8</v>
      </c>
      <c r="C19" s="2"/>
      <c r="D19" s="4"/>
      <c r="E19" s="1"/>
      <c r="G19" s="18"/>
      <c r="I19" s="9"/>
      <c r="J19" s="6"/>
    </row>
    <row r="20" spans="1:18" x14ac:dyDescent="0.35">
      <c r="A20" s="9"/>
      <c r="B20" s="9"/>
      <c r="C20" s="2"/>
      <c r="D20" s="4"/>
      <c r="E20" s="1"/>
      <c r="G20" s="18"/>
      <c r="I20" s="9"/>
      <c r="J20" s="6"/>
    </row>
    <row r="21" spans="1:18" ht="15" thickBot="1" x14ac:dyDescent="0.4">
      <c r="A21" s="9"/>
      <c r="C21" s="2"/>
      <c r="D21" s="4"/>
      <c r="E21" s="1"/>
      <c r="H21" s="6"/>
      <c r="I21" s="9"/>
      <c r="J21" s="6"/>
    </row>
    <row r="22" spans="1:18" ht="30.75" customHeight="1" thickBot="1" x14ac:dyDescent="0.4">
      <c r="A22" s="32" t="s">
        <v>27</v>
      </c>
      <c r="B22" s="33"/>
      <c r="C22" s="2"/>
      <c r="D22" s="21" t="s">
        <v>32</v>
      </c>
      <c r="E22" s="22">
        <v>600</v>
      </c>
    </row>
    <row r="23" spans="1:18" ht="15" thickBot="1" x14ac:dyDescent="0.4">
      <c r="A23" s="20">
        <v>1</v>
      </c>
      <c r="B23" s="20" t="s">
        <v>17</v>
      </c>
      <c r="C23" s="2"/>
      <c r="D23" s="4"/>
      <c r="E23" s="1"/>
      <c r="M23" s="6"/>
      <c r="N23" s="6"/>
      <c r="O23" s="6"/>
      <c r="P23" s="6"/>
      <c r="Q23" s="6"/>
      <c r="R23" s="6"/>
    </row>
    <row r="24" spans="1:18" ht="15" thickBot="1" x14ac:dyDescent="0.4">
      <c r="A24" s="20">
        <v>2</v>
      </c>
      <c r="B24" s="20" t="s">
        <v>18</v>
      </c>
      <c r="C24" s="2"/>
      <c r="D24" s="23">
        <v>0.1</v>
      </c>
      <c r="E24" s="24" t="s">
        <v>1</v>
      </c>
      <c r="F24" s="25"/>
      <c r="M24" s="8"/>
      <c r="N24" s="6"/>
      <c r="O24" s="6"/>
      <c r="P24" s="6"/>
      <c r="Q24" s="8"/>
      <c r="R24" s="6"/>
    </row>
    <row r="25" spans="1:18" x14ac:dyDescent="0.35">
      <c r="A25" s="20">
        <v>3</v>
      </c>
      <c r="B25" s="20" t="s">
        <v>19</v>
      </c>
      <c r="C25" s="2"/>
      <c r="D25" s="17"/>
      <c r="E25" s="16"/>
      <c r="F25" s="6"/>
      <c r="M25" s="6"/>
      <c r="N25" s="6"/>
      <c r="O25" s="6"/>
      <c r="P25" s="6"/>
      <c r="Q25" s="6"/>
      <c r="R25" s="6"/>
    </row>
    <row r="26" spans="1:18" ht="15.5" x14ac:dyDescent="0.35">
      <c r="A26" s="20">
        <v>4</v>
      </c>
      <c r="B26" s="20" t="s">
        <v>15</v>
      </c>
      <c r="C26" s="2"/>
      <c r="D26" s="14"/>
      <c r="E26" s="15"/>
      <c r="F26" s="13"/>
      <c r="M26" s="6"/>
      <c r="N26" s="6"/>
      <c r="O26" s="6"/>
      <c r="P26" s="6"/>
      <c r="Q26" s="6"/>
      <c r="R26" s="6"/>
    </row>
    <row r="27" spans="1:18" ht="15.5" x14ac:dyDescent="0.35">
      <c r="A27" s="20">
        <v>5</v>
      </c>
      <c r="B27" s="20" t="s">
        <v>16</v>
      </c>
      <c r="C27" s="2"/>
      <c r="D27" s="14"/>
      <c r="E27" s="15"/>
      <c r="F27" s="13"/>
      <c r="I27" s="7"/>
      <c r="Q27" s="6"/>
      <c r="R27" s="6"/>
    </row>
    <row r="28" spans="1:18" ht="15.5" x14ac:dyDescent="0.35">
      <c r="A28" s="13" t="s">
        <v>20</v>
      </c>
      <c r="C28" s="2"/>
      <c r="D28" s="14"/>
      <c r="E28" s="15"/>
      <c r="F28" s="13"/>
      <c r="Q28" s="6"/>
      <c r="R28" s="6"/>
    </row>
    <row r="29" spans="1:18" x14ac:dyDescent="0.35">
      <c r="C29" s="2"/>
      <c r="D29" s="17"/>
      <c r="E29" s="16"/>
      <c r="F29" s="6"/>
      <c r="Q29" s="6"/>
      <c r="R29" s="6"/>
    </row>
    <row r="30" spans="1:18" x14ac:dyDescent="0.35">
      <c r="C30" s="2"/>
      <c r="D30" s="4"/>
      <c r="E30" s="16"/>
      <c r="F30" s="6"/>
    </row>
    <row r="31" spans="1:18" x14ac:dyDescent="0.35">
      <c r="C31" s="2"/>
      <c r="D31" s="5"/>
    </row>
  </sheetData>
  <mergeCells count="2">
    <mergeCell ref="A3:J3"/>
    <mergeCell ref="A22:B22"/>
  </mergeCells>
  <conditionalFormatting sqref="H7:H14">
    <cfRule type="containsText" dxfId="0" priority="1" operator="containsText" text="No">
      <formula>NOT(ISERROR(SEARCH("No",H7)))</formula>
    </cfRule>
  </conditionalFormatting>
  <pageMargins left="0.7" right="0.7" top="0.75" bottom="0.75" header="0.3" footer="0.3"/>
  <pageSetup scale="58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Jorge Rivas</cp:lastModifiedBy>
  <cp:lastPrinted>2016-12-14T22:53:17Z</cp:lastPrinted>
  <dcterms:created xsi:type="dcterms:W3CDTF">2006-09-23T22:20:02Z</dcterms:created>
  <dcterms:modified xsi:type="dcterms:W3CDTF">2020-11-30T23:22:21Z</dcterms:modified>
</cp:coreProperties>
</file>