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orge\Desktop\School CS\CIS 26\"/>
    </mc:Choice>
  </mc:AlternateContent>
  <xr:revisionPtr revIDLastSave="0" documentId="13_ncr:1_{D1E25924-57DA-4DD4-933B-11D866146899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ocumentation" sheetId="1" r:id="rId1"/>
    <sheet name="Sales Report" sheetId="2" r:id="rId2"/>
  </sheets>
  <definedNames>
    <definedName name="_xlnm.Print_Area" localSheetId="1">'Sales Report'!$A$1:$F$22,'Sales Report'!$A$23:$R$46</definedName>
    <definedName name="_xlnm.Print_Titles" localSheetId="1">'Sales Report'!$A:$B,'Sales Report'!$1:$2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2" l="1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26" i="2"/>
  <c r="P46" i="2"/>
  <c r="C46" i="2"/>
  <c r="D46" i="2"/>
  <c r="E46" i="2"/>
  <c r="F46" i="2"/>
  <c r="G46" i="2"/>
  <c r="H46" i="2"/>
  <c r="I46" i="2"/>
  <c r="J46" i="2"/>
  <c r="K46" i="2"/>
  <c r="L46" i="2"/>
  <c r="M46" i="2"/>
  <c r="N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6" i="2"/>
  <c r="P28" i="2"/>
  <c r="P27" i="2"/>
  <c r="F20" i="2"/>
  <c r="E20" i="2"/>
  <c r="F15" i="2"/>
  <c r="F16" i="2"/>
  <c r="F17" i="2"/>
  <c r="F18" i="2"/>
  <c r="E18" i="2"/>
  <c r="E17" i="2"/>
  <c r="E16" i="2"/>
  <c r="E15" i="2"/>
  <c r="F11" i="2"/>
  <c r="E11" i="2"/>
  <c r="F9" i="2"/>
  <c r="E9" i="2"/>
  <c r="F8" i="2"/>
  <c r="E8" i="2"/>
  <c r="F7" i="2"/>
  <c r="E7" i="2"/>
  <c r="F6" i="2"/>
  <c r="E6" i="2"/>
  <c r="D20" i="2"/>
  <c r="D15" i="2"/>
  <c r="D16" i="2"/>
  <c r="D17" i="2"/>
  <c r="D18" i="2"/>
  <c r="C18" i="2"/>
  <c r="C20" i="2"/>
  <c r="C17" i="2"/>
  <c r="C16" i="2"/>
  <c r="C15" i="2"/>
  <c r="D9" i="2"/>
  <c r="C9" i="2"/>
  <c r="C6" i="2"/>
</calcChain>
</file>

<file path=xl/sharedStrings.xml><?xml version="1.0" encoding="utf-8"?>
<sst xmlns="http://schemas.openxmlformats.org/spreadsheetml/2006/main" count="75" uniqueCount="64">
  <si>
    <t>Author</t>
  </si>
  <si>
    <t>Date</t>
  </si>
  <si>
    <t>Purpose</t>
  </si>
  <si>
    <t>Net Change</t>
  </si>
  <si>
    <t>% Change</t>
  </si>
  <si>
    <t>Gross Sales</t>
  </si>
  <si>
    <t>Cost of Sales</t>
  </si>
  <si>
    <t>Operating Expenses</t>
  </si>
  <si>
    <t>Net Profit/Loss</t>
  </si>
  <si>
    <t>Stores</t>
  </si>
  <si>
    <t>State</t>
  </si>
  <si>
    <t>Store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</si>
  <si>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</si>
  <si>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</si>
  <si>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</si>
  <si>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</si>
  <si>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</si>
  <si>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</si>
  <si>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</si>
  <si>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</si>
  <si>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</si>
  <si>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</si>
  <si>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</si>
  <si>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</si>
  <si>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</si>
  <si>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Washington</t>
  </si>
  <si>
    <t>Oregon</t>
  </si>
  <si>
    <t>Idaho</t>
  </si>
  <si>
    <t>Current Year</t>
  </si>
  <si>
    <t>Previous Year</t>
  </si>
  <si>
    <t>Items Sold</t>
  </si>
  <si>
    <t>Home Furnishing Sales by Store and Month</t>
  </si>
  <si>
    <t>432 West Fern St.
Tacoma, WA 98444
(253) 555-3491</t>
  </si>
  <si>
    <t>603 St. James Way
Seattle, WA 98117
(206) 555-4325</t>
  </si>
  <si>
    <t>618 Lewis Ave.
Kennewick, WA 99337
(509) 555-3991</t>
  </si>
  <si>
    <t>990 Waterside St.
Spokane, WA 99208
(509) 555-9369</t>
  </si>
  <si>
    <t>916 Cermak Ave.
Renton, WA 98055
(425) 555-728</t>
  </si>
  <si>
    <t>446 Hadley Ln.
Everett, WA 98201
(425) 555-8654</t>
  </si>
  <si>
    <t>251 Pulaski Ave.
Bremerton, WA 98337
(360) 555-9913</t>
  </si>
  <si>
    <t>51 Merrimac Ln.
Vancouver City, WA 98662
(360) 555-8483</t>
  </si>
  <si>
    <t>792 Winnemac Ave.
Yakima, WA 98901
(509) 555-3947</t>
  </si>
  <si>
    <t>250 3rd St.
Salem, OR 97301
(503) 555-7661</t>
  </si>
  <si>
    <t>104 Pacific Ln.
Portland, OR 97233
(503) 555-6026</t>
  </si>
  <si>
    <t>31 Shore Ave.
Corvallis, OR 97333
(541) 555-5657</t>
  </si>
  <si>
    <t>960 Mount Ln.
Hillsboro, OR 97123
(503) 555-5976</t>
  </si>
  <si>
    <t>943 Stark St.
Gresham, OR 97030
(503) 555-2478</t>
  </si>
  <si>
    <t>299 Kildare Ave.
Bend, OR 97701
(541) 555-2858</t>
  </si>
  <si>
    <t>117 Clyde St.
Beaverton, OR 97006
(503) 555-2915</t>
  </si>
  <si>
    <t>406 Maple Ln.
Portland, OR 97202
(503) 555-1881</t>
  </si>
  <si>
    <t>66 Mango St.
Boise, ID 83704
(208) 555-5417</t>
  </si>
  <si>
    <t>758 Kent Ave.
Idaho Falls, ID 83402
(208) 555-9701</t>
  </si>
  <si>
    <t>95 Laramie Way
Nampa, ID 83651
(208) 555-1026</t>
  </si>
  <si>
    <t>Your Value Store</t>
  </si>
  <si>
    <t>To summarize sales data in the Home Furnishing department from 20 stores in the Northwest region</t>
  </si>
  <si>
    <t>Average Home Furnishing Sales per Store (Northwest Region)</t>
  </si>
  <si>
    <t>Home Furnishing Sales (Northwest Region)</t>
  </si>
  <si>
    <t>Jorge Rivas</t>
  </si>
  <si>
    <r>
      <t xml:space="preserve">Bristol </t>
    </r>
    <r>
      <rPr>
        <b/>
        <sz val="28"/>
        <color rgb="FF92D050"/>
        <rFont val="Century Gothic"/>
        <family val="2"/>
        <scheme val="major"/>
      </rPr>
      <t>Bay</t>
    </r>
  </si>
  <si>
    <t>Yearly Totals</t>
  </si>
  <si>
    <t>Monthly Totals</t>
  </si>
  <si>
    <t>Store Average</t>
  </si>
  <si>
    <r>
      <t xml:space="preserve">Bristol </t>
    </r>
    <r>
      <rPr>
        <b/>
        <sz val="28"/>
        <color theme="9"/>
        <rFont val="Century Gothic"/>
        <family val="2"/>
        <scheme val="major"/>
      </rPr>
      <t>Bay</t>
    </r>
  </si>
  <si>
    <t>Top 5% in Sales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</si>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</sst>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$-409]* #,##0_);_([$$-409]* \(#,##0\);_([$$-409]* &quot;-&quot;??_);_(@_)"/>
    <numFmt numFmtId="165" formatCode="_(* #,##0_);_(* \(#,##0\);_(* &quot;-&quot;??_);_(@_)"/>
    <numFmt numFmtId="166" formatCode="[$-F800]dddd\,\ mmmm\ dd\,\ yyyy"/>
  </numFmts>
  <fonts count="17" x14ac:knownFonts="1">
    <font>
      <sz val="11"/>
      <color theme="1"/>
      <name val="Century Gothic"/>
      <family val="2"/>
      <scheme val="minor"/>
    </font>
    <font>
      <sz val="1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1"/>
      <name val="Arial Black"/>
      <family val="2"/>
    </font>
    <font>
      <b/>
      <sz val="28"/>
      <color rgb="FF00B0F0"/>
      <name val="Century Gothic"/>
      <family val="2"/>
      <scheme val="major"/>
    </font>
    <font>
      <i/>
      <sz val="16"/>
      <color rgb="FF00B0F0"/>
      <name val="Century Gothic"/>
      <family val="2"/>
      <scheme val="minor"/>
    </font>
    <font>
      <b/>
      <sz val="28"/>
      <color rgb="FF92D050"/>
      <name val="Century Gothic"/>
      <family val="2"/>
      <scheme val="major"/>
    </font>
    <font>
      <sz val="11"/>
      <color rgb="FF00B0F0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sz val="11"/>
      <color theme="0"/>
      <name val="Century Gothic"/>
      <family val="2"/>
      <scheme val="minor"/>
    </font>
    <font>
      <sz val="9"/>
      <color theme="1"/>
      <name val="Century Gothic"/>
      <family val="2"/>
      <scheme val="minor"/>
    </font>
    <font>
      <b/>
      <sz val="16"/>
      <color theme="0"/>
      <name val="Century Gothic"/>
      <family val="2"/>
      <scheme val="minor"/>
    </font>
    <font>
      <sz val="14"/>
      <color theme="8"/>
      <name val="Century Gothic"/>
      <family val="2"/>
      <scheme val="major"/>
    </font>
    <font>
      <b/>
      <sz val="28"/>
      <color theme="9"/>
      <name val="Century Gothic"/>
      <family val="2"/>
      <scheme val="major"/>
    </font>
    <font>
      <sz val="11"/>
      <color theme="4"/>
      <name val="Century Gothic"/>
      <family val="2"/>
      <scheme val="minor"/>
    </font>
    <font>
      <b/>
      <sz val="16"/>
      <color theme="4"/>
      <name val="Century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3" fillId="0" borderId="0"/>
  </cellStyleXfs>
  <cellXfs count="48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165" fontId="0" fillId="0" borderId="0" xfId="1" applyNumberFormat="1" applyFont="1" applyBorder="1"/>
    <xf numFmtId="10" fontId="0" fillId="0" borderId="0" xfId="2" applyNumberFormat="1" applyFont="1" applyBorder="1"/>
    <xf numFmtId="166" fontId="7" fillId="0" borderId="1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left" indent="2"/>
    </xf>
    <xf numFmtId="0" fontId="0" fillId="0" borderId="3" xfId="0" applyBorder="1"/>
    <xf numFmtId="164" fontId="0" fillId="0" borderId="3" xfId="0" applyNumberFormat="1" applyBorder="1"/>
    <xf numFmtId="10" fontId="0" fillId="0" borderId="3" xfId="2" applyNumberFormat="1" applyFont="1" applyBorder="1"/>
    <xf numFmtId="0" fontId="0" fillId="0" borderId="4" xfId="0" applyBorder="1"/>
    <xf numFmtId="10" fontId="0" fillId="0" borderId="4" xfId="2" applyNumberFormat="1" applyFont="1" applyBorder="1"/>
    <xf numFmtId="165" fontId="0" fillId="0" borderId="3" xfId="1" applyNumberFormat="1" applyFont="1" applyBorder="1"/>
    <xf numFmtId="165" fontId="0" fillId="0" borderId="3" xfId="1" applyNumberFormat="1" applyFont="1" applyFill="1" applyBorder="1"/>
    <xf numFmtId="10" fontId="0" fillId="0" borderId="3" xfId="2" applyNumberFormat="1" applyFont="1" applyFill="1" applyBorder="1"/>
    <xf numFmtId="165" fontId="0" fillId="0" borderId="1" xfId="1" applyNumberFormat="1" applyFont="1" applyBorder="1" applyAlignment="1">
      <alignment vertical="top"/>
    </xf>
    <xf numFmtId="165" fontId="0" fillId="0" borderId="0" xfId="1" applyNumberFormat="1" applyFont="1" applyAlignment="1">
      <alignment vertical="top"/>
    </xf>
    <xf numFmtId="0" fontId="11" fillId="0" borderId="1" xfId="0" applyFont="1" applyBorder="1" applyAlignment="1">
      <alignment horizontal="left" wrapText="1" indent="2"/>
    </xf>
    <xf numFmtId="0" fontId="10" fillId="4" borderId="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165" fontId="0" fillId="0" borderId="1" xfId="0" applyNumberFormat="1" applyBorder="1" applyAlignment="1">
      <alignment vertical="top"/>
    </xf>
    <xf numFmtId="0" fontId="10" fillId="4" borderId="5" xfId="0" applyFont="1" applyFill="1" applyBorder="1"/>
    <xf numFmtId="0" fontId="10" fillId="4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left" wrapText="1" indent="2"/>
    </xf>
    <xf numFmtId="165" fontId="0" fillId="0" borderId="6" xfId="1" applyNumberFormat="1" applyFont="1" applyBorder="1" applyAlignment="1">
      <alignment vertical="top"/>
    </xf>
    <xf numFmtId="0" fontId="11" fillId="0" borderId="9" xfId="0" applyFont="1" applyBorder="1" applyAlignment="1">
      <alignment horizontal="left" wrapText="1" indent="2"/>
    </xf>
    <xf numFmtId="165" fontId="0" fillId="0" borderId="9" xfId="1" applyNumberFormat="1" applyFont="1" applyBorder="1" applyAlignment="1">
      <alignment vertical="top"/>
    </xf>
    <xf numFmtId="165" fontId="0" fillId="0" borderId="10" xfId="1" applyNumberFormat="1" applyFont="1" applyBorder="1" applyAlignment="1">
      <alignment vertical="top"/>
    </xf>
    <xf numFmtId="165" fontId="0" fillId="0" borderId="12" xfId="1" applyNumberFormat="1" applyFont="1" applyBorder="1" applyAlignment="1">
      <alignment vertical="top"/>
    </xf>
    <xf numFmtId="0" fontId="11" fillId="0" borderId="14" xfId="0" applyFont="1" applyBorder="1" applyAlignment="1">
      <alignment horizontal="left" wrapText="1" indent="2"/>
    </xf>
    <xf numFmtId="165" fontId="0" fillId="0" borderId="14" xfId="1" applyNumberFormat="1" applyFont="1" applyBorder="1" applyAlignment="1">
      <alignment vertical="top"/>
    </xf>
    <xf numFmtId="165" fontId="0" fillId="0" borderId="15" xfId="1" applyNumberFormat="1" applyFont="1" applyBorder="1" applyAlignment="1">
      <alignment vertical="top"/>
    </xf>
    <xf numFmtId="0" fontId="1" fillId="0" borderId="6" xfId="0" applyFont="1" applyBorder="1"/>
    <xf numFmtId="165" fontId="0" fillId="0" borderId="16" xfId="1" applyNumberFormat="1" applyFont="1" applyBorder="1" applyAlignment="1">
      <alignment vertical="top"/>
    </xf>
    <xf numFmtId="0" fontId="9" fillId="0" borderId="0" xfId="3"/>
    <xf numFmtId="0" fontId="13" fillId="0" borderId="0" xfId="5"/>
    <xf numFmtId="0" fontId="15" fillId="6" borderId="2" xfId="4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16" fillId="7" borderId="8" xfId="0" applyFont="1" applyFill="1" applyBorder="1" applyAlignment="1">
      <alignment horizontal="center" vertical="center" textRotation="90"/>
    </xf>
    <xf numFmtId="0" fontId="12" fillId="5" borderId="11" xfId="0" applyFont="1" applyFill="1" applyBorder="1" applyAlignment="1">
      <alignment horizontal="center" vertical="center" textRotation="90"/>
    </xf>
    <xf numFmtId="0" fontId="12" fillId="5" borderId="13" xfId="0" applyFont="1" applyFill="1" applyBorder="1" applyAlignment="1">
      <alignment horizontal="center" vertical="center" textRotation="90"/>
    </xf>
    <xf numFmtId="0" fontId="16" fillId="7" borderId="11" xfId="0" applyFont="1" applyFill="1" applyBorder="1" applyAlignment="1">
      <alignment horizontal="center" vertical="center" textRotation="90"/>
    </xf>
  </cellXfs>
  <cellStyles count="6">
    <cellStyle name="Accent4" xfId="4" builtinId="41"/>
    <cellStyle name="Bristol Bay Title" xfId="5" xr:uid="{1CFABA60-8465-4C80-BF6C-CE000AA06D69}"/>
    <cellStyle name="Comma" xfId="1" builtinId="3"/>
    <cellStyle name="Normal" xfId="0" builtinId="0"/>
    <cellStyle name="Percent" xfId="2" builtinId="5"/>
    <cellStyle name="Title" xfId="3" builtinId="15"/>
  </cellStyles>
  <dxfs count="3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20" zoomScaleNormal="120" workbookViewId="0">
      <selection activeCell="B6" sqref="B6"/>
    </sheetView>
  </sheetViews>
  <sheetFormatPr defaultRowHeight="13.5" x14ac:dyDescent="0.25"/>
  <cols>
    <col min="2" max="2" width="28.33203125" customWidth="1"/>
  </cols>
  <sheetData>
    <row r="1" spans="1:2" ht="34.5" x14ac:dyDescent="0.65">
      <c r="A1" s="3" t="s">
        <v>57</v>
      </c>
    </row>
    <row r="2" spans="1:2" ht="19.5" x14ac:dyDescent="0.35">
      <c r="A2" s="4" t="s">
        <v>52</v>
      </c>
    </row>
    <row r="4" spans="1:2" ht="14" x14ac:dyDescent="0.3">
      <c r="A4" s="5" t="s">
        <v>0</v>
      </c>
      <c r="B4" s="6" t="s">
        <v>56</v>
      </c>
    </row>
    <row r="5" spans="1:2" ht="14" x14ac:dyDescent="0.3">
      <c r="A5" s="5" t="s">
        <v>1</v>
      </c>
      <c r="B5" s="10">
        <v>44470</v>
      </c>
    </row>
    <row r="6" spans="1:2" ht="54.5" x14ac:dyDescent="0.3">
      <c r="A6" s="5" t="s">
        <v>2</v>
      </c>
      <c r="B6" s="7" t="s">
        <v>53</v>
      </c>
    </row>
    <row r="11" spans="1:2" ht="17" x14ac:dyDescent="0.5">
      <c r="B11" s="2"/>
    </row>
  </sheetData>
  <pageMargins left="0.7" right="0.7" top="0.75" bottom="0.75" header="0.3" footer="0.3"/>
  <pageSetup orientation="portrait" verticalDpi="4294967293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"/>
  <sheetViews>
    <sheetView tabSelected="1" topLeftCell="A10" zoomScale="55" zoomScaleNormal="55" zoomScaleSheetLayoutView="55" workbookViewId="0">
      <selection activeCell="B14" sqref="B14"/>
    </sheetView>
  </sheetViews>
  <sheetFormatPr defaultRowHeight="13.5" x14ac:dyDescent="0.25"/>
  <cols>
    <col min="1" max="1" width="7.6640625" customWidth="1"/>
    <col min="2" max="2" width="23.9140625" customWidth="1"/>
    <col min="3" max="14" width="12.9140625" customWidth="1"/>
    <col min="15" max="15" width="4.5" customWidth="1"/>
    <col min="16" max="16" width="16.6640625" customWidth="1"/>
    <col min="17" max="17" width="4.6640625" customWidth="1"/>
    <col min="18" max="18" width="16.6640625" customWidth="1"/>
  </cols>
  <sheetData>
    <row r="1" spans="1:6" ht="34.5" x14ac:dyDescent="0.65">
      <c r="A1" s="3" t="s">
        <v>61</v>
      </c>
    </row>
    <row r="2" spans="1:6" ht="19.5" x14ac:dyDescent="0.35">
      <c r="A2" s="4" t="s">
        <v>52</v>
      </c>
    </row>
    <row r="3" spans="1:6" x14ac:dyDescent="0.25">
      <c r="A3" s="11"/>
    </row>
    <row r="4" spans="1:6" ht="18" x14ac:dyDescent="0.35">
      <c r="B4" s="41" t="s">
        <v>55</v>
      </c>
    </row>
    <row r="5" spans="1:6" x14ac:dyDescent="0.25">
      <c r="B5" s="42" t="s">
        <v>24</v>
      </c>
      <c r="C5" s="42" t="s">
        <v>28</v>
      </c>
      <c r="D5" s="42" t="s">
        <v>29</v>
      </c>
      <c r="E5" s="42" t="s">
        <v>3</v>
      </c>
      <c r="F5" s="42" t="s">
        <v>4</v>
      </c>
    </row>
    <row r="6" spans="1:6" x14ac:dyDescent="0.25">
      <c r="B6" s="13" t="s">
        <v>5</v>
      </c>
      <c r="C6" s="14">
        <f>SUM(C26:N45)</f>
        <v>72676000</v>
      </c>
      <c r="D6" s="14">
        <v>70531000</v>
      </c>
      <c r="E6" s="14">
        <f>(C6-D6)</f>
        <v>2145000</v>
      </c>
      <c r="F6" s="15">
        <f>(C6-D6)/D6</f>
        <v>3.0412159192411848E-2</v>
      </c>
    </row>
    <row r="7" spans="1:6" x14ac:dyDescent="0.25">
      <c r="B7" s="12" t="s">
        <v>6</v>
      </c>
      <c r="C7" s="8">
        <v>21578000</v>
      </c>
      <c r="D7">
        <v>22230000</v>
      </c>
      <c r="E7" s="1">
        <f>(C7-D7)</f>
        <v>-652000</v>
      </c>
      <c r="F7" s="9">
        <f>(C7-D7)/D7</f>
        <v>-2.9329734592892488E-2</v>
      </c>
    </row>
    <row r="8" spans="1:6" x14ac:dyDescent="0.25">
      <c r="B8" s="12" t="s">
        <v>8</v>
      </c>
      <c r="C8" s="1">
        <v>45850000</v>
      </c>
      <c r="D8" s="1">
        <v>43150000</v>
      </c>
      <c r="E8" s="1">
        <f>(C8-D8)</f>
        <v>2700000</v>
      </c>
      <c r="F8" s="9">
        <f>(C8-D8)/D8</f>
        <v>6.2572421784472768E-2</v>
      </c>
    </row>
    <row r="9" spans="1:6" x14ac:dyDescent="0.25">
      <c r="B9" s="16" t="s">
        <v>8</v>
      </c>
      <c r="C9" s="16">
        <f>C6-(C7+C8)</f>
        <v>5248000</v>
      </c>
      <c r="D9" s="16">
        <f>D6-(D7+D8)</f>
        <v>5151000</v>
      </c>
      <c r="E9" s="16">
        <f>(C9-D9)</f>
        <v>97000</v>
      </c>
      <c r="F9" s="17">
        <f>(C9-D9)/D9</f>
        <v>1.8831294894195303E-2</v>
      </c>
    </row>
    <row r="10" spans="1:6" x14ac:dyDescent="0.25">
      <c r="B10" s="1"/>
      <c r="C10" s="1"/>
      <c r="D10" s="1"/>
      <c r="E10" s="1"/>
      <c r="F10" s="1"/>
    </row>
    <row r="11" spans="1:6" x14ac:dyDescent="0.25">
      <c r="B11" s="13" t="s">
        <v>30</v>
      </c>
      <c r="C11" s="18">
        <v>1400800</v>
      </c>
      <c r="D11" s="13">
        <v>1360400</v>
      </c>
      <c r="E11" s="19">
        <f>(C11-D11)</f>
        <v>40400</v>
      </c>
      <c r="F11" s="20">
        <f>(C11-D11)/D11</f>
        <v>2.9697147897677155E-2</v>
      </c>
    </row>
    <row r="12" spans="1:6" x14ac:dyDescent="0.25">
      <c r="B12" s="1"/>
      <c r="C12" s="1"/>
      <c r="D12" s="1"/>
      <c r="E12" s="1"/>
      <c r="F12" s="1"/>
    </row>
    <row r="13" spans="1:6" ht="18" x14ac:dyDescent="0.35">
      <c r="B13" s="41" t="s">
        <v>54</v>
      </c>
    </row>
    <row r="14" spans="1:6" x14ac:dyDescent="0.25">
      <c r="B14" s="42" t="s">
        <v>24</v>
      </c>
      <c r="C14" s="42" t="s">
        <v>28</v>
      </c>
      <c r="D14" s="42" t="s">
        <v>29</v>
      </c>
      <c r="E14" s="42" t="s">
        <v>3</v>
      </c>
      <c r="F14" s="42" t="s">
        <v>4</v>
      </c>
    </row>
    <row r="15" spans="1:6" x14ac:dyDescent="0.25">
      <c r="B15" s="13" t="s">
        <v>5</v>
      </c>
      <c r="C15" s="14">
        <f>C6/C22</f>
        <v>3633800</v>
      </c>
      <c r="D15" s="14">
        <f>D6/D22</f>
        <v>3712157.8947368423</v>
      </c>
      <c r="E15" s="14">
        <f>(C15-D15)</f>
        <v>-78357.894736842252</v>
      </c>
      <c r="F15" s="15">
        <f>(C15-D15)/D15</f>
        <v>-2.1108448767208784E-2</v>
      </c>
    </row>
    <row r="16" spans="1:6" x14ac:dyDescent="0.25">
      <c r="B16" s="12" t="s">
        <v>6</v>
      </c>
      <c r="C16" s="8">
        <f>C7/C22</f>
        <v>1078900</v>
      </c>
      <c r="D16">
        <f>D7/D22</f>
        <v>1170000</v>
      </c>
      <c r="E16" s="1">
        <f>(C16-D16)</f>
        <v>-91100</v>
      </c>
      <c r="F16" s="9">
        <f>(C16-D16)/D16</f>
        <v>-7.7863247863247859E-2</v>
      </c>
    </row>
    <row r="17" spans="1:18" x14ac:dyDescent="0.25">
      <c r="B17" s="12" t="s">
        <v>7</v>
      </c>
      <c r="C17" s="1">
        <f>C8/C22</f>
        <v>2292500</v>
      </c>
      <c r="D17" s="1">
        <f>D8/D22</f>
        <v>2271052.6315789474</v>
      </c>
      <c r="E17" s="1">
        <f>(C17-D17)</f>
        <v>21447.368421052583</v>
      </c>
      <c r="F17" s="9">
        <f>(C17-D17)/D17</f>
        <v>9.4438006952491087E-3</v>
      </c>
    </row>
    <row r="18" spans="1:18" x14ac:dyDescent="0.25">
      <c r="B18" s="16" t="s">
        <v>8</v>
      </c>
      <c r="C18" s="16">
        <f>C9/C22</f>
        <v>262400</v>
      </c>
      <c r="D18" s="16">
        <f>D9/D22</f>
        <v>271105.26315789472</v>
      </c>
      <c r="E18" s="16">
        <f>(C18-D18)</f>
        <v>-8705.2631578947185</v>
      </c>
      <c r="F18" s="17">
        <f>(C18-D18)/D18</f>
        <v>-3.2110269850514399E-2</v>
      </c>
    </row>
    <row r="19" spans="1:18" x14ac:dyDescent="0.25">
      <c r="B19" s="1"/>
      <c r="C19" s="1"/>
      <c r="D19" s="1"/>
      <c r="E19" s="1"/>
      <c r="F19" s="1"/>
    </row>
    <row r="20" spans="1:18" x14ac:dyDescent="0.25">
      <c r="B20" s="13" t="s">
        <v>30</v>
      </c>
      <c r="C20" s="18">
        <f>C11/C22</f>
        <v>70040</v>
      </c>
      <c r="D20" s="13">
        <f>D11/D22</f>
        <v>71600</v>
      </c>
      <c r="E20" s="19">
        <f>(C20-D20)</f>
        <v>-1560</v>
      </c>
      <c r="F20" s="20">
        <f>(C20-D20)/D20</f>
        <v>-2.1787709497206705E-2</v>
      </c>
    </row>
    <row r="21" spans="1:18" x14ac:dyDescent="0.25">
      <c r="B21" s="1"/>
      <c r="C21" s="1"/>
      <c r="D21" s="1"/>
      <c r="E21" s="1"/>
      <c r="F21" s="1"/>
    </row>
    <row r="22" spans="1:18" x14ac:dyDescent="0.25">
      <c r="B22" s="1" t="s">
        <v>9</v>
      </c>
      <c r="C22" s="1">
        <v>20</v>
      </c>
      <c r="D22" s="1">
        <v>19</v>
      </c>
      <c r="E22" s="1"/>
      <c r="F22" s="1"/>
    </row>
    <row r="23" spans="1:18" x14ac:dyDescent="0.25">
      <c r="M23" s="11" t="s">
        <v>62</v>
      </c>
      <c r="N23" s="43" t="s">
        <v>63</v>
      </c>
    </row>
    <row r="24" spans="1:18" ht="22.5" x14ac:dyDescent="0.45">
      <c r="A24" s="40" t="s">
        <v>31</v>
      </c>
    </row>
    <row r="25" spans="1:18" ht="14" thickBot="1" x14ac:dyDescent="0.3">
      <c r="A25" s="27" t="s">
        <v>10</v>
      </c>
      <c r="B25" s="27" t="s">
        <v>11</v>
      </c>
      <c r="C25" s="28" t="s">
        <v>12</v>
      </c>
      <c r="D25" s="28" t="s">
        <v>13</v>
      </c>
      <c r="E25" s="28" t="s">
        <v>14</v>
      </c>
      <c r="F25" s="28" t="s">
        <v>15</v>
      </c>
      <c r="G25" s="28" t="s">
        <v>16</v>
      </c>
      <c r="H25" s="28" t="s">
        <v>17</v>
      </c>
      <c r="I25" s="28" t="s">
        <v>18</v>
      </c>
      <c r="J25" s="28" t="s">
        <v>19</v>
      </c>
      <c r="K25" s="28" t="s">
        <v>20</v>
      </c>
      <c r="L25" s="28" t="s">
        <v>21</v>
      </c>
      <c r="M25" s="28" t="s">
        <v>22</v>
      </c>
      <c r="N25" s="28" t="s">
        <v>23</v>
      </c>
      <c r="P25" s="24" t="s">
        <v>58</v>
      </c>
      <c r="R25" s="25" t="s">
        <v>60</v>
      </c>
    </row>
    <row r="26" spans="1:18" ht="35" thickTop="1" x14ac:dyDescent="0.25">
      <c r="A26" s="44" t="s">
        <v>25</v>
      </c>
      <c r="B26" s="31" t="s">
        <v>32</v>
      </c>
      <c r="C26" s="32">
        <v>359000</v>
      </c>
      <c r="D26" s="32">
        <v>250000</v>
      </c>
      <c r="E26" s="32">
        <v>313000</v>
      </c>
      <c r="F26" s="32">
        <v>283000</v>
      </c>
      <c r="G26" s="32">
        <v>337000</v>
      </c>
      <c r="H26" s="32">
        <v>285000</v>
      </c>
      <c r="I26" s="32">
        <v>329000</v>
      </c>
      <c r="J26" s="32">
        <v>352000</v>
      </c>
      <c r="K26" s="32">
        <v>323000</v>
      </c>
      <c r="L26" s="32">
        <v>311000</v>
      </c>
      <c r="M26" s="32">
        <v>355000</v>
      </c>
      <c r="N26" s="33">
        <v>445000</v>
      </c>
      <c r="O26" s="22"/>
      <c r="P26" s="21">
        <f t="shared" ref="P26:P45" si="0">SUM(C26:N26)</f>
        <v>3942000</v>
      </c>
      <c r="R26" s="26">
        <f>AVERAGE(C26:N26)</f>
        <v>328500</v>
      </c>
    </row>
    <row r="27" spans="1:18" ht="34.5" x14ac:dyDescent="0.25">
      <c r="A27" s="45"/>
      <c r="B27" s="23" t="s">
        <v>33</v>
      </c>
      <c r="C27" s="21">
        <v>444000</v>
      </c>
      <c r="D27" s="21">
        <v>295000</v>
      </c>
      <c r="E27" s="21">
        <v>368000</v>
      </c>
      <c r="F27" s="21">
        <v>379000</v>
      </c>
      <c r="G27" s="21">
        <v>363000</v>
      </c>
      <c r="H27" s="21">
        <v>421000</v>
      </c>
      <c r="I27" s="21">
        <v>444000</v>
      </c>
      <c r="J27" s="21">
        <v>399000</v>
      </c>
      <c r="K27" s="21">
        <v>379000</v>
      </c>
      <c r="L27" s="21">
        <v>375000</v>
      </c>
      <c r="M27" s="21">
        <v>412000</v>
      </c>
      <c r="N27" s="34">
        <v>490000</v>
      </c>
      <c r="O27" s="22"/>
      <c r="P27" s="21">
        <f t="shared" si="0"/>
        <v>4769000</v>
      </c>
      <c r="R27" s="26">
        <f t="shared" ref="R27:R46" si="1">AVERAGE(C27:N27)</f>
        <v>397416.66666666669</v>
      </c>
    </row>
    <row r="28" spans="1:18" ht="34.5" x14ac:dyDescent="0.25">
      <c r="A28" s="45"/>
      <c r="B28" s="23" t="s">
        <v>34</v>
      </c>
      <c r="C28" s="21">
        <v>295000</v>
      </c>
      <c r="D28" s="21">
        <v>187000</v>
      </c>
      <c r="E28" s="21">
        <v>232000</v>
      </c>
      <c r="F28" s="21">
        <v>253000</v>
      </c>
      <c r="G28" s="21">
        <v>277000</v>
      </c>
      <c r="H28" s="21">
        <v>280000</v>
      </c>
      <c r="I28" s="21">
        <v>288000</v>
      </c>
      <c r="J28" s="21">
        <v>291000</v>
      </c>
      <c r="K28" s="21">
        <v>256000</v>
      </c>
      <c r="L28" s="21">
        <v>254000</v>
      </c>
      <c r="M28" s="21">
        <v>277000</v>
      </c>
      <c r="N28" s="34">
        <v>365000</v>
      </c>
      <c r="O28" s="22"/>
      <c r="P28" s="21">
        <f t="shared" si="0"/>
        <v>3255000</v>
      </c>
      <c r="R28" s="26">
        <f t="shared" si="1"/>
        <v>271250</v>
      </c>
    </row>
    <row r="29" spans="1:18" ht="34.5" x14ac:dyDescent="0.25">
      <c r="A29" s="45"/>
      <c r="B29" s="23" t="s">
        <v>35</v>
      </c>
      <c r="C29" s="21">
        <v>246000</v>
      </c>
      <c r="D29" s="21">
        <v>180000</v>
      </c>
      <c r="E29" s="21">
        <v>218000</v>
      </c>
      <c r="F29" s="21">
        <v>223000</v>
      </c>
      <c r="G29" s="21">
        <v>236000</v>
      </c>
      <c r="H29" s="21">
        <v>249000</v>
      </c>
      <c r="I29" s="21">
        <v>274000</v>
      </c>
      <c r="J29" s="21">
        <v>281000</v>
      </c>
      <c r="K29" s="21">
        <v>238000</v>
      </c>
      <c r="L29" s="21">
        <v>229000</v>
      </c>
      <c r="M29" s="21">
        <v>273000</v>
      </c>
      <c r="N29" s="34">
        <v>346000</v>
      </c>
      <c r="O29" s="22"/>
      <c r="P29" s="21">
        <f t="shared" si="0"/>
        <v>2993000</v>
      </c>
      <c r="R29" s="26">
        <f t="shared" si="1"/>
        <v>249416.66666666666</v>
      </c>
    </row>
    <row r="30" spans="1:18" ht="34.5" x14ac:dyDescent="0.25">
      <c r="A30" s="45"/>
      <c r="B30" s="23" t="s">
        <v>36</v>
      </c>
      <c r="C30" s="21">
        <v>323000</v>
      </c>
      <c r="D30" s="21">
        <v>219000</v>
      </c>
      <c r="E30" s="21">
        <v>262000</v>
      </c>
      <c r="F30" s="21">
        <v>250000</v>
      </c>
      <c r="G30" s="21">
        <v>284000</v>
      </c>
      <c r="H30" s="21">
        <v>299000</v>
      </c>
      <c r="I30" s="21">
        <v>332000</v>
      </c>
      <c r="J30" s="21">
        <v>310000</v>
      </c>
      <c r="K30" s="21">
        <v>285000</v>
      </c>
      <c r="L30" s="21">
        <v>293000</v>
      </c>
      <c r="M30" s="21">
        <v>333000</v>
      </c>
      <c r="N30" s="34">
        <v>423000</v>
      </c>
      <c r="O30" s="22"/>
      <c r="P30" s="21">
        <f t="shared" si="0"/>
        <v>3613000</v>
      </c>
      <c r="R30" s="26">
        <f t="shared" si="1"/>
        <v>301083.33333333331</v>
      </c>
    </row>
    <row r="31" spans="1:18" ht="34.5" x14ac:dyDescent="0.25">
      <c r="A31" s="45"/>
      <c r="B31" s="23" t="s">
        <v>37</v>
      </c>
      <c r="C31" s="21">
        <v>309000</v>
      </c>
      <c r="D31" s="21">
        <v>206000</v>
      </c>
      <c r="E31" s="21">
        <v>267000</v>
      </c>
      <c r="F31" s="21">
        <v>276000</v>
      </c>
      <c r="G31" s="21">
        <v>295000</v>
      </c>
      <c r="H31" s="21">
        <v>298000</v>
      </c>
      <c r="I31" s="21">
        <v>285000</v>
      </c>
      <c r="J31" s="21">
        <v>308000</v>
      </c>
      <c r="K31" s="21">
        <v>280000</v>
      </c>
      <c r="L31" s="21">
        <v>265000</v>
      </c>
      <c r="M31" s="21">
        <v>327000</v>
      </c>
      <c r="N31" s="34">
        <v>380000</v>
      </c>
      <c r="O31" s="22"/>
      <c r="P31" s="21">
        <f t="shared" si="0"/>
        <v>3496000</v>
      </c>
      <c r="R31" s="26">
        <f t="shared" si="1"/>
        <v>291333.33333333331</v>
      </c>
    </row>
    <row r="32" spans="1:18" ht="34.5" x14ac:dyDescent="0.25">
      <c r="A32" s="45"/>
      <c r="B32" s="23" t="s">
        <v>38</v>
      </c>
      <c r="C32" s="21">
        <v>286000</v>
      </c>
      <c r="D32" s="21">
        <v>215000</v>
      </c>
      <c r="E32" s="21">
        <v>255000</v>
      </c>
      <c r="F32" s="21">
        <v>249000</v>
      </c>
      <c r="G32" s="21">
        <v>250000</v>
      </c>
      <c r="H32" s="21">
        <v>277000</v>
      </c>
      <c r="I32" s="21">
        <v>279000</v>
      </c>
      <c r="J32" s="21">
        <v>293000</v>
      </c>
      <c r="K32" s="21">
        <v>282000</v>
      </c>
      <c r="L32" s="21">
        <v>257000</v>
      </c>
      <c r="M32" s="21">
        <v>292000</v>
      </c>
      <c r="N32" s="34">
        <v>365000</v>
      </c>
      <c r="O32" s="22"/>
      <c r="P32" s="21">
        <f t="shared" si="0"/>
        <v>3300000</v>
      </c>
      <c r="R32" s="26">
        <f t="shared" si="1"/>
        <v>275000</v>
      </c>
    </row>
    <row r="33" spans="1:18" ht="46" x14ac:dyDescent="0.25">
      <c r="A33" s="45"/>
      <c r="B33" s="23" t="s">
        <v>39</v>
      </c>
      <c r="C33" s="21">
        <v>353000</v>
      </c>
      <c r="D33" s="21">
        <v>246000</v>
      </c>
      <c r="E33" s="21">
        <v>317000</v>
      </c>
      <c r="F33" s="21">
        <v>306000</v>
      </c>
      <c r="G33" s="21">
        <v>307000</v>
      </c>
      <c r="H33" s="21">
        <v>324000</v>
      </c>
      <c r="I33" s="21">
        <v>342000</v>
      </c>
      <c r="J33" s="21">
        <v>334000</v>
      </c>
      <c r="K33" s="21">
        <v>341000</v>
      </c>
      <c r="L33" s="21">
        <v>294000</v>
      </c>
      <c r="M33" s="21">
        <v>369000</v>
      </c>
      <c r="N33" s="34">
        <v>412000</v>
      </c>
      <c r="O33" s="22"/>
      <c r="P33" s="21">
        <f t="shared" si="0"/>
        <v>3945000</v>
      </c>
      <c r="R33" s="26">
        <f t="shared" si="1"/>
        <v>328750</v>
      </c>
    </row>
    <row r="34" spans="1:18" ht="35" thickBot="1" x14ac:dyDescent="0.3">
      <c r="A34" s="46"/>
      <c r="B34" s="35" t="s">
        <v>40</v>
      </c>
      <c r="C34" s="36">
        <v>288000</v>
      </c>
      <c r="D34" s="36">
        <v>202000</v>
      </c>
      <c r="E34" s="36">
        <v>273000</v>
      </c>
      <c r="F34" s="36">
        <v>262000</v>
      </c>
      <c r="G34" s="36">
        <v>276000</v>
      </c>
      <c r="H34" s="36">
        <v>312000</v>
      </c>
      <c r="I34" s="36">
        <v>304000</v>
      </c>
      <c r="J34" s="36">
        <v>277000</v>
      </c>
      <c r="K34" s="36">
        <v>267000</v>
      </c>
      <c r="L34" s="36">
        <v>262000</v>
      </c>
      <c r="M34" s="36">
        <v>337000</v>
      </c>
      <c r="N34" s="37">
        <v>368000</v>
      </c>
      <c r="O34" s="22"/>
      <c r="P34" s="21">
        <f t="shared" si="0"/>
        <v>3428000</v>
      </c>
      <c r="R34" s="26">
        <f t="shared" si="1"/>
        <v>285666.66666666669</v>
      </c>
    </row>
    <row r="35" spans="1:18" ht="35" thickTop="1" x14ac:dyDescent="0.25">
      <c r="A35" s="47" t="s">
        <v>26</v>
      </c>
      <c r="B35" s="29" t="s">
        <v>41</v>
      </c>
      <c r="C35" s="30">
        <v>325000</v>
      </c>
      <c r="D35" s="30">
        <v>228000</v>
      </c>
      <c r="E35" s="30">
        <v>281000</v>
      </c>
      <c r="F35" s="30">
        <v>270000</v>
      </c>
      <c r="G35" s="30">
        <v>298000</v>
      </c>
      <c r="H35" s="30">
        <v>324000</v>
      </c>
      <c r="I35" s="30">
        <v>331000</v>
      </c>
      <c r="J35" s="30">
        <v>303000</v>
      </c>
      <c r="K35" s="30">
        <v>295000</v>
      </c>
      <c r="L35" s="30">
        <v>287000</v>
      </c>
      <c r="M35" s="30">
        <v>349000</v>
      </c>
      <c r="N35" s="39">
        <v>384000</v>
      </c>
      <c r="O35" s="22"/>
      <c r="P35" s="21">
        <f t="shared" si="0"/>
        <v>3675000</v>
      </c>
      <c r="R35" s="26">
        <f t="shared" si="1"/>
        <v>306250</v>
      </c>
    </row>
    <row r="36" spans="1:18" ht="34.5" x14ac:dyDescent="0.25">
      <c r="A36" s="45"/>
      <c r="B36" s="23" t="s">
        <v>42</v>
      </c>
      <c r="C36" s="21">
        <v>373000</v>
      </c>
      <c r="D36" s="21">
        <v>275000</v>
      </c>
      <c r="E36" s="21">
        <v>334000</v>
      </c>
      <c r="F36" s="21">
        <v>336000</v>
      </c>
      <c r="G36" s="21">
        <v>362000</v>
      </c>
      <c r="H36" s="21">
        <v>356000</v>
      </c>
      <c r="I36" s="21">
        <v>311000</v>
      </c>
      <c r="J36" s="21">
        <v>408000</v>
      </c>
      <c r="K36" s="21">
        <v>317000</v>
      </c>
      <c r="L36" s="21">
        <v>327000</v>
      </c>
      <c r="M36" s="21">
        <v>386000</v>
      </c>
      <c r="N36" s="34">
        <v>446000</v>
      </c>
      <c r="O36" s="22"/>
      <c r="P36" s="21">
        <f t="shared" si="0"/>
        <v>4231000</v>
      </c>
      <c r="R36" s="26">
        <f t="shared" si="1"/>
        <v>352583.33333333331</v>
      </c>
    </row>
    <row r="37" spans="1:18" ht="34.5" x14ac:dyDescent="0.25">
      <c r="A37" s="45"/>
      <c r="B37" s="23" t="s">
        <v>43</v>
      </c>
      <c r="C37" s="21">
        <v>319000</v>
      </c>
      <c r="D37" s="21">
        <v>197000</v>
      </c>
      <c r="E37" s="21">
        <v>301000</v>
      </c>
      <c r="F37" s="21">
        <v>300000</v>
      </c>
      <c r="G37" s="21">
        <v>296000</v>
      </c>
      <c r="H37" s="21">
        <v>334000</v>
      </c>
      <c r="I37" s="21">
        <v>298000</v>
      </c>
      <c r="J37" s="21">
        <v>292000</v>
      </c>
      <c r="K37" s="21">
        <v>312000</v>
      </c>
      <c r="L37" s="21">
        <v>286000</v>
      </c>
      <c r="M37" s="21">
        <v>335000</v>
      </c>
      <c r="N37" s="34">
        <v>370000</v>
      </c>
      <c r="O37" s="22"/>
      <c r="P37" s="21">
        <f t="shared" si="0"/>
        <v>3640000</v>
      </c>
      <c r="R37" s="26">
        <f t="shared" si="1"/>
        <v>303333.33333333331</v>
      </c>
    </row>
    <row r="38" spans="1:18" ht="34.5" x14ac:dyDescent="0.25">
      <c r="A38" s="45"/>
      <c r="B38" s="23" t="s">
        <v>44</v>
      </c>
      <c r="C38" s="21">
        <v>377000</v>
      </c>
      <c r="D38" s="21">
        <v>231000</v>
      </c>
      <c r="E38" s="21">
        <v>305000</v>
      </c>
      <c r="F38" s="21">
        <v>289000</v>
      </c>
      <c r="G38" s="21">
        <v>295000</v>
      </c>
      <c r="H38" s="21">
        <v>348000</v>
      </c>
      <c r="I38" s="21">
        <v>345000</v>
      </c>
      <c r="J38" s="21">
        <v>358000</v>
      </c>
      <c r="K38" s="21">
        <v>318000</v>
      </c>
      <c r="L38" s="21">
        <v>318000</v>
      </c>
      <c r="M38" s="21">
        <v>391000</v>
      </c>
      <c r="N38" s="34">
        <v>436000</v>
      </c>
      <c r="O38" s="22"/>
      <c r="P38" s="21">
        <f t="shared" si="0"/>
        <v>4011000</v>
      </c>
      <c r="R38" s="26">
        <f t="shared" si="1"/>
        <v>334250</v>
      </c>
    </row>
    <row r="39" spans="1:18" ht="34.5" x14ac:dyDescent="0.25">
      <c r="A39" s="45"/>
      <c r="B39" s="23" t="s">
        <v>45</v>
      </c>
      <c r="C39" s="21">
        <v>338000</v>
      </c>
      <c r="D39" s="21">
        <v>227000</v>
      </c>
      <c r="E39" s="21">
        <v>292000</v>
      </c>
      <c r="F39" s="21">
        <v>306000</v>
      </c>
      <c r="G39" s="21">
        <v>284000</v>
      </c>
      <c r="H39" s="21">
        <v>332000</v>
      </c>
      <c r="I39" s="21">
        <v>328000</v>
      </c>
      <c r="J39" s="21">
        <v>319000</v>
      </c>
      <c r="K39" s="21">
        <v>300000</v>
      </c>
      <c r="L39" s="21">
        <v>281000</v>
      </c>
      <c r="M39" s="21">
        <v>400000</v>
      </c>
      <c r="N39" s="34">
        <v>406000</v>
      </c>
      <c r="O39" s="22"/>
      <c r="P39" s="21">
        <f t="shared" si="0"/>
        <v>3813000</v>
      </c>
      <c r="R39" s="26">
        <f t="shared" si="1"/>
        <v>317750</v>
      </c>
    </row>
    <row r="40" spans="1:18" ht="34.5" x14ac:dyDescent="0.25">
      <c r="A40" s="45"/>
      <c r="B40" s="23" t="s">
        <v>46</v>
      </c>
      <c r="C40" s="21">
        <v>310000</v>
      </c>
      <c r="D40" s="21">
        <v>216000</v>
      </c>
      <c r="E40" s="21">
        <v>280000</v>
      </c>
      <c r="F40" s="21">
        <v>259000</v>
      </c>
      <c r="G40" s="21">
        <v>271000</v>
      </c>
      <c r="H40" s="21">
        <v>300000</v>
      </c>
      <c r="I40" s="21">
        <v>307000</v>
      </c>
      <c r="J40" s="21">
        <v>281000</v>
      </c>
      <c r="K40" s="21">
        <v>270000</v>
      </c>
      <c r="L40" s="21">
        <v>267000</v>
      </c>
      <c r="M40" s="21">
        <v>312000</v>
      </c>
      <c r="N40" s="34">
        <v>397000</v>
      </c>
      <c r="O40" s="22"/>
      <c r="P40" s="21">
        <f t="shared" si="0"/>
        <v>3470000</v>
      </c>
      <c r="R40" s="26">
        <f t="shared" si="1"/>
        <v>289166.66666666669</v>
      </c>
    </row>
    <row r="41" spans="1:18" ht="34.5" x14ac:dyDescent="0.25">
      <c r="A41" s="45"/>
      <c r="B41" s="23" t="s">
        <v>47</v>
      </c>
      <c r="C41" s="21">
        <v>315000</v>
      </c>
      <c r="D41" s="21">
        <v>198000</v>
      </c>
      <c r="E41" s="21">
        <v>254000</v>
      </c>
      <c r="F41" s="21">
        <v>251000</v>
      </c>
      <c r="G41" s="21">
        <v>262000</v>
      </c>
      <c r="H41" s="21">
        <v>306000</v>
      </c>
      <c r="I41" s="21">
        <v>290000</v>
      </c>
      <c r="J41" s="21">
        <v>321000</v>
      </c>
      <c r="K41" s="21">
        <v>277000</v>
      </c>
      <c r="L41" s="21">
        <v>257000</v>
      </c>
      <c r="M41" s="21">
        <v>334000</v>
      </c>
      <c r="N41" s="34">
        <v>374000</v>
      </c>
      <c r="O41" s="22"/>
      <c r="P41" s="21">
        <f t="shared" si="0"/>
        <v>3439000</v>
      </c>
      <c r="R41" s="26">
        <f t="shared" si="1"/>
        <v>286583.33333333331</v>
      </c>
    </row>
    <row r="42" spans="1:18" ht="35" thickBot="1" x14ac:dyDescent="0.3">
      <c r="A42" s="46"/>
      <c r="B42" s="35" t="s">
        <v>48</v>
      </c>
      <c r="C42" s="36">
        <v>408000</v>
      </c>
      <c r="D42" s="36">
        <v>261000</v>
      </c>
      <c r="E42" s="36">
        <v>376000</v>
      </c>
      <c r="F42" s="36">
        <v>374000</v>
      </c>
      <c r="G42" s="36">
        <v>372000</v>
      </c>
      <c r="H42" s="36">
        <v>367000</v>
      </c>
      <c r="I42" s="36">
        <v>411000</v>
      </c>
      <c r="J42" s="36">
        <v>402000</v>
      </c>
      <c r="K42" s="36">
        <v>355000</v>
      </c>
      <c r="L42" s="36">
        <v>362000</v>
      </c>
      <c r="M42" s="36">
        <v>464000</v>
      </c>
      <c r="N42" s="37">
        <v>485000</v>
      </c>
      <c r="O42" s="22"/>
      <c r="P42" s="21">
        <f t="shared" si="0"/>
        <v>4637000</v>
      </c>
      <c r="R42" s="26">
        <f t="shared" si="1"/>
        <v>386416.66666666669</v>
      </c>
    </row>
    <row r="43" spans="1:18" ht="35" thickTop="1" x14ac:dyDescent="0.25">
      <c r="A43" s="44" t="s">
        <v>27</v>
      </c>
      <c r="B43" s="31" t="s">
        <v>49</v>
      </c>
      <c r="C43" s="32">
        <v>309000</v>
      </c>
      <c r="D43" s="32">
        <v>220000</v>
      </c>
      <c r="E43" s="32">
        <v>259000</v>
      </c>
      <c r="F43" s="32">
        <v>267000</v>
      </c>
      <c r="G43" s="32">
        <v>293000</v>
      </c>
      <c r="H43" s="32">
        <v>318000</v>
      </c>
      <c r="I43" s="32">
        <v>317000</v>
      </c>
      <c r="J43" s="32">
        <v>318000</v>
      </c>
      <c r="K43" s="32">
        <v>321000</v>
      </c>
      <c r="L43" s="32">
        <v>251000</v>
      </c>
      <c r="M43" s="32">
        <v>323000</v>
      </c>
      <c r="N43" s="33">
        <v>407000</v>
      </c>
      <c r="O43" s="22"/>
      <c r="P43" s="21">
        <f t="shared" si="0"/>
        <v>3603000</v>
      </c>
      <c r="R43" s="26">
        <f t="shared" si="1"/>
        <v>300250</v>
      </c>
    </row>
    <row r="44" spans="1:18" ht="34.5" x14ac:dyDescent="0.25">
      <c r="A44" s="45"/>
      <c r="B44" s="23" t="s">
        <v>50</v>
      </c>
      <c r="C44" s="21">
        <v>258000</v>
      </c>
      <c r="D44" s="21">
        <v>175000</v>
      </c>
      <c r="E44" s="21">
        <v>220000</v>
      </c>
      <c r="F44" s="21">
        <v>214000</v>
      </c>
      <c r="G44" s="21">
        <v>236000</v>
      </c>
      <c r="H44" s="21">
        <v>259000</v>
      </c>
      <c r="I44" s="21">
        <v>267000</v>
      </c>
      <c r="J44" s="21">
        <v>267000</v>
      </c>
      <c r="K44" s="21">
        <v>228000</v>
      </c>
      <c r="L44" s="21">
        <v>207000</v>
      </c>
      <c r="M44" s="21">
        <v>251000</v>
      </c>
      <c r="N44" s="34">
        <v>298000</v>
      </c>
      <c r="O44" s="22"/>
      <c r="P44" s="21">
        <f t="shared" si="0"/>
        <v>2880000</v>
      </c>
      <c r="R44" s="26">
        <f t="shared" si="1"/>
        <v>240000</v>
      </c>
    </row>
    <row r="45" spans="1:18" ht="35" thickBot="1" x14ac:dyDescent="0.3">
      <c r="A45" s="46"/>
      <c r="B45" s="35" t="s">
        <v>51</v>
      </c>
      <c r="C45" s="36">
        <v>235000</v>
      </c>
      <c r="D45" s="36">
        <v>158000</v>
      </c>
      <c r="E45" s="36">
        <v>200000</v>
      </c>
      <c r="F45" s="36">
        <v>182000</v>
      </c>
      <c r="G45" s="36">
        <v>177000</v>
      </c>
      <c r="H45" s="36">
        <v>206000</v>
      </c>
      <c r="I45" s="36">
        <v>240000</v>
      </c>
      <c r="J45" s="36">
        <v>221000</v>
      </c>
      <c r="K45" s="36">
        <v>193000</v>
      </c>
      <c r="L45" s="36">
        <v>202000</v>
      </c>
      <c r="M45" s="36">
        <v>240000</v>
      </c>
      <c r="N45" s="37">
        <v>282000</v>
      </c>
      <c r="O45" s="22"/>
      <c r="P45" s="21">
        <f t="shared" si="0"/>
        <v>2536000</v>
      </c>
      <c r="R45" s="26">
        <f t="shared" si="1"/>
        <v>211333.33333333334</v>
      </c>
    </row>
    <row r="46" spans="1:18" ht="14" thickTop="1" x14ac:dyDescent="0.25">
      <c r="B46" s="38" t="s">
        <v>59</v>
      </c>
      <c r="C46" s="30">
        <f t="shared" ref="C46:N46" si="2">SUM(C26:C45)</f>
        <v>6470000</v>
      </c>
      <c r="D46" s="30">
        <f t="shared" si="2"/>
        <v>4386000</v>
      </c>
      <c r="E46" s="30">
        <f t="shared" si="2"/>
        <v>5607000</v>
      </c>
      <c r="F46" s="30">
        <f t="shared" si="2"/>
        <v>5529000</v>
      </c>
      <c r="G46" s="30">
        <f t="shared" si="2"/>
        <v>5771000</v>
      </c>
      <c r="H46" s="30">
        <f t="shared" si="2"/>
        <v>6195000</v>
      </c>
      <c r="I46" s="30">
        <f t="shared" si="2"/>
        <v>6322000</v>
      </c>
      <c r="J46" s="30">
        <f t="shared" si="2"/>
        <v>6335000</v>
      </c>
      <c r="K46" s="30">
        <f t="shared" si="2"/>
        <v>5837000</v>
      </c>
      <c r="L46" s="30">
        <f t="shared" si="2"/>
        <v>5585000</v>
      </c>
      <c r="M46" s="30">
        <f t="shared" si="2"/>
        <v>6760000</v>
      </c>
      <c r="N46" s="30">
        <f t="shared" si="2"/>
        <v>7879000</v>
      </c>
      <c r="O46" s="22"/>
      <c r="P46" s="21">
        <f>SUM(P26:P45)</f>
        <v>72676000</v>
      </c>
      <c r="R46" s="26">
        <f t="shared" si="1"/>
        <v>6056333.333333333</v>
      </c>
    </row>
  </sheetData>
  <mergeCells count="3">
    <mergeCell ref="A26:A34"/>
    <mergeCell ref="A35:A42"/>
    <mergeCell ref="A43:A45"/>
  </mergeCells>
  <conditionalFormatting sqref="E6:F20">
    <cfRule type="cellIs" dxfId="2" priority="3" operator="lessThan">
      <formula>0</formula>
    </cfRule>
  </conditionalFormatting>
  <conditionalFormatting sqref="C26:N45">
    <cfRule type="top10" dxfId="1" priority="2" percent="1" rank="5"/>
  </conditionalFormatting>
  <conditionalFormatting sqref="N23">
    <cfRule type="containsText" dxfId="0" priority="1" operator="containsText" text="green">
      <formula>NOT(ISERROR(SEARCH("green",N23)))</formula>
    </cfRule>
  </conditionalFormatting>
  <pageMargins left="1" right="0.7" top="0.75" bottom="0.75" header="0.3" footer="0.3"/>
  <pageSetup scale="70" orientation="portrait" r:id="rId1"/>
  <headerFooter differentFirst="1">
    <oddHeader>&amp;LFilename: &amp;F&amp;R&amp;D</oddHeader>
    <oddFooter>&amp;CPage &amp; [Page] of &amp; [Pages]</oddFooter>
  </headerFooter>
  <colBreaks count="2" manualBreakCount="2">
    <brk id="6" min="22" max="45" man="1"/>
    <brk id="14" min="22" max="45" man="1"/>
  </colBreak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Sales Report</vt:lpstr>
      <vt:lpstr>'Sales Report'!Print_Area</vt:lpstr>
      <vt:lpstr>'Sales Report'!Print_Titles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2, Module Case</dc:title>
  <dc:creator>Your Name</dc:creator>
  <cp:lastModifiedBy>Jorge Rivas</cp:lastModifiedBy>
  <cp:lastPrinted>2020-11-14T22:49:38Z</cp:lastPrinted>
  <dcterms:created xsi:type="dcterms:W3CDTF">2012-10-24T01:02:49Z</dcterms:created>
  <dcterms:modified xsi:type="dcterms:W3CDTF">2021-10-12T03:17:05Z</dcterms:modified>
</cp:coreProperties>
</file>