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orge\Desktop\School CS\CIS 26\"/>
    </mc:Choice>
  </mc:AlternateContent>
  <xr:revisionPtr revIDLastSave="0" documentId="13_ncr:1_{40FA4EB0-DD4C-4512-B450-8E451DBED2A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ocumentation" sheetId="1" r:id="rId1"/>
    <sheet name="Control Data" sheetId="2" r:id="rId2"/>
    <sheet name="Key Terms and Formu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6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10" i="2"/>
  <c r="X10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6" i="2"/>
  <c r="O6" i="2"/>
  <c r="V5" i="2" s="1"/>
  <c r="N6" i="2"/>
  <c r="V6" i="2" s="1"/>
  <c r="B4" i="1"/>
</calcChain>
</file>

<file path=xl/sharedStrings.xml><?xml version="1.0" encoding="utf-8"?>
<sst xmlns="http://schemas.openxmlformats.org/spreadsheetml/2006/main" count="104" uniqueCount="97">
  <si>
    <t>Author</t>
  </si>
  <si>
    <t>Date</t>
  </si>
  <si>
    <t>Purpose</t>
  </si>
  <si>
    <t>Multex Digital</t>
  </si>
  <si>
    <t>Batch</t>
  </si>
  <si>
    <t>Quality Control Data</t>
  </si>
  <si>
    <t>Quality Control Summary</t>
  </si>
  <si>
    <t>Sample Size</t>
  </si>
  <si>
    <t>Range</t>
  </si>
  <si>
    <t>A2</t>
  </si>
  <si>
    <t>Quality Control Limits</t>
  </si>
  <si>
    <t>Key Terms and Formulas</t>
  </si>
  <si>
    <t>Key Terms</t>
  </si>
  <si>
    <t>Quality Control</t>
  </si>
  <si>
    <t>An analysis technique by which production items are evaluated to ensure they fall within control limits</t>
  </si>
  <si>
    <t>Out of Control</t>
  </si>
  <si>
    <t>A production line in which items fall outside of control limits (either below a lower limit or above an upper limit)</t>
  </si>
  <si>
    <t>Formulas</t>
  </si>
  <si>
    <t>Xbar</t>
  </si>
  <si>
    <t>The overall average value taken from the sample averages of several batch runs</t>
  </si>
  <si>
    <t>Rbar</t>
  </si>
  <si>
    <t>The value of the lower control limit is:</t>
  </si>
  <si>
    <t>Lower Control Limit (LCL)</t>
  </si>
  <si>
    <r>
      <t xml:space="preserve">where </t>
    </r>
    <r>
      <rPr>
        <i/>
        <sz val="11"/>
        <color theme="1"/>
        <rFont val="Tw Cen MT"/>
        <family val="2"/>
        <scheme val="minor"/>
      </rPr>
      <t xml:space="preserve">Xbar </t>
    </r>
    <r>
      <rPr>
        <sz val="11"/>
        <color theme="1"/>
        <rFont val="Tw Cen MT"/>
        <family val="2"/>
        <scheme val="minor"/>
      </rPr>
      <t xml:space="preserve">is the Xbar value, </t>
    </r>
    <r>
      <rPr>
        <i/>
        <sz val="11"/>
        <color theme="1"/>
        <rFont val="Tw Cen MT"/>
        <family val="2"/>
        <scheme val="minor"/>
      </rPr>
      <t>Rbar</t>
    </r>
    <r>
      <rPr>
        <sz val="11"/>
        <color theme="1"/>
        <rFont val="Tw Cen MT"/>
        <family val="2"/>
        <scheme val="minor"/>
      </rPr>
      <t xml:space="preserve"> is the Rbar value and A2 is a multiplicative constant based on the sample size of the sample batch</t>
    </r>
  </si>
  <si>
    <t>Upper Control Limit (UCL)</t>
  </si>
  <si>
    <t>LCL</t>
  </si>
  <si>
    <t>UCL</t>
  </si>
  <si>
    <t>Batch Average (Xbar)</t>
  </si>
  <si>
    <t>Average Batch Range (Rbar)</t>
  </si>
  <si>
    <t>To perform a quality control analysis on fifty batches of semiconductor wafers to determine whether the wafer thickness (measured in microns) is within control limits</t>
  </si>
  <si>
    <t>Semiconductor Thickness (microns)</t>
  </si>
  <si>
    <t>Conclusion</t>
  </si>
  <si>
    <t>LCL Result</t>
  </si>
  <si>
    <t>UCL Result</t>
  </si>
  <si>
    <t>Average</t>
  </si>
  <si>
    <t>The overall average of the ranges taken from several batch runs</t>
  </si>
  <si>
    <t>Jorge</t>
  </si>
  <si>
    <t>Batch-1</t>
  </si>
  <si>
    <t>Batch-2</t>
  </si>
  <si>
    <t>Batch-3</t>
  </si>
  <si>
    <t>Batch-4</t>
  </si>
  <si>
    <t>Batch-5</t>
  </si>
  <si>
    <t>Batch-6</t>
  </si>
  <si>
    <t>Batch-7</t>
  </si>
  <si>
    <t>Batch-8</t>
  </si>
  <si>
    <t>Batch-9</t>
  </si>
  <si>
    <t>Batch-10</t>
  </si>
  <si>
    <t>Batch-11</t>
  </si>
  <si>
    <t>Batch-12</t>
  </si>
  <si>
    <t>Batch-13</t>
  </si>
  <si>
    <t>Batch-14</t>
  </si>
  <si>
    <t>Batch-15</t>
  </si>
  <si>
    <t>Batch-16</t>
  </si>
  <si>
    <t>Batch-17</t>
  </si>
  <si>
    <t>Batch-18</t>
  </si>
  <si>
    <t>Batch-19</t>
  </si>
  <si>
    <t>Batch-20</t>
  </si>
  <si>
    <t>Batch-21</t>
  </si>
  <si>
    <t>Batch-22</t>
  </si>
  <si>
    <t>Batch-23</t>
  </si>
  <si>
    <t>Batch-24</t>
  </si>
  <si>
    <t>Batch-25</t>
  </si>
  <si>
    <t>Batch-26</t>
  </si>
  <si>
    <t>Batch-27</t>
  </si>
  <si>
    <t>Batch-28</t>
  </si>
  <si>
    <t>Batch-29</t>
  </si>
  <si>
    <t>Batch-30</t>
  </si>
  <si>
    <t>Batch-31</t>
  </si>
  <si>
    <t>Batch-32</t>
  </si>
  <si>
    <t>Batch-33</t>
  </si>
  <si>
    <t>Batch-34</t>
  </si>
  <si>
    <t>Batch-35</t>
  </si>
  <si>
    <t>Batch-36</t>
  </si>
  <si>
    <t>Batch-37</t>
  </si>
  <si>
    <t>Batch-38</t>
  </si>
  <si>
    <t>Batch-39</t>
  </si>
  <si>
    <t>Batch-40</t>
  </si>
  <si>
    <t>Batch-41</t>
  </si>
  <si>
    <t>Batch-42</t>
  </si>
  <si>
    <t>Batch-43</t>
  </si>
  <si>
    <t>Batch-44</t>
  </si>
  <si>
    <t>Batch-45</t>
  </si>
  <si>
    <t>Batch-46</t>
  </si>
  <si>
    <t>Batch-47</t>
  </si>
  <si>
    <t>Batch-48</t>
  </si>
  <si>
    <t>Batch-49</t>
  </si>
  <si>
    <t>Batch-50</t>
  </si>
  <si>
    <t>Wafer-1</t>
  </si>
  <si>
    <t>Wafer-2</t>
  </si>
  <si>
    <t>Wafer-3</t>
  </si>
  <si>
    <t>Wafer-4</t>
  </si>
  <si>
    <t>Wafer-5</t>
  </si>
  <si>
    <t>Wafer-6</t>
  </si>
  <si>
    <t>Wafer-7</t>
  </si>
  <si>
    <t>Wafer-8</t>
  </si>
  <si>
    <t>Wafer-9</t>
  </si>
  <si>
    <t>Wafer-10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</si>
</sst>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3"/>
      <color theme="3"/>
      <name val="Tw Cen MT"/>
      <family val="2"/>
      <scheme val="minor"/>
    </font>
    <font>
      <sz val="11"/>
      <color theme="0"/>
      <name val="Tw Cen MT"/>
      <family val="2"/>
      <scheme val="minor"/>
    </font>
    <font>
      <sz val="22"/>
      <color theme="3"/>
      <name val="Tw Cen MT"/>
      <family val="2"/>
      <scheme val="major"/>
    </font>
    <font>
      <sz val="14"/>
      <color theme="9" tint="0.79998168889431442"/>
      <name val="Tw Cen MT"/>
      <family val="2"/>
      <scheme val="minor"/>
    </font>
    <font>
      <sz val="14"/>
      <color theme="3" tint="-0.249977111117893"/>
      <name val="Tw Cen MT"/>
      <family val="2"/>
      <scheme val="major"/>
    </font>
    <font>
      <sz val="24"/>
      <color theme="3"/>
      <name val="Tw Cen MT"/>
      <family val="2"/>
      <scheme val="major"/>
    </font>
    <font>
      <i/>
      <sz val="11"/>
      <color theme="1"/>
      <name val="Tw Cen MT"/>
      <family val="2"/>
      <scheme val="minor"/>
    </font>
    <font>
      <sz val="11"/>
      <color theme="6" tint="-0.499984740745262"/>
      <name val="Tw Cen MT"/>
      <family val="2"/>
      <scheme val="minor"/>
    </font>
    <font>
      <b/>
      <sz val="11"/>
      <color theme="6" tint="-0.499984740745262"/>
      <name val="Tw Cen MT"/>
      <family val="2"/>
      <scheme val="minor"/>
    </font>
    <font>
      <sz val="14"/>
      <color theme="8"/>
      <name val="Tw Cen MT"/>
      <family val="2"/>
      <scheme val="minor"/>
    </font>
    <font>
      <sz val="14"/>
      <color theme="3"/>
      <name val="Tw Cen MT"/>
      <family val="2"/>
      <scheme val="minor"/>
    </font>
    <font>
      <sz val="8"/>
      <name val="Tw Cen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40">
    <xf numFmtId="0" fontId="0" fillId="0" borderId="0" xfId="0"/>
    <xf numFmtId="0" fontId="4" fillId="0" borderId="0" xfId="1" applyFont="1"/>
    <xf numFmtId="0" fontId="0" fillId="0" borderId="0" xfId="0" applyAlignment="1">
      <alignment wrapText="1"/>
    </xf>
    <xf numFmtId="0" fontId="0" fillId="0" borderId="2" xfId="0" applyBorder="1"/>
    <xf numFmtId="0" fontId="5" fillId="6" borderId="2" xfId="0" applyFont="1" applyFill="1" applyBorder="1" applyAlignment="1">
      <alignment vertical="top"/>
    </xf>
    <xf numFmtId="0" fontId="6" fillId="0" borderId="0" xfId="0" applyFont="1"/>
    <xf numFmtId="0" fontId="7" fillId="0" borderId="0" xfId="1" applyFont="1"/>
    <xf numFmtId="0" fontId="0" fillId="0" borderId="0" xfId="0" applyAlignment="1">
      <alignment horizontal="center" vertical="top" wrapText="1"/>
    </xf>
    <xf numFmtId="0" fontId="0" fillId="0" borderId="0" xfId="0" applyAlignment="1"/>
    <xf numFmtId="0" fontId="3" fillId="2" borderId="2" xfId="3" applyBorder="1" applyAlignment="1">
      <alignment horizontal="center" wrapText="1"/>
    </xf>
    <xf numFmtId="0" fontId="0" fillId="0" borderId="2" xfId="0" applyBorder="1" applyAlignment="1"/>
    <xf numFmtId="2" fontId="0" fillId="0" borderId="2" xfId="0" applyNumberFormat="1" applyBorder="1" applyAlignment="1"/>
    <xf numFmtId="0" fontId="3" fillId="4" borderId="2" xfId="5" applyBorder="1" applyAlignment="1">
      <alignment horizontal="center" wrapText="1"/>
    </xf>
    <xf numFmtId="0" fontId="2" fillId="0" borderId="0" xfId="2" applyBorder="1" applyAlignment="1">
      <alignment horizontal="center"/>
    </xf>
    <xf numFmtId="2" fontId="0" fillId="0" borderId="2" xfId="0" applyNumberFormat="1" applyBorder="1"/>
    <xf numFmtId="164" fontId="0" fillId="0" borderId="2" xfId="0" applyNumberFormat="1" applyBorder="1"/>
    <xf numFmtId="0" fontId="3" fillId="3" borderId="2" xfId="4" applyBorder="1" applyAlignment="1">
      <alignment horizontal="center" vertical="center" wrapText="1"/>
    </xf>
    <xf numFmtId="0" fontId="3" fillId="3" borderId="2" xfId="4" applyBorder="1" applyAlignment="1">
      <alignment vertical="center"/>
    </xf>
    <xf numFmtId="0" fontId="3" fillId="5" borderId="2" xfId="6" applyBorder="1" applyAlignment="1">
      <alignment vertical="center"/>
    </xf>
    <xf numFmtId="0" fontId="3" fillId="5" borderId="2" xfId="6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7" borderId="2" xfId="0" applyFill="1" applyBorder="1"/>
    <xf numFmtId="0" fontId="2" fillId="0" borderId="0" xfId="2" applyFill="1" applyBorder="1"/>
    <xf numFmtId="0" fontId="11" fillId="0" borderId="2" xfId="0" applyFont="1" applyBorder="1" applyAlignment="1">
      <alignment vertical="top"/>
    </xf>
    <xf numFmtId="14" fontId="11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vertical="top" wrapText="1"/>
    </xf>
    <xf numFmtId="2" fontId="0" fillId="0" borderId="2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3" fillId="3" borderId="2" xfId="4" applyBorder="1" applyAlignment="1">
      <alignment horizontal="center" vertical="center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2" fillId="0" borderId="1" xfId="2" applyAlignment="1">
      <alignment horizontal="left" vertical="center"/>
    </xf>
  </cellXfs>
  <cellStyles count="7">
    <cellStyle name="Accent1" xfId="3" builtinId="29"/>
    <cellStyle name="Accent2" xfId="4" builtinId="33"/>
    <cellStyle name="Accent4" xfId="5" builtinId="41"/>
    <cellStyle name="Accent5" xfId="6" builtinId="45"/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1054894</xdr:colOff>
      <xdr:row>11</xdr:row>
      <xdr:rowOff>157956</xdr:rowOff>
    </xdr:from>
    <xdr:ext cx="1515671" cy="166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AF68EF-35C3-4E50-8AFD-1AA495E6742F}"/>
                </a:ext>
              </a:extLst>
            </xdr:cNvPr>
            <xdr:cNvSpPr txBox="1"/>
          </xdr:nvSpPr>
          <xdr:spPr>
            <a:xfrm>
              <a:off x="2801144" y="3063081"/>
              <a:ext cx="1515671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𝑋𝑏𝑎𝑟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𝑅𝑏𝑎𝑟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AF68EF-35C3-4E50-8AFD-1AA495E6742F}"/>
                </a:ext>
              </a:extLst>
            </xdr:cNvPr>
            <xdr:cNvSpPr txBox="1"/>
          </xdr:nvSpPr>
          <xdr:spPr>
            <a:xfrm>
              <a:off x="2801144" y="3063081"/>
              <a:ext cx="1515671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𝐿𝐶𝐿=𝑋𝑏𝑎𝑟−𝐴_2⋅𝑅𝑏𝑎𝑟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1015206</xdr:colOff>
      <xdr:row>13</xdr:row>
      <xdr:rowOff>189705</xdr:rowOff>
    </xdr:from>
    <xdr:ext cx="1515671" cy="166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B7399F-DE4F-49DC-83F1-D41ADDEC00E1}"/>
                </a:ext>
              </a:extLst>
            </xdr:cNvPr>
            <xdr:cNvSpPr txBox="1"/>
          </xdr:nvSpPr>
          <xdr:spPr>
            <a:xfrm>
              <a:off x="2761456" y="4229893"/>
              <a:ext cx="1515671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𝑋𝑏𝑎𝑟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𝑅𝑏𝑎𝑟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B7399F-DE4F-49DC-83F1-D41ADDEC00E1}"/>
                </a:ext>
              </a:extLst>
            </xdr:cNvPr>
            <xdr:cNvSpPr txBox="1"/>
          </xdr:nvSpPr>
          <xdr:spPr>
            <a:xfrm>
              <a:off x="2761456" y="4229893"/>
              <a:ext cx="1515671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𝐿𝐶𝐿=𝑋𝑏𝑎𝑟+𝐴_2⋅𝑅𝑏𝑎𝑟</a:t>
              </a:r>
              <a:endParaRPr lang="en-US" sz="1100"/>
            </a:p>
          </xdr:txBody>
        </xdr:sp>
      </mc:Fallback>
    </mc:AlternateContent>
    <xdr:clientData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4" x14ac:dyDescent="0.3"/>
  <cols>
    <col min="1" max="1" width="12.08203125" customWidth="1"/>
    <col min="2" max="2" width="51.75" customWidth="1"/>
  </cols>
  <sheetData>
    <row r="1" spans="1:2" ht="27.5" x14ac:dyDescent="0.55000000000000004">
      <c r="A1" s="1" t="s">
        <v>3</v>
      </c>
    </row>
    <row r="3" spans="1:2" ht="18" x14ac:dyDescent="0.3">
      <c r="A3" s="4" t="s">
        <v>0</v>
      </c>
      <c r="B3" s="24" t="s">
        <v>36</v>
      </c>
    </row>
    <row r="4" spans="1:2" ht="18" x14ac:dyDescent="0.3">
      <c r="A4" s="4" t="s">
        <v>1</v>
      </c>
      <c r="B4" s="25">
        <f ca="1">TODAY()</f>
        <v>44494</v>
      </c>
    </row>
    <row r="5" spans="1:2" ht="63.75" customHeight="1" x14ac:dyDescent="0.3">
      <c r="A5" s="4" t="s">
        <v>2</v>
      </c>
      <c r="B5" s="2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8"/>
  <sheetViews>
    <sheetView tabSelected="1" topLeftCell="I1" zoomScale="120" zoomScaleNormal="120" workbookViewId="0">
      <selection activeCell="R6" sqref="R6"/>
    </sheetView>
  </sheetViews>
  <sheetFormatPr defaultRowHeight="14" x14ac:dyDescent="0.3"/>
  <cols>
    <col min="12" max="12" width="3" customWidth="1"/>
    <col min="13" max="15" width="10.83203125" style="8" customWidth="1"/>
    <col min="16" max="16" width="9.58203125" style="8" customWidth="1"/>
    <col min="17" max="17" width="11.5" style="8" customWidth="1"/>
    <col min="18" max="18" width="11.33203125" style="8" customWidth="1"/>
    <col min="19" max="19" width="12.08203125" style="8" customWidth="1"/>
    <col min="20" max="20" width="2.58203125" customWidth="1"/>
    <col min="21" max="21" width="24.33203125" customWidth="1"/>
    <col min="23" max="24" width="10.75" customWidth="1"/>
  </cols>
  <sheetData>
    <row r="1" spans="1:24" ht="30" x14ac:dyDescent="0.6">
      <c r="A1" s="6" t="s">
        <v>3</v>
      </c>
    </row>
    <row r="2" spans="1:24" ht="18" x14ac:dyDescent="0.4">
      <c r="A2" s="5" t="s">
        <v>5</v>
      </c>
    </row>
    <row r="4" spans="1:24" ht="16.5" x14ac:dyDescent="0.35">
      <c r="A4" s="28" t="s">
        <v>30</v>
      </c>
      <c r="B4" s="28"/>
      <c r="C4" s="28"/>
      <c r="D4" s="28"/>
      <c r="E4" s="28"/>
      <c r="F4" s="28"/>
      <c r="G4" s="28"/>
      <c r="H4" s="28"/>
      <c r="I4" s="28"/>
      <c r="J4" s="13"/>
      <c r="K4" s="13"/>
      <c r="M4" s="28" t="s">
        <v>6</v>
      </c>
      <c r="N4" s="28"/>
      <c r="O4" s="28"/>
      <c r="P4" s="28"/>
      <c r="Q4" s="28"/>
      <c r="R4" s="28"/>
      <c r="S4" s="28"/>
    </row>
    <row r="5" spans="1:24" x14ac:dyDescent="0.3">
      <c r="A5" s="9" t="s">
        <v>4</v>
      </c>
      <c r="B5" s="9" t="s">
        <v>87</v>
      </c>
      <c r="C5" s="9" t="s">
        <v>88</v>
      </c>
      <c r="D5" s="9" t="s">
        <v>89</v>
      </c>
      <c r="E5" s="9" t="s">
        <v>90</v>
      </c>
      <c r="F5" s="9" t="s">
        <v>91</v>
      </c>
      <c r="G5" s="9" t="s">
        <v>92</v>
      </c>
      <c r="H5" s="9" t="s">
        <v>93</v>
      </c>
      <c r="I5" s="9" t="s">
        <v>94</v>
      </c>
      <c r="J5" s="9" t="s">
        <v>95</v>
      </c>
      <c r="K5" s="9" t="s">
        <v>96</v>
      </c>
      <c r="L5" s="7"/>
      <c r="M5" s="12" t="s">
        <v>7</v>
      </c>
      <c r="N5" s="12" t="s">
        <v>8</v>
      </c>
      <c r="O5" s="12" t="s">
        <v>34</v>
      </c>
      <c r="P5" s="12" t="s">
        <v>25</v>
      </c>
      <c r="Q5" s="12" t="s">
        <v>26</v>
      </c>
      <c r="R5" s="12" t="s">
        <v>32</v>
      </c>
      <c r="S5" s="12" t="s">
        <v>33</v>
      </c>
      <c r="U5" s="16" t="s">
        <v>27</v>
      </c>
      <c r="V5" s="14">
        <f>AVERAGE(O:O)</f>
        <v>625.02885714285708</v>
      </c>
    </row>
    <row r="6" spans="1:24" x14ac:dyDescent="0.3">
      <c r="A6" s="22" t="s">
        <v>37</v>
      </c>
      <c r="B6" s="3">
        <v>621</v>
      </c>
      <c r="C6" s="3">
        <v>615</v>
      </c>
      <c r="D6" s="3">
        <v>630</v>
      </c>
      <c r="E6" s="3">
        <v>625</v>
      </c>
      <c r="F6" s="3">
        <v>623</v>
      </c>
      <c r="G6" s="3">
        <v>624</v>
      </c>
      <c r="H6" s="3">
        <v>629</v>
      </c>
      <c r="I6" s="3">
        <v>620</v>
      </c>
      <c r="J6" s="3">
        <v>629</v>
      </c>
      <c r="K6" s="3">
        <v>628</v>
      </c>
      <c r="M6" s="10">
        <f>COUNT(B6:K6)</f>
        <v>10</v>
      </c>
      <c r="N6" s="10">
        <f>MAX(B6:K6)-MIN(B6:K6)</f>
        <v>15</v>
      </c>
      <c r="O6" s="11">
        <f>AVERAGE(B6:K6)</f>
        <v>624.4</v>
      </c>
      <c r="P6" s="11">
        <f>VLOOKUP(M6,$U$9:$X$33,3,FALSE)</f>
        <v>620.67373714285702</v>
      </c>
      <c r="Q6" s="27">
        <f>VLOOKUP(M6,$U$9:$X$33,4,FALSE)</f>
        <v>629.38397714285713</v>
      </c>
      <c r="R6" s="27" t="str">
        <f>IF(O6&lt;P6,"Out of Control","In Control")</f>
        <v>In Control</v>
      </c>
      <c r="S6" s="27"/>
      <c r="U6" s="17" t="s">
        <v>28</v>
      </c>
      <c r="V6" s="14">
        <f>AVERAGE(N:N)</f>
        <v>14.14</v>
      </c>
    </row>
    <row r="7" spans="1:24" x14ac:dyDescent="0.3">
      <c r="A7" s="22" t="s">
        <v>38</v>
      </c>
      <c r="B7" s="3">
        <v>623</v>
      </c>
      <c r="C7" s="3">
        <v>632</v>
      </c>
      <c r="D7" s="3">
        <v>633</v>
      </c>
      <c r="E7" s="3">
        <v>619</v>
      </c>
      <c r="F7" s="3">
        <v>635</v>
      </c>
      <c r="G7" s="3">
        <v>629</v>
      </c>
      <c r="H7" s="3">
        <v>632</v>
      </c>
      <c r="I7" s="3">
        <v>631</v>
      </c>
      <c r="J7" s="3">
        <v>634</v>
      </c>
      <c r="K7" s="3">
        <v>635</v>
      </c>
      <c r="M7" s="10">
        <f t="shared" ref="M7:M55" si="0">COUNT(B7:K7)</f>
        <v>10</v>
      </c>
      <c r="N7" s="10">
        <f t="shared" ref="N7:N55" si="1">MAX(B7:K7)-MIN(B7:K7)</f>
        <v>16</v>
      </c>
      <c r="O7" s="11">
        <f t="shared" ref="O7:O55" si="2">AVERAGE(B7:K7)</f>
        <v>630.29999999999995</v>
      </c>
      <c r="P7" s="11">
        <f t="shared" ref="P7:P55" si="3">VLOOKUP(M7,$U$9:$X$33,3,FALSE)</f>
        <v>620.67373714285702</v>
      </c>
      <c r="Q7" s="27">
        <f t="shared" ref="Q7:Q55" si="4">VLOOKUP(M7,$U$9:$X$33,4,FALSE)</f>
        <v>629.38397714285713</v>
      </c>
      <c r="R7" s="27" t="str">
        <f t="shared" ref="R7:R55" si="5">IF(O7&lt;P7,"Out of Control","In Control")</f>
        <v>In Control</v>
      </c>
      <c r="S7" s="27"/>
    </row>
    <row r="8" spans="1:24" x14ac:dyDescent="0.3">
      <c r="A8" s="22" t="s">
        <v>39</v>
      </c>
      <c r="B8" s="3">
        <v>615</v>
      </c>
      <c r="C8" s="3">
        <v>623</v>
      </c>
      <c r="D8" s="3">
        <v>629</v>
      </c>
      <c r="E8" s="3">
        <v>634</v>
      </c>
      <c r="F8" s="3">
        <v>634</v>
      </c>
      <c r="G8" s="3">
        <v>617</v>
      </c>
      <c r="H8" s="3">
        <v>629</v>
      </c>
      <c r="I8" s="3">
        <v>615</v>
      </c>
      <c r="J8" s="3">
        <v>620</v>
      </c>
      <c r="K8" s="3">
        <v>624</v>
      </c>
      <c r="M8" s="10">
        <f t="shared" si="0"/>
        <v>10</v>
      </c>
      <c r="N8" s="10">
        <f t="shared" si="1"/>
        <v>19</v>
      </c>
      <c r="O8" s="11">
        <f t="shared" si="2"/>
        <v>624</v>
      </c>
      <c r="P8" s="11">
        <f t="shared" si="3"/>
        <v>620.67373714285702</v>
      </c>
      <c r="Q8" s="27">
        <f t="shared" si="4"/>
        <v>629.38397714285713</v>
      </c>
      <c r="R8" s="27" t="str">
        <f t="shared" si="5"/>
        <v>In Control</v>
      </c>
      <c r="S8" s="27"/>
      <c r="U8" s="29" t="s">
        <v>10</v>
      </c>
      <c r="V8" s="29"/>
      <c r="W8" s="29"/>
      <c r="X8" s="29"/>
    </row>
    <row r="9" spans="1:24" x14ac:dyDescent="0.3">
      <c r="A9" s="22" t="s">
        <v>40</v>
      </c>
      <c r="B9" s="3">
        <v>629</v>
      </c>
      <c r="C9" s="3">
        <v>622</v>
      </c>
      <c r="D9" s="3">
        <v>638</v>
      </c>
      <c r="E9" s="3">
        <v>624</v>
      </c>
      <c r="F9" s="3">
        <v>622</v>
      </c>
      <c r="G9" s="3">
        <v>629</v>
      </c>
      <c r="H9" s="3">
        <v>618</v>
      </c>
      <c r="I9" s="3">
        <v>632</v>
      </c>
      <c r="J9" s="3">
        <v>626</v>
      </c>
      <c r="K9" s="3">
        <v>623</v>
      </c>
      <c r="M9" s="10">
        <f t="shared" si="0"/>
        <v>10</v>
      </c>
      <c r="N9" s="10">
        <f t="shared" si="1"/>
        <v>20</v>
      </c>
      <c r="O9" s="11">
        <f t="shared" si="2"/>
        <v>626.29999999999995</v>
      </c>
      <c r="P9" s="11">
        <f t="shared" si="3"/>
        <v>620.67373714285702</v>
      </c>
      <c r="Q9" s="27">
        <f t="shared" si="4"/>
        <v>629.38397714285713</v>
      </c>
      <c r="R9" s="27" t="str">
        <f t="shared" si="5"/>
        <v>In Control</v>
      </c>
      <c r="S9" s="27"/>
      <c r="U9" s="18" t="s">
        <v>7</v>
      </c>
      <c r="V9" s="19" t="s">
        <v>9</v>
      </c>
      <c r="W9" s="19" t="s">
        <v>25</v>
      </c>
      <c r="X9" s="19" t="s">
        <v>26</v>
      </c>
    </row>
    <row r="10" spans="1:24" x14ac:dyDescent="0.3">
      <c r="A10" s="22" t="s">
        <v>41</v>
      </c>
      <c r="B10" s="3">
        <v>623</v>
      </c>
      <c r="C10" s="3">
        <v>626</v>
      </c>
      <c r="D10" s="3">
        <v>625</v>
      </c>
      <c r="E10" s="3">
        <v>621</v>
      </c>
      <c r="F10" s="3">
        <v>621</v>
      </c>
      <c r="G10" s="3"/>
      <c r="H10" s="3"/>
      <c r="I10" s="3">
        <v>626</v>
      </c>
      <c r="J10" s="3">
        <v>623</v>
      </c>
      <c r="K10" s="3">
        <v>620</v>
      </c>
      <c r="M10" s="10">
        <f t="shared" si="0"/>
        <v>8</v>
      </c>
      <c r="N10" s="10">
        <f t="shared" si="1"/>
        <v>6</v>
      </c>
      <c r="O10" s="11">
        <f t="shared" si="2"/>
        <v>623.125</v>
      </c>
      <c r="P10" s="11">
        <f t="shared" si="3"/>
        <v>619.75463714285706</v>
      </c>
      <c r="Q10" s="27">
        <f t="shared" si="4"/>
        <v>630.30307714285709</v>
      </c>
      <c r="R10" s="27" t="str">
        <f t="shared" si="5"/>
        <v>In Control</v>
      </c>
      <c r="S10" s="27"/>
      <c r="U10" s="3">
        <v>2</v>
      </c>
      <c r="V10" s="15">
        <v>1.88</v>
      </c>
      <c r="W10" s="14">
        <f>$V$5-(V10*$V$6)</f>
        <v>598.44565714285704</v>
      </c>
      <c r="X10" s="14">
        <f>$V$5+(V10*$V$6)</f>
        <v>651.61205714285711</v>
      </c>
    </row>
    <row r="11" spans="1:24" x14ac:dyDescent="0.3">
      <c r="A11" s="22" t="s">
        <v>42</v>
      </c>
      <c r="B11" s="3">
        <v>627</v>
      </c>
      <c r="C11" s="3">
        <v>623</v>
      </c>
      <c r="D11" s="3">
        <v>623</v>
      </c>
      <c r="E11" s="3">
        <v>617</v>
      </c>
      <c r="F11" s="3">
        <v>624</v>
      </c>
      <c r="G11" s="3">
        <v>626</v>
      </c>
      <c r="H11" s="3">
        <v>624</v>
      </c>
      <c r="I11" s="3">
        <v>624</v>
      </c>
      <c r="J11" s="3">
        <v>629</v>
      </c>
      <c r="K11" s="3">
        <v>633</v>
      </c>
      <c r="M11" s="10">
        <f t="shared" si="0"/>
        <v>10</v>
      </c>
      <c r="N11" s="10">
        <f t="shared" si="1"/>
        <v>16</v>
      </c>
      <c r="O11" s="11">
        <f t="shared" si="2"/>
        <v>625</v>
      </c>
      <c r="P11" s="11">
        <f t="shared" si="3"/>
        <v>620.67373714285702</v>
      </c>
      <c r="Q11" s="27">
        <f t="shared" si="4"/>
        <v>629.38397714285713</v>
      </c>
      <c r="R11" s="27" t="str">
        <f t="shared" si="5"/>
        <v>In Control</v>
      </c>
      <c r="S11" s="27"/>
      <c r="U11" s="3">
        <v>3</v>
      </c>
      <c r="V11" s="15">
        <v>1.0229999999999999</v>
      </c>
      <c r="W11" s="14">
        <f t="shared" ref="W11:W33" si="6">$V$5-(V11*$V$6)</f>
        <v>610.56363714285703</v>
      </c>
      <c r="X11" s="14">
        <f t="shared" ref="X11:X33" si="7">$V$5+(V11*$V$6)</f>
        <v>639.49407714285712</v>
      </c>
    </row>
    <row r="12" spans="1:24" x14ac:dyDescent="0.3">
      <c r="A12" s="22" t="s">
        <v>43</v>
      </c>
      <c r="B12" s="3">
        <v>616</v>
      </c>
      <c r="C12" s="3">
        <v>627</v>
      </c>
      <c r="D12" s="3">
        <v>628</v>
      </c>
      <c r="E12" s="3">
        <v>622</v>
      </c>
      <c r="F12" s="3">
        <v>623</v>
      </c>
      <c r="G12" s="3">
        <v>626</v>
      </c>
      <c r="H12" s="3">
        <v>625</v>
      </c>
      <c r="I12" s="3">
        <v>632</v>
      </c>
      <c r="J12" s="3">
        <v>629</v>
      </c>
      <c r="K12" s="3">
        <v>619</v>
      </c>
      <c r="M12" s="10">
        <f t="shared" si="0"/>
        <v>10</v>
      </c>
      <c r="N12" s="10">
        <f t="shared" si="1"/>
        <v>16</v>
      </c>
      <c r="O12" s="11">
        <f t="shared" si="2"/>
        <v>624.70000000000005</v>
      </c>
      <c r="P12" s="11">
        <f t="shared" si="3"/>
        <v>620.67373714285702</v>
      </c>
      <c r="Q12" s="27">
        <f t="shared" si="4"/>
        <v>629.38397714285713</v>
      </c>
      <c r="R12" s="27" t="str">
        <f t="shared" si="5"/>
        <v>In Control</v>
      </c>
      <c r="S12" s="27"/>
      <c r="U12" s="3">
        <v>4</v>
      </c>
      <c r="V12" s="15">
        <v>0.72899999999999998</v>
      </c>
      <c r="W12" s="14">
        <f t="shared" si="6"/>
        <v>614.72079714285712</v>
      </c>
      <c r="X12" s="14">
        <f t="shared" si="7"/>
        <v>635.33691714285703</v>
      </c>
    </row>
    <row r="13" spans="1:24" x14ac:dyDescent="0.3">
      <c r="A13" s="22" t="s">
        <v>44</v>
      </c>
      <c r="B13" s="3">
        <v>629</v>
      </c>
      <c r="C13" s="3">
        <v>623</v>
      </c>
      <c r="D13" s="3">
        <v>627</v>
      </c>
      <c r="E13" s="3">
        <v>623</v>
      </c>
      <c r="F13" s="3">
        <v>631</v>
      </c>
      <c r="G13" s="3">
        <v>625</v>
      </c>
      <c r="H13" s="3">
        <v>622</v>
      </c>
      <c r="I13" s="3">
        <v>625</v>
      </c>
      <c r="J13" s="3"/>
      <c r="K13" s="3"/>
      <c r="M13" s="10">
        <f t="shared" si="0"/>
        <v>8</v>
      </c>
      <c r="N13" s="10">
        <f t="shared" si="1"/>
        <v>9</v>
      </c>
      <c r="O13" s="11">
        <f t="shared" si="2"/>
        <v>625.625</v>
      </c>
      <c r="P13" s="11">
        <f t="shared" si="3"/>
        <v>619.75463714285706</v>
      </c>
      <c r="Q13" s="27">
        <f t="shared" si="4"/>
        <v>630.30307714285709</v>
      </c>
      <c r="R13" s="27" t="str">
        <f t="shared" si="5"/>
        <v>In Control</v>
      </c>
      <c r="S13" s="27"/>
      <c r="U13" s="3">
        <v>5</v>
      </c>
      <c r="V13" s="15">
        <v>0.57699999999999996</v>
      </c>
      <c r="W13" s="14">
        <f t="shared" si="6"/>
        <v>616.8700771428571</v>
      </c>
      <c r="X13" s="14">
        <f t="shared" si="7"/>
        <v>633.18763714285706</v>
      </c>
    </row>
    <row r="14" spans="1:24" x14ac:dyDescent="0.3">
      <c r="A14" s="22" t="s">
        <v>45</v>
      </c>
      <c r="B14" s="3">
        <v>622</v>
      </c>
      <c r="C14" s="3">
        <v>612</v>
      </c>
      <c r="D14" s="3">
        <v>615</v>
      </c>
      <c r="E14" s="3">
        <v>618</v>
      </c>
      <c r="F14" s="3">
        <v>624</v>
      </c>
      <c r="G14" s="3">
        <v>634</v>
      </c>
      <c r="H14" s="3">
        <v>617</v>
      </c>
      <c r="I14" s="3">
        <v>611</v>
      </c>
      <c r="J14" s="3">
        <v>615</v>
      </c>
      <c r="K14" s="3">
        <v>617</v>
      </c>
      <c r="M14" s="10">
        <f t="shared" si="0"/>
        <v>10</v>
      </c>
      <c r="N14" s="10">
        <f t="shared" si="1"/>
        <v>23</v>
      </c>
      <c r="O14" s="11">
        <f t="shared" si="2"/>
        <v>618.5</v>
      </c>
      <c r="P14" s="11">
        <f t="shared" si="3"/>
        <v>620.67373714285702</v>
      </c>
      <c r="Q14" s="27">
        <f t="shared" si="4"/>
        <v>629.38397714285713</v>
      </c>
      <c r="R14" s="27" t="str">
        <f t="shared" si="5"/>
        <v>Out of Control</v>
      </c>
      <c r="S14" s="27"/>
      <c r="U14" s="3">
        <v>6</v>
      </c>
      <c r="V14" s="15">
        <v>0.48299999999999998</v>
      </c>
      <c r="W14" s="14">
        <f t="shared" si="6"/>
        <v>618.1992371428571</v>
      </c>
      <c r="X14" s="14">
        <f t="shared" si="7"/>
        <v>631.85847714285705</v>
      </c>
    </row>
    <row r="15" spans="1:24" x14ac:dyDescent="0.3">
      <c r="A15" s="22" t="s">
        <v>46</v>
      </c>
      <c r="B15" s="3">
        <v>623</v>
      </c>
      <c r="C15" s="3">
        <v>626</v>
      </c>
      <c r="D15" s="3">
        <v>622</v>
      </c>
      <c r="E15" s="3">
        <v>629</v>
      </c>
      <c r="F15" s="3">
        <v>617</v>
      </c>
      <c r="G15" s="3">
        <v>626</v>
      </c>
      <c r="H15" s="3">
        <v>621</v>
      </c>
      <c r="I15" s="3">
        <v>619</v>
      </c>
      <c r="J15" s="3">
        <v>624</v>
      </c>
      <c r="K15" s="3">
        <v>625</v>
      </c>
      <c r="M15" s="10">
        <f t="shared" si="0"/>
        <v>10</v>
      </c>
      <c r="N15" s="10">
        <f t="shared" si="1"/>
        <v>12</v>
      </c>
      <c r="O15" s="11">
        <f t="shared" si="2"/>
        <v>623.20000000000005</v>
      </c>
      <c r="P15" s="11">
        <f t="shared" si="3"/>
        <v>620.67373714285702</v>
      </c>
      <c r="Q15" s="27">
        <f t="shared" si="4"/>
        <v>629.38397714285713</v>
      </c>
      <c r="R15" s="27" t="str">
        <f t="shared" si="5"/>
        <v>In Control</v>
      </c>
      <c r="S15" s="27"/>
      <c r="U15" s="3">
        <v>7</v>
      </c>
      <c r="V15" s="15">
        <v>0.41899999999999998</v>
      </c>
      <c r="W15" s="14">
        <f t="shared" si="6"/>
        <v>619.10419714285706</v>
      </c>
      <c r="X15" s="14">
        <f t="shared" si="7"/>
        <v>630.95351714285709</v>
      </c>
    </row>
    <row r="16" spans="1:24" x14ac:dyDescent="0.3">
      <c r="A16" s="22" t="s">
        <v>47</v>
      </c>
      <c r="B16" s="3">
        <v>621</v>
      </c>
      <c r="C16" s="3">
        <v>626</v>
      </c>
      <c r="D16" s="3">
        <v>629</v>
      </c>
      <c r="E16" s="3">
        <v>632</v>
      </c>
      <c r="F16" s="3">
        <v>622</v>
      </c>
      <c r="G16" s="3">
        <v>629</v>
      </c>
      <c r="H16" s="3">
        <v>636</v>
      </c>
      <c r="I16" s="3">
        <v>628</v>
      </c>
      <c r="J16" s="3">
        <v>622</v>
      </c>
      <c r="K16" s="3">
        <v>618</v>
      </c>
      <c r="M16" s="10">
        <f t="shared" si="0"/>
        <v>10</v>
      </c>
      <c r="N16" s="10">
        <f t="shared" si="1"/>
        <v>18</v>
      </c>
      <c r="O16" s="11">
        <f t="shared" si="2"/>
        <v>626.29999999999995</v>
      </c>
      <c r="P16" s="11">
        <f t="shared" si="3"/>
        <v>620.67373714285702</v>
      </c>
      <c r="Q16" s="27">
        <f t="shared" si="4"/>
        <v>629.38397714285713</v>
      </c>
      <c r="R16" s="27" t="str">
        <f t="shared" si="5"/>
        <v>In Control</v>
      </c>
      <c r="S16" s="27"/>
      <c r="U16" s="3">
        <v>8</v>
      </c>
      <c r="V16" s="15">
        <v>0.373</v>
      </c>
      <c r="W16" s="14">
        <f t="shared" si="6"/>
        <v>619.75463714285706</v>
      </c>
      <c r="X16" s="14">
        <f t="shared" si="7"/>
        <v>630.30307714285709</v>
      </c>
    </row>
    <row r="17" spans="1:24" x14ac:dyDescent="0.3">
      <c r="A17" s="22" t="s">
        <v>48</v>
      </c>
      <c r="B17" s="3">
        <v>624</v>
      </c>
      <c r="C17" s="3">
        <v>635</v>
      </c>
      <c r="D17" s="3">
        <v>618</v>
      </c>
      <c r="E17" s="3">
        <v>630</v>
      </c>
      <c r="F17" s="3">
        <v>625</v>
      </c>
      <c r="G17" s="3">
        <v>627</v>
      </c>
      <c r="H17" s="3">
        <v>623</v>
      </c>
      <c r="I17" s="3">
        <v>624</v>
      </c>
      <c r="J17" s="3">
        <v>634</v>
      </c>
      <c r="K17" s="3">
        <v>628</v>
      </c>
      <c r="M17" s="10">
        <f t="shared" si="0"/>
        <v>10</v>
      </c>
      <c r="N17" s="10">
        <f t="shared" si="1"/>
        <v>17</v>
      </c>
      <c r="O17" s="11">
        <f t="shared" si="2"/>
        <v>626.79999999999995</v>
      </c>
      <c r="P17" s="11">
        <f t="shared" si="3"/>
        <v>620.67373714285702</v>
      </c>
      <c r="Q17" s="27">
        <f t="shared" si="4"/>
        <v>629.38397714285713</v>
      </c>
      <c r="R17" s="27" t="str">
        <f t="shared" si="5"/>
        <v>In Control</v>
      </c>
      <c r="S17" s="27"/>
      <c r="U17" s="3">
        <v>9</v>
      </c>
      <c r="V17" s="15">
        <v>0.33700000000000002</v>
      </c>
      <c r="W17" s="14">
        <f t="shared" si="6"/>
        <v>620.26367714285709</v>
      </c>
      <c r="X17" s="14">
        <f t="shared" si="7"/>
        <v>629.79403714285706</v>
      </c>
    </row>
    <row r="18" spans="1:24" x14ac:dyDescent="0.3">
      <c r="A18" s="22" t="s">
        <v>49</v>
      </c>
      <c r="B18" s="3">
        <v>628</v>
      </c>
      <c r="C18" s="3">
        <v>633</v>
      </c>
      <c r="D18" s="3">
        <v>627</v>
      </c>
      <c r="E18" s="3"/>
      <c r="F18" s="3"/>
      <c r="G18" s="3"/>
      <c r="H18" s="3">
        <v>633</v>
      </c>
      <c r="I18" s="3">
        <v>621</v>
      </c>
      <c r="J18" s="3">
        <v>626</v>
      </c>
      <c r="K18" s="3">
        <v>615</v>
      </c>
      <c r="M18" s="10">
        <f t="shared" si="0"/>
        <v>7</v>
      </c>
      <c r="N18" s="10">
        <f t="shared" si="1"/>
        <v>18</v>
      </c>
      <c r="O18" s="11">
        <f t="shared" si="2"/>
        <v>626.14285714285711</v>
      </c>
      <c r="P18" s="11">
        <f t="shared" si="3"/>
        <v>619.10419714285706</v>
      </c>
      <c r="Q18" s="27">
        <f t="shared" si="4"/>
        <v>630.95351714285709</v>
      </c>
      <c r="R18" s="27" t="str">
        <f t="shared" si="5"/>
        <v>In Control</v>
      </c>
      <c r="S18" s="27"/>
      <c r="U18" s="3">
        <v>10</v>
      </c>
      <c r="V18" s="15">
        <v>0.308</v>
      </c>
      <c r="W18" s="14">
        <f t="shared" si="6"/>
        <v>620.67373714285702</v>
      </c>
      <c r="X18" s="14">
        <f t="shared" si="7"/>
        <v>629.38397714285713</v>
      </c>
    </row>
    <row r="19" spans="1:24" x14ac:dyDescent="0.3">
      <c r="A19" s="22" t="s">
        <v>50</v>
      </c>
      <c r="B19" s="3">
        <v>627</v>
      </c>
      <c r="C19" s="3">
        <v>625</v>
      </c>
      <c r="D19" s="3">
        <v>627</v>
      </c>
      <c r="E19" s="3">
        <v>621</v>
      </c>
      <c r="F19" s="3">
        <v>621</v>
      </c>
      <c r="G19" s="3">
        <v>630</v>
      </c>
      <c r="H19" s="3">
        <v>625</v>
      </c>
      <c r="I19" s="3">
        <v>620</v>
      </c>
      <c r="J19" s="3">
        <v>633</v>
      </c>
      <c r="K19" s="3">
        <v>630</v>
      </c>
      <c r="M19" s="10">
        <f t="shared" si="0"/>
        <v>10</v>
      </c>
      <c r="N19" s="10">
        <f t="shared" si="1"/>
        <v>13</v>
      </c>
      <c r="O19" s="11">
        <f t="shared" si="2"/>
        <v>625.9</v>
      </c>
      <c r="P19" s="11">
        <f t="shared" si="3"/>
        <v>620.67373714285702</v>
      </c>
      <c r="Q19" s="27">
        <f t="shared" si="4"/>
        <v>629.38397714285713</v>
      </c>
      <c r="R19" s="27" t="str">
        <f t="shared" si="5"/>
        <v>In Control</v>
      </c>
      <c r="S19" s="27"/>
      <c r="U19" s="3">
        <v>11</v>
      </c>
      <c r="V19" s="15">
        <v>0.28499999999999998</v>
      </c>
      <c r="W19" s="14">
        <f t="shared" si="6"/>
        <v>620.99895714285708</v>
      </c>
      <c r="X19" s="14">
        <f t="shared" si="7"/>
        <v>629.05875714285708</v>
      </c>
    </row>
    <row r="20" spans="1:24" x14ac:dyDescent="0.3">
      <c r="A20" s="22" t="s">
        <v>51</v>
      </c>
      <c r="B20" s="3">
        <v>619</v>
      </c>
      <c r="C20" s="3">
        <v>627</v>
      </c>
      <c r="D20" s="3">
        <v>618</v>
      </c>
      <c r="E20" s="3">
        <v>622</v>
      </c>
      <c r="F20" s="3">
        <v>622</v>
      </c>
      <c r="G20" s="3">
        <v>631</v>
      </c>
      <c r="H20" s="3"/>
      <c r="I20" s="3">
        <v>633</v>
      </c>
      <c r="J20" s="3">
        <v>624</v>
      </c>
      <c r="K20" s="3">
        <v>630</v>
      </c>
      <c r="M20" s="10">
        <f t="shared" si="0"/>
        <v>9</v>
      </c>
      <c r="N20" s="10">
        <f t="shared" si="1"/>
        <v>15</v>
      </c>
      <c r="O20" s="11">
        <f t="shared" si="2"/>
        <v>625.11111111111109</v>
      </c>
      <c r="P20" s="11">
        <f t="shared" si="3"/>
        <v>620.26367714285709</v>
      </c>
      <c r="Q20" s="27">
        <f t="shared" si="4"/>
        <v>629.79403714285706</v>
      </c>
      <c r="R20" s="27" t="str">
        <f t="shared" si="5"/>
        <v>In Control</v>
      </c>
      <c r="S20" s="27"/>
      <c r="U20" s="3">
        <v>12</v>
      </c>
      <c r="V20" s="15">
        <v>0.26600000000000001</v>
      </c>
      <c r="W20" s="14">
        <f t="shared" si="6"/>
        <v>621.26761714285703</v>
      </c>
      <c r="X20" s="14">
        <f t="shared" si="7"/>
        <v>628.79009714285712</v>
      </c>
    </row>
    <row r="21" spans="1:24" x14ac:dyDescent="0.3">
      <c r="A21" s="22" t="s">
        <v>52</v>
      </c>
      <c r="B21" s="3">
        <v>623</v>
      </c>
      <c r="C21" s="3">
        <v>626</v>
      </c>
      <c r="D21" s="3">
        <v>625</v>
      </c>
      <c r="E21" s="3">
        <v>628</v>
      </c>
      <c r="F21" s="3">
        <v>630</v>
      </c>
      <c r="G21" s="3">
        <v>622</v>
      </c>
      <c r="H21" s="3">
        <v>625</v>
      </c>
      <c r="I21" s="3">
        <v>629</v>
      </c>
      <c r="J21" s="3">
        <v>626</v>
      </c>
      <c r="K21" s="3">
        <v>627</v>
      </c>
      <c r="M21" s="10">
        <f t="shared" si="0"/>
        <v>10</v>
      </c>
      <c r="N21" s="10">
        <f t="shared" si="1"/>
        <v>8</v>
      </c>
      <c r="O21" s="11">
        <f t="shared" si="2"/>
        <v>626.1</v>
      </c>
      <c r="P21" s="11">
        <f t="shared" si="3"/>
        <v>620.67373714285702</v>
      </c>
      <c r="Q21" s="27">
        <f t="shared" si="4"/>
        <v>629.38397714285713</v>
      </c>
      <c r="R21" s="27" t="str">
        <f t="shared" si="5"/>
        <v>In Control</v>
      </c>
      <c r="S21" s="27"/>
      <c r="U21" s="3">
        <v>13</v>
      </c>
      <c r="V21" s="15">
        <v>0.249</v>
      </c>
      <c r="W21" s="14">
        <f t="shared" si="6"/>
        <v>621.50799714285711</v>
      </c>
      <c r="X21" s="14">
        <f t="shared" si="7"/>
        <v>628.54971714285705</v>
      </c>
    </row>
    <row r="22" spans="1:24" x14ac:dyDescent="0.3">
      <c r="A22" s="22" t="s">
        <v>53</v>
      </c>
      <c r="B22" s="3">
        <v>627</v>
      </c>
      <c r="C22" s="3">
        <v>630</v>
      </c>
      <c r="D22" s="3">
        <v>623</v>
      </c>
      <c r="E22" s="3">
        <v>627</v>
      </c>
      <c r="F22" s="3">
        <v>627</v>
      </c>
      <c r="G22" s="3">
        <v>632</v>
      </c>
      <c r="H22" s="3">
        <v>625</v>
      </c>
      <c r="I22" s="3">
        <v>620</v>
      </c>
      <c r="J22" s="3">
        <v>634</v>
      </c>
      <c r="K22" s="3">
        <v>621</v>
      </c>
      <c r="M22" s="10">
        <f t="shared" si="0"/>
        <v>10</v>
      </c>
      <c r="N22" s="10">
        <f t="shared" si="1"/>
        <v>14</v>
      </c>
      <c r="O22" s="11">
        <f t="shared" si="2"/>
        <v>626.6</v>
      </c>
      <c r="P22" s="11">
        <f t="shared" si="3"/>
        <v>620.67373714285702</v>
      </c>
      <c r="Q22" s="27">
        <f t="shared" si="4"/>
        <v>629.38397714285713</v>
      </c>
      <c r="R22" s="27" t="str">
        <f t="shared" si="5"/>
        <v>In Control</v>
      </c>
      <c r="S22" s="27"/>
      <c r="U22" s="3">
        <v>14</v>
      </c>
      <c r="V22" s="15">
        <v>0.23499999999999999</v>
      </c>
      <c r="W22" s="14">
        <f t="shared" si="6"/>
        <v>621.70595714285707</v>
      </c>
      <c r="X22" s="14">
        <f t="shared" si="7"/>
        <v>628.35175714285708</v>
      </c>
    </row>
    <row r="23" spans="1:24" x14ac:dyDescent="0.3">
      <c r="A23" s="22" t="s">
        <v>54</v>
      </c>
      <c r="B23" s="3">
        <v>631</v>
      </c>
      <c r="C23" s="3">
        <v>623</v>
      </c>
      <c r="D23" s="3">
        <v>620</v>
      </c>
      <c r="E23" s="3">
        <v>621</v>
      </c>
      <c r="F23" s="3"/>
      <c r="G23" s="3"/>
      <c r="H23" s="3"/>
      <c r="I23" s="3"/>
      <c r="J23" s="3"/>
      <c r="K23" s="3">
        <v>620</v>
      </c>
      <c r="M23" s="10">
        <f t="shared" si="0"/>
        <v>5</v>
      </c>
      <c r="N23" s="10">
        <f t="shared" si="1"/>
        <v>11</v>
      </c>
      <c r="O23" s="11">
        <f t="shared" si="2"/>
        <v>623</v>
      </c>
      <c r="P23" s="11">
        <f t="shared" si="3"/>
        <v>616.8700771428571</v>
      </c>
      <c r="Q23" s="27">
        <f t="shared" si="4"/>
        <v>633.18763714285706</v>
      </c>
      <c r="R23" s="27" t="str">
        <f t="shared" si="5"/>
        <v>In Control</v>
      </c>
      <c r="S23" s="27"/>
      <c r="U23" s="3">
        <v>15</v>
      </c>
      <c r="V23" s="15">
        <v>0.223</v>
      </c>
      <c r="W23" s="14">
        <f t="shared" si="6"/>
        <v>621.87563714285704</v>
      </c>
      <c r="X23" s="14">
        <f t="shared" si="7"/>
        <v>628.18207714285711</v>
      </c>
    </row>
    <row r="24" spans="1:24" x14ac:dyDescent="0.3">
      <c r="A24" s="22" t="s">
        <v>55</v>
      </c>
      <c r="B24" s="3">
        <v>612</v>
      </c>
      <c r="C24" s="3">
        <v>627</v>
      </c>
      <c r="D24" s="3">
        <v>627</v>
      </c>
      <c r="E24" s="3">
        <v>623</v>
      </c>
      <c r="F24" s="3">
        <v>616</v>
      </c>
      <c r="G24" s="3">
        <v>624</v>
      </c>
      <c r="H24" s="3">
        <v>625</v>
      </c>
      <c r="I24" s="3">
        <v>620</v>
      </c>
      <c r="J24" s="3">
        <v>625</v>
      </c>
      <c r="K24" s="3">
        <v>627</v>
      </c>
      <c r="M24" s="10">
        <f t="shared" si="0"/>
        <v>10</v>
      </c>
      <c r="N24" s="10">
        <f t="shared" si="1"/>
        <v>15</v>
      </c>
      <c r="O24" s="11">
        <f t="shared" si="2"/>
        <v>622.6</v>
      </c>
      <c r="P24" s="11">
        <f t="shared" si="3"/>
        <v>620.67373714285702</v>
      </c>
      <c r="Q24" s="27">
        <f t="shared" si="4"/>
        <v>629.38397714285713</v>
      </c>
      <c r="R24" s="27" t="str">
        <f t="shared" si="5"/>
        <v>In Control</v>
      </c>
      <c r="S24" s="27"/>
      <c r="U24" s="3">
        <v>16</v>
      </c>
      <c r="V24" s="15">
        <v>0.21199999999999999</v>
      </c>
      <c r="W24" s="14">
        <f t="shared" si="6"/>
        <v>622.03117714285713</v>
      </c>
      <c r="X24" s="14">
        <f t="shared" si="7"/>
        <v>628.02653714285702</v>
      </c>
    </row>
    <row r="25" spans="1:24" x14ac:dyDescent="0.3">
      <c r="A25" s="22" t="s">
        <v>56</v>
      </c>
      <c r="B25" s="3">
        <v>615</v>
      </c>
      <c r="C25" s="3">
        <v>623</v>
      </c>
      <c r="D25" s="3">
        <v>624</v>
      </c>
      <c r="E25" s="3">
        <v>621</v>
      </c>
      <c r="F25" s="3">
        <v>631</v>
      </c>
      <c r="G25" s="3">
        <v>629</v>
      </c>
      <c r="H25" s="3">
        <v>629</v>
      </c>
      <c r="I25" s="3">
        <v>636</v>
      </c>
      <c r="J25" s="3">
        <v>624</v>
      </c>
      <c r="K25" s="3">
        <v>628</v>
      </c>
      <c r="M25" s="10">
        <f t="shared" si="0"/>
        <v>10</v>
      </c>
      <c r="N25" s="10">
        <f t="shared" si="1"/>
        <v>21</v>
      </c>
      <c r="O25" s="11">
        <f t="shared" si="2"/>
        <v>626</v>
      </c>
      <c r="P25" s="11">
        <f t="shared" si="3"/>
        <v>620.67373714285702</v>
      </c>
      <c r="Q25" s="27">
        <f t="shared" si="4"/>
        <v>629.38397714285713</v>
      </c>
      <c r="R25" s="27" t="str">
        <f t="shared" si="5"/>
        <v>In Control</v>
      </c>
      <c r="S25" s="27"/>
      <c r="U25" s="3">
        <v>17</v>
      </c>
      <c r="V25" s="15">
        <v>0.20300000000000001</v>
      </c>
      <c r="W25" s="14">
        <f t="shared" si="6"/>
        <v>622.15843714285711</v>
      </c>
      <c r="X25" s="14">
        <f t="shared" si="7"/>
        <v>627.89927714285704</v>
      </c>
    </row>
    <row r="26" spans="1:24" x14ac:dyDescent="0.3">
      <c r="A26" s="22" t="s">
        <v>57</v>
      </c>
      <c r="B26" s="3">
        <v>626</v>
      </c>
      <c r="C26" s="3">
        <v>627</v>
      </c>
      <c r="D26" s="3">
        <v>622</v>
      </c>
      <c r="E26" s="3">
        <v>619</v>
      </c>
      <c r="F26" s="3">
        <v>627</v>
      </c>
      <c r="G26" s="3">
        <v>623</v>
      </c>
      <c r="H26" s="3">
        <v>620</v>
      </c>
      <c r="I26" s="3">
        <v>627</v>
      </c>
      <c r="J26" s="3">
        <v>622</v>
      </c>
      <c r="K26" s="3">
        <v>624</v>
      </c>
      <c r="M26" s="10">
        <f t="shared" si="0"/>
        <v>10</v>
      </c>
      <c r="N26" s="10">
        <f t="shared" si="1"/>
        <v>8</v>
      </c>
      <c r="O26" s="11">
        <f t="shared" si="2"/>
        <v>623.70000000000005</v>
      </c>
      <c r="P26" s="11">
        <f t="shared" si="3"/>
        <v>620.67373714285702</v>
      </c>
      <c r="Q26" s="27">
        <f t="shared" si="4"/>
        <v>629.38397714285713</v>
      </c>
      <c r="R26" s="27" t="str">
        <f t="shared" si="5"/>
        <v>In Control</v>
      </c>
      <c r="S26" s="27"/>
      <c r="U26" s="3">
        <v>18</v>
      </c>
      <c r="V26" s="15">
        <v>0.19400000000000001</v>
      </c>
      <c r="W26" s="14">
        <f t="shared" si="6"/>
        <v>622.28569714285709</v>
      </c>
      <c r="X26" s="14">
        <f t="shared" si="7"/>
        <v>627.77201714285707</v>
      </c>
    </row>
    <row r="27" spans="1:24" x14ac:dyDescent="0.3">
      <c r="A27" s="22" t="s">
        <v>58</v>
      </c>
      <c r="B27" s="3"/>
      <c r="C27" s="3"/>
      <c r="D27" s="3">
        <v>626</v>
      </c>
      <c r="E27" s="3">
        <v>617</v>
      </c>
      <c r="F27" s="3">
        <v>635</v>
      </c>
      <c r="G27" s="3">
        <v>623</v>
      </c>
      <c r="H27" s="3"/>
      <c r="I27" s="3"/>
      <c r="J27" s="3">
        <v>626</v>
      </c>
      <c r="K27" s="3">
        <v>622</v>
      </c>
      <c r="M27" s="10">
        <f t="shared" si="0"/>
        <v>6</v>
      </c>
      <c r="N27" s="10">
        <f t="shared" si="1"/>
        <v>18</v>
      </c>
      <c r="O27" s="11">
        <f t="shared" si="2"/>
        <v>624.83333333333337</v>
      </c>
      <c r="P27" s="11">
        <f t="shared" si="3"/>
        <v>618.1992371428571</v>
      </c>
      <c r="Q27" s="27">
        <f t="shared" si="4"/>
        <v>631.85847714285705</v>
      </c>
      <c r="R27" s="27" t="str">
        <f t="shared" si="5"/>
        <v>In Control</v>
      </c>
      <c r="S27" s="27"/>
      <c r="U27" s="3">
        <v>19</v>
      </c>
      <c r="V27" s="15">
        <v>0.187</v>
      </c>
      <c r="W27" s="14">
        <f t="shared" si="6"/>
        <v>622.38467714285707</v>
      </c>
      <c r="X27" s="14">
        <f t="shared" si="7"/>
        <v>627.67303714285708</v>
      </c>
    </row>
    <row r="28" spans="1:24" x14ac:dyDescent="0.3">
      <c r="A28" s="22" t="s">
        <v>59</v>
      </c>
      <c r="B28" s="3">
        <v>624</v>
      </c>
      <c r="C28" s="3">
        <v>623</v>
      </c>
      <c r="D28" s="3">
        <v>627</v>
      </c>
      <c r="E28" s="3">
        <v>631</v>
      </c>
      <c r="F28" s="3">
        <v>624</v>
      </c>
      <c r="G28" s="3">
        <v>623</v>
      </c>
      <c r="H28" s="3">
        <v>624</v>
      </c>
      <c r="I28" s="3">
        <v>621</v>
      </c>
      <c r="J28" s="3">
        <v>617</v>
      </c>
      <c r="K28" s="3">
        <v>633</v>
      </c>
      <c r="M28" s="10">
        <f t="shared" si="0"/>
        <v>10</v>
      </c>
      <c r="N28" s="10">
        <f t="shared" si="1"/>
        <v>16</v>
      </c>
      <c r="O28" s="11">
        <f t="shared" si="2"/>
        <v>624.70000000000005</v>
      </c>
      <c r="P28" s="11">
        <f t="shared" si="3"/>
        <v>620.67373714285702</v>
      </c>
      <c r="Q28" s="27">
        <f t="shared" si="4"/>
        <v>629.38397714285713</v>
      </c>
      <c r="R28" s="27" t="str">
        <f t="shared" si="5"/>
        <v>In Control</v>
      </c>
      <c r="S28" s="27"/>
      <c r="U28" s="3">
        <v>20</v>
      </c>
      <c r="V28" s="15">
        <v>0.18</v>
      </c>
      <c r="W28" s="14">
        <f t="shared" si="6"/>
        <v>622.48365714285706</v>
      </c>
      <c r="X28" s="14">
        <f t="shared" si="7"/>
        <v>627.5740571428571</v>
      </c>
    </row>
    <row r="29" spans="1:24" x14ac:dyDescent="0.3">
      <c r="A29" s="22" t="s">
        <v>60</v>
      </c>
      <c r="B29" s="3">
        <v>621</v>
      </c>
      <c r="C29" s="3">
        <v>630</v>
      </c>
      <c r="D29" s="3">
        <v>618</v>
      </c>
      <c r="E29" s="3">
        <v>626</v>
      </c>
      <c r="F29" s="3">
        <v>625</v>
      </c>
      <c r="G29" s="3">
        <v>624</v>
      </c>
      <c r="H29" s="3"/>
      <c r="I29" s="3">
        <v>619</v>
      </c>
      <c r="J29" s="3">
        <v>619</v>
      </c>
      <c r="K29" s="3">
        <v>631</v>
      </c>
      <c r="M29" s="10">
        <f t="shared" si="0"/>
        <v>9</v>
      </c>
      <c r="N29" s="10">
        <f t="shared" si="1"/>
        <v>13</v>
      </c>
      <c r="O29" s="11">
        <f t="shared" si="2"/>
        <v>623.66666666666663</v>
      </c>
      <c r="P29" s="11">
        <f t="shared" si="3"/>
        <v>620.26367714285709</v>
      </c>
      <c r="Q29" s="27">
        <f t="shared" si="4"/>
        <v>629.79403714285706</v>
      </c>
      <c r="R29" s="27" t="str">
        <f t="shared" si="5"/>
        <v>In Control</v>
      </c>
      <c r="S29" s="27"/>
      <c r="U29" s="3">
        <v>21</v>
      </c>
      <c r="V29" s="15">
        <v>0.17299999999999999</v>
      </c>
      <c r="W29" s="14">
        <f t="shared" si="6"/>
        <v>622.58263714285704</v>
      </c>
      <c r="X29" s="14">
        <f t="shared" si="7"/>
        <v>627.47507714285712</v>
      </c>
    </row>
    <row r="30" spans="1:24" x14ac:dyDescent="0.3">
      <c r="A30" s="22" t="s">
        <v>61</v>
      </c>
      <c r="B30" s="3">
        <v>629</v>
      </c>
      <c r="C30" s="3">
        <v>626</v>
      </c>
      <c r="D30" s="3">
        <v>615</v>
      </c>
      <c r="E30" s="3">
        <v>630</v>
      </c>
      <c r="F30" s="3">
        <v>621</v>
      </c>
      <c r="G30" s="3">
        <v>619</v>
      </c>
      <c r="H30" s="3">
        <v>616</v>
      </c>
      <c r="I30" s="3">
        <v>631</v>
      </c>
      <c r="J30" s="3">
        <v>631</v>
      </c>
      <c r="K30" s="3">
        <v>629</v>
      </c>
      <c r="M30" s="10">
        <f t="shared" si="0"/>
        <v>10</v>
      </c>
      <c r="N30" s="10">
        <f t="shared" si="1"/>
        <v>16</v>
      </c>
      <c r="O30" s="11">
        <f t="shared" si="2"/>
        <v>624.70000000000005</v>
      </c>
      <c r="P30" s="11">
        <f t="shared" si="3"/>
        <v>620.67373714285702</v>
      </c>
      <c r="Q30" s="27">
        <f t="shared" si="4"/>
        <v>629.38397714285713</v>
      </c>
      <c r="R30" s="27" t="str">
        <f t="shared" si="5"/>
        <v>In Control</v>
      </c>
      <c r="S30" s="27"/>
      <c r="U30" s="3">
        <v>22</v>
      </c>
      <c r="V30" s="15">
        <v>0.16700000000000001</v>
      </c>
      <c r="W30" s="14">
        <f t="shared" si="6"/>
        <v>622.66747714285702</v>
      </c>
      <c r="X30" s="14">
        <f t="shared" si="7"/>
        <v>627.39023714285713</v>
      </c>
    </row>
    <row r="31" spans="1:24" x14ac:dyDescent="0.3">
      <c r="A31" s="22" t="s">
        <v>62</v>
      </c>
      <c r="B31" s="3">
        <v>614</v>
      </c>
      <c r="C31" s="3">
        <v>620</v>
      </c>
      <c r="D31" s="3">
        <v>630</v>
      </c>
      <c r="E31" s="3">
        <v>624</v>
      </c>
      <c r="F31" s="3">
        <v>622</v>
      </c>
      <c r="G31" s="3">
        <v>626</v>
      </c>
      <c r="H31" s="3">
        <v>627</v>
      </c>
      <c r="I31" s="3">
        <v>618</v>
      </c>
      <c r="J31" s="3">
        <v>625</v>
      </c>
      <c r="K31" s="3">
        <v>627</v>
      </c>
      <c r="M31" s="10">
        <f t="shared" si="0"/>
        <v>10</v>
      </c>
      <c r="N31" s="10">
        <f t="shared" si="1"/>
        <v>16</v>
      </c>
      <c r="O31" s="11">
        <f t="shared" si="2"/>
        <v>623.29999999999995</v>
      </c>
      <c r="P31" s="11">
        <f t="shared" si="3"/>
        <v>620.67373714285702</v>
      </c>
      <c r="Q31" s="27">
        <f t="shared" si="4"/>
        <v>629.38397714285713</v>
      </c>
      <c r="R31" s="27" t="str">
        <f t="shared" si="5"/>
        <v>In Control</v>
      </c>
      <c r="S31" s="27"/>
      <c r="U31" s="3">
        <v>23</v>
      </c>
      <c r="V31" s="15">
        <v>0.16200000000000001</v>
      </c>
      <c r="W31" s="14">
        <f t="shared" si="6"/>
        <v>622.73817714285713</v>
      </c>
      <c r="X31" s="14">
        <f t="shared" si="7"/>
        <v>627.31953714285703</v>
      </c>
    </row>
    <row r="32" spans="1:24" x14ac:dyDescent="0.3">
      <c r="A32" s="22" t="s">
        <v>63</v>
      </c>
      <c r="B32" s="3">
        <v>632</v>
      </c>
      <c r="C32" s="3">
        <v>632</v>
      </c>
      <c r="D32" s="3">
        <v>632</v>
      </c>
      <c r="E32" s="3">
        <v>627</v>
      </c>
      <c r="F32" s="3">
        <v>626</v>
      </c>
      <c r="G32" s="3">
        <v>629</v>
      </c>
      <c r="H32" s="3">
        <v>631</v>
      </c>
      <c r="I32" s="3">
        <v>630</v>
      </c>
      <c r="J32" s="3">
        <v>635</v>
      </c>
      <c r="K32" s="3">
        <v>632</v>
      </c>
      <c r="M32" s="10">
        <f t="shared" si="0"/>
        <v>10</v>
      </c>
      <c r="N32" s="10">
        <f t="shared" si="1"/>
        <v>9</v>
      </c>
      <c r="O32" s="11">
        <f t="shared" si="2"/>
        <v>630.6</v>
      </c>
      <c r="P32" s="11">
        <f t="shared" si="3"/>
        <v>620.67373714285702</v>
      </c>
      <c r="Q32" s="27">
        <f t="shared" si="4"/>
        <v>629.38397714285713</v>
      </c>
      <c r="R32" s="27" t="str">
        <f t="shared" si="5"/>
        <v>In Control</v>
      </c>
      <c r="S32" s="27"/>
      <c r="U32" s="3">
        <v>24</v>
      </c>
      <c r="V32" s="15">
        <v>0.157</v>
      </c>
      <c r="W32" s="14">
        <f t="shared" si="6"/>
        <v>622.80887714285711</v>
      </c>
      <c r="X32" s="14">
        <f t="shared" si="7"/>
        <v>627.24883714285704</v>
      </c>
    </row>
    <row r="33" spans="1:24" x14ac:dyDescent="0.3">
      <c r="A33" s="22" t="s">
        <v>64</v>
      </c>
      <c r="B33" s="3">
        <v>618</v>
      </c>
      <c r="C33" s="3">
        <v>621</v>
      </c>
      <c r="D33" s="3">
        <v>625</v>
      </c>
      <c r="E33" s="3">
        <v>622</v>
      </c>
      <c r="F33" s="3"/>
      <c r="G33" s="3"/>
      <c r="H33" s="3"/>
      <c r="I33" s="3">
        <v>626</v>
      </c>
      <c r="J33" s="3">
        <v>626</v>
      </c>
      <c r="K33" s="3">
        <v>615</v>
      </c>
      <c r="M33" s="10">
        <f t="shared" si="0"/>
        <v>7</v>
      </c>
      <c r="N33" s="10">
        <f t="shared" si="1"/>
        <v>11</v>
      </c>
      <c r="O33" s="11">
        <f t="shared" si="2"/>
        <v>621.85714285714289</v>
      </c>
      <c r="P33" s="11">
        <f t="shared" si="3"/>
        <v>619.10419714285706</v>
      </c>
      <c r="Q33" s="27">
        <f t="shared" si="4"/>
        <v>630.95351714285709</v>
      </c>
      <c r="R33" s="27" t="str">
        <f t="shared" si="5"/>
        <v>In Control</v>
      </c>
      <c r="S33" s="27"/>
      <c r="U33" s="3">
        <v>25</v>
      </c>
      <c r="V33" s="15">
        <v>0.153</v>
      </c>
      <c r="W33" s="14">
        <f t="shared" si="6"/>
        <v>622.8654371428571</v>
      </c>
      <c r="X33" s="14">
        <f t="shared" si="7"/>
        <v>627.19227714285705</v>
      </c>
    </row>
    <row r="34" spans="1:24" x14ac:dyDescent="0.3">
      <c r="A34" s="22" t="s">
        <v>65</v>
      </c>
      <c r="B34" s="3">
        <v>620</v>
      </c>
      <c r="C34" s="3">
        <v>625</v>
      </c>
      <c r="D34" s="3">
        <v>614</v>
      </c>
      <c r="E34" s="3">
        <v>628</v>
      </c>
      <c r="F34" s="3">
        <v>625</v>
      </c>
      <c r="G34" s="3">
        <v>625</v>
      </c>
      <c r="H34" s="3">
        <v>622</v>
      </c>
      <c r="I34" s="3">
        <v>618</v>
      </c>
      <c r="J34" s="3">
        <v>626</v>
      </c>
      <c r="K34" s="3">
        <v>620</v>
      </c>
      <c r="M34" s="10">
        <f t="shared" si="0"/>
        <v>10</v>
      </c>
      <c r="N34" s="10">
        <f t="shared" si="1"/>
        <v>14</v>
      </c>
      <c r="O34" s="11">
        <f t="shared" si="2"/>
        <v>622.29999999999995</v>
      </c>
      <c r="P34" s="11">
        <f t="shared" si="3"/>
        <v>620.67373714285702</v>
      </c>
      <c r="Q34" s="27">
        <f t="shared" si="4"/>
        <v>629.38397714285713</v>
      </c>
      <c r="R34" s="27" t="str">
        <f t="shared" si="5"/>
        <v>In Control</v>
      </c>
      <c r="S34" s="27"/>
    </row>
    <row r="35" spans="1:24" x14ac:dyDescent="0.3">
      <c r="A35" s="22" t="s">
        <v>66</v>
      </c>
      <c r="B35" s="3">
        <v>630</v>
      </c>
      <c r="C35" s="3">
        <v>625</v>
      </c>
      <c r="D35" s="3">
        <v>630</v>
      </c>
      <c r="E35" s="3">
        <v>621</v>
      </c>
      <c r="F35" s="3">
        <v>616</v>
      </c>
      <c r="G35" s="3">
        <v>622</v>
      </c>
      <c r="H35" s="3">
        <v>630</v>
      </c>
      <c r="I35" s="3">
        <v>625</v>
      </c>
      <c r="J35" s="3">
        <v>622</v>
      </c>
      <c r="K35" s="3">
        <v>628</v>
      </c>
      <c r="M35" s="10">
        <f t="shared" si="0"/>
        <v>10</v>
      </c>
      <c r="N35" s="10">
        <f t="shared" si="1"/>
        <v>14</v>
      </c>
      <c r="O35" s="11">
        <f t="shared" si="2"/>
        <v>624.9</v>
      </c>
      <c r="P35" s="11">
        <f t="shared" si="3"/>
        <v>620.67373714285702</v>
      </c>
      <c r="Q35" s="27">
        <f t="shared" si="4"/>
        <v>629.38397714285713</v>
      </c>
      <c r="R35" s="27" t="str">
        <f t="shared" si="5"/>
        <v>In Control</v>
      </c>
      <c r="S35" s="27"/>
    </row>
    <row r="36" spans="1:24" x14ac:dyDescent="0.3">
      <c r="A36" s="22" t="s">
        <v>67</v>
      </c>
      <c r="B36" s="3"/>
      <c r="C36" s="3"/>
      <c r="D36" s="3"/>
      <c r="E36" s="3"/>
      <c r="F36" s="3"/>
      <c r="G36" s="3"/>
      <c r="H36" s="3">
        <v>629</v>
      </c>
      <c r="I36" s="3">
        <v>618</v>
      </c>
      <c r="J36" s="3">
        <v>616</v>
      </c>
      <c r="K36" s="3">
        <v>618</v>
      </c>
      <c r="M36" s="10">
        <f t="shared" si="0"/>
        <v>4</v>
      </c>
      <c r="N36" s="10">
        <f t="shared" si="1"/>
        <v>13</v>
      </c>
      <c r="O36" s="11">
        <f t="shared" si="2"/>
        <v>620.25</v>
      </c>
      <c r="P36" s="11">
        <f t="shared" si="3"/>
        <v>614.72079714285712</v>
      </c>
      <c r="Q36" s="27">
        <f t="shared" si="4"/>
        <v>635.33691714285703</v>
      </c>
      <c r="R36" s="27" t="str">
        <f t="shared" si="5"/>
        <v>In Control</v>
      </c>
      <c r="S36" s="27"/>
    </row>
    <row r="37" spans="1:24" x14ac:dyDescent="0.3">
      <c r="A37" s="22" t="s">
        <v>68</v>
      </c>
      <c r="B37" s="3">
        <v>624</v>
      </c>
      <c r="C37" s="3">
        <v>626</v>
      </c>
      <c r="D37" s="3">
        <v>628</v>
      </c>
      <c r="E37" s="3">
        <v>631</v>
      </c>
      <c r="F37" s="3">
        <v>635</v>
      </c>
      <c r="G37" s="3">
        <v>624</v>
      </c>
      <c r="H37" s="3">
        <v>624</v>
      </c>
      <c r="I37" s="3">
        <v>627</v>
      </c>
      <c r="J37" s="3">
        <v>630</v>
      </c>
      <c r="K37" s="3">
        <v>631</v>
      </c>
      <c r="M37" s="10">
        <f t="shared" si="0"/>
        <v>10</v>
      </c>
      <c r="N37" s="10">
        <f t="shared" si="1"/>
        <v>11</v>
      </c>
      <c r="O37" s="11">
        <f t="shared" si="2"/>
        <v>628</v>
      </c>
      <c r="P37" s="11">
        <f t="shared" si="3"/>
        <v>620.67373714285702</v>
      </c>
      <c r="Q37" s="27">
        <f t="shared" si="4"/>
        <v>629.38397714285713</v>
      </c>
      <c r="R37" s="27" t="str">
        <f t="shared" si="5"/>
        <v>In Control</v>
      </c>
      <c r="S37" s="27"/>
    </row>
    <row r="38" spans="1:24" x14ac:dyDescent="0.3">
      <c r="A38" s="22" t="s">
        <v>69</v>
      </c>
      <c r="B38" s="3">
        <v>630</v>
      </c>
      <c r="C38" s="3">
        <v>629</v>
      </c>
      <c r="D38" s="3">
        <v>637</v>
      </c>
      <c r="E38" s="3">
        <v>637</v>
      </c>
      <c r="F38" s="3">
        <v>626</v>
      </c>
      <c r="G38" s="3">
        <v>628</v>
      </c>
      <c r="H38" s="3">
        <v>631</v>
      </c>
      <c r="I38" s="3">
        <v>626</v>
      </c>
      <c r="J38" s="3">
        <v>620</v>
      </c>
      <c r="K38" s="3">
        <v>624</v>
      </c>
      <c r="M38" s="10">
        <f t="shared" si="0"/>
        <v>10</v>
      </c>
      <c r="N38" s="10">
        <f t="shared" si="1"/>
        <v>17</v>
      </c>
      <c r="O38" s="11">
        <f t="shared" si="2"/>
        <v>628.79999999999995</v>
      </c>
      <c r="P38" s="11">
        <f t="shared" si="3"/>
        <v>620.67373714285702</v>
      </c>
      <c r="Q38" s="27">
        <f t="shared" si="4"/>
        <v>629.38397714285713</v>
      </c>
      <c r="R38" s="27" t="str">
        <f t="shared" si="5"/>
        <v>In Control</v>
      </c>
      <c r="S38" s="27"/>
    </row>
    <row r="39" spans="1:24" x14ac:dyDescent="0.3">
      <c r="A39" s="22" t="s">
        <v>70</v>
      </c>
      <c r="B39" s="3">
        <v>624</v>
      </c>
      <c r="C39" s="3">
        <v>624</v>
      </c>
      <c r="D39" s="3">
        <v>634</v>
      </c>
      <c r="E39" s="3">
        <v>621</v>
      </c>
      <c r="F39" s="3">
        <v>626</v>
      </c>
      <c r="G39" s="3">
        <v>622</v>
      </c>
      <c r="H39" s="3">
        <v>623</v>
      </c>
      <c r="I39" s="3">
        <v>633</v>
      </c>
      <c r="J39" s="3">
        <v>627</v>
      </c>
      <c r="K39" s="3">
        <v>629</v>
      </c>
      <c r="M39" s="10">
        <f t="shared" si="0"/>
        <v>10</v>
      </c>
      <c r="N39" s="10">
        <f t="shared" si="1"/>
        <v>13</v>
      </c>
      <c r="O39" s="11">
        <f t="shared" si="2"/>
        <v>626.29999999999995</v>
      </c>
      <c r="P39" s="11">
        <f t="shared" si="3"/>
        <v>620.67373714285702</v>
      </c>
      <c r="Q39" s="27">
        <f t="shared" si="4"/>
        <v>629.38397714285713</v>
      </c>
      <c r="R39" s="27" t="str">
        <f t="shared" si="5"/>
        <v>In Control</v>
      </c>
      <c r="S39" s="27"/>
    </row>
    <row r="40" spans="1:24" x14ac:dyDescent="0.3">
      <c r="A40" s="22" t="s">
        <v>71</v>
      </c>
      <c r="B40" s="3">
        <v>618</v>
      </c>
      <c r="C40" s="3">
        <v>617</v>
      </c>
      <c r="D40" s="3">
        <v>612</v>
      </c>
      <c r="E40" s="3">
        <v>619</v>
      </c>
      <c r="F40" s="3">
        <v>619</v>
      </c>
      <c r="G40" s="3">
        <v>621</v>
      </c>
      <c r="H40" s="3">
        <v>622</v>
      </c>
      <c r="I40" s="3">
        <v>617</v>
      </c>
      <c r="J40" s="3">
        <v>618</v>
      </c>
      <c r="K40" s="3">
        <v>621</v>
      </c>
      <c r="M40" s="10">
        <f t="shared" si="0"/>
        <v>10</v>
      </c>
      <c r="N40" s="10">
        <f t="shared" si="1"/>
        <v>10</v>
      </c>
      <c r="O40" s="11">
        <f t="shared" si="2"/>
        <v>618.4</v>
      </c>
      <c r="P40" s="11">
        <f t="shared" si="3"/>
        <v>620.67373714285702</v>
      </c>
      <c r="Q40" s="27">
        <f t="shared" si="4"/>
        <v>629.38397714285713</v>
      </c>
      <c r="R40" s="27" t="str">
        <f t="shared" si="5"/>
        <v>Out of Control</v>
      </c>
      <c r="S40" s="27"/>
    </row>
    <row r="41" spans="1:24" x14ac:dyDescent="0.3">
      <c r="A41" s="22" t="s">
        <v>72</v>
      </c>
      <c r="B41" s="3">
        <v>619</v>
      </c>
      <c r="C41" s="3">
        <v>628</v>
      </c>
      <c r="D41" s="3">
        <v>613</v>
      </c>
      <c r="E41" s="3">
        <v>622</v>
      </c>
      <c r="F41" s="3">
        <v>627</v>
      </c>
      <c r="G41" s="3">
        <v>625</v>
      </c>
      <c r="H41" s="3">
        <v>624</v>
      </c>
      <c r="I41" s="3"/>
      <c r="J41" s="3"/>
      <c r="K41" s="3"/>
      <c r="M41" s="10">
        <f t="shared" si="0"/>
        <v>7</v>
      </c>
      <c r="N41" s="10">
        <f t="shared" si="1"/>
        <v>15</v>
      </c>
      <c r="O41" s="11">
        <f t="shared" si="2"/>
        <v>622.57142857142856</v>
      </c>
      <c r="P41" s="11">
        <f t="shared" si="3"/>
        <v>619.10419714285706</v>
      </c>
      <c r="Q41" s="27">
        <f t="shared" si="4"/>
        <v>630.95351714285709</v>
      </c>
      <c r="R41" s="27" t="str">
        <f t="shared" si="5"/>
        <v>In Control</v>
      </c>
      <c r="S41" s="27"/>
    </row>
    <row r="42" spans="1:24" x14ac:dyDescent="0.3">
      <c r="A42" s="22" t="s">
        <v>73</v>
      </c>
      <c r="B42" s="3">
        <v>627</v>
      </c>
      <c r="C42" s="3">
        <v>628</v>
      </c>
      <c r="D42" s="3">
        <v>624</v>
      </c>
      <c r="E42" s="3">
        <v>620</v>
      </c>
      <c r="F42" s="3">
        <v>634</v>
      </c>
      <c r="G42" s="3">
        <v>627</v>
      </c>
      <c r="H42" s="3">
        <v>624</v>
      </c>
      <c r="I42" s="3">
        <v>627</v>
      </c>
      <c r="J42" s="3"/>
      <c r="K42" s="3">
        <v>613</v>
      </c>
      <c r="M42" s="10">
        <f t="shared" si="0"/>
        <v>9</v>
      </c>
      <c r="N42" s="10">
        <f t="shared" si="1"/>
        <v>21</v>
      </c>
      <c r="O42" s="11">
        <f t="shared" si="2"/>
        <v>624.88888888888891</v>
      </c>
      <c r="P42" s="11">
        <f t="shared" si="3"/>
        <v>620.26367714285709</v>
      </c>
      <c r="Q42" s="27">
        <f t="shared" si="4"/>
        <v>629.79403714285706</v>
      </c>
      <c r="R42" s="27" t="str">
        <f t="shared" si="5"/>
        <v>In Control</v>
      </c>
      <c r="S42" s="27"/>
    </row>
    <row r="43" spans="1:24" x14ac:dyDescent="0.3">
      <c r="A43" s="22" t="s">
        <v>74</v>
      </c>
      <c r="B43" s="3">
        <v>627</v>
      </c>
      <c r="C43" s="3">
        <v>622</v>
      </c>
      <c r="D43" s="3">
        <v>628</v>
      </c>
      <c r="E43" s="3">
        <v>625</v>
      </c>
      <c r="F43" s="3">
        <v>628</v>
      </c>
      <c r="G43" s="3">
        <v>619</v>
      </c>
      <c r="H43" s="3">
        <v>625</v>
      </c>
      <c r="I43" s="3">
        <v>632</v>
      </c>
      <c r="J43" s="3">
        <v>633</v>
      </c>
      <c r="K43" s="3">
        <v>622</v>
      </c>
      <c r="M43" s="10">
        <f t="shared" si="0"/>
        <v>10</v>
      </c>
      <c r="N43" s="10">
        <f t="shared" si="1"/>
        <v>14</v>
      </c>
      <c r="O43" s="11">
        <f t="shared" si="2"/>
        <v>626.1</v>
      </c>
      <c r="P43" s="11">
        <f t="shared" si="3"/>
        <v>620.67373714285702</v>
      </c>
      <c r="Q43" s="27">
        <f t="shared" si="4"/>
        <v>629.38397714285713</v>
      </c>
      <c r="R43" s="27" t="str">
        <f t="shared" si="5"/>
        <v>In Control</v>
      </c>
      <c r="S43" s="27"/>
    </row>
    <row r="44" spans="1:24" x14ac:dyDescent="0.3">
      <c r="A44" s="22" t="s">
        <v>75</v>
      </c>
      <c r="B44" s="3">
        <v>624</v>
      </c>
      <c r="C44" s="3">
        <v>630</v>
      </c>
      <c r="D44" s="3">
        <v>621</v>
      </c>
      <c r="E44" s="3">
        <v>618</v>
      </c>
      <c r="F44" s="3">
        <v>627</v>
      </c>
      <c r="G44" s="3">
        <v>628</v>
      </c>
      <c r="H44" s="3">
        <v>624</v>
      </c>
      <c r="I44" s="3">
        <v>622</v>
      </c>
      <c r="J44" s="3">
        <v>621</v>
      </c>
      <c r="K44" s="3">
        <v>628</v>
      </c>
      <c r="M44" s="10">
        <f t="shared" si="0"/>
        <v>10</v>
      </c>
      <c r="N44" s="10">
        <f t="shared" si="1"/>
        <v>12</v>
      </c>
      <c r="O44" s="11">
        <f t="shared" si="2"/>
        <v>624.29999999999995</v>
      </c>
      <c r="P44" s="11">
        <f t="shared" si="3"/>
        <v>620.67373714285702</v>
      </c>
      <c r="Q44" s="27">
        <f t="shared" si="4"/>
        <v>629.38397714285713</v>
      </c>
      <c r="R44" s="27" t="str">
        <f t="shared" si="5"/>
        <v>In Control</v>
      </c>
      <c r="S44" s="27"/>
    </row>
    <row r="45" spans="1:24" x14ac:dyDescent="0.3">
      <c r="A45" s="22" t="s">
        <v>76</v>
      </c>
      <c r="B45" s="3">
        <v>618</v>
      </c>
      <c r="C45" s="3">
        <v>623</v>
      </c>
      <c r="D45" s="3">
        <v>629</v>
      </c>
      <c r="E45" s="3"/>
      <c r="F45" s="3"/>
      <c r="G45" s="3"/>
      <c r="H45" s="3">
        <v>623</v>
      </c>
      <c r="I45" s="3">
        <v>615</v>
      </c>
      <c r="J45" s="3">
        <v>632</v>
      </c>
      <c r="K45" s="3">
        <v>619</v>
      </c>
      <c r="M45" s="10">
        <f t="shared" si="0"/>
        <v>7</v>
      </c>
      <c r="N45" s="10">
        <f t="shared" si="1"/>
        <v>17</v>
      </c>
      <c r="O45" s="11">
        <f t="shared" si="2"/>
        <v>622.71428571428567</v>
      </c>
      <c r="P45" s="11">
        <f t="shared" si="3"/>
        <v>619.10419714285706</v>
      </c>
      <c r="Q45" s="27">
        <f t="shared" si="4"/>
        <v>630.95351714285709</v>
      </c>
      <c r="R45" s="27" t="str">
        <f t="shared" si="5"/>
        <v>In Control</v>
      </c>
      <c r="S45" s="27"/>
    </row>
    <row r="46" spans="1:24" x14ac:dyDescent="0.3">
      <c r="A46" s="22" t="s">
        <v>77</v>
      </c>
      <c r="B46" s="3">
        <v>624</v>
      </c>
      <c r="C46" s="3">
        <v>625</v>
      </c>
      <c r="D46" s="3">
        <v>629</v>
      </c>
      <c r="E46" s="3">
        <v>622</v>
      </c>
      <c r="F46" s="3">
        <v>619</v>
      </c>
      <c r="G46" s="3">
        <v>635</v>
      </c>
      <c r="H46" s="3">
        <v>633</v>
      </c>
      <c r="I46" s="3">
        <v>631</v>
      </c>
      <c r="J46" s="3">
        <v>618</v>
      </c>
      <c r="K46" s="3">
        <v>635</v>
      </c>
      <c r="M46" s="10">
        <f t="shared" si="0"/>
        <v>10</v>
      </c>
      <c r="N46" s="10">
        <f t="shared" si="1"/>
        <v>17</v>
      </c>
      <c r="O46" s="11">
        <f t="shared" si="2"/>
        <v>627.1</v>
      </c>
      <c r="P46" s="11">
        <f t="shared" si="3"/>
        <v>620.67373714285702</v>
      </c>
      <c r="Q46" s="27">
        <f t="shared" si="4"/>
        <v>629.38397714285713</v>
      </c>
      <c r="R46" s="27" t="str">
        <f t="shared" si="5"/>
        <v>In Control</v>
      </c>
      <c r="S46" s="27"/>
    </row>
    <row r="47" spans="1:24" x14ac:dyDescent="0.3">
      <c r="A47" s="22" t="s">
        <v>78</v>
      </c>
      <c r="B47" s="3">
        <v>621</v>
      </c>
      <c r="C47" s="3">
        <v>628</v>
      </c>
      <c r="D47" s="3">
        <v>630</v>
      </c>
      <c r="E47" s="3">
        <v>631</v>
      </c>
      <c r="F47" s="3">
        <v>622</v>
      </c>
      <c r="G47" s="3">
        <v>628</v>
      </c>
      <c r="H47" s="3">
        <v>630</v>
      </c>
      <c r="I47" s="3">
        <v>619</v>
      </c>
      <c r="J47" s="3">
        <v>626</v>
      </c>
      <c r="K47" s="3">
        <v>627</v>
      </c>
      <c r="M47" s="10">
        <f t="shared" si="0"/>
        <v>10</v>
      </c>
      <c r="N47" s="10">
        <f t="shared" si="1"/>
        <v>12</v>
      </c>
      <c r="O47" s="11">
        <f t="shared" si="2"/>
        <v>626.20000000000005</v>
      </c>
      <c r="P47" s="11">
        <f t="shared" si="3"/>
        <v>620.67373714285702</v>
      </c>
      <c r="Q47" s="27">
        <f t="shared" si="4"/>
        <v>629.38397714285713</v>
      </c>
      <c r="R47" s="27" t="str">
        <f t="shared" si="5"/>
        <v>In Control</v>
      </c>
      <c r="S47" s="27"/>
    </row>
    <row r="48" spans="1:24" x14ac:dyDescent="0.3">
      <c r="A48" s="22" t="s">
        <v>79</v>
      </c>
      <c r="B48" s="3">
        <v>629</v>
      </c>
      <c r="C48" s="3">
        <v>625</v>
      </c>
      <c r="D48" s="3">
        <v>628</v>
      </c>
      <c r="E48" s="3">
        <v>636</v>
      </c>
      <c r="F48" s="3"/>
      <c r="G48" s="3"/>
      <c r="H48" s="3"/>
      <c r="I48" s="3"/>
      <c r="J48" s="3">
        <v>615</v>
      </c>
      <c r="K48" s="3">
        <v>633</v>
      </c>
      <c r="M48" s="10">
        <f t="shared" si="0"/>
        <v>6</v>
      </c>
      <c r="N48" s="10">
        <f t="shared" si="1"/>
        <v>21</v>
      </c>
      <c r="O48" s="11">
        <f t="shared" si="2"/>
        <v>627.66666666666663</v>
      </c>
      <c r="P48" s="11">
        <f t="shared" si="3"/>
        <v>618.1992371428571</v>
      </c>
      <c r="Q48" s="27">
        <f t="shared" si="4"/>
        <v>631.85847714285705</v>
      </c>
      <c r="R48" s="27" t="str">
        <f t="shared" si="5"/>
        <v>In Control</v>
      </c>
      <c r="S48" s="27"/>
    </row>
    <row r="49" spans="1:19" x14ac:dyDescent="0.3">
      <c r="A49" s="22" t="s">
        <v>80</v>
      </c>
      <c r="B49" s="3">
        <v>631</v>
      </c>
      <c r="C49" s="3">
        <v>627</v>
      </c>
      <c r="D49" s="3">
        <v>631</v>
      </c>
      <c r="E49" s="3">
        <v>621</v>
      </c>
      <c r="F49" s="3">
        <v>629</v>
      </c>
      <c r="G49" s="3">
        <v>626</v>
      </c>
      <c r="H49" s="3">
        <v>625</v>
      </c>
      <c r="I49" s="3">
        <v>622</v>
      </c>
      <c r="J49" s="3">
        <v>622</v>
      </c>
      <c r="K49" s="3">
        <v>627</v>
      </c>
      <c r="M49" s="10">
        <f t="shared" si="0"/>
        <v>10</v>
      </c>
      <c r="N49" s="10">
        <f t="shared" si="1"/>
        <v>10</v>
      </c>
      <c r="O49" s="11">
        <f t="shared" si="2"/>
        <v>626.1</v>
      </c>
      <c r="P49" s="11">
        <f t="shared" si="3"/>
        <v>620.67373714285702</v>
      </c>
      <c r="Q49" s="27">
        <f t="shared" si="4"/>
        <v>629.38397714285713</v>
      </c>
      <c r="R49" s="27" t="str">
        <f t="shared" si="5"/>
        <v>In Control</v>
      </c>
      <c r="S49" s="27"/>
    </row>
    <row r="50" spans="1:19" x14ac:dyDescent="0.3">
      <c r="A50" s="22" t="s">
        <v>81</v>
      </c>
      <c r="B50" s="3">
        <v>623</v>
      </c>
      <c r="C50" s="3">
        <v>626</v>
      </c>
      <c r="D50" s="3">
        <v>622</v>
      </c>
      <c r="E50" s="3">
        <v>628</v>
      </c>
      <c r="F50" s="3">
        <v>625</v>
      </c>
      <c r="G50" s="3">
        <v>615</v>
      </c>
      <c r="H50" s="3">
        <v>627</v>
      </c>
      <c r="I50" s="3">
        <v>626</v>
      </c>
      <c r="J50" s="3">
        <v>628</v>
      </c>
      <c r="K50" s="3">
        <v>626</v>
      </c>
      <c r="M50" s="10">
        <f t="shared" si="0"/>
        <v>10</v>
      </c>
      <c r="N50" s="10">
        <f t="shared" si="1"/>
        <v>13</v>
      </c>
      <c r="O50" s="11">
        <f t="shared" si="2"/>
        <v>624.6</v>
      </c>
      <c r="P50" s="11">
        <f t="shared" si="3"/>
        <v>620.67373714285702</v>
      </c>
      <c r="Q50" s="27">
        <f t="shared" si="4"/>
        <v>629.38397714285713</v>
      </c>
      <c r="R50" s="27" t="str">
        <f t="shared" si="5"/>
        <v>In Control</v>
      </c>
      <c r="S50" s="27"/>
    </row>
    <row r="51" spans="1:19" x14ac:dyDescent="0.3">
      <c r="A51" s="22" t="s">
        <v>82</v>
      </c>
      <c r="B51" s="3">
        <v>628</v>
      </c>
      <c r="C51" s="3">
        <v>613</v>
      </c>
      <c r="D51" s="3">
        <v>625</v>
      </c>
      <c r="E51" s="3">
        <v>625</v>
      </c>
      <c r="F51" s="3">
        <v>628</v>
      </c>
      <c r="G51" s="3">
        <v>630</v>
      </c>
      <c r="H51" s="3">
        <v>631</v>
      </c>
      <c r="I51" s="3"/>
      <c r="J51" s="3"/>
      <c r="K51" s="3"/>
      <c r="M51" s="10">
        <f t="shared" si="0"/>
        <v>7</v>
      </c>
      <c r="N51" s="10">
        <f t="shared" si="1"/>
        <v>18</v>
      </c>
      <c r="O51" s="11">
        <f t="shared" si="2"/>
        <v>625.71428571428567</v>
      </c>
      <c r="P51" s="11">
        <f t="shared" si="3"/>
        <v>619.10419714285706</v>
      </c>
      <c r="Q51" s="27">
        <f t="shared" si="4"/>
        <v>630.95351714285709</v>
      </c>
      <c r="R51" s="27" t="str">
        <f t="shared" si="5"/>
        <v>In Control</v>
      </c>
      <c r="S51" s="27"/>
    </row>
    <row r="52" spans="1:19" x14ac:dyDescent="0.3">
      <c r="A52" s="22" t="s">
        <v>83</v>
      </c>
      <c r="B52" s="3">
        <v>624</v>
      </c>
      <c r="C52" s="3">
        <v>631</v>
      </c>
      <c r="D52" s="3">
        <v>629</v>
      </c>
      <c r="E52" s="3">
        <v>623</v>
      </c>
      <c r="F52" s="3">
        <v>622</v>
      </c>
      <c r="G52" s="3">
        <v>630</v>
      </c>
      <c r="H52" s="3">
        <v>625</v>
      </c>
      <c r="I52" s="3">
        <v>629</v>
      </c>
      <c r="J52" s="3">
        <v>623</v>
      </c>
      <c r="K52" s="3">
        <v>626</v>
      </c>
      <c r="M52" s="10">
        <f t="shared" si="0"/>
        <v>10</v>
      </c>
      <c r="N52" s="10">
        <f t="shared" si="1"/>
        <v>9</v>
      </c>
      <c r="O52" s="11">
        <f t="shared" si="2"/>
        <v>626.20000000000005</v>
      </c>
      <c r="P52" s="11">
        <f t="shared" si="3"/>
        <v>620.67373714285702</v>
      </c>
      <c r="Q52" s="27">
        <f t="shared" si="4"/>
        <v>629.38397714285713</v>
      </c>
      <c r="R52" s="27" t="str">
        <f t="shared" si="5"/>
        <v>In Control</v>
      </c>
      <c r="S52" s="27"/>
    </row>
    <row r="53" spans="1:19" x14ac:dyDescent="0.3">
      <c r="A53" s="22" t="s">
        <v>84</v>
      </c>
      <c r="B53" s="3">
        <v>625</v>
      </c>
      <c r="C53" s="3">
        <v>623</v>
      </c>
      <c r="D53" s="3">
        <v>630</v>
      </c>
      <c r="E53" s="3">
        <v>621</v>
      </c>
      <c r="F53" s="3">
        <v>629</v>
      </c>
      <c r="G53" s="3">
        <v>617</v>
      </c>
      <c r="H53" s="3">
        <v>626</v>
      </c>
      <c r="I53" s="3">
        <v>621</v>
      </c>
      <c r="J53" s="3">
        <v>617</v>
      </c>
      <c r="K53" s="3">
        <v>629</v>
      </c>
      <c r="M53" s="10">
        <f t="shared" si="0"/>
        <v>10</v>
      </c>
      <c r="N53" s="10">
        <f t="shared" si="1"/>
        <v>13</v>
      </c>
      <c r="O53" s="11">
        <f t="shared" si="2"/>
        <v>623.79999999999995</v>
      </c>
      <c r="P53" s="11">
        <f t="shared" si="3"/>
        <v>620.67373714285702</v>
      </c>
      <c r="Q53" s="27">
        <f t="shared" si="4"/>
        <v>629.38397714285713</v>
      </c>
      <c r="R53" s="27" t="str">
        <f t="shared" si="5"/>
        <v>In Control</v>
      </c>
      <c r="S53" s="27"/>
    </row>
    <row r="54" spans="1:19" x14ac:dyDescent="0.3">
      <c r="A54" s="22" t="s">
        <v>85</v>
      </c>
      <c r="B54" s="3">
        <v>618</v>
      </c>
      <c r="C54" s="3">
        <v>611</v>
      </c>
      <c r="D54" s="3">
        <v>616</v>
      </c>
      <c r="E54" s="3">
        <v>615</v>
      </c>
      <c r="F54" s="3">
        <v>621</v>
      </c>
      <c r="G54" s="3">
        <v>620</v>
      </c>
      <c r="H54" s="3">
        <v>619</v>
      </c>
      <c r="I54" s="3"/>
      <c r="J54" s="3"/>
      <c r="K54" s="3"/>
      <c r="M54" s="10">
        <f t="shared" si="0"/>
        <v>7</v>
      </c>
      <c r="N54" s="10">
        <f t="shared" si="1"/>
        <v>10</v>
      </c>
      <c r="O54" s="11">
        <f t="shared" si="2"/>
        <v>617.14285714285711</v>
      </c>
      <c r="P54" s="11">
        <f t="shared" si="3"/>
        <v>619.10419714285706</v>
      </c>
      <c r="Q54" s="27">
        <f t="shared" si="4"/>
        <v>630.95351714285709</v>
      </c>
      <c r="R54" s="27" t="str">
        <f t="shared" si="5"/>
        <v>Out of Control</v>
      </c>
      <c r="S54" s="27"/>
    </row>
    <row r="55" spans="1:19" x14ac:dyDescent="0.3">
      <c r="A55" s="22" t="s">
        <v>86</v>
      </c>
      <c r="B55" s="3"/>
      <c r="C55" s="3"/>
      <c r="D55" s="3"/>
      <c r="E55" s="3"/>
      <c r="F55" s="3"/>
      <c r="G55" s="3"/>
      <c r="H55" s="3"/>
      <c r="I55" s="3">
        <v>642</v>
      </c>
      <c r="J55" s="3">
        <v>638</v>
      </c>
      <c r="K55" s="3">
        <v>641</v>
      </c>
      <c r="M55" s="10">
        <f t="shared" si="0"/>
        <v>3</v>
      </c>
      <c r="N55" s="10">
        <f t="shared" si="1"/>
        <v>4</v>
      </c>
      <c r="O55" s="11">
        <f t="shared" si="2"/>
        <v>640.33333333333337</v>
      </c>
      <c r="P55" s="11">
        <f t="shared" si="3"/>
        <v>610.56363714285703</v>
      </c>
      <c r="Q55" s="27">
        <f t="shared" si="4"/>
        <v>639.49407714285712</v>
      </c>
      <c r="R55" s="27" t="str">
        <f t="shared" si="5"/>
        <v>In Control</v>
      </c>
      <c r="S55" s="27"/>
    </row>
    <row r="57" spans="1:19" ht="17" thickBot="1" x14ac:dyDescent="0.4">
      <c r="A57" s="23" t="s">
        <v>31</v>
      </c>
    </row>
    <row r="58" spans="1:19" x14ac:dyDescent="0.3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2"/>
    </row>
    <row r="59" spans="1:19" x14ac:dyDescent="0.3">
      <c r="A59" s="33"/>
      <c r="B59" s="34"/>
      <c r="C59" s="34"/>
      <c r="D59" s="34"/>
      <c r="E59" s="34"/>
      <c r="F59" s="34"/>
      <c r="G59" s="34"/>
      <c r="H59" s="34"/>
      <c r="I59" s="34"/>
      <c r="J59" s="34"/>
      <c r="K59" s="35"/>
    </row>
    <row r="60" spans="1:19" x14ac:dyDescent="0.3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35"/>
    </row>
    <row r="61" spans="1:19" x14ac:dyDescent="0.3">
      <c r="A61" s="33"/>
      <c r="B61" s="34"/>
      <c r="C61" s="34"/>
      <c r="D61" s="34"/>
      <c r="E61" s="34"/>
      <c r="F61" s="34"/>
      <c r="G61" s="34"/>
      <c r="H61" s="34"/>
      <c r="I61" s="34"/>
      <c r="J61" s="34"/>
      <c r="K61" s="35"/>
    </row>
    <row r="62" spans="1:19" x14ac:dyDescent="0.3">
      <c r="A62" s="33"/>
      <c r="B62" s="34"/>
      <c r="C62" s="34"/>
      <c r="D62" s="34"/>
      <c r="E62" s="34"/>
      <c r="F62" s="34"/>
      <c r="G62" s="34"/>
      <c r="H62" s="34"/>
      <c r="I62" s="34"/>
      <c r="J62" s="34"/>
      <c r="K62" s="35"/>
    </row>
    <row r="63" spans="1:19" x14ac:dyDescent="0.3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5"/>
    </row>
    <row r="64" spans="1:19" x14ac:dyDescent="0.3">
      <c r="A64" s="33"/>
      <c r="B64" s="34"/>
      <c r="C64" s="34"/>
      <c r="D64" s="34"/>
      <c r="E64" s="34"/>
      <c r="F64" s="34"/>
      <c r="G64" s="34"/>
      <c r="H64" s="34"/>
      <c r="I64" s="34"/>
      <c r="J64" s="34"/>
      <c r="K64" s="35"/>
    </row>
    <row r="65" spans="1:11" x14ac:dyDescent="0.3">
      <c r="A65" s="33"/>
      <c r="B65" s="34"/>
      <c r="C65" s="34"/>
      <c r="D65" s="34"/>
      <c r="E65" s="34"/>
      <c r="F65" s="34"/>
      <c r="G65" s="34"/>
      <c r="H65" s="34"/>
      <c r="I65" s="34"/>
      <c r="J65" s="34"/>
      <c r="K65" s="35"/>
    </row>
    <row r="66" spans="1:11" x14ac:dyDescent="0.3">
      <c r="A66" s="33"/>
      <c r="B66" s="34"/>
      <c r="C66" s="34"/>
      <c r="D66" s="34"/>
      <c r="E66" s="34"/>
      <c r="F66" s="34"/>
      <c r="G66" s="34"/>
      <c r="H66" s="34"/>
      <c r="I66" s="34"/>
      <c r="J66" s="34"/>
      <c r="K66" s="35"/>
    </row>
    <row r="67" spans="1:11" x14ac:dyDescent="0.3">
      <c r="A67" s="33"/>
      <c r="B67" s="34"/>
      <c r="C67" s="34"/>
      <c r="D67" s="34"/>
      <c r="E67" s="34"/>
      <c r="F67" s="34"/>
      <c r="G67" s="34"/>
      <c r="H67" s="34"/>
      <c r="I67" s="34"/>
      <c r="J67" s="34"/>
      <c r="K67" s="35"/>
    </row>
    <row r="68" spans="1:11" ht="14.5" thickBot="1" x14ac:dyDescent="0.35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8"/>
    </row>
  </sheetData>
  <mergeCells count="4">
    <mergeCell ref="M4:S4"/>
    <mergeCell ref="A4:I4"/>
    <mergeCell ref="U8:X8"/>
    <mergeCell ref="A58:K68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120" zoomScaleNormal="120" workbookViewId="0">
      <selection activeCell="A3" sqref="A3"/>
    </sheetView>
  </sheetViews>
  <sheetFormatPr defaultRowHeight="14" x14ac:dyDescent="0.3"/>
  <cols>
    <col min="1" max="1" width="22.83203125" customWidth="1"/>
    <col min="2" max="2" width="50.58203125" customWidth="1"/>
  </cols>
  <sheetData>
    <row r="1" spans="1:2" ht="30" x14ac:dyDescent="0.6">
      <c r="A1" s="6" t="s">
        <v>3</v>
      </c>
    </row>
    <row r="2" spans="1:2" ht="18" x14ac:dyDescent="0.4">
      <c r="A2" s="5" t="s">
        <v>11</v>
      </c>
    </row>
    <row r="4" spans="1:2" ht="17" thickBot="1" x14ac:dyDescent="0.35">
      <c r="A4" s="39" t="s">
        <v>12</v>
      </c>
      <c r="B4" s="39"/>
    </row>
    <row r="5" spans="1:2" ht="28.5" thickTop="1" x14ac:dyDescent="0.3">
      <c r="A5" s="20" t="s">
        <v>13</v>
      </c>
      <c r="B5" s="2" t="s">
        <v>14</v>
      </c>
    </row>
    <row r="6" spans="1:2" ht="28" x14ac:dyDescent="0.3">
      <c r="A6" s="20" t="s">
        <v>15</v>
      </c>
      <c r="B6" s="2" t="s">
        <v>16</v>
      </c>
    </row>
    <row r="7" spans="1:2" x14ac:dyDescent="0.3">
      <c r="B7" s="2"/>
    </row>
    <row r="8" spans="1:2" ht="17" thickBot="1" x14ac:dyDescent="0.35">
      <c r="A8" s="39" t="s">
        <v>17</v>
      </c>
      <c r="B8" s="39"/>
    </row>
    <row r="9" spans="1:2" ht="28.5" thickTop="1" x14ac:dyDescent="0.3">
      <c r="A9" s="21" t="s">
        <v>18</v>
      </c>
      <c r="B9" s="2" t="s">
        <v>19</v>
      </c>
    </row>
    <row r="10" spans="1:2" ht="18.75" customHeight="1" x14ac:dyDescent="0.3">
      <c r="A10" s="21" t="s">
        <v>20</v>
      </c>
      <c r="B10" s="2" t="s">
        <v>35</v>
      </c>
    </row>
    <row r="11" spans="1:2" x14ac:dyDescent="0.3">
      <c r="A11" s="21" t="s">
        <v>22</v>
      </c>
      <c r="B11" s="2" t="s">
        <v>21</v>
      </c>
    </row>
    <row r="12" spans="1:2" ht="75" customHeight="1" x14ac:dyDescent="0.3">
      <c r="A12" s="21"/>
      <c r="B12" s="2" t="s">
        <v>23</v>
      </c>
    </row>
    <row r="13" spans="1:2" x14ac:dyDescent="0.3">
      <c r="A13" s="21" t="s">
        <v>24</v>
      </c>
      <c r="B13" s="2" t="s">
        <v>21</v>
      </c>
    </row>
    <row r="14" spans="1:2" ht="81.75" customHeight="1" x14ac:dyDescent="0.3">
      <c r="A14" s="21"/>
      <c r="B14" s="2" t="s">
        <v>23</v>
      </c>
    </row>
  </sheetData>
  <mergeCells count="2">
    <mergeCell ref="A8:B8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Control Data</vt:lpstr>
      <vt:lpstr>Key Terms and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3, Case Problem 1</dc:title>
  <dc:creator>Your Name</dc:creator>
  <cp:lastModifiedBy>Jorge Rivas</cp:lastModifiedBy>
  <dcterms:created xsi:type="dcterms:W3CDTF">2018-07-09T13:46:13Z</dcterms:created>
  <dcterms:modified xsi:type="dcterms:W3CDTF">2021-10-25T19:31:25Z</dcterms:modified>
</cp:coreProperties>
</file>