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jorge\Downloads\Excel5\Case1\"/>
    </mc:Choice>
  </mc:AlternateContent>
  <xr:revisionPtr revIDLastSave="0" documentId="13_ncr:1_{E727C846-B3FC-4D7A-96E6-AE991413D91B}" xr6:coauthVersionLast="47" xr6:coauthVersionMax="47" xr10:uidLastSave="{00000000-0000-0000-0000-000000000000}"/>
  <bookViews>
    <workbookView xWindow="-80" yWindow="-80" windowWidth="19360" windowHeight="10960" activeTab="1" xr2:uid="{481331FF-920E-40DB-B266-0BF0CFC9BBEF}"/>
  </bookViews>
  <sheets>
    <sheet name="Documentation" sheetId="2" r:id="rId1"/>
    <sheet name="Metrics" sheetId="3" r:id="rId2"/>
    <sheet name="January" sheetId="8" r:id="rId3"/>
    <sheet name="February" sheetId="7" r:id="rId4"/>
    <sheet name="March" sheetId="6" r:id="rId5"/>
    <sheet name="April" sheetId="1" r:id="rId6"/>
    <sheet name="May" sheetId="4" r:id="rId7"/>
    <sheet name="June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3" l="1"/>
  <c r="E19" i="3"/>
  <c r="F19" i="3"/>
  <c r="G19" i="3"/>
  <c r="H19" i="3"/>
  <c r="E20" i="3"/>
  <c r="F20" i="3"/>
  <c r="G20" i="3"/>
  <c r="H20" i="3"/>
  <c r="D20" i="3"/>
  <c r="D19" i="3"/>
  <c r="C19" i="3"/>
  <c r="E14" i="3"/>
  <c r="E13" i="3"/>
  <c r="E12" i="3"/>
  <c r="E11" i="3"/>
  <c r="E15" i="3"/>
  <c r="E16" i="3"/>
  <c r="D16" i="3"/>
  <c r="D15" i="3"/>
  <c r="D14" i="3"/>
  <c r="D13" i="3"/>
  <c r="D12" i="3"/>
  <c r="D11" i="3"/>
  <c r="D10" i="3"/>
  <c r="D9" i="3"/>
  <c r="D8" i="3"/>
  <c r="D7" i="3"/>
  <c r="E7" i="3"/>
  <c r="E10" i="3"/>
  <c r="E9" i="3"/>
  <c r="E8" i="3"/>
  <c r="F16" i="3"/>
  <c r="F15" i="3"/>
  <c r="F14" i="3"/>
  <c r="F13" i="3"/>
  <c r="F12" i="3"/>
  <c r="F11" i="3"/>
  <c r="F10" i="3"/>
  <c r="F9" i="3"/>
  <c r="F8" i="3"/>
  <c r="F7" i="3"/>
  <c r="G16" i="3"/>
  <c r="G15" i="3"/>
  <c r="G14" i="3"/>
  <c r="G13" i="3"/>
  <c r="G12" i="3"/>
  <c r="G11" i="3"/>
  <c r="G10" i="3"/>
  <c r="G9" i="3"/>
  <c r="G8" i="3"/>
  <c r="G7" i="3"/>
  <c r="H16" i="3"/>
  <c r="H15" i="3"/>
  <c r="H14" i="3"/>
  <c r="H13" i="3"/>
  <c r="H12" i="3"/>
  <c r="H11" i="3"/>
  <c r="H10" i="3"/>
  <c r="H9" i="3"/>
  <c r="H8" i="3"/>
  <c r="H7" i="3"/>
  <c r="I15" i="3"/>
  <c r="I13" i="3"/>
  <c r="I11" i="3"/>
  <c r="I9" i="3"/>
  <c r="I7" i="3"/>
  <c r="C15" i="3"/>
  <c r="C13" i="3"/>
  <c r="C11" i="3"/>
  <c r="C9" i="3"/>
  <c r="C7" i="3"/>
  <c r="I5" i="3"/>
  <c r="E5" i="3"/>
  <c r="F5" i="3"/>
  <c r="G5" i="3"/>
  <c r="H5" i="3"/>
  <c r="E6" i="3"/>
  <c r="F6" i="3"/>
  <c r="G6" i="3"/>
  <c r="H6" i="3"/>
  <c r="D6" i="3"/>
  <c r="D5" i="3"/>
  <c r="C5" i="3"/>
  <c r="J6" i="8" l="1"/>
  <c r="J7" i="8"/>
  <c r="J8" i="8"/>
  <c r="J9" i="8"/>
  <c r="J10" i="8"/>
  <c r="J6" i="7"/>
  <c r="J7" i="7"/>
  <c r="J8" i="7"/>
  <c r="J9" i="7"/>
  <c r="J6" i="6"/>
  <c r="J7" i="6"/>
  <c r="J8" i="6"/>
  <c r="J9" i="6"/>
  <c r="J10" i="6"/>
  <c r="J11" i="6"/>
  <c r="J12" i="6"/>
  <c r="J13" i="6"/>
  <c r="J6" i="1"/>
  <c r="J7" i="1"/>
  <c r="J8" i="1"/>
  <c r="J9" i="1"/>
  <c r="J10" i="1"/>
  <c r="J11" i="1"/>
  <c r="J12" i="1"/>
  <c r="J13" i="1"/>
  <c r="J6" i="5"/>
  <c r="J7" i="5"/>
  <c r="J8" i="5"/>
  <c r="J9" i="5"/>
  <c r="J10" i="5"/>
  <c r="J11" i="5"/>
  <c r="J12" i="5"/>
  <c r="J6" i="4"/>
  <c r="J7" i="4"/>
  <c r="J8" i="4"/>
  <c r="J9" i="4"/>
  <c r="J10" i="4"/>
  <c r="J11" i="4"/>
  <c r="J12" i="4"/>
  <c r="J13" i="4"/>
  <c r="J14" i="4"/>
  <c r="J5" i="8"/>
  <c r="J5" i="7"/>
  <c r="J5" i="6"/>
  <c r="J5" i="1"/>
  <c r="J5" i="5"/>
  <c r="J5" i="4"/>
  <c r="I11" i="5"/>
  <c r="I12" i="5"/>
  <c r="I11" i="4"/>
  <c r="I12" i="4"/>
  <c r="I13" i="4"/>
  <c r="I14" i="4"/>
  <c r="I11" i="1"/>
  <c r="I12" i="1"/>
  <c r="I13" i="1"/>
  <c r="I11" i="6"/>
  <c r="I12" i="6"/>
  <c r="I13" i="6"/>
  <c r="I6" i="7"/>
  <c r="I7" i="7"/>
  <c r="I8" i="7"/>
  <c r="I9" i="7"/>
  <c r="I6" i="6"/>
  <c r="I7" i="6"/>
  <c r="I8" i="6"/>
  <c r="I9" i="6"/>
  <c r="I10" i="6"/>
  <c r="I6" i="1"/>
  <c r="I7" i="1"/>
  <c r="I8" i="1"/>
  <c r="I9" i="1"/>
  <c r="I10" i="1"/>
  <c r="I6" i="4"/>
  <c r="I7" i="4"/>
  <c r="I8" i="4"/>
  <c r="I9" i="4"/>
  <c r="I10" i="4"/>
  <c r="I6" i="5"/>
  <c r="I7" i="5"/>
  <c r="I8" i="5"/>
  <c r="I9" i="5"/>
  <c r="I10" i="5"/>
  <c r="I6" i="8"/>
  <c r="I7" i="8"/>
  <c r="I8" i="8"/>
  <c r="I9" i="8"/>
  <c r="I10" i="8"/>
  <c r="I5" i="7"/>
  <c r="I5" i="6"/>
  <c r="I5" i="1"/>
  <c r="I5" i="4"/>
  <c r="I5" i="5"/>
  <c r="I5" i="8"/>
</calcChain>
</file>

<file path=xl/sharedStrings.xml><?xml version="1.0" encoding="utf-8"?>
<sst xmlns="http://schemas.openxmlformats.org/spreadsheetml/2006/main" count="136" uniqueCount="70">
  <si>
    <t>Author</t>
  </si>
  <si>
    <t>Date</t>
  </si>
  <si>
    <t>Purpose</t>
  </si>
  <si>
    <t>Medicina</t>
  </si>
  <si>
    <t>CONTENT</t>
  </si>
  <si>
    <t>RETWEETS</t>
  </si>
  <si>
    <t>LIKES</t>
  </si>
  <si>
    <t>MENTIONS</t>
  </si>
  <si>
    <t>CLICKS</t>
  </si>
  <si>
    <t>ENGAGEMENT</t>
  </si>
  <si>
    <t>FOLLOWERS</t>
  </si>
  <si>
    <t>Social Media Log for April</t>
  </si>
  <si>
    <t>Social Media Log for May</t>
  </si>
  <si>
    <t>Social Media Log for June</t>
  </si>
  <si>
    <t>https://example.com/buff.ly/1ZWEDaJ</t>
  </si>
  <si>
    <t>https://example.com/buff.ly/1dQdpoH</t>
  </si>
  <si>
    <t>https://example.com/buff.ly/2nZNpxi</t>
  </si>
  <si>
    <t>https://example.com/buff.ly/1ejCGeM</t>
  </si>
  <si>
    <t>https://example.com/buff.ly/4VWwWTZ</t>
  </si>
  <si>
    <t>https://example.com/buff.ly/6DfqBAX</t>
  </si>
  <si>
    <t>https://example.com/buff.ly/3qkxLJN</t>
  </si>
  <si>
    <t>https://example.com/buff.ly/1FSEiAv</t>
  </si>
  <si>
    <t>https://example.com/buff.ly/8oqTSAI</t>
  </si>
  <si>
    <t>https://example.com/buff.ly/4tngruW</t>
  </si>
  <si>
    <t>https://example.com/buff.ly/1iVPtXU</t>
  </si>
  <si>
    <t>https://example.com/buff.ly/3hacVrA</t>
  </si>
  <si>
    <t>https://example.com/buff.ly/9AyIEVH</t>
  </si>
  <si>
    <t>https://example.com/buff.ly/6OHIPLp</t>
  </si>
  <si>
    <t>https://example.com/buff.ly/7ZHactD</t>
  </si>
  <si>
    <t>https://example.com/buff.ly/3eACtDR</t>
  </si>
  <si>
    <t>https://example.com/buff.ly/5xqHQpL</t>
  </si>
  <si>
    <t>https://example.com/buff.ly/3iPojHb</t>
  </si>
  <si>
    <t>https://example.com/buff.ly/7OjBspE</t>
  </si>
  <si>
    <t>https://example.com/buff.ly/6diznpz</t>
  </si>
  <si>
    <t>https://example.com/buff.ly/4CTQySN</t>
  </si>
  <si>
    <t>https://example.com/buff.ly/7nXniCC</t>
  </si>
  <si>
    <t>Social Media Metrics</t>
  </si>
  <si>
    <t>APRIL</t>
  </si>
  <si>
    <t>MAY</t>
  </si>
  <si>
    <t>JUNE</t>
  </si>
  <si>
    <t>JANUARY</t>
  </si>
  <si>
    <t>FEBRUARY</t>
  </si>
  <si>
    <t>MARCH</t>
  </si>
  <si>
    <t>REACH</t>
  </si>
  <si>
    <t>RATE</t>
  </si>
  <si>
    <t>POSTS</t>
  </si>
  <si>
    <t>MONTH</t>
  </si>
  <si>
    <t>Social Media Log for March</t>
  </si>
  <si>
    <t>https://example.com/buff.ly/6BWYihl</t>
  </si>
  <si>
    <t>https://example.com/buff.ly/5ojrpTp</t>
  </si>
  <si>
    <t>https://example.com/buff.ly/8OBkdDT</t>
  </si>
  <si>
    <t>https://example.com/buff.ly/5ThhTQw</t>
  </si>
  <si>
    <t>https://example.com/buff.ly/2kqKNZG</t>
  </si>
  <si>
    <t>https://example.com/buff.ly/7fMjFlX</t>
  </si>
  <si>
    <t>https://example.com/buff.ly/7DGMDGs</t>
  </si>
  <si>
    <t>https://example.com/buff.ly/1bKaGmV</t>
  </si>
  <si>
    <t>https://example.com/buff.ly/9CzchMR</t>
  </si>
  <si>
    <t>https://example.com/buff.ly/3zLqsNS</t>
  </si>
  <si>
    <t>Social Media Log for February</t>
  </si>
  <si>
    <t>https://example.com/buff.ly/1wsZEOQ</t>
  </si>
  <si>
    <t>https://example.com/buff.ly/2wfSsDx</t>
  </si>
  <si>
    <t>https://example.com/buff.ly/9qDsyDF</t>
  </si>
  <si>
    <t>https://example.com/buff.ly/9eFcOOz</t>
  </si>
  <si>
    <t>https://example.com/buff.ly/2HhQqoh</t>
  </si>
  <si>
    <t>https://example.com/buff.ly/8fVEbOQ</t>
  </si>
  <si>
    <t>YTD</t>
  </si>
  <si>
    <t>POSTED</t>
  </si>
  <si>
    <t>To analyze social media metrics for Medicina Medical Softweare</t>
  </si>
  <si>
    <t>Social Media Log for January</t>
  </si>
  <si>
    <t>Jorge Rivas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</si>
</sst>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/d/yyyy\ h:mm:ss"/>
    <numFmt numFmtId="165" formatCode="0.0%"/>
    <numFmt numFmtId="166" formatCode="_(* #,##0_);_(* \(#,##0\);_(* &quot;-&quot;??_);_(@_)"/>
    <numFmt numFmtId="167" formatCode="_(* #,##0.0_);_(* \(#,##0.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4"/>
      <color theme="5"/>
      <name val="Calibri"/>
      <family val="2"/>
      <scheme val="minor"/>
    </font>
    <font>
      <sz val="9"/>
      <color theme="0"/>
      <name val="Arial"/>
      <family val="2"/>
    </font>
    <font>
      <sz val="18"/>
      <color theme="5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0" tint="-0.14999847407452621"/>
      <name val="Arial"/>
      <family val="2"/>
    </font>
    <font>
      <sz val="22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2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26"/>
      <color theme="5"/>
      <name val="Castellar"/>
      <family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5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9">
    <xf numFmtId="0" fontId="0" fillId="0" borderId="0" xfId="0"/>
    <xf numFmtId="0" fontId="3" fillId="2" borderId="1" xfId="0" applyFont="1" applyFill="1" applyBorder="1" applyAlignment="1">
      <alignment vertical="top" wrapText="1"/>
    </xf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166" fontId="0" fillId="3" borderId="0" xfId="1" applyNumberFormat="1" applyFont="1" applyFill="1" applyAlignment="1">
      <alignment horizontal="right"/>
    </xf>
    <xf numFmtId="164" fontId="0" fillId="3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applyFill="1"/>
    <xf numFmtId="166" fontId="0" fillId="0" borderId="0" xfId="1" applyNumberFormat="1" applyFont="1" applyFill="1" applyAlignment="1">
      <alignment horizontal="right"/>
    </xf>
    <xf numFmtId="165" fontId="0" fillId="0" borderId="0" xfId="2" applyNumberFormat="1" applyFont="1" applyFill="1"/>
    <xf numFmtId="165" fontId="0" fillId="3" borderId="0" xfId="2" applyNumberFormat="1" applyFont="1" applyFill="1"/>
    <xf numFmtId="0" fontId="5" fillId="2" borderId="0" xfId="0" applyFont="1" applyFill="1" applyAlignment="1">
      <alignment horizontal="center"/>
    </xf>
    <xf numFmtId="166" fontId="6" fillId="5" borderId="2" xfId="1" applyNumberFormat="1" applyFont="1" applyFill="1" applyBorder="1" applyAlignment="1">
      <alignment horizontal="center" vertical="center"/>
    </xf>
    <xf numFmtId="0" fontId="10" fillId="0" borderId="0" xfId="0" applyFont="1"/>
    <xf numFmtId="0" fontId="12" fillId="0" borderId="0" xfId="0" applyFont="1"/>
    <xf numFmtId="0" fontId="13" fillId="0" borderId="0" xfId="3" applyFont="1"/>
    <xf numFmtId="0" fontId="12" fillId="4" borderId="1" xfId="0" applyFont="1" applyFill="1" applyBorder="1" applyAlignment="1">
      <alignment horizontal="left" vertical="top" wrapText="1" indent="1"/>
    </xf>
    <xf numFmtId="14" fontId="12" fillId="4" borderId="1" xfId="0" applyNumberFormat="1" applyFont="1" applyFill="1" applyBorder="1" applyAlignment="1">
      <alignment horizontal="left" vertical="top" wrapText="1" indent="1"/>
    </xf>
    <xf numFmtId="167" fontId="7" fillId="5" borderId="3" xfId="1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right" vertical="center" indent="1"/>
    </xf>
    <xf numFmtId="0" fontId="8" fillId="6" borderId="3" xfId="0" applyFont="1" applyFill="1" applyBorder="1" applyAlignment="1">
      <alignment horizontal="right" vertical="center" indent="1"/>
    </xf>
    <xf numFmtId="1" fontId="11" fillId="5" borderId="2" xfId="2" applyNumberFormat="1" applyFont="1" applyFill="1" applyBorder="1" applyAlignment="1">
      <alignment horizontal="center" vertical="center"/>
    </xf>
    <xf numFmtId="1" fontId="11" fillId="5" borderId="3" xfId="2" applyNumberFormat="1" applyFont="1" applyFill="1" applyBorder="1" applyAlignment="1">
      <alignment horizontal="center" vertical="center"/>
    </xf>
    <xf numFmtId="10" fontId="9" fillId="5" borderId="2" xfId="2" applyNumberFormat="1" applyFont="1" applyFill="1" applyBorder="1" applyAlignment="1">
      <alignment horizontal="center" vertical="center"/>
    </xf>
    <xf numFmtId="10" fontId="9" fillId="5" borderId="3" xfId="2" applyNumberFormat="1" applyFont="1" applyFill="1" applyBorder="1" applyAlignment="1">
      <alignment horizontal="center" vertical="center"/>
    </xf>
    <xf numFmtId="0" fontId="14" fillId="3" borderId="0" xfId="4" applyFill="1"/>
    <xf numFmtId="0" fontId="14" fillId="0" borderId="0" xfId="4" applyFill="1"/>
    <xf numFmtId="0" fontId="14" fillId="6" borderId="2" xfId="4" applyFill="1" applyBorder="1" applyAlignment="1">
      <alignment horizontal="right" vertical="center" indent="1"/>
    </xf>
    <xf numFmtId="0" fontId="14" fillId="6" borderId="3" xfId="4" applyFill="1" applyBorder="1" applyAlignment="1">
      <alignment horizontal="right" vertical="center" indent="1"/>
    </xf>
  </cellXfs>
  <cellStyles count="5">
    <cellStyle name="Comma" xfId="1" builtinId="3"/>
    <cellStyle name="Hyperlink" xfId="4" builtinId="8"/>
    <cellStyle name="Normal" xfId="0" builtinId="0"/>
    <cellStyle name="Percent" xfId="2" builtinId="5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POSTS AND</a:t>
            </a:r>
            <a:r>
              <a:rPr lang="en-US" sz="1400" baseline="0"/>
              <a:t> ENGAGEMENT RATE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3854518185227"/>
          <c:y val="0.16614015557553533"/>
          <c:w val="0.65641558441558445"/>
          <c:h val="0.592470095932943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Metrics!$C$4</c:f>
              <c:strCache>
                <c:ptCount val="1"/>
                <c:pt idx="0">
                  <c:v>POSTS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Metrics!$B$5:$B$16</c15:sqref>
                  </c15:fullRef>
                </c:ext>
              </c:extLst>
              <c:f>(Metrics!$B$5,Metrics!$B$7,Metrics!$B$9,Metrics!$B$11,Metrics!$B$13,Metrics!$B$15)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Metrics!$C$5:$C$16</c15:sqref>
                  </c15:fullRef>
                </c:ext>
              </c:extLst>
              <c:f>(Metrics!$C$5,Metrics!$C$7,Metrics!$C$9,Metrics!$C$11,Metrics!$C$13,Metrics!$C$15)</c:f>
              <c:numCache>
                <c:formatCode>0</c:formatCode>
                <c:ptCount val="6"/>
                <c:pt idx="0">
                  <c:v>6</c:v>
                </c:pt>
                <c:pt idx="1">
                  <c:v>5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D-4B7D-AE1F-B6ED09FE5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30"/>
        <c:axId val="315249039"/>
        <c:axId val="145326655"/>
      </c:barChart>
      <c:lineChart>
        <c:grouping val="standard"/>
        <c:varyColors val="0"/>
        <c:ser>
          <c:idx val="2"/>
          <c:order val="1"/>
          <c:tx>
            <c:strRef>
              <c:f>Metrics!$I$4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Metrics!$B$5:$B$16</c15:sqref>
                  </c15:fullRef>
                </c:ext>
              </c:extLst>
              <c:f>(Metrics!$B$5,Metrics!$B$7,Metrics!$B$9,Metrics!$B$11,Metrics!$B$13,Metrics!$B$15)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Metrics!$I$5:$I$16</c15:sqref>
                  </c15:fullRef>
                </c:ext>
              </c:extLst>
              <c:f>(Metrics!$I$5,Metrics!$I$7,Metrics!$I$9,Metrics!$I$11,Metrics!$I$13,Metrics!$I$15)</c:f>
              <c:numCache>
                <c:formatCode>0.00%</c:formatCode>
                <c:ptCount val="6"/>
                <c:pt idx="0">
                  <c:v>3.4647248602519775E-3</c:v>
                </c:pt>
                <c:pt idx="1">
                  <c:v>2.6430161927793556E-3</c:v>
                </c:pt>
                <c:pt idx="2">
                  <c:v>3.8043618724866069E-3</c:v>
                </c:pt>
                <c:pt idx="3">
                  <c:v>3.8271573980066531E-3</c:v>
                </c:pt>
                <c:pt idx="4">
                  <c:v>3.9075731527896092E-3</c:v>
                </c:pt>
                <c:pt idx="5">
                  <c:v>4.5041181217071041E-3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D-4B7D-AE1F-B6ED09FE5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071871"/>
        <c:axId val="291370079"/>
      </c:lineChart>
      <c:catAx>
        <c:axId val="31524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26655"/>
        <c:crosses val="autoZero"/>
        <c:auto val="1"/>
        <c:lblAlgn val="ctr"/>
        <c:lblOffset val="100"/>
        <c:noMultiLvlLbl val="0"/>
      </c:catAx>
      <c:valAx>
        <c:axId val="145326655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rgbClr val="0070C0"/>
                    </a:solidFill>
                  </a:rPr>
                  <a:t>POSTS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cross"/>
        <c:minorTickMark val="in"/>
        <c:tickLblPos val="nextTo"/>
        <c:spPr>
          <a:noFill/>
          <a:ln>
            <a:solidFill>
              <a:srgbClr val="7030A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49039"/>
        <c:crosses val="autoZero"/>
        <c:crossBetween val="between"/>
        <c:majorUnit val="5"/>
      </c:valAx>
      <c:valAx>
        <c:axId val="29137007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rgbClr val="7030A0"/>
                    </a:solidFill>
                  </a:rPr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71871"/>
        <c:crosses val="max"/>
        <c:crossBetween val="between"/>
      </c:valAx>
      <c:catAx>
        <c:axId val="228071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370079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ENGAGEMENT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12339366670076"/>
          <c:y val="0.16614015557553533"/>
          <c:w val="0.72914285714285698"/>
          <c:h val="0.59247009593294364"/>
        </c:manualLayout>
      </c:layout>
      <c:lineChart>
        <c:grouping val="standard"/>
        <c:varyColors val="0"/>
        <c:ser>
          <c:idx val="0"/>
          <c:order val="0"/>
          <c:tx>
            <c:strRef>
              <c:f>Metrics!$D$4</c:f>
              <c:strCache>
                <c:ptCount val="1"/>
                <c:pt idx="0">
                  <c:v>RETWEETS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(Metrics!$B$5,Metrics!$B$7,Metrics!$B$9,Metrics!$B$11,Metrics!$B$13,Metrics!$B$15)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(Metrics!$D$6,Metrics!$D$8,Metrics!$D$10,Metrics!$D$12,Metrics!$D$14,Metrics!$D$16)</c:f>
              <c:numCache>
                <c:formatCode>_(* #,##0.0_);_(* \(#,##0.0\);_(* "-"??_);_(@_)</c:formatCode>
                <c:ptCount val="6"/>
                <c:pt idx="0">
                  <c:v>9.5</c:v>
                </c:pt>
                <c:pt idx="1">
                  <c:v>7</c:v>
                </c:pt>
                <c:pt idx="2">
                  <c:v>9.7777777777777786</c:v>
                </c:pt>
                <c:pt idx="3">
                  <c:v>9.8888888888888893</c:v>
                </c:pt>
                <c:pt idx="4">
                  <c:v>10.3</c:v>
                </c:pt>
                <c:pt idx="5">
                  <c:v>11.75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F6-45D3-BC01-5CE6060EA6CB}"/>
            </c:ext>
          </c:extLst>
        </c:ser>
        <c:ser>
          <c:idx val="1"/>
          <c:order val="1"/>
          <c:tx>
            <c:strRef>
              <c:f>Metrics!$E$4</c:f>
              <c:strCache>
                <c:ptCount val="1"/>
                <c:pt idx="0">
                  <c:v>LIKES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(Metrics!$B$5,Metrics!$B$7,Metrics!$B$9,Metrics!$B$11,Metrics!$B$13,Metrics!$B$15)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(Metrics!$E$6,Metrics!$E$8,Metrics!$E$10,Metrics!$E$12,Metrics!$E$14,Metrics!$E$16)</c:f>
              <c:numCache>
                <c:formatCode>_(* #,##0.0_);_(* \(#,##0.0\);_(* "-"??_);_(@_)</c:formatCode>
                <c:ptCount val="6"/>
                <c:pt idx="0">
                  <c:v>10.833333333333334</c:v>
                </c:pt>
                <c:pt idx="1">
                  <c:v>6.8</c:v>
                </c:pt>
                <c:pt idx="2">
                  <c:v>10.555555555555555</c:v>
                </c:pt>
                <c:pt idx="3">
                  <c:v>13</c:v>
                </c:pt>
                <c:pt idx="4">
                  <c:v>13.1</c:v>
                </c:pt>
                <c:pt idx="5">
                  <c:v>13.625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F6-45D3-BC01-5CE6060EA6CB}"/>
            </c:ext>
          </c:extLst>
        </c:ser>
        <c:ser>
          <c:idx val="2"/>
          <c:order val="2"/>
          <c:tx>
            <c:strRef>
              <c:f>Metrics!$G$4</c:f>
              <c:strCache>
                <c:ptCount val="1"/>
                <c:pt idx="0">
                  <c:v>CLICKS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(Metrics!$B$5,Metrics!$B$7,Metrics!$B$9,Metrics!$B$11,Metrics!$B$13,Metrics!$B$15)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(Metrics!$G$6,Metrics!$G$8,Metrics!$G$10,Metrics!$G$12,Metrics!$G$14,Metrics!$G$16)</c:f>
              <c:numCache>
                <c:formatCode>_(* #,##0.0_);_(* \(#,##0.0\);_(* "-"??_);_(@_)</c:formatCode>
                <c:ptCount val="6"/>
                <c:pt idx="0">
                  <c:v>23</c:v>
                </c:pt>
                <c:pt idx="1">
                  <c:v>21.2</c:v>
                </c:pt>
                <c:pt idx="2">
                  <c:v>30.333333333333332</c:v>
                </c:pt>
                <c:pt idx="3">
                  <c:v>25.666666666666668</c:v>
                </c:pt>
                <c:pt idx="4">
                  <c:v>26.2</c:v>
                </c:pt>
                <c:pt idx="5">
                  <c:v>33.375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F6-45D3-BC01-5CE6060EA6CB}"/>
            </c:ext>
          </c:extLst>
        </c:ser>
        <c:ser>
          <c:idx val="3"/>
          <c:order val="3"/>
          <c:tx>
            <c:strRef>
              <c:f>Metrics!$F$4</c:f>
              <c:strCache>
                <c:ptCount val="1"/>
                <c:pt idx="0">
                  <c:v>MENTIONS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(Metrics!$B$5,Metrics!$B$7,Metrics!$B$9,Metrics!$B$11,Metrics!$B$13,Metrics!$B$15)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(Metrics!$F$6,Metrics!$F$8,Metrics!$F$10,Metrics!$F$12,Metrics!$F$14,Metrics!$F$16)</c:f>
              <c:numCache>
                <c:formatCode>_(* #,##0.0_);_(* \(#,##0.0\);_(* "-"??_);_(@_)</c:formatCode>
                <c:ptCount val="6"/>
                <c:pt idx="0">
                  <c:v>7</c:v>
                </c:pt>
                <c:pt idx="1">
                  <c:v>3.6</c:v>
                </c:pt>
                <c:pt idx="2">
                  <c:v>5</c:v>
                </c:pt>
                <c:pt idx="3">
                  <c:v>7.666666666666667</c:v>
                </c:pt>
                <c:pt idx="4">
                  <c:v>8</c:v>
                </c:pt>
                <c:pt idx="5">
                  <c:v>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F6-45D3-BC01-5CE6060EA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49039"/>
        <c:axId val="145326655"/>
      </c:lineChart>
      <c:catAx>
        <c:axId val="31524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26655"/>
        <c:crosses val="autoZero"/>
        <c:auto val="1"/>
        <c:lblAlgn val="ctr"/>
        <c:lblOffset val="100"/>
        <c:noMultiLvlLbl val="0"/>
      </c:catAx>
      <c:valAx>
        <c:axId val="145326655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rgbClr val="0070C0"/>
                    </a:solidFill>
                  </a:rPr>
                  <a:t>AVERAGE  PER  POST</a:t>
                </a:r>
              </a:p>
            </c:rich>
          </c:tx>
          <c:layout>
            <c:manualLayout>
              <c:xMode val="edge"/>
              <c:yMode val="edge"/>
              <c:x val="2.909609026144459E-2"/>
              <c:y val="0.18885430238247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cross"/>
        <c:minorTickMark val="in"/>
        <c:tickLblPos val="nextTo"/>
        <c:spPr>
          <a:noFill/>
          <a:ln>
            <a:solidFill>
              <a:srgbClr val="7030A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49039"/>
        <c:crosses val="autoZero"/>
        <c:crossBetween val="between"/>
        <c:majorUnit val="10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12700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190499</xdr:rowOff>
    </xdr:from>
    <xdr:to>
      <xdr:col>16</xdr:col>
      <xdr:colOff>0</xdr:colOff>
      <xdr:row>10</xdr:row>
      <xdr:rowOff>380999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EBB246-53BE-4202-ADE1-6F7122C2A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7938</xdr:colOff>
      <xdr:row>11</xdr:row>
      <xdr:rowOff>7937</xdr:rowOff>
    </xdr:from>
    <xdr:to>
      <xdr:col>16</xdr:col>
      <xdr:colOff>7938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2F01D-305E-4C58-AD97-34452933D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xample.com/buff.ly/9qDsyDF" TargetMode="External"/><Relationship Id="rId2" Type="http://schemas.openxmlformats.org/officeDocument/2006/relationships/hyperlink" Target="https://example.com/buff.ly/2wfSsDx" TargetMode="External"/><Relationship Id="rId1" Type="http://schemas.openxmlformats.org/officeDocument/2006/relationships/hyperlink" Target="https://example.com/buff.ly/1wsZEOQ" TargetMode="External"/><Relationship Id="rId6" Type="http://schemas.openxmlformats.org/officeDocument/2006/relationships/hyperlink" Target="https://example.com/buff.ly/8fVEbOQ" TargetMode="External"/><Relationship Id="rId5" Type="http://schemas.openxmlformats.org/officeDocument/2006/relationships/hyperlink" Target="https://example.com/buff.ly/2HhQqoh" TargetMode="External"/><Relationship Id="rId4" Type="http://schemas.openxmlformats.org/officeDocument/2006/relationships/hyperlink" Target="https://example.com/buff.ly/9eFcOOz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xample.com/buff.ly/1bKaGmV" TargetMode="External"/><Relationship Id="rId2" Type="http://schemas.openxmlformats.org/officeDocument/2006/relationships/hyperlink" Target="https://example.com/buff.ly/2wfSsDx" TargetMode="External"/><Relationship Id="rId1" Type="http://schemas.openxmlformats.org/officeDocument/2006/relationships/hyperlink" Target="https://example.com/buff.ly/1wsZEOQ" TargetMode="External"/><Relationship Id="rId5" Type="http://schemas.openxmlformats.org/officeDocument/2006/relationships/hyperlink" Target="https://example.com/buff.ly/3zLqsNS" TargetMode="External"/><Relationship Id="rId4" Type="http://schemas.openxmlformats.org/officeDocument/2006/relationships/hyperlink" Target="https://example.com/buff.ly/9CzchMR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xample.com/buff.ly/7fMjFlX" TargetMode="External"/><Relationship Id="rId3" Type="http://schemas.openxmlformats.org/officeDocument/2006/relationships/hyperlink" Target="https://example.com/buff.ly/6BWYihl" TargetMode="External"/><Relationship Id="rId7" Type="http://schemas.openxmlformats.org/officeDocument/2006/relationships/hyperlink" Target="https://example.com/buff.ly/2kqKNZG" TargetMode="External"/><Relationship Id="rId2" Type="http://schemas.openxmlformats.org/officeDocument/2006/relationships/hyperlink" Target="https://example.com/buff.ly/2wfSsDx" TargetMode="External"/><Relationship Id="rId1" Type="http://schemas.openxmlformats.org/officeDocument/2006/relationships/hyperlink" Target="https://example.com/buff.ly/1wsZEOQ" TargetMode="External"/><Relationship Id="rId6" Type="http://schemas.openxmlformats.org/officeDocument/2006/relationships/hyperlink" Target="https://example.com/buff.ly/5ThhTQw" TargetMode="External"/><Relationship Id="rId5" Type="http://schemas.openxmlformats.org/officeDocument/2006/relationships/hyperlink" Target="https://example.com/buff.ly/8OBkdDT" TargetMode="External"/><Relationship Id="rId4" Type="http://schemas.openxmlformats.org/officeDocument/2006/relationships/hyperlink" Target="https://example.com/buff.ly/5ojrpTp" TargetMode="External"/><Relationship Id="rId9" Type="http://schemas.openxmlformats.org/officeDocument/2006/relationships/hyperlink" Target="https://example.com/buff.ly/7DGMDG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example.com/buff.ly/6DfqBAX" TargetMode="External"/><Relationship Id="rId3" Type="http://schemas.openxmlformats.org/officeDocument/2006/relationships/hyperlink" Target="https://example.com/buff.ly/1ZWEDaJ" TargetMode="External"/><Relationship Id="rId7" Type="http://schemas.openxmlformats.org/officeDocument/2006/relationships/hyperlink" Target="https://example.com/buff.ly/4VWwWTZ" TargetMode="External"/><Relationship Id="rId2" Type="http://schemas.openxmlformats.org/officeDocument/2006/relationships/hyperlink" Target="https://example.com/buff.ly/2wfSsDx" TargetMode="External"/><Relationship Id="rId1" Type="http://schemas.openxmlformats.org/officeDocument/2006/relationships/hyperlink" Target="https://example.com/buff.ly/1wsZEOQ" TargetMode="External"/><Relationship Id="rId6" Type="http://schemas.openxmlformats.org/officeDocument/2006/relationships/hyperlink" Target="https://example.com/buff.ly/1ejCGeM" TargetMode="External"/><Relationship Id="rId5" Type="http://schemas.openxmlformats.org/officeDocument/2006/relationships/hyperlink" Target="https://example.com/buff.ly/2nZNpxi" TargetMode="External"/><Relationship Id="rId4" Type="http://schemas.openxmlformats.org/officeDocument/2006/relationships/hyperlink" Target="https://example.com/buff.ly/1dQdpoH" TargetMode="External"/><Relationship Id="rId9" Type="http://schemas.openxmlformats.org/officeDocument/2006/relationships/hyperlink" Target="https://example.com/buff.ly/3qkxLJN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xample.com/buff.ly/9AyIEVH" TargetMode="External"/><Relationship Id="rId3" Type="http://schemas.openxmlformats.org/officeDocument/2006/relationships/hyperlink" Target="https://example.com/buff.ly/1FSEiAv" TargetMode="External"/><Relationship Id="rId7" Type="http://schemas.openxmlformats.org/officeDocument/2006/relationships/hyperlink" Target="https://example.com/buff.ly/3hacVrA" TargetMode="External"/><Relationship Id="rId2" Type="http://schemas.openxmlformats.org/officeDocument/2006/relationships/hyperlink" Target="https://example.com/buff.ly/2wfSsDx" TargetMode="External"/><Relationship Id="rId1" Type="http://schemas.openxmlformats.org/officeDocument/2006/relationships/hyperlink" Target="https://example.com/buff.ly/1wsZEOQ" TargetMode="External"/><Relationship Id="rId6" Type="http://schemas.openxmlformats.org/officeDocument/2006/relationships/hyperlink" Target="https://example.com/buff.ly/1iVPtXU" TargetMode="External"/><Relationship Id="rId5" Type="http://schemas.openxmlformats.org/officeDocument/2006/relationships/hyperlink" Target="https://example.com/buff.ly/4tngruW" TargetMode="External"/><Relationship Id="rId10" Type="http://schemas.openxmlformats.org/officeDocument/2006/relationships/hyperlink" Target="https://example.com/buff.ly/7ZHactD" TargetMode="External"/><Relationship Id="rId4" Type="http://schemas.openxmlformats.org/officeDocument/2006/relationships/hyperlink" Target="https://example.com/buff.ly/8oqTSAI" TargetMode="External"/><Relationship Id="rId9" Type="http://schemas.openxmlformats.org/officeDocument/2006/relationships/hyperlink" Target="https://example.com/buff.ly/6OHIPLp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xample.com/buff.ly/7nXniCC" TargetMode="External"/><Relationship Id="rId3" Type="http://schemas.openxmlformats.org/officeDocument/2006/relationships/hyperlink" Target="https://example.com/buff.ly/5xqHQpL" TargetMode="External"/><Relationship Id="rId7" Type="http://schemas.openxmlformats.org/officeDocument/2006/relationships/hyperlink" Target="https://example.com/buff.ly/4CTQySN" TargetMode="External"/><Relationship Id="rId2" Type="http://schemas.openxmlformats.org/officeDocument/2006/relationships/hyperlink" Target="https://example.com/buff.ly/3eACtDR" TargetMode="External"/><Relationship Id="rId1" Type="http://schemas.openxmlformats.org/officeDocument/2006/relationships/hyperlink" Target="https://example.com/buff.ly/1wsZEOQ" TargetMode="External"/><Relationship Id="rId6" Type="http://schemas.openxmlformats.org/officeDocument/2006/relationships/hyperlink" Target="https://example.com/buff.ly/6diznpz" TargetMode="External"/><Relationship Id="rId5" Type="http://schemas.openxmlformats.org/officeDocument/2006/relationships/hyperlink" Target="https://example.com/buff.ly/7OjBspE" TargetMode="External"/><Relationship Id="rId4" Type="http://schemas.openxmlformats.org/officeDocument/2006/relationships/hyperlink" Target="https://example.com/buff.ly/3iPojH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41D8-A2AB-4DF2-A45B-53F0EB382053}">
  <dimension ref="A1:B5"/>
  <sheetViews>
    <sheetView zoomScale="120" zoomScaleNormal="120" workbookViewId="0">
      <selection activeCell="B5" sqref="B5"/>
    </sheetView>
  </sheetViews>
  <sheetFormatPr defaultRowHeight="14.5" x14ac:dyDescent="0.35"/>
  <cols>
    <col min="1" max="1" width="12" customWidth="1"/>
    <col min="2" max="2" width="46.08984375" customWidth="1"/>
  </cols>
  <sheetData>
    <row r="1" spans="1:2" ht="33.5" x14ac:dyDescent="0.75">
      <c r="A1" s="15" t="s">
        <v>3</v>
      </c>
    </row>
    <row r="3" spans="1:2" x14ac:dyDescent="0.35">
      <c r="A3" s="1" t="s">
        <v>0</v>
      </c>
      <c r="B3" s="16" t="s">
        <v>69</v>
      </c>
    </row>
    <row r="4" spans="1:2" x14ac:dyDescent="0.35">
      <c r="A4" s="1" t="s">
        <v>1</v>
      </c>
      <c r="B4" s="17">
        <v>44506</v>
      </c>
    </row>
    <row r="5" spans="1:2" ht="81.75" customHeight="1" x14ac:dyDescent="0.35">
      <c r="A5" s="1" t="s">
        <v>2</v>
      </c>
      <c r="B5" s="16" t="s">
        <v>67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18A04-1D94-4A6B-8D38-8DF590351D52}">
  <dimension ref="B1:I20"/>
  <sheetViews>
    <sheetView tabSelected="1" topLeftCell="A7" zoomScale="120" zoomScaleNormal="120" workbookViewId="0">
      <selection activeCell="B15" sqref="B15:B16"/>
    </sheetView>
  </sheetViews>
  <sheetFormatPr defaultRowHeight="14.5" x14ac:dyDescent="0.35"/>
  <cols>
    <col min="1" max="1" width="2" customWidth="1"/>
    <col min="2" max="2" width="21.453125" customWidth="1"/>
    <col min="3" max="3" width="11.54296875" customWidth="1"/>
    <col min="4" max="7" width="15.6328125" customWidth="1"/>
    <col min="8" max="8" width="17.6328125" customWidth="1"/>
    <col min="9" max="9" width="21.36328125" customWidth="1"/>
    <col min="10" max="10" width="3" customWidth="1"/>
  </cols>
  <sheetData>
    <row r="1" spans="2:9" ht="33.5" x14ac:dyDescent="0.75">
      <c r="B1" s="15" t="s">
        <v>3</v>
      </c>
    </row>
    <row r="2" spans="2:9" ht="18.5" x14ac:dyDescent="0.45">
      <c r="B2" s="2" t="s">
        <v>36</v>
      </c>
    </row>
    <row r="4" spans="2:9" ht="15" thickBot="1" x14ac:dyDescent="0.4">
      <c r="B4" s="11" t="s">
        <v>46</v>
      </c>
      <c r="C4" s="11" t="s">
        <v>45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43</v>
      </c>
      <c r="I4" s="11" t="s">
        <v>44</v>
      </c>
    </row>
    <row r="5" spans="2:9" ht="30" customHeight="1" x14ac:dyDescent="0.35">
      <c r="B5" s="27" t="s">
        <v>40</v>
      </c>
      <c r="C5" s="21">
        <f>COUNT(January!B:B)</f>
        <v>6</v>
      </c>
      <c r="D5" s="12">
        <f>SUM(January!D:D)</f>
        <v>57</v>
      </c>
      <c r="E5" s="12">
        <f>SUM(January!E:E)</f>
        <v>65</v>
      </c>
      <c r="F5" s="12">
        <f>SUM(January!F:F)</f>
        <v>42</v>
      </c>
      <c r="G5" s="12">
        <f>SUM(January!G:G)</f>
        <v>138</v>
      </c>
      <c r="H5" s="12">
        <f>SUM(January!H:H)</f>
        <v>87169</v>
      </c>
      <c r="I5" s="23">
        <f>AVERAGE(January!J:J)</f>
        <v>3.4647248602519775E-3</v>
      </c>
    </row>
    <row r="6" spans="2:9" ht="15.75" customHeight="1" thickBot="1" x14ac:dyDescent="0.4">
      <c r="B6" s="28"/>
      <c r="C6" s="22"/>
      <c r="D6" s="18">
        <f>AVERAGE(January!D:D)</f>
        <v>9.5</v>
      </c>
      <c r="E6" s="18">
        <f>AVERAGE(January!E:E)</f>
        <v>10.833333333333334</v>
      </c>
      <c r="F6" s="18">
        <f>AVERAGE(January!F:F)</f>
        <v>7</v>
      </c>
      <c r="G6" s="18">
        <f>AVERAGE(January!G:G)</f>
        <v>23</v>
      </c>
      <c r="H6" s="18">
        <f>AVERAGE(January!H:H)</f>
        <v>14528.166666666666</v>
      </c>
      <c r="I6" s="24"/>
    </row>
    <row r="7" spans="2:9" ht="30" customHeight="1" x14ac:dyDescent="0.35">
      <c r="B7" s="27" t="s">
        <v>41</v>
      </c>
      <c r="C7" s="21">
        <f>COUNT(February!B:B)</f>
        <v>5</v>
      </c>
      <c r="D7" s="12">
        <f>SUM(February!D:D)</f>
        <v>35</v>
      </c>
      <c r="E7" s="12">
        <f>SUM(February!E:E)</f>
        <v>34</v>
      </c>
      <c r="F7" s="12">
        <f>SUM(February!F:F)</f>
        <v>18</v>
      </c>
      <c r="G7" s="12">
        <f>SUM(February!G:G)</f>
        <v>106</v>
      </c>
      <c r="H7" s="12">
        <f>SUM(February!H:H)</f>
        <v>73021</v>
      </c>
      <c r="I7" s="23">
        <f>AVERAGE(February!J:J)</f>
        <v>2.6430161927793556E-3</v>
      </c>
    </row>
    <row r="8" spans="2:9" ht="15.75" customHeight="1" thickBot="1" x14ac:dyDescent="0.4">
      <c r="B8" s="28"/>
      <c r="C8" s="22"/>
      <c r="D8" s="18">
        <f>AVERAGE(February!D:D)</f>
        <v>7</v>
      </c>
      <c r="E8" s="18">
        <f>AVERAGE(February!E:E)</f>
        <v>6.8</v>
      </c>
      <c r="F8" s="18">
        <f>AVERAGE(February!F:F)</f>
        <v>3.6</v>
      </c>
      <c r="G8" s="18">
        <f>AVERAGE(February!G:G)</f>
        <v>21.2</v>
      </c>
      <c r="H8" s="18">
        <f>AVERAGE(February!H:H)</f>
        <v>14604.2</v>
      </c>
      <c r="I8" s="24"/>
    </row>
    <row r="9" spans="2:9" ht="30" customHeight="1" x14ac:dyDescent="0.35">
      <c r="B9" s="27" t="s">
        <v>42</v>
      </c>
      <c r="C9" s="21">
        <f>COUNT(March!B:B)</f>
        <v>9</v>
      </c>
      <c r="D9" s="12">
        <f>SUM(March!D:D)</f>
        <v>88</v>
      </c>
      <c r="E9" s="12">
        <f>SUM(March!E:E)</f>
        <v>95</v>
      </c>
      <c r="F9" s="12">
        <f>SUM(March!F:F)</f>
        <v>45</v>
      </c>
      <c r="G9" s="12">
        <f>SUM(March!G:G)</f>
        <v>273</v>
      </c>
      <c r="H9" s="12">
        <f>SUM(March!H:H)</f>
        <v>131667</v>
      </c>
      <c r="I9" s="23">
        <f>AVERAGE(March!J:J)</f>
        <v>3.8043618724866069E-3</v>
      </c>
    </row>
    <row r="10" spans="2:9" ht="16.5" customHeight="1" thickBot="1" x14ac:dyDescent="0.4">
      <c r="B10" s="28"/>
      <c r="C10" s="22"/>
      <c r="D10" s="18">
        <f>AVERAGE(March!D:D)</f>
        <v>9.7777777777777786</v>
      </c>
      <c r="E10" s="18">
        <f>AVERAGE(March!E:E)</f>
        <v>10.555555555555555</v>
      </c>
      <c r="F10" s="18">
        <f>AVERAGE(March!F:F)</f>
        <v>5</v>
      </c>
      <c r="G10" s="18">
        <f>AVERAGE(March!G:G)</f>
        <v>30.333333333333332</v>
      </c>
      <c r="H10" s="18">
        <f>AVERAGE(March!H:H)</f>
        <v>14629.666666666666</v>
      </c>
      <c r="I10" s="24"/>
    </row>
    <row r="11" spans="2:9" ht="30" customHeight="1" x14ac:dyDescent="0.35">
      <c r="B11" s="27" t="s">
        <v>37</v>
      </c>
      <c r="C11" s="21">
        <f>COUNT(April!B:B)</f>
        <v>9</v>
      </c>
      <c r="D11" s="12">
        <f>SUM(April!D:D)</f>
        <v>89</v>
      </c>
      <c r="E11" s="12">
        <f>SUM(April!E:E)</f>
        <v>117</v>
      </c>
      <c r="F11" s="12">
        <f>SUM(April!F:F)</f>
        <v>69</v>
      </c>
      <c r="G11" s="12">
        <f>SUM(April!G:G)</f>
        <v>231</v>
      </c>
      <c r="H11" s="12">
        <f>SUM(April!H:H)</f>
        <v>132223</v>
      </c>
      <c r="I11" s="23">
        <f>AVERAGE(April!J:J)</f>
        <v>3.8271573980066531E-3</v>
      </c>
    </row>
    <row r="12" spans="2:9" ht="16.5" customHeight="1" thickBot="1" x14ac:dyDescent="0.4">
      <c r="B12" s="28"/>
      <c r="C12" s="22"/>
      <c r="D12" s="18">
        <f>AVERAGE(April!D:D)</f>
        <v>9.8888888888888893</v>
      </c>
      <c r="E12" s="18">
        <f>AVERAGE(April!E:E)</f>
        <v>13</v>
      </c>
      <c r="F12" s="18">
        <f>AVERAGE(April!F:F)</f>
        <v>7.666666666666667</v>
      </c>
      <c r="G12" s="18">
        <f>AVERAGE(April!G:G)</f>
        <v>25.666666666666668</v>
      </c>
      <c r="H12" s="18">
        <f>AVERAGE(April!H:H)</f>
        <v>14691.444444444445</v>
      </c>
      <c r="I12" s="24"/>
    </row>
    <row r="13" spans="2:9" ht="30" customHeight="1" x14ac:dyDescent="0.35">
      <c r="B13" s="27" t="s">
        <v>38</v>
      </c>
      <c r="C13" s="21">
        <f>COUNT(May!B:B)</f>
        <v>10</v>
      </c>
      <c r="D13" s="12">
        <f>SUM(May!D:D)</f>
        <v>103</v>
      </c>
      <c r="E13" s="12">
        <f>SUM(May!E:E)</f>
        <v>131</v>
      </c>
      <c r="F13" s="12">
        <f>SUM(May!F:F)</f>
        <v>80</v>
      </c>
      <c r="G13" s="12">
        <f>SUM(May!G:G)</f>
        <v>262</v>
      </c>
      <c r="H13" s="12">
        <f>SUM(May!H:H)</f>
        <v>147416</v>
      </c>
      <c r="I13" s="23">
        <f>AVERAGE(May!J:J)</f>
        <v>3.9075731527896092E-3</v>
      </c>
    </row>
    <row r="14" spans="2:9" ht="15.75" customHeight="1" thickBot="1" x14ac:dyDescent="0.4">
      <c r="B14" s="28"/>
      <c r="C14" s="22"/>
      <c r="D14" s="18">
        <f>AVERAGE(May!D:D)</f>
        <v>10.3</v>
      </c>
      <c r="E14" s="18">
        <f>AVERAGE(May!E:E)</f>
        <v>13.1</v>
      </c>
      <c r="F14" s="18">
        <f>AVERAGE(May!F:F)</f>
        <v>8</v>
      </c>
      <c r="G14" s="18">
        <f>AVERAGE(May!G:G)</f>
        <v>26.2</v>
      </c>
      <c r="H14" s="18">
        <f>AVERAGE(May!H:H)</f>
        <v>14741.6</v>
      </c>
      <c r="I14" s="24"/>
    </row>
    <row r="15" spans="2:9" ht="30" customHeight="1" x14ac:dyDescent="0.35">
      <c r="B15" s="27" t="s">
        <v>39</v>
      </c>
      <c r="C15" s="21">
        <f>COUNT(June!B:B)</f>
        <v>8</v>
      </c>
      <c r="D15" s="12">
        <f>SUM(June!D:D)</f>
        <v>94</v>
      </c>
      <c r="E15" s="12">
        <f>SUM(June!E:E)</f>
        <v>109</v>
      </c>
      <c r="F15" s="12">
        <f>SUM(June!F:F)</f>
        <v>62</v>
      </c>
      <c r="G15" s="12">
        <f>SUM(June!G:G)</f>
        <v>267</v>
      </c>
      <c r="H15" s="12">
        <f>SUM(June!H:H)</f>
        <v>118122</v>
      </c>
      <c r="I15" s="23">
        <f>AVERAGE(June!J:J)</f>
        <v>4.5041181217071041E-3</v>
      </c>
    </row>
    <row r="16" spans="2:9" ht="15.75" customHeight="1" thickBot="1" x14ac:dyDescent="0.4">
      <c r="B16" s="28"/>
      <c r="C16" s="22"/>
      <c r="D16" s="18">
        <f>AVERAGE(June!D:D)</f>
        <v>11.75</v>
      </c>
      <c r="E16" s="18">
        <f>AVERAGE(June!E:E)</f>
        <v>13.625</v>
      </c>
      <c r="F16" s="18">
        <f>AVERAGE(June!F:F)</f>
        <v>7.75</v>
      </c>
      <c r="G16" s="18">
        <f>AVERAGE(June!G:G)</f>
        <v>33.375</v>
      </c>
      <c r="H16" s="18">
        <f>AVERAGE(June!H:H)</f>
        <v>14765.25</v>
      </c>
      <c r="I16" s="24"/>
    </row>
    <row r="17" spans="2:9" ht="15.75" customHeight="1" x14ac:dyDescent="0.35"/>
    <row r="18" spans="2:9" ht="15" thickBot="1" x14ac:dyDescent="0.4">
      <c r="C18" s="14"/>
      <c r="I18" s="13"/>
    </row>
    <row r="19" spans="2:9" ht="23.25" customHeight="1" thickBot="1" x14ac:dyDescent="0.4">
      <c r="B19" s="19" t="s">
        <v>65</v>
      </c>
      <c r="C19" s="21">
        <f>COUNT(January:June!B:B)</f>
        <v>47</v>
      </c>
      <c r="D19" s="12">
        <f>SUM(January:June!D:D)</f>
        <v>466</v>
      </c>
      <c r="E19" s="12">
        <f>SUM(January:June!E:E)</f>
        <v>551</v>
      </c>
      <c r="F19" s="12">
        <f>SUM(January:June!F:F)</f>
        <v>316</v>
      </c>
      <c r="G19" s="12">
        <f>SUM(January:June!G:G)</f>
        <v>1277</v>
      </c>
      <c r="H19" s="12">
        <f>SUM(January:June!H:H)</f>
        <v>689618</v>
      </c>
      <c r="I19" s="23">
        <f>AVERAGE(January:June!J:J)</f>
        <v>3.7828889374766144E-3</v>
      </c>
    </row>
    <row r="20" spans="2:9" ht="16.5" customHeight="1" thickBot="1" x14ac:dyDescent="0.4">
      <c r="B20" s="20"/>
      <c r="C20" s="22"/>
      <c r="D20" s="12">
        <f>AVERAGE(January:June!D:D)</f>
        <v>9.914893617021276</v>
      </c>
      <c r="E20" s="12">
        <f>AVERAGE(January:June!E:E)</f>
        <v>11.723404255319149</v>
      </c>
      <c r="F20" s="12">
        <f>AVERAGE(January:June!F:F)</f>
        <v>6.7234042553191493</v>
      </c>
      <c r="G20" s="12">
        <f>AVERAGE(January:June!G:G)</f>
        <v>27.170212765957448</v>
      </c>
      <c r="H20" s="12">
        <f>AVERAGE(January:June!H:H)</f>
        <v>14672.723404255319</v>
      </c>
      <c r="I20" s="24"/>
    </row>
  </sheetData>
  <mergeCells count="21">
    <mergeCell ref="B11:B12"/>
    <mergeCell ref="B7:B8"/>
    <mergeCell ref="B9:B10"/>
    <mergeCell ref="B13:B14"/>
    <mergeCell ref="B15:B16"/>
    <mergeCell ref="B19:B20"/>
    <mergeCell ref="C19:C20"/>
    <mergeCell ref="I19:I20"/>
    <mergeCell ref="B5:B6"/>
    <mergeCell ref="C9:C10"/>
    <mergeCell ref="I9:I10"/>
    <mergeCell ref="C7:C8"/>
    <mergeCell ref="I7:I8"/>
    <mergeCell ref="C5:C6"/>
    <mergeCell ref="I5:I6"/>
    <mergeCell ref="I11:I12"/>
    <mergeCell ref="I13:I14"/>
    <mergeCell ref="I15:I16"/>
    <mergeCell ref="C11:C12"/>
    <mergeCell ref="C13:C14"/>
    <mergeCell ref="C15:C16"/>
  </mergeCells>
  <hyperlinks>
    <hyperlink ref="B5:B6" location="January!A1" tooltip="View Monthly posts" display="JANUARY" xr:uid="{32707971-E42E-406F-9395-849C815FD2C7}"/>
    <hyperlink ref="B7:B8" location="February!A1" tooltip="View Monthly posts" display="FEBRUARY" xr:uid="{00346838-7977-4C3F-8998-F56F6C4A91BF}"/>
    <hyperlink ref="B9:B10" location="March!A1" tooltip="View Monthly posts" display="MARCH" xr:uid="{914E08AE-303A-4716-8D48-5EE4261B7422}"/>
    <hyperlink ref="B11:B12" location="April!A1" tooltip="View Monthly posts" display="APRIL" xr:uid="{7E15BD22-9DEA-4369-93A7-CF227DF5CA5B}"/>
    <hyperlink ref="B13:B14" location="May!A1" tooltip="View Monthly posts" display="MAY" xr:uid="{9A24F707-056B-4A4F-96CD-1FE301CF0198}"/>
    <hyperlink ref="B15:B16" location="June!A1" tooltip="View Monthly posts" display="JUNE" xr:uid="{3C46D12B-CDDD-4892-8CC8-C432B54D3BC8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AEDF7-4755-46EA-93DA-7EFD40E9851D}">
  <dimension ref="B1:J11"/>
  <sheetViews>
    <sheetView zoomScale="120" zoomScaleNormal="120" workbookViewId="0"/>
  </sheetViews>
  <sheetFormatPr defaultRowHeight="14.5" x14ac:dyDescent="0.35"/>
  <cols>
    <col min="1" max="1" width="1.90625" customWidth="1"/>
    <col min="2" max="2" width="23.08984375" customWidth="1"/>
    <col min="3" max="3" width="37.453125" bestFit="1" customWidth="1"/>
    <col min="4" max="4" width="12.6328125" customWidth="1"/>
    <col min="5" max="5" width="11.6328125" customWidth="1"/>
    <col min="6" max="6" width="11.36328125" customWidth="1"/>
    <col min="7" max="7" width="12.08984375" customWidth="1"/>
    <col min="8" max="9" width="12.6328125" customWidth="1"/>
    <col min="10" max="10" width="12" customWidth="1"/>
  </cols>
  <sheetData>
    <row r="1" spans="2:10" ht="33.5" x14ac:dyDescent="0.75">
      <c r="B1" s="15" t="s">
        <v>3</v>
      </c>
    </row>
    <row r="2" spans="2:10" ht="18.5" x14ac:dyDescent="0.45">
      <c r="B2" s="2" t="s">
        <v>68</v>
      </c>
    </row>
    <row r="4" spans="2:10" x14ac:dyDescent="0.35">
      <c r="B4" s="3" t="s">
        <v>66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10</v>
      </c>
      <c r="I4" s="3" t="s">
        <v>9</v>
      </c>
      <c r="J4" s="3" t="s">
        <v>44</v>
      </c>
    </row>
    <row r="5" spans="2:10" x14ac:dyDescent="0.35">
      <c r="B5" s="5">
        <v>44197.6483912037</v>
      </c>
      <c r="C5" s="25" t="s">
        <v>59</v>
      </c>
      <c r="D5" s="4">
        <v>7</v>
      </c>
      <c r="E5" s="4">
        <v>6</v>
      </c>
      <c r="F5" s="4">
        <v>5</v>
      </c>
      <c r="G5" s="4">
        <v>23</v>
      </c>
      <c r="H5" s="4">
        <v>14506</v>
      </c>
      <c r="I5" s="4">
        <f>SUM(D5:G5)</f>
        <v>41</v>
      </c>
      <c r="J5" s="10">
        <f>I5/H5</f>
        <v>2.8264166551771682E-3</v>
      </c>
    </row>
    <row r="6" spans="2:10" x14ac:dyDescent="0.35">
      <c r="B6" s="6">
        <v>44199.799693098925</v>
      </c>
      <c r="C6" s="26" t="s">
        <v>60</v>
      </c>
      <c r="D6" s="8">
        <v>10</v>
      </c>
      <c r="E6" s="8">
        <v>12</v>
      </c>
      <c r="F6" s="8">
        <v>9</v>
      </c>
      <c r="G6" s="8">
        <v>22</v>
      </c>
      <c r="H6" s="8">
        <v>14502</v>
      </c>
      <c r="I6" s="8">
        <f t="shared" ref="I6:I10" si="0">SUM(D6:G6)</f>
        <v>53</v>
      </c>
      <c r="J6" s="9">
        <f t="shared" ref="J6:J14" si="1">I6/H6</f>
        <v>3.6546683216108124E-3</v>
      </c>
    </row>
    <row r="7" spans="2:10" x14ac:dyDescent="0.35">
      <c r="B7" s="5">
        <v>44202.967518526144</v>
      </c>
      <c r="C7" s="25" t="s">
        <v>61</v>
      </c>
      <c r="D7" s="4">
        <v>12</v>
      </c>
      <c r="E7" s="4">
        <v>13</v>
      </c>
      <c r="F7" s="4">
        <v>7</v>
      </c>
      <c r="G7" s="4">
        <v>26</v>
      </c>
      <c r="H7" s="4">
        <v>14527</v>
      </c>
      <c r="I7" s="4">
        <f t="shared" si="0"/>
        <v>58</v>
      </c>
      <c r="J7" s="10">
        <f t="shared" si="1"/>
        <v>3.9925655675638466E-3</v>
      </c>
    </row>
    <row r="8" spans="2:10" x14ac:dyDescent="0.35">
      <c r="B8" s="6">
        <v>44205.196413115038</v>
      </c>
      <c r="C8" s="26" t="s">
        <v>62</v>
      </c>
      <c r="D8" s="8">
        <v>12</v>
      </c>
      <c r="E8" s="8">
        <v>14</v>
      </c>
      <c r="F8" s="8">
        <v>11</v>
      </c>
      <c r="G8" s="8">
        <v>29</v>
      </c>
      <c r="H8" s="8">
        <v>14533</v>
      </c>
      <c r="I8" s="8">
        <f t="shared" si="0"/>
        <v>66</v>
      </c>
      <c r="J8" s="9">
        <f t="shared" si="1"/>
        <v>4.5413885639578886E-3</v>
      </c>
    </row>
    <row r="9" spans="2:10" x14ac:dyDescent="0.35">
      <c r="B9" s="5">
        <v>44214.595143028651</v>
      </c>
      <c r="C9" s="25" t="s">
        <v>63</v>
      </c>
      <c r="D9" s="4">
        <v>10</v>
      </c>
      <c r="E9" s="4">
        <v>12</v>
      </c>
      <c r="F9" s="4">
        <v>5</v>
      </c>
      <c r="G9" s="4">
        <v>21</v>
      </c>
      <c r="H9" s="4">
        <v>14545</v>
      </c>
      <c r="I9" s="4">
        <f t="shared" si="0"/>
        <v>48</v>
      </c>
      <c r="J9" s="10">
        <f t="shared" si="1"/>
        <v>3.300103128222757E-3</v>
      </c>
    </row>
    <row r="10" spans="2:10" x14ac:dyDescent="0.35">
      <c r="B10" s="6">
        <v>44216.102358459437</v>
      </c>
      <c r="C10" s="26" t="s">
        <v>64</v>
      </c>
      <c r="D10" s="8">
        <v>6</v>
      </c>
      <c r="E10" s="8">
        <v>8</v>
      </c>
      <c r="F10" s="8">
        <v>5</v>
      </c>
      <c r="G10" s="8">
        <v>17</v>
      </c>
      <c r="H10" s="8">
        <v>14556</v>
      </c>
      <c r="I10" s="8">
        <f t="shared" si="0"/>
        <v>36</v>
      </c>
      <c r="J10" s="9">
        <f t="shared" si="1"/>
        <v>2.4732069249793899E-3</v>
      </c>
    </row>
    <row r="11" spans="2:10" x14ac:dyDescent="0.35">
      <c r="B11" s="6"/>
      <c r="C11" s="7"/>
      <c r="D11" s="8"/>
      <c r="E11" s="8"/>
      <c r="F11" s="8"/>
      <c r="G11" s="8"/>
      <c r="H11" s="8"/>
      <c r="I11" s="8"/>
      <c r="J11" s="9"/>
    </row>
  </sheetData>
  <hyperlinks>
    <hyperlink ref="C5" r:id="rId1" xr:uid="{763D5553-19AC-48AB-A36E-41D2F0842180}"/>
    <hyperlink ref="C6" r:id="rId2" xr:uid="{1011308E-2FC5-451C-A957-35987BC0E6CD}"/>
    <hyperlink ref="C7" r:id="rId3" xr:uid="{0E31E9A0-9F03-4310-856B-1256C566776E}"/>
    <hyperlink ref="C8" r:id="rId4" xr:uid="{50F4D273-05CF-45D9-9832-98EF805E543F}"/>
    <hyperlink ref="C9" r:id="rId5" xr:uid="{F601E711-0E98-4B02-A3F2-909F80FC6B89}"/>
    <hyperlink ref="C10" r:id="rId6" xr:uid="{833345B2-1A68-4CC0-A1C1-C3616B300E5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D53FB-87B9-43E6-BFF1-C68910A5AA66}">
  <dimension ref="B1:J10"/>
  <sheetViews>
    <sheetView topLeftCell="C1" zoomScale="120" zoomScaleNormal="120" workbookViewId="0">
      <selection activeCell="J10" sqref="J10"/>
    </sheetView>
  </sheetViews>
  <sheetFormatPr defaultRowHeight="14.5" x14ac:dyDescent="0.35"/>
  <cols>
    <col min="1" max="1" width="1.90625" customWidth="1"/>
    <col min="2" max="2" width="23.08984375" customWidth="1"/>
    <col min="3" max="3" width="37.453125" bestFit="1" customWidth="1"/>
    <col min="4" max="4" width="12.6328125" customWidth="1"/>
    <col min="5" max="5" width="11.6328125" customWidth="1"/>
    <col min="6" max="6" width="11.36328125" customWidth="1"/>
    <col min="7" max="7" width="12.08984375" customWidth="1"/>
    <col min="8" max="9" width="12.6328125" customWidth="1"/>
    <col min="10" max="10" width="12" customWidth="1"/>
  </cols>
  <sheetData>
    <row r="1" spans="2:10" ht="33.5" x14ac:dyDescent="0.75">
      <c r="B1" s="15" t="s">
        <v>3</v>
      </c>
    </row>
    <row r="2" spans="2:10" ht="18.5" x14ac:dyDescent="0.45">
      <c r="B2" s="2" t="s">
        <v>58</v>
      </c>
    </row>
    <row r="4" spans="2:10" x14ac:dyDescent="0.35">
      <c r="B4" s="3" t="s">
        <v>66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10</v>
      </c>
      <c r="I4" s="3" t="s">
        <v>9</v>
      </c>
      <c r="J4" s="3" t="s">
        <v>44</v>
      </c>
    </row>
    <row r="5" spans="2:10" x14ac:dyDescent="0.35">
      <c r="B5" s="5">
        <v>44228.600729166668</v>
      </c>
      <c r="C5" s="25" t="s">
        <v>59</v>
      </c>
      <c r="D5" s="4">
        <v>6</v>
      </c>
      <c r="E5" s="4">
        <v>6</v>
      </c>
      <c r="F5" s="4">
        <v>7</v>
      </c>
      <c r="G5" s="4">
        <v>18</v>
      </c>
      <c r="H5" s="4">
        <v>14603</v>
      </c>
      <c r="I5" s="4">
        <f>SUM(D5:G5)</f>
        <v>37</v>
      </c>
      <c r="J5" s="10">
        <f>I5/H5</f>
        <v>2.5337259467232759E-3</v>
      </c>
    </row>
    <row r="6" spans="2:10" x14ac:dyDescent="0.35">
      <c r="B6" s="6">
        <v>44230.177471092975</v>
      </c>
      <c r="C6" s="26" t="s">
        <v>60</v>
      </c>
      <c r="D6" s="8">
        <v>7</v>
      </c>
      <c r="E6" s="8">
        <v>4</v>
      </c>
      <c r="F6" s="8">
        <v>4</v>
      </c>
      <c r="G6" s="8">
        <v>24</v>
      </c>
      <c r="H6" s="8">
        <v>14601</v>
      </c>
      <c r="I6" s="8">
        <f t="shared" ref="I6:I10" si="0">SUM(D6:G6)</f>
        <v>39</v>
      </c>
      <c r="J6" s="9">
        <f t="shared" ref="J6:J14" si="1">I6/H6</f>
        <v>2.6710499280871171E-3</v>
      </c>
    </row>
    <row r="7" spans="2:10" x14ac:dyDescent="0.35">
      <c r="B7" s="5">
        <v>44232.973063835962</v>
      </c>
      <c r="C7" s="25" t="s">
        <v>55</v>
      </c>
      <c r="D7" s="4">
        <v>9</v>
      </c>
      <c r="E7" s="4">
        <v>6</v>
      </c>
      <c r="F7" s="4">
        <v>1</v>
      </c>
      <c r="G7" s="4">
        <v>24</v>
      </c>
      <c r="H7" s="4">
        <v>14615</v>
      </c>
      <c r="I7" s="4">
        <f t="shared" si="0"/>
        <v>40</v>
      </c>
      <c r="J7" s="10">
        <f t="shared" si="1"/>
        <v>2.7369141293191925E-3</v>
      </c>
    </row>
    <row r="8" spans="2:10" x14ac:dyDescent="0.35">
      <c r="B8" s="6">
        <v>44237.198237926859</v>
      </c>
      <c r="C8" s="26" t="s">
        <v>56</v>
      </c>
      <c r="D8" s="8">
        <v>2</v>
      </c>
      <c r="E8" s="8">
        <v>3</v>
      </c>
      <c r="F8" s="8">
        <v>2</v>
      </c>
      <c r="G8" s="8">
        <v>8</v>
      </c>
      <c r="H8" s="8">
        <v>14600</v>
      </c>
      <c r="I8" s="8">
        <f t="shared" si="0"/>
        <v>15</v>
      </c>
      <c r="J8" s="9">
        <f t="shared" si="1"/>
        <v>1.0273972602739725E-3</v>
      </c>
    </row>
    <row r="9" spans="2:10" x14ac:dyDescent="0.35">
      <c r="B9" s="5">
        <v>44247.378496712161</v>
      </c>
      <c r="C9" s="25" t="s">
        <v>57</v>
      </c>
      <c r="D9" s="4">
        <v>11</v>
      </c>
      <c r="E9" s="4">
        <v>15</v>
      </c>
      <c r="F9" s="4">
        <v>4</v>
      </c>
      <c r="G9" s="4">
        <v>32</v>
      </c>
      <c r="H9" s="4">
        <v>14602</v>
      </c>
      <c r="I9" s="4">
        <f t="shared" si="0"/>
        <v>62</v>
      </c>
      <c r="J9" s="10">
        <f t="shared" si="1"/>
        <v>4.2459936994932203E-3</v>
      </c>
    </row>
    <row r="10" spans="2:10" x14ac:dyDescent="0.35">
      <c r="C10" s="7"/>
    </row>
  </sheetData>
  <hyperlinks>
    <hyperlink ref="C5" r:id="rId1" xr:uid="{61A719C2-8878-4CBC-9BE9-22A2FE7C7EEA}"/>
    <hyperlink ref="C6" r:id="rId2" xr:uid="{25267B1C-86CD-418F-97ED-362EFC2346D0}"/>
    <hyperlink ref="C7" r:id="rId3" xr:uid="{F8C64CF2-B8D4-42E7-A264-A5BBE857E9EA}"/>
    <hyperlink ref="C8" r:id="rId4" xr:uid="{7BD44BD2-E877-4780-AC65-203384845205}"/>
    <hyperlink ref="C9" r:id="rId5" xr:uid="{BF54F71B-4B9E-43AD-831B-606FFF11B68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D17A-D241-4C92-987E-125BAB48EB51}">
  <dimension ref="B1:J13"/>
  <sheetViews>
    <sheetView topLeftCell="C1" zoomScale="120" zoomScaleNormal="120" workbookViewId="0">
      <selection activeCell="J14" sqref="J14"/>
    </sheetView>
  </sheetViews>
  <sheetFormatPr defaultRowHeight="14.5" x14ac:dyDescent="0.35"/>
  <cols>
    <col min="1" max="1" width="1.90625" customWidth="1"/>
    <col min="2" max="2" width="23.08984375" customWidth="1"/>
    <col min="3" max="3" width="37.453125" bestFit="1" customWidth="1"/>
    <col min="4" max="4" width="12.6328125" customWidth="1"/>
    <col min="5" max="5" width="11.6328125" customWidth="1"/>
    <col min="6" max="6" width="11.36328125" customWidth="1"/>
    <col min="7" max="7" width="12.08984375" customWidth="1"/>
    <col min="8" max="9" width="12.6328125" customWidth="1"/>
    <col min="10" max="10" width="12" customWidth="1"/>
  </cols>
  <sheetData>
    <row r="1" spans="2:10" ht="33.5" x14ac:dyDescent="0.75">
      <c r="B1" s="15" t="s">
        <v>3</v>
      </c>
    </row>
    <row r="2" spans="2:10" ht="18.5" x14ac:dyDescent="0.45">
      <c r="B2" s="2" t="s">
        <v>47</v>
      </c>
    </row>
    <row r="4" spans="2:10" x14ac:dyDescent="0.35">
      <c r="B4" s="3" t="s">
        <v>66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10</v>
      </c>
      <c r="I4" s="3" t="s">
        <v>9</v>
      </c>
      <c r="J4" s="3" t="s">
        <v>44</v>
      </c>
    </row>
    <row r="5" spans="2:10" x14ac:dyDescent="0.35">
      <c r="B5" s="5">
        <v>44256.45521990741</v>
      </c>
      <c r="C5" s="25" t="s">
        <v>59</v>
      </c>
      <c r="D5" s="4">
        <v>8</v>
      </c>
      <c r="E5" s="4">
        <v>11</v>
      </c>
      <c r="F5" s="4">
        <v>8</v>
      </c>
      <c r="G5" s="4">
        <v>28</v>
      </c>
      <c r="H5" s="4">
        <v>14604</v>
      </c>
      <c r="I5" s="4">
        <f>SUM(D5:G5)</f>
        <v>55</v>
      </c>
      <c r="J5" s="10">
        <f>I5/H5</f>
        <v>3.7660914817858123E-3</v>
      </c>
    </row>
    <row r="6" spans="2:10" x14ac:dyDescent="0.35">
      <c r="B6" s="6">
        <v>44258.347949801231</v>
      </c>
      <c r="C6" s="26" t="s">
        <v>60</v>
      </c>
      <c r="D6" s="8">
        <v>11</v>
      </c>
      <c r="E6" s="8">
        <v>12</v>
      </c>
      <c r="F6" s="8">
        <v>5</v>
      </c>
      <c r="G6" s="8">
        <v>30</v>
      </c>
      <c r="H6" s="8">
        <v>14609</v>
      </c>
      <c r="I6" s="8">
        <f t="shared" ref="I6:I13" si="0">SUM(D6:G6)</f>
        <v>58</v>
      </c>
      <c r="J6" s="9">
        <f t="shared" ref="J6:J14" si="1">I6/H6</f>
        <v>3.9701553836676024E-3</v>
      </c>
    </row>
    <row r="7" spans="2:10" x14ac:dyDescent="0.35">
      <c r="B7" s="5">
        <v>44264.511255152946</v>
      </c>
      <c r="C7" s="25" t="s">
        <v>48</v>
      </c>
      <c r="D7" s="4">
        <v>6</v>
      </c>
      <c r="E7" s="4">
        <v>7</v>
      </c>
      <c r="F7" s="4">
        <v>4</v>
      </c>
      <c r="G7" s="4">
        <v>19</v>
      </c>
      <c r="H7" s="4">
        <v>14604</v>
      </c>
      <c r="I7" s="4">
        <f t="shared" si="0"/>
        <v>36</v>
      </c>
      <c r="J7" s="10">
        <f t="shared" si="1"/>
        <v>2.4650780608052587E-3</v>
      </c>
    </row>
    <row r="8" spans="2:10" x14ac:dyDescent="0.35">
      <c r="B8" s="6">
        <v>44266.87181291225</v>
      </c>
      <c r="C8" s="26" t="s">
        <v>49</v>
      </c>
      <c r="D8" s="8">
        <v>10</v>
      </c>
      <c r="E8" s="8">
        <v>10</v>
      </c>
      <c r="F8" s="8">
        <v>5</v>
      </c>
      <c r="G8" s="8">
        <v>25</v>
      </c>
      <c r="H8" s="8">
        <v>14613</v>
      </c>
      <c r="I8" s="8">
        <f t="shared" si="0"/>
        <v>50</v>
      </c>
      <c r="J8" s="9">
        <f t="shared" si="1"/>
        <v>3.4216108944090879E-3</v>
      </c>
    </row>
    <row r="9" spans="2:10" x14ac:dyDescent="0.35">
      <c r="B9" s="5">
        <v>44268.807028097042</v>
      </c>
      <c r="C9" s="25" t="s">
        <v>50</v>
      </c>
      <c r="D9" s="4">
        <v>12</v>
      </c>
      <c r="E9" s="4">
        <v>9</v>
      </c>
      <c r="F9" s="4">
        <v>6</v>
      </c>
      <c r="G9" s="4">
        <v>31</v>
      </c>
      <c r="H9" s="4">
        <v>14615</v>
      </c>
      <c r="I9" s="4">
        <f t="shared" si="0"/>
        <v>58</v>
      </c>
      <c r="J9" s="10">
        <f t="shared" si="1"/>
        <v>3.9685254875128292E-3</v>
      </c>
    </row>
    <row r="10" spans="2:10" x14ac:dyDescent="0.35">
      <c r="B10" s="6">
        <v>44273.047654561575</v>
      </c>
      <c r="C10" s="26" t="s">
        <v>51</v>
      </c>
      <c r="D10" s="8">
        <v>12</v>
      </c>
      <c r="E10" s="8">
        <v>10</v>
      </c>
      <c r="F10" s="8">
        <v>5</v>
      </c>
      <c r="G10" s="8">
        <v>47</v>
      </c>
      <c r="H10" s="8">
        <v>14646</v>
      </c>
      <c r="I10" s="8">
        <f t="shared" si="0"/>
        <v>74</v>
      </c>
      <c r="J10" s="9">
        <f t="shared" si="1"/>
        <v>5.0525740816605219E-3</v>
      </c>
    </row>
    <row r="11" spans="2:10" x14ac:dyDescent="0.35">
      <c r="B11" s="5">
        <v>44275.360166667262</v>
      </c>
      <c r="C11" s="25" t="s">
        <v>52</v>
      </c>
      <c r="D11" s="4">
        <v>9</v>
      </c>
      <c r="E11" s="4">
        <v>13</v>
      </c>
      <c r="F11" s="4">
        <v>4</v>
      </c>
      <c r="G11" s="4">
        <v>33</v>
      </c>
      <c r="H11" s="4">
        <v>14641</v>
      </c>
      <c r="I11" s="4">
        <f t="shared" si="0"/>
        <v>59</v>
      </c>
      <c r="J11" s="10">
        <f t="shared" si="1"/>
        <v>4.029779386653917E-3</v>
      </c>
    </row>
    <row r="12" spans="2:10" x14ac:dyDescent="0.35">
      <c r="B12" s="6">
        <v>44277.359118544962</v>
      </c>
      <c r="C12" s="26" t="s">
        <v>53</v>
      </c>
      <c r="D12" s="8">
        <v>8</v>
      </c>
      <c r="E12" s="8">
        <v>9</v>
      </c>
      <c r="F12" s="8">
        <v>2</v>
      </c>
      <c r="G12" s="8">
        <v>23</v>
      </c>
      <c r="H12" s="8">
        <v>14649</v>
      </c>
      <c r="I12" s="8">
        <f t="shared" si="0"/>
        <v>42</v>
      </c>
      <c r="J12" s="9">
        <f t="shared" si="1"/>
        <v>2.8670899037476962E-3</v>
      </c>
    </row>
    <row r="13" spans="2:10" x14ac:dyDescent="0.35">
      <c r="B13" s="5">
        <v>44283.537120678498</v>
      </c>
      <c r="C13" s="25" t="s">
        <v>54</v>
      </c>
      <c r="D13" s="4">
        <v>12</v>
      </c>
      <c r="E13" s="4">
        <v>14</v>
      </c>
      <c r="F13" s="4">
        <v>6</v>
      </c>
      <c r="G13" s="4">
        <v>37</v>
      </c>
      <c r="H13" s="4">
        <v>14686</v>
      </c>
      <c r="I13" s="4">
        <f t="shared" si="0"/>
        <v>69</v>
      </c>
      <c r="J13" s="10">
        <f t="shared" si="1"/>
        <v>4.6983521721367287E-3</v>
      </c>
    </row>
  </sheetData>
  <hyperlinks>
    <hyperlink ref="C5" r:id="rId1" xr:uid="{95F3E6B1-B8E3-4CB7-8823-9001EB392C3B}"/>
    <hyperlink ref="C6" r:id="rId2" xr:uid="{CEE0B9E0-5A5F-41B6-910B-5B72584E58CB}"/>
    <hyperlink ref="C7" r:id="rId3" xr:uid="{8C5087AE-F6B7-4A27-A335-1A3626EBB22D}"/>
    <hyperlink ref="C8" r:id="rId4" xr:uid="{4C1FDF89-CE2D-427C-BE51-E82A8222ADF0}"/>
    <hyperlink ref="C9" r:id="rId5" xr:uid="{137BDB32-71C4-4504-975A-7E1832B4FB12}"/>
    <hyperlink ref="C10" r:id="rId6" xr:uid="{5DA67BCD-C335-4C50-870A-BCD642B92402}"/>
    <hyperlink ref="C11" r:id="rId7" xr:uid="{43BB51F5-E635-4EBE-A893-F9EB061D3D27}"/>
    <hyperlink ref="C12" r:id="rId8" xr:uid="{ED4A3D8E-5977-4D53-87D2-FB1BDBF01FC9}"/>
    <hyperlink ref="C13" r:id="rId9" xr:uid="{D5D5D0C4-6BF9-4F3E-B469-4915BA5BCE7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97C8-C08B-4429-A193-EF11009E5C36}">
  <dimension ref="B1:J13"/>
  <sheetViews>
    <sheetView topLeftCell="C1" zoomScale="120" zoomScaleNormal="120" workbookViewId="0">
      <selection activeCell="J14" sqref="J14"/>
    </sheetView>
  </sheetViews>
  <sheetFormatPr defaultRowHeight="14.5" x14ac:dyDescent="0.35"/>
  <cols>
    <col min="1" max="1" width="1.90625" customWidth="1"/>
    <col min="2" max="2" width="23.08984375" customWidth="1"/>
    <col min="3" max="3" width="37.453125" bestFit="1" customWidth="1"/>
    <col min="4" max="4" width="12.6328125" customWidth="1"/>
    <col min="5" max="5" width="11.6328125" customWidth="1"/>
    <col min="6" max="6" width="11.36328125" customWidth="1"/>
    <col min="7" max="7" width="12.08984375" customWidth="1"/>
    <col min="8" max="9" width="12.6328125" customWidth="1"/>
    <col min="10" max="10" width="12" customWidth="1"/>
  </cols>
  <sheetData>
    <row r="1" spans="2:10" ht="33.5" x14ac:dyDescent="0.75">
      <c r="B1" s="15" t="s">
        <v>3</v>
      </c>
    </row>
    <row r="2" spans="2:10" ht="18.5" x14ac:dyDescent="0.45">
      <c r="B2" s="2" t="s">
        <v>11</v>
      </c>
    </row>
    <row r="4" spans="2:10" x14ac:dyDescent="0.35">
      <c r="B4" s="3" t="s">
        <v>66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10</v>
      </c>
      <c r="I4" s="3" t="s">
        <v>9</v>
      </c>
      <c r="J4" s="3" t="s">
        <v>44</v>
      </c>
    </row>
    <row r="5" spans="2:10" x14ac:dyDescent="0.35">
      <c r="B5" s="5">
        <v>44287.548854166664</v>
      </c>
      <c r="C5" s="25" t="s">
        <v>59</v>
      </c>
      <c r="D5" s="4">
        <v>9</v>
      </c>
      <c r="E5" s="4">
        <v>16</v>
      </c>
      <c r="F5" s="4">
        <v>13</v>
      </c>
      <c r="G5" s="4">
        <v>24</v>
      </c>
      <c r="H5" s="4">
        <v>14680</v>
      </c>
      <c r="I5" s="4">
        <f>SUM(D5:G5)</f>
        <v>62</v>
      </c>
      <c r="J5" s="10">
        <f>I5/H5</f>
        <v>4.2234332425068119E-3</v>
      </c>
    </row>
    <row r="6" spans="2:10" x14ac:dyDescent="0.35">
      <c r="B6" s="6">
        <v>44289.631484637335</v>
      </c>
      <c r="C6" s="26" t="s">
        <v>60</v>
      </c>
      <c r="D6" s="8">
        <v>11</v>
      </c>
      <c r="E6" s="8">
        <v>22</v>
      </c>
      <c r="F6" s="8">
        <v>5</v>
      </c>
      <c r="G6" s="8">
        <v>38</v>
      </c>
      <c r="H6" s="8">
        <v>14667</v>
      </c>
      <c r="I6" s="8">
        <f t="shared" ref="I6:I13" si="0">SUM(D6:G6)</f>
        <v>76</v>
      </c>
      <c r="J6" s="9">
        <f t="shared" ref="J6:J14" si="1">I6/H6</f>
        <v>5.1817004158996385E-3</v>
      </c>
    </row>
    <row r="7" spans="2:10" x14ac:dyDescent="0.35">
      <c r="B7" s="5">
        <v>44293.00276927145</v>
      </c>
      <c r="C7" s="25" t="s">
        <v>14</v>
      </c>
      <c r="D7" s="4">
        <v>11</v>
      </c>
      <c r="E7" s="4">
        <v>17</v>
      </c>
      <c r="F7" s="4">
        <v>8</v>
      </c>
      <c r="G7" s="4">
        <v>36</v>
      </c>
      <c r="H7" s="4">
        <v>14705</v>
      </c>
      <c r="I7" s="4">
        <f t="shared" si="0"/>
        <v>72</v>
      </c>
      <c r="J7" s="10">
        <f t="shared" si="1"/>
        <v>4.8962937776266579E-3</v>
      </c>
    </row>
    <row r="8" spans="2:10" x14ac:dyDescent="0.35">
      <c r="B8" s="6">
        <v>44294.953953421478</v>
      </c>
      <c r="C8" s="26" t="s">
        <v>15</v>
      </c>
      <c r="D8" s="8">
        <v>5</v>
      </c>
      <c r="E8" s="8">
        <v>7</v>
      </c>
      <c r="F8" s="8">
        <v>4</v>
      </c>
      <c r="G8" s="8">
        <v>14</v>
      </c>
      <c r="H8" s="8">
        <v>14702</v>
      </c>
      <c r="I8" s="8">
        <f t="shared" si="0"/>
        <v>30</v>
      </c>
      <c r="J8" s="9">
        <f t="shared" si="1"/>
        <v>2.0405387022173855E-3</v>
      </c>
    </row>
    <row r="9" spans="2:10" x14ac:dyDescent="0.35">
      <c r="B9" s="5">
        <v>44297.182106714114</v>
      </c>
      <c r="C9" s="25" t="s">
        <v>16</v>
      </c>
      <c r="D9" s="4">
        <v>8</v>
      </c>
      <c r="E9" s="4">
        <v>10</v>
      </c>
      <c r="F9" s="4">
        <v>6</v>
      </c>
      <c r="G9" s="4">
        <v>28</v>
      </c>
      <c r="H9" s="4">
        <v>14665</v>
      </c>
      <c r="I9" s="4">
        <f t="shared" si="0"/>
        <v>52</v>
      </c>
      <c r="J9" s="10">
        <f t="shared" si="1"/>
        <v>3.5458574838049778E-3</v>
      </c>
    </row>
    <row r="10" spans="2:10" x14ac:dyDescent="0.35">
      <c r="B10" s="6">
        <v>44302.628081228046</v>
      </c>
      <c r="C10" s="26" t="s">
        <v>17</v>
      </c>
      <c r="D10" s="8">
        <v>13</v>
      </c>
      <c r="E10" s="8">
        <v>10</v>
      </c>
      <c r="F10" s="8">
        <v>14</v>
      </c>
      <c r="G10" s="8">
        <v>22</v>
      </c>
      <c r="H10" s="8">
        <v>14698</v>
      </c>
      <c r="I10" s="8">
        <f t="shared" si="0"/>
        <v>59</v>
      </c>
      <c r="J10" s="9">
        <f t="shared" si="1"/>
        <v>4.0141515852496939E-3</v>
      </c>
    </row>
    <row r="11" spans="2:10" x14ac:dyDescent="0.35">
      <c r="B11" s="5">
        <v>44308.559220137766</v>
      </c>
      <c r="C11" s="25" t="s">
        <v>18</v>
      </c>
      <c r="D11" s="4">
        <v>9</v>
      </c>
      <c r="E11" s="4">
        <v>20</v>
      </c>
      <c r="F11" s="4">
        <v>12</v>
      </c>
      <c r="G11" s="4">
        <v>26</v>
      </c>
      <c r="H11" s="4">
        <v>14700</v>
      </c>
      <c r="I11" s="4">
        <f t="shared" si="0"/>
        <v>67</v>
      </c>
      <c r="J11" s="10">
        <f t="shared" si="1"/>
        <v>4.5578231292517004E-3</v>
      </c>
    </row>
    <row r="12" spans="2:10" x14ac:dyDescent="0.35">
      <c r="B12" s="6">
        <v>44312.09071101174</v>
      </c>
      <c r="C12" s="26" t="s">
        <v>19</v>
      </c>
      <c r="D12" s="8">
        <v>11</v>
      </c>
      <c r="E12" s="8">
        <v>0</v>
      </c>
      <c r="F12" s="8">
        <v>0</v>
      </c>
      <c r="G12" s="8">
        <v>13</v>
      </c>
      <c r="H12" s="8">
        <v>14700</v>
      </c>
      <c r="I12" s="8">
        <f t="shared" si="0"/>
        <v>24</v>
      </c>
      <c r="J12" s="9">
        <f t="shared" si="1"/>
        <v>1.6326530612244899E-3</v>
      </c>
    </row>
    <row r="13" spans="2:10" x14ac:dyDescent="0.35">
      <c r="B13" s="5">
        <v>44314.445722914563</v>
      </c>
      <c r="C13" s="25" t="s">
        <v>20</v>
      </c>
      <c r="D13" s="4">
        <v>12</v>
      </c>
      <c r="E13" s="4">
        <v>15</v>
      </c>
      <c r="F13" s="4">
        <v>7</v>
      </c>
      <c r="G13" s="4">
        <v>30</v>
      </c>
      <c r="H13" s="4">
        <v>14706</v>
      </c>
      <c r="I13" s="4">
        <f t="shared" si="0"/>
        <v>64</v>
      </c>
      <c r="J13" s="10">
        <f t="shared" si="1"/>
        <v>4.3519651842785258E-3</v>
      </c>
    </row>
  </sheetData>
  <hyperlinks>
    <hyperlink ref="C5" r:id="rId1" xr:uid="{75853915-964F-4F18-BDFD-A2DB36CE8439}"/>
    <hyperlink ref="C6" r:id="rId2" xr:uid="{521FC8AF-C2A0-47F9-BF5A-13B2E4FB7EF9}"/>
    <hyperlink ref="C7" r:id="rId3" xr:uid="{B030C8A3-3B46-4B73-B663-87B12F3C6F00}"/>
    <hyperlink ref="C8" r:id="rId4" xr:uid="{FB8B1C90-C1EB-4E6D-A7CA-D7FB2CD3B169}"/>
    <hyperlink ref="C9" r:id="rId5" xr:uid="{A741B755-A92C-47EB-A9EC-830051F13EAE}"/>
    <hyperlink ref="C10" r:id="rId6" xr:uid="{F357294C-1375-47FD-B5CC-05C02040784F}"/>
    <hyperlink ref="C11" r:id="rId7" xr:uid="{DB6AD9C4-F32B-4574-8165-0537F7C3B98A}"/>
    <hyperlink ref="C12" r:id="rId8" xr:uid="{D6E1B7A9-303E-44C3-A763-0D01D8BDC4C6}"/>
    <hyperlink ref="C13" r:id="rId9" xr:uid="{661A5E85-8D6F-497C-B3F1-60AA33DE382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4247-F27D-429E-BDD0-5658169DCDD4}">
  <dimension ref="B1:J14"/>
  <sheetViews>
    <sheetView topLeftCell="C1" zoomScale="120" zoomScaleNormal="120" workbookViewId="0">
      <selection activeCell="J5" sqref="J5:J14"/>
    </sheetView>
  </sheetViews>
  <sheetFormatPr defaultRowHeight="14.5" x14ac:dyDescent="0.35"/>
  <cols>
    <col min="1" max="1" width="1.90625" customWidth="1"/>
    <col min="2" max="2" width="23.08984375" customWidth="1"/>
    <col min="3" max="3" width="37.453125" bestFit="1" customWidth="1"/>
    <col min="4" max="4" width="12.6328125" customWidth="1"/>
    <col min="5" max="5" width="11.6328125" customWidth="1"/>
    <col min="6" max="6" width="11.36328125" customWidth="1"/>
    <col min="7" max="7" width="12.08984375" customWidth="1"/>
    <col min="8" max="9" width="12.6328125" customWidth="1"/>
    <col min="10" max="10" width="12" customWidth="1"/>
  </cols>
  <sheetData>
    <row r="1" spans="2:10" ht="33.5" x14ac:dyDescent="0.75">
      <c r="B1" s="15" t="s">
        <v>3</v>
      </c>
    </row>
    <row r="2" spans="2:10" ht="18.5" x14ac:dyDescent="0.45">
      <c r="B2" s="2" t="s">
        <v>12</v>
      </c>
    </row>
    <row r="4" spans="2:10" x14ac:dyDescent="0.35">
      <c r="B4" s="3" t="s">
        <v>66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10</v>
      </c>
      <c r="I4" s="3" t="s">
        <v>9</v>
      </c>
      <c r="J4" s="3" t="s">
        <v>44</v>
      </c>
    </row>
    <row r="5" spans="2:10" x14ac:dyDescent="0.35">
      <c r="B5" s="5">
        <v>44317.585925925923</v>
      </c>
      <c r="C5" s="25" t="s">
        <v>59</v>
      </c>
      <c r="D5" s="4">
        <v>10</v>
      </c>
      <c r="E5" s="4">
        <v>13</v>
      </c>
      <c r="F5" s="4">
        <v>10</v>
      </c>
      <c r="G5" s="4">
        <v>25</v>
      </c>
      <c r="H5" s="4">
        <v>14708</v>
      </c>
      <c r="I5" s="4">
        <f>SUM(D5:G5)</f>
        <v>58</v>
      </c>
      <c r="J5" s="10">
        <f>I5/H5</f>
        <v>3.9434321457710092E-3</v>
      </c>
    </row>
    <row r="6" spans="2:10" x14ac:dyDescent="0.35">
      <c r="B6" s="6">
        <v>44319.39986821558</v>
      </c>
      <c r="C6" s="26" t="s">
        <v>60</v>
      </c>
      <c r="D6" s="8">
        <v>17</v>
      </c>
      <c r="E6" s="8">
        <v>20</v>
      </c>
      <c r="F6" s="8">
        <v>11</v>
      </c>
      <c r="G6" s="8">
        <v>27</v>
      </c>
      <c r="H6" s="8">
        <v>14729</v>
      </c>
      <c r="I6" s="8">
        <f t="shared" ref="I6:I14" si="0">SUM(D6:G6)</f>
        <v>75</v>
      </c>
      <c r="J6" s="9">
        <f t="shared" ref="J6:J14" si="1">I6/H6</f>
        <v>5.0919953832575188E-3</v>
      </c>
    </row>
    <row r="7" spans="2:10" x14ac:dyDescent="0.35">
      <c r="B7" s="5">
        <v>44323.68493851072</v>
      </c>
      <c r="C7" s="25" t="s">
        <v>21</v>
      </c>
      <c r="D7" s="4">
        <v>13</v>
      </c>
      <c r="E7" s="4">
        <v>16</v>
      </c>
      <c r="F7" s="4">
        <v>12</v>
      </c>
      <c r="G7" s="4">
        <v>19</v>
      </c>
      <c r="H7" s="4">
        <v>14726</v>
      </c>
      <c r="I7" s="4">
        <f t="shared" si="0"/>
        <v>60</v>
      </c>
      <c r="J7" s="10">
        <f t="shared" si="1"/>
        <v>4.0744261849789487E-3</v>
      </c>
    </row>
    <row r="8" spans="2:10" x14ac:dyDescent="0.35">
      <c r="B8" s="6">
        <v>44325.379472173394</v>
      </c>
      <c r="C8" s="26" t="s">
        <v>22</v>
      </c>
      <c r="D8" s="8">
        <v>11</v>
      </c>
      <c r="E8" s="8">
        <v>14</v>
      </c>
      <c r="F8" s="8">
        <v>8</v>
      </c>
      <c r="G8" s="8">
        <v>37</v>
      </c>
      <c r="H8" s="8">
        <v>14729</v>
      </c>
      <c r="I8" s="8">
        <f t="shared" si="0"/>
        <v>70</v>
      </c>
      <c r="J8" s="9">
        <f t="shared" si="1"/>
        <v>4.7525290243736846E-3</v>
      </c>
    </row>
    <row r="9" spans="2:10" x14ac:dyDescent="0.35">
      <c r="B9" s="5">
        <v>44327.245435393736</v>
      </c>
      <c r="C9" s="25" t="s">
        <v>23</v>
      </c>
      <c r="D9" s="4">
        <v>11</v>
      </c>
      <c r="E9" s="4">
        <v>17</v>
      </c>
      <c r="F9" s="4">
        <v>9</v>
      </c>
      <c r="G9" s="4">
        <v>22</v>
      </c>
      <c r="H9" s="4">
        <v>14735</v>
      </c>
      <c r="I9" s="4">
        <f t="shared" si="0"/>
        <v>59</v>
      </c>
      <c r="J9" s="10">
        <f t="shared" si="1"/>
        <v>4.0040719375636236E-3</v>
      </c>
    </row>
    <row r="10" spans="2:10" x14ac:dyDescent="0.35">
      <c r="B10" s="6">
        <v>44335.542435095747</v>
      </c>
      <c r="C10" s="26" t="s">
        <v>24</v>
      </c>
      <c r="D10" s="8">
        <v>15</v>
      </c>
      <c r="E10" s="8">
        <v>18</v>
      </c>
      <c r="F10" s="8">
        <v>12</v>
      </c>
      <c r="G10" s="8">
        <v>31</v>
      </c>
      <c r="H10" s="8">
        <v>14769</v>
      </c>
      <c r="I10" s="8">
        <f t="shared" si="0"/>
        <v>76</v>
      </c>
      <c r="J10" s="9">
        <f t="shared" si="1"/>
        <v>5.1459137382354929E-3</v>
      </c>
    </row>
    <row r="11" spans="2:10" x14ac:dyDescent="0.35">
      <c r="B11" s="5">
        <v>44337.218683832682</v>
      </c>
      <c r="C11" s="25" t="s">
        <v>25</v>
      </c>
      <c r="D11" s="4">
        <v>9</v>
      </c>
      <c r="E11" s="4">
        <v>13</v>
      </c>
      <c r="F11" s="4">
        <v>1</v>
      </c>
      <c r="G11" s="4">
        <v>35</v>
      </c>
      <c r="H11" s="4">
        <v>14757</v>
      </c>
      <c r="I11" s="4">
        <f t="shared" si="0"/>
        <v>58</v>
      </c>
      <c r="J11" s="10">
        <f t="shared" si="1"/>
        <v>3.9303381446093378E-3</v>
      </c>
    </row>
    <row r="12" spans="2:10" x14ac:dyDescent="0.35">
      <c r="B12" s="6">
        <v>44339.496735366978</v>
      </c>
      <c r="C12" s="26" t="s">
        <v>26</v>
      </c>
      <c r="D12" s="8">
        <v>6</v>
      </c>
      <c r="E12" s="8">
        <v>3</v>
      </c>
      <c r="F12" s="8">
        <v>7</v>
      </c>
      <c r="G12" s="8">
        <v>34</v>
      </c>
      <c r="H12" s="8">
        <v>14756</v>
      </c>
      <c r="I12" s="8">
        <f t="shared" si="0"/>
        <v>50</v>
      </c>
      <c r="J12" s="9">
        <f t="shared" si="1"/>
        <v>3.3884521550555705E-3</v>
      </c>
    </row>
    <row r="13" spans="2:10" x14ac:dyDescent="0.35">
      <c r="B13" s="5">
        <v>44343.488532630348</v>
      </c>
      <c r="C13" s="25" t="s">
        <v>27</v>
      </c>
      <c r="D13" s="4">
        <v>6</v>
      </c>
      <c r="E13" s="4">
        <v>7</v>
      </c>
      <c r="F13" s="4">
        <v>9</v>
      </c>
      <c r="G13" s="4">
        <v>11</v>
      </c>
      <c r="H13" s="4">
        <v>14750</v>
      </c>
      <c r="I13" s="4">
        <f t="shared" si="0"/>
        <v>33</v>
      </c>
      <c r="J13" s="10">
        <f t="shared" si="1"/>
        <v>2.2372881355932203E-3</v>
      </c>
    </row>
    <row r="14" spans="2:10" x14ac:dyDescent="0.35">
      <c r="B14" s="6">
        <v>44346.771167895335</v>
      </c>
      <c r="C14" s="26" t="s">
        <v>28</v>
      </c>
      <c r="D14" s="8">
        <v>5</v>
      </c>
      <c r="E14" s="8">
        <v>10</v>
      </c>
      <c r="F14" s="8">
        <v>1</v>
      </c>
      <c r="G14" s="8">
        <v>21</v>
      </c>
      <c r="H14" s="8">
        <v>14757</v>
      </c>
      <c r="I14" s="8">
        <f t="shared" si="0"/>
        <v>37</v>
      </c>
      <c r="J14" s="9">
        <f t="shared" si="1"/>
        <v>2.5072846784576809E-3</v>
      </c>
    </row>
  </sheetData>
  <hyperlinks>
    <hyperlink ref="C5" r:id="rId1" xr:uid="{2CA7A7A7-27AB-4CC2-A11E-B61D7D84E680}"/>
    <hyperlink ref="C6" r:id="rId2" xr:uid="{7B3E314E-B04E-4507-9453-0DF121660E03}"/>
    <hyperlink ref="C7" r:id="rId3" xr:uid="{820D3918-F428-4145-B489-085EE61535A2}"/>
    <hyperlink ref="C8" r:id="rId4" xr:uid="{02AA253D-3A86-464B-B26F-FB6B76463B34}"/>
    <hyperlink ref="C9" r:id="rId5" xr:uid="{3F169820-5AAA-4C11-9049-F13CA0D3642F}"/>
    <hyperlink ref="C10" r:id="rId6" xr:uid="{858334A7-5058-4C8B-9856-88ED3361726C}"/>
    <hyperlink ref="C11" r:id="rId7" xr:uid="{87473D88-293B-4D28-BBE9-88A7AB8C3EDA}"/>
    <hyperlink ref="C12" r:id="rId8" xr:uid="{7F2C25F0-117C-4038-B55D-BA4C98C245FC}"/>
    <hyperlink ref="C13" r:id="rId9" xr:uid="{36543421-C79C-43AF-9C92-A312DBC98029}"/>
    <hyperlink ref="C14" r:id="rId10" xr:uid="{0961A905-8FA2-430E-9BA9-3F90A90429E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071B0-2F93-4057-8430-15086F4A8BB7}">
  <dimension ref="B1:J12"/>
  <sheetViews>
    <sheetView zoomScale="120" zoomScaleNormal="120" workbookViewId="0"/>
  </sheetViews>
  <sheetFormatPr defaultRowHeight="14.5" x14ac:dyDescent="0.35"/>
  <cols>
    <col min="1" max="1" width="1.90625" customWidth="1"/>
    <col min="2" max="2" width="23.08984375" customWidth="1"/>
    <col min="3" max="3" width="37.453125" bestFit="1" customWidth="1"/>
    <col min="4" max="4" width="12.6328125" customWidth="1"/>
    <col min="5" max="5" width="11.6328125" customWidth="1"/>
    <col min="6" max="6" width="11.36328125" customWidth="1"/>
    <col min="7" max="7" width="12.08984375" customWidth="1"/>
    <col min="8" max="9" width="12.6328125" customWidth="1"/>
    <col min="10" max="10" width="12" customWidth="1"/>
  </cols>
  <sheetData>
    <row r="1" spans="2:10" ht="33.5" x14ac:dyDescent="0.75">
      <c r="B1" s="15" t="s">
        <v>3</v>
      </c>
    </row>
    <row r="2" spans="2:10" ht="18.5" x14ac:dyDescent="0.45">
      <c r="B2" s="2" t="s">
        <v>13</v>
      </c>
    </row>
    <row r="4" spans="2:10" x14ac:dyDescent="0.35">
      <c r="B4" s="3" t="s">
        <v>66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10</v>
      </c>
      <c r="I4" s="3" t="s">
        <v>9</v>
      </c>
      <c r="J4" s="3" t="s">
        <v>44</v>
      </c>
    </row>
    <row r="5" spans="2:10" x14ac:dyDescent="0.35">
      <c r="B5" s="5">
        <v>44348.42454861111</v>
      </c>
      <c r="C5" s="25" t="s">
        <v>59</v>
      </c>
      <c r="D5" s="4">
        <v>10</v>
      </c>
      <c r="E5" s="4">
        <v>18</v>
      </c>
      <c r="F5" s="4">
        <v>5</v>
      </c>
      <c r="G5" s="4">
        <v>28</v>
      </c>
      <c r="H5" s="4">
        <v>14760</v>
      </c>
      <c r="I5" s="4">
        <f>SUM(D5:G5)</f>
        <v>61</v>
      </c>
      <c r="J5" s="10">
        <f>I5/H5</f>
        <v>4.1327913279132792E-3</v>
      </c>
    </row>
    <row r="6" spans="2:10" x14ac:dyDescent="0.35">
      <c r="B6" s="6">
        <v>44355.104231577548</v>
      </c>
      <c r="C6" s="26" t="s">
        <v>29</v>
      </c>
      <c r="D6" s="8">
        <v>16</v>
      </c>
      <c r="E6" s="8">
        <v>19</v>
      </c>
      <c r="F6" s="8">
        <v>15</v>
      </c>
      <c r="G6" s="8">
        <v>52</v>
      </c>
      <c r="H6" s="8">
        <v>14755</v>
      </c>
      <c r="I6" s="8">
        <f t="shared" ref="I6:I12" si="0">SUM(D6:G6)</f>
        <v>102</v>
      </c>
      <c r="J6" s="9">
        <f t="shared" ref="J6:J14" si="1">I6/H6</f>
        <v>6.9129108776685867E-3</v>
      </c>
    </row>
    <row r="7" spans="2:10" x14ac:dyDescent="0.35">
      <c r="B7" s="5">
        <v>44356.93005249081</v>
      </c>
      <c r="C7" s="25" t="s">
        <v>30</v>
      </c>
      <c r="D7" s="4">
        <v>13</v>
      </c>
      <c r="E7" s="4">
        <v>12</v>
      </c>
      <c r="F7" s="4">
        <v>8</v>
      </c>
      <c r="G7" s="4">
        <v>28</v>
      </c>
      <c r="H7" s="4">
        <v>14750</v>
      </c>
      <c r="I7" s="4">
        <f t="shared" si="0"/>
        <v>61</v>
      </c>
      <c r="J7" s="10">
        <f t="shared" si="1"/>
        <v>4.1355932203389831E-3</v>
      </c>
    </row>
    <row r="8" spans="2:10" x14ac:dyDescent="0.35">
      <c r="B8" s="6">
        <v>44359.078506173973</v>
      </c>
      <c r="C8" s="26" t="s">
        <v>31</v>
      </c>
      <c r="D8" s="8">
        <v>16</v>
      </c>
      <c r="E8" s="8">
        <v>18</v>
      </c>
      <c r="F8" s="8">
        <v>9</v>
      </c>
      <c r="G8" s="8">
        <v>37</v>
      </c>
      <c r="H8" s="8">
        <v>14761</v>
      </c>
      <c r="I8" s="8">
        <f t="shared" si="0"/>
        <v>80</v>
      </c>
      <c r="J8" s="9">
        <f t="shared" si="1"/>
        <v>5.4196870130749945E-3</v>
      </c>
    </row>
    <row r="9" spans="2:10" x14ac:dyDescent="0.35">
      <c r="B9" s="5">
        <v>44364.622501939011</v>
      </c>
      <c r="C9" s="25" t="s">
        <v>32</v>
      </c>
      <c r="D9" s="4">
        <v>13</v>
      </c>
      <c r="E9" s="4">
        <v>9</v>
      </c>
      <c r="F9" s="4">
        <v>3</v>
      </c>
      <c r="G9" s="4">
        <v>44</v>
      </c>
      <c r="H9" s="4">
        <v>14787</v>
      </c>
      <c r="I9" s="4">
        <f t="shared" si="0"/>
        <v>69</v>
      </c>
      <c r="J9" s="10">
        <f t="shared" si="1"/>
        <v>4.666260904848854E-3</v>
      </c>
    </row>
    <row r="10" spans="2:10" x14ac:dyDescent="0.35">
      <c r="B10" s="6">
        <v>44367.107165894107</v>
      </c>
      <c r="C10" s="26" t="s">
        <v>33</v>
      </c>
      <c r="D10" s="8">
        <v>2</v>
      </c>
      <c r="E10" s="8">
        <v>8</v>
      </c>
      <c r="F10" s="8">
        <v>0</v>
      </c>
      <c r="G10" s="8">
        <v>20</v>
      </c>
      <c r="H10" s="8">
        <v>14772</v>
      </c>
      <c r="I10" s="8">
        <f t="shared" si="0"/>
        <v>30</v>
      </c>
      <c r="J10" s="9">
        <f t="shared" si="1"/>
        <v>2.0308692120227455E-3</v>
      </c>
    </row>
    <row r="11" spans="2:10" x14ac:dyDescent="0.35">
      <c r="B11" s="5">
        <v>44373.191740285234</v>
      </c>
      <c r="C11" s="25" t="s">
        <v>34</v>
      </c>
      <c r="D11" s="4">
        <v>9</v>
      </c>
      <c r="E11" s="4">
        <v>13</v>
      </c>
      <c r="F11" s="4">
        <v>12</v>
      </c>
      <c r="G11" s="4">
        <v>25</v>
      </c>
      <c r="H11" s="4">
        <v>14769</v>
      </c>
      <c r="I11" s="4">
        <f t="shared" si="0"/>
        <v>59</v>
      </c>
      <c r="J11" s="10">
        <f t="shared" si="1"/>
        <v>3.9948540862617642E-3</v>
      </c>
    </row>
    <row r="12" spans="2:10" x14ac:dyDescent="0.35">
      <c r="B12" s="6">
        <v>44374.998283503985</v>
      </c>
      <c r="C12" s="26" t="s">
        <v>35</v>
      </c>
      <c r="D12" s="8">
        <v>15</v>
      </c>
      <c r="E12" s="8">
        <v>12</v>
      </c>
      <c r="F12" s="8">
        <v>10</v>
      </c>
      <c r="G12" s="8">
        <v>33</v>
      </c>
      <c r="H12" s="8">
        <v>14768</v>
      </c>
      <c r="I12" s="8">
        <f t="shared" si="0"/>
        <v>70</v>
      </c>
      <c r="J12" s="9">
        <f t="shared" si="1"/>
        <v>4.7399783315276271E-3</v>
      </c>
    </row>
  </sheetData>
  <hyperlinks>
    <hyperlink ref="C5" r:id="rId1" xr:uid="{A8C638C2-271F-431A-88E4-569D7607114E}"/>
    <hyperlink ref="C6" r:id="rId2" xr:uid="{D351A1B1-5C0E-4CBB-BB6F-6927B4279736}"/>
    <hyperlink ref="C7" r:id="rId3" xr:uid="{2CDFC147-B6C7-4354-BF1C-B4C2F2FD1FC3}"/>
    <hyperlink ref="C8" r:id="rId4" xr:uid="{4F1C911A-66E9-4E90-A4D3-20E21520250D}"/>
    <hyperlink ref="C9" r:id="rId5" xr:uid="{BD247E8C-4A49-4294-8F1B-98B02622C06B}"/>
    <hyperlink ref="C10" r:id="rId6" xr:uid="{7CAC2522-CF63-4D2A-88A7-0659BBECA2C4}"/>
    <hyperlink ref="C11" r:id="rId7" xr:uid="{34E48C6C-7324-4653-95B6-20F6B67BA70D}"/>
    <hyperlink ref="C12" r:id="rId8" xr:uid="{2173E2D0-3664-4FE4-9D04-7D840B0408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Documentation</vt:lpstr>
      <vt:lpstr>Metrics</vt:lpstr>
      <vt:lpstr>January</vt:lpstr>
      <vt:lpstr>February</vt:lpstr>
      <vt:lpstr>March</vt:lpstr>
      <vt:lpstr>April</vt:lpstr>
      <vt:lpstr>May</vt:lpstr>
      <vt:lpstr>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Module 5, Case Problem 1</dc:title>
  <dc:creator>Your Name</dc:creator>
  <cp:lastModifiedBy>Jorge Rivas</cp:lastModifiedBy>
  <dcterms:created xsi:type="dcterms:W3CDTF">2018-09-24T03:30:38Z</dcterms:created>
  <dcterms:modified xsi:type="dcterms:W3CDTF">2021-12-03T03:15:22Z</dcterms:modified>
</cp:coreProperties>
</file>