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rge\Downloads\Excel9\Case1\"/>
    </mc:Choice>
  </mc:AlternateContent>
  <xr:revisionPtr revIDLastSave="0" documentId="13_ncr:1_{CDC28583-C059-4DED-877D-ACCFF2B0767F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Documentation" sheetId="4" r:id="rId1"/>
    <sheet name="Buy vs. Leas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3" l="1"/>
  <c r="B21" i="3" s="1"/>
  <c r="G41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" i="3"/>
  <c r="F41" i="3"/>
  <c r="F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5" i="3"/>
  <c r="E4" i="3"/>
  <c r="B11" i="3"/>
  <c r="B22" i="3" l="1"/>
  <c r="B23" i="3" s="1"/>
</calcChain>
</file>

<file path=xl/sharedStrings.xml><?xml version="1.0" encoding="utf-8"?>
<sst xmlns="http://schemas.openxmlformats.org/spreadsheetml/2006/main" count="32" uniqueCount="32">
  <si>
    <t>Security Deposit</t>
  </si>
  <si>
    <t>Lease Conditions</t>
  </si>
  <si>
    <t>Monthly Payment</t>
  </si>
  <si>
    <t>Initial Investment</t>
  </si>
  <si>
    <t>Buy Option</t>
  </si>
  <si>
    <t>Lease Option</t>
  </si>
  <si>
    <t>Annual Discount Rate</t>
  </si>
  <si>
    <t>Monthly Discount Rate</t>
  </si>
  <si>
    <t>Months</t>
  </si>
  <si>
    <t>End of Contract</t>
  </si>
  <si>
    <t>Service Contract</t>
  </si>
  <si>
    <t>Author</t>
  </si>
  <si>
    <t>Date</t>
  </si>
  <si>
    <t>Purpose</t>
  </si>
  <si>
    <t>Current Price</t>
  </si>
  <si>
    <t>Salvage Value</t>
  </si>
  <si>
    <t>Product Information</t>
  </si>
  <si>
    <t>Asset Value</t>
  </si>
  <si>
    <t>Salvage Months</t>
  </si>
  <si>
    <t>Buy Condition</t>
  </si>
  <si>
    <t>Buy vs. Lease</t>
  </si>
  <si>
    <t>Buy Net Present Value</t>
  </si>
  <si>
    <t>Lease Net Present Value</t>
  </si>
  <si>
    <t>Choice</t>
  </si>
  <si>
    <t>Tax on Sale</t>
  </si>
  <si>
    <t>Sales Tax Rate</t>
  </si>
  <si>
    <t>Resale Percent*</t>
  </si>
  <si>
    <t>* Resale percent represents the percent of the depreciated value of the asset.</t>
  </si>
  <si>
    <t xml:space="preserve">Eagle Manufacturing </t>
  </si>
  <si>
    <t>To compare the cost of purchasing a new hydraulic sheet metal press vs. leasing it for 36 months</t>
  </si>
  <si>
    <t>Eagle Manufacturing</t>
  </si>
  <si>
    <t>Jorge Rivas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</si>
</sst>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13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theme="7"/>
      <name val="Century Gothic"/>
      <family val="2"/>
      <scheme val="minor"/>
    </font>
    <font>
      <sz val="12"/>
      <color theme="2" tint="0.59999389629810485"/>
      <name val="Century Gothic"/>
      <family val="2"/>
      <scheme val="minor"/>
    </font>
    <font>
      <b/>
      <sz val="26"/>
      <color theme="7"/>
      <name val="Century Gothic"/>
      <family val="1"/>
      <scheme val="major"/>
    </font>
    <font>
      <sz val="10"/>
      <color theme="1"/>
      <name val="Century Gothic"/>
      <family val="2"/>
      <scheme val="minor"/>
    </font>
    <font>
      <sz val="11"/>
      <color rgb="FFFA7D00"/>
      <name val="Century Gothic"/>
      <family val="1"/>
      <scheme val="minor"/>
    </font>
    <font>
      <b/>
      <sz val="28"/>
      <color theme="7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medium">
        <color theme="4" tint="0.39997558519241921"/>
      </top>
      <bottom style="medium">
        <color theme="4" tint="0.3999450666829432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3" borderId="3" applyNumberFormat="0" applyAlignment="0" applyProtection="0"/>
    <xf numFmtId="0" fontId="1" fillId="6" borderId="7" applyNumberFormat="0" applyFont="0" applyAlignment="0" applyProtection="0"/>
  </cellStyleXfs>
  <cellXfs count="30">
    <xf numFmtId="0" fontId="0" fillId="0" borderId="0" xfId="0"/>
    <xf numFmtId="10" fontId="5" fillId="2" borderId="3" xfId="6" applyNumberFormat="1"/>
    <xf numFmtId="0" fontId="4" fillId="0" borderId="2" xfId="5" applyAlignment="1">
      <alignment horizontal="center"/>
    </xf>
    <xf numFmtId="44" fontId="5" fillId="2" borderId="3" xfId="2" applyFont="1" applyFill="1" applyBorder="1"/>
    <xf numFmtId="0" fontId="0" fillId="0" borderId="4" xfId="0" applyBorder="1"/>
    <xf numFmtId="0" fontId="0" fillId="4" borderId="5" xfId="0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left" vertical="top"/>
    </xf>
    <xf numFmtId="0" fontId="7" fillId="0" borderId="6" xfId="0" applyFont="1" applyBorder="1" applyAlignment="1">
      <alignment vertical="top"/>
    </xf>
    <xf numFmtId="14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vertical="top" wrapText="1"/>
    </xf>
    <xf numFmtId="0" fontId="3" fillId="0" borderId="1" xfId="4" applyAlignment="1">
      <alignment horizontal="left"/>
    </xf>
    <xf numFmtId="164" fontId="5" fillId="2" borderId="3" xfId="6" applyNumberFormat="1"/>
    <xf numFmtId="165" fontId="5" fillId="2" borderId="3" xfId="1" applyNumberFormat="1" applyFont="1" applyFill="1" applyBorder="1"/>
    <xf numFmtId="165" fontId="0" fillId="0" borderId="0" xfId="1" applyNumberFormat="1" applyFont="1"/>
    <xf numFmtId="165" fontId="0" fillId="0" borderId="4" xfId="1" applyNumberFormat="1" applyFont="1" applyBorder="1"/>
    <xf numFmtId="165" fontId="0" fillId="0" borderId="0" xfId="1" applyNumberFormat="1" applyFont="1" applyBorder="1"/>
    <xf numFmtId="165" fontId="0" fillId="4" borderId="5" xfId="1" applyNumberFormat="1" applyFont="1" applyFill="1" applyBorder="1" applyAlignment="1">
      <alignment horizontal="center" vertical="center" wrapText="1"/>
    </xf>
    <xf numFmtId="164" fontId="0" fillId="4" borderId="5" xfId="2" applyNumberFormat="1" applyFont="1" applyFill="1" applyBorder="1"/>
    <xf numFmtId="164" fontId="0" fillId="4" borderId="5" xfId="2" applyNumberFormat="1" applyFont="1" applyFill="1" applyBorder="1" applyAlignment="1">
      <alignment horizontal="left" vertical="center" wrapText="1"/>
    </xf>
    <xf numFmtId="164" fontId="0" fillId="4" borderId="5" xfId="2" applyNumberFormat="1" applyFont="1" applyFill="1" applyBorder="1" applyAlignment="1">
      <alignment horizontal="left"/>
    </xf>
    <xf numFmtId="0" fontId="9" fillId="0" borderId="0" xfId="3" applyFont="1"/>
    <xf numFmtId="164" fontId="5" fillId="2" borderId="3" xfId="2" applyNumberFormat="1" applyFont="1" applyFill="1" applyBorder="1"/>
    <xf numFmtId="166" fontId="5" fillId="2" borderId="3" xfId="6" applyNumberFormat="1"/>
    <xf numFmtId="164" fontId="11" fillId="3" borderId="3" xfId="7" applyNumberFormat="1" applyFont="1"/>
    <xf numFmtId="10" fontId="11" fillId="3" borderId="3" xfId="7" applyNumberFormat="1" applyFont="1"/>
    <xf numFmtId="44" fontId="11" fillId="3" borderId="3" xfId="7" applyNumberFormat="1" applyFont="1"/>
    <xf numFmtId="0" fontId="11" fillId="3" borderId="3" xfId="7" applyFont="1" applyAlignment="1">
      <alignment horizontal="center"/>
    </xf>
    <xf numFmtId="0" fontId="12" fillId="0" borderId="0" xfId="3" applyFont="1"/>
    <xf numFmtId="0" fontId="3" fillId="0" borderId="1" xfId="4" applyAlignment="1">
      <alignment horizontal="left"/>
    </xf>
    <xf numFmtId="0" fontId="10" fillId="6" borderId="7" xfId="8" applyFont="1" applyAlignment="1">
      <alignment horizontal="left" vertical="top" wrapText="1"/>
    </xf>
  </cellXfs>
  <cellStyles count="9">
    <cellStyle name="Calculation" xfId="7" builtinId="22"/>
    <cellStyle name="Comma" xfId="1" builtinId="3"/>
    <cellStyle name="Currency" xfId="2" builtinId="4"/>
    <cellStyle name="Heading 2" xfId="4" builtinId="17"/>
    <cellStyle name="Heading 3" xfId="5" builtinId="18"/>
    <cellStyle name="Input" xfId="6" builtinId="20"/>
    <cellStyle name="Normal" xfId="0" builtinId="0"/>
    <cellStyle name="Note" xfId="8" builtinId="10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5"/>
  <sheetViews>
    <sheetView zoomScale="120" zoomScaleNormal="120" workbookViewId="0">
      <selection activeCell="B5" sqref="B5"/>
    </sheetView>
  </sheetViews>
  <sheetFormatPr defaultRowHeight="13.5" x14ac:dyDescent="0.25"/>
  <cols>
    <col min="1" max="1" width="11.25" customWidth="1"/>
    <col min="2" max="2" width="34.5" customWidth="1"/>
  </cols>
  <sheetData>
    <row r="1" spans="1:2" ht="43" x14ac:dyDescent="1.2">
      <c r="A1" s="27" t="s">
        <v>28</v>
      </c>
    </row>
    <row r="3" spans="1:2" ht="16" x14ac:dyDescent="0.25">
      <c r="A3" s="6" t="s">
        <v>11</v>
      </c>
      <c r="B3" s="7" t="s">
        <v>31</v>
      </c>
    </row>
    <row r="4" spans="1:2" ht="16" x14ac:dyDescent="0.25">
      <c r="A4" s="6" t="s">
        <v>12</v>
      </c>
      <c r="B4" s="8">
        <v>44537</v>
      </c>
    </row>
    <row r="5" spans="1:2" ht="40.5" x14ac:dyDescent="0.25">
      <c r="A5" s="6" t="s">
        <v>13</v>
      </c>
      <c r="B5" s="9" t="s">
        <v>29</v>
      </c>
    </row>
  </sheetData>
  <pageMargins left="0.7" right="0.7" top="0.75" bottom="0.75" header="0.3" footer="0.3"/>
  <pageSetup orientation="portrait" r:id="rId1"/>
  <headerFooter>
    <oddHeader>&amp;R&amp;D</oddHeader>
    <oddFooter>&amp;L&amp;F&amp;CPage &amp;P&amp;R&amp;A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1"/>
  <sheetViews>
    <sheetView tabSelected="1" topLeftCell="A6" zoomScale="120" zoomScaleNormal="120" workbookViewId="0">
      <selection activeCell="B22" sqref="B22"/>
    </sheetView>
  </sheetViews>
  <sheetFormatPr defaultRowHeight="13.5" x14ac:dyDescent="0.25"/>
  <cols>
    <col min="1" max="1" width="28.5" customWidth="1"/>
    <col min="2" max="2" width="13.5" customWidth="1"/>
    <col min="3" max="3" width="2.5" customWidth="1"/>
    <col min="4" max="4" width="16.58203125" customWidth="1"/>
    <col min="5" max="5" width="18.58203125" customWidth="1"/>
    <col min="6" max="6" width="16.83203125" customWidth="1"/>
    <col min="7" max="7" width="17.58203125" customWidth="1"/>
  </cols>
  <sheetData>
    <row r="1" spans="1:7" ht="32" x14ac:dyDescent="0.6">
      <c r="A1" s="20" t="s">
        <v>30</v>
      </c>
    </row>
    <row r="3" spans="1:7" ht="16.5" thickBot="1" x14ac:dyDescent="0.35">
      <c r="A3" s="28" t="s">
        <v>16</v>
      </c>
      <c r="B3" s="28"/>
      <c r="D3" s="2" t="s">
        <v>8</v>
      </c>
      <c r="E3" s="2" t="s">
        <v>17</v>
      </c>
      <c r="F3" s="2" t="s">
        <v>4</v>
      </c>
      <c r="G3" s="2" t="s">
        <v>5</v>
      </c>
    </row>
    <row r="4" spans="1:7" ht="14.5" thickTop="1" thickBot="1" x14ac:dyDescent="0.3">
      <c r="A4" t="s">
        <v>14</v>
      </c>
      <c r="B4" s="11">
        <v>35000</v>
      </c>
      <c r="D4" s="5" t="s">
        <v>3</v>
      </c>
      <c r="E4" s="18">
        <f>B4</f>
        <v>35000</v>
      </c>
      <c r="F4" s="19">
        <f>-B4+-B9+-B11</f>
        <v>-37087.5</v>
      </c>
      <c r="G4" s="17">
        <f>-B15</f>
        <v>-2500</v>
      </c>
    </row>
    <row r="5" spans="1:7" x14ac:dyDescent="0.25">
      <c r="A5" t="s">
        <v>15</v>
      </c>
      <c r="B5" s="21">
        <v>15000</v>
      </c>
      <c r="D5">
        <v>1</v>
      </c>
      <c r="E5" s="13">
        <f>DB($B$4,$B$5,$B$6,D5)</f>
        <v>245</v>
      </c>
      <c r="F5" s="13">
        <v>0</v>
      </c>
      <c r="G5" s="13">
        <f>-$B$16</f>
        <v>-500</v>
      </c>
    </row>
    <row r="6" spans="1:7" x14ac:dyDescent="0.25">
      <c r="A6" t="s">
        <v>18</v>
      </c>
      <c r="B6" s="12">
        <v>120</v>
      </c>
      <c r="D6">
        <v>2</v>
      </c>
      <c r="E6" s="13">
        <f t="shared" ref="E6:E40" si="0">DB($B$4,$B$5,$B$6,D6)</f>
        <v>243.285</v>
      </c>
      <c r="F6" s="13">
        <v>0</v>
      </c>
      <c r="G6" s="13">
        <f t="shared" ref="G6:G40" si="1">-$B$16</f>
        <v>-500</v>
      </c>
    </row>
    <row r="7" spans="1:7" x14ac:dyDescent="0.25">
      <c r="D7">
        <v>3</v>
      </c>
      <c r="E7" s="13">
        <f t="shared" si="0"/>
        <v>241.58200499999998</v>
      </c>
      <c r="F7" s="13">
        <v>0</v>
      </c>
      <c r="G7" s="13">
        <f t="shared" si="1"/>
        <v>-500</v>
      </c>
    </row>
    <row r="8" spans="1:7" ht="16.5" thickBot="1" x14ac:dyDescent="0.35">
      <c r="A8" s="10" t="s">
        <v>19</v>
      </c>
      <c r="B8" s="10"/>
      <c r="D8">
        <v>4</v>
      </c>
      <c r="E8" s="13">
        <f t="shared" si="0"/>
        <v>239.890930965</v>
      </c>
      <c r="F8" s="13">
        <v>0</v>
      </c>
      <c r="G8" s="13">
        <f t="shared" si="1"/>
        <v>-500</v>
      </c>
    </row>
    <row r="9" spans="1:7" ht="14" thickTop="1" x14ac:dyDescent="0.25">
      <c r="A9" t="s">
        <v>10</v>
      </c>
      <c r="B9" s="21">
        <v>950</v>
      </c>
      <c r="D9">
        <v>5</v>
      </c>
      <c r="E9" s="13">
        <f t="shared" si="0"/>
        <v>238.21169444824503</v>
      </c>
      <c r="F9" s="13">
        <v>0</v>
      </c>
      <c r="G9" s="13">
        <f t="shared" si="1"/>
        <v>-500</v>
      </c>
    </row>
    <row r="10" spans="1:7" x14ac:dyDescent="0.25">
      <c r="A10" t="s">
        <v>25</v>
      </c>
      <c r="B10" s="1">
        <v>3.2500000000000001E-2</v>
      </c>
      <c r="D10">
        <v>6</v>
      </c>
      <c r="E10" s="13">
        <f t="shared" si="0"/>
        <v>236.5442125871073</v>
      </c>
      <c r="F10" s="13">
        <v>0</v>
      </c>
      <c r="G10" s="13">
        <f t="shared" si="1"/>
        <v>-500</v>
      </c>
    </row>
    <row r="11" spans="1:7" x14ac:dyDescent="0.25">
      <c r="A11" t="s">
        <v>24</v>
      </c>
      <c r="B11" s="23">
        <f>B10*B4</f>
        <v>1137.5</v>
      </c>
      <c r="D11">
        <v>7</v>
      </c>
      <c r="E11" s="13">
        <f t="shared" si="0"/>
        <v>234.88840309899754</v>
      </c>
      <c r="F11" s="13">
        <v>0</v>
      </c>
      <c r="G11" s="13">
        <f t="shared" si="1"/>
        <v>-500</v>
      </c>
    </row>
    <row r="12" spans="1:7" x14ac:dyDescent="0.25">
      <c r="A12" t="s">
        <v>26</v>
      </c>
      <c r="B12" s="22">
        <v>0.9</v>
      </c>
      <c r="D12">
        <v>8</v>
      </c>
      <c r="E12" s="13">
        <f t="shared" si="0"/>
        <v>233.24418427730456</v>
      </c>
      <c r="F12" s="13">
        <v>0</v>
      </c>
      <c r="G12" s="13">
        <f t="shared" si="1"/>
        <v>-500</v>
      </c>
    </row>
    <row r="13" spans="1:7" x14ac:dyDescent="0.25">
      <c r="D13">
        <v>9</v>
      </c>
      <c r="E13" s="13">
        <f t="shared" si="0"/>
        <v>231.61147498736341</v>
      </c>
      <c r="F13" s="13">
        <v>0</v>
      </c>
      <c r="G13" s="13">
        <f t="shared" si="1"/>
        <v>-500</v>
      </c>
    </row>
    <row r="14" spans="1:7" ht="16.5" thickBot="1" x14ac:dyDescent="0.35">
      <c r="A14" s="10" t="s">
        <v>1</v>
      </c>
      <c r="B14" s="10"/>
      <c r="D14">
        <v>10</v>
      </c>
      <c r="E14" s="13">
        <f t="shared" si="0"/>
        <v>229.99019466245184</v>
      </c>
      <c r="F14" s="13">
        <v>0</v>
      </c>
      <c r="G14" s="13">
        <f t="shared" si="1"/>
        <v>-500</v>
      </c>
    </row>
    <row r="15" spans="1:7" ht="14" thickTop="1" x14ac:dyDescent="0.25">
      <c r="A15" t="s">
        <v>0</v>
      </c>
      <c r="B15" s="3">
        <v>2500</v>
      </c>
      <c r="D15">
        <v>11</v>
      </c>
      <c r="E15" s="13">
        <f t="shared" si="0"/>
        <v>228.38026329981469</v>
      </c>
      <c r="F15" s="13">
        <v>0</v>
      </c>
      <c r="G15" s="13">
        <f t="shared" si="1"/>
        <v>-500</v>
      </c>
    </row>
    <row r="16" spans="1:7" ht="14" thickBot="1" x14ac:dyDescent="0.3">
      <c r="A16" t="s">
        <v>2</v>
      </c>
      <c r="B16" s="21">
        <v>500</v>
      </c>
      <c r="D16" s="4">
        <v>12</v>
      </c>
      <c r="E16" s="14">
        <f t="shared" si="0"/>
        <v>226.78160145671598</v>
      </c>
      <c r="F16" s="13">
        <v>0</v>
      </c>
      <c r="G16" s="13">
        <f t="shared" si="1"/>
        <v>-500</v>
      </c>
    </row>
    <row r="17" spans="1:7" x14ac:dyDescent="0.25">
      <c r="D17">
        <v>13</v>
      </c>
      <c r="E17" s="13">
        <f t="shared" si="0"/>
        <v>225.19413024651897</v>
      </c>
      <c r="F17" s="13">
        <v>0</v>
      </c>
      <c r="G17" s="13">
        <f t="shared" si="1"/>
        <v>-500</v>
      </c>
    </row>
    <row r="18" spans="1:7" ht="16.5" thickBot="1" x14ac:dyDescent="0.35">
      <c r="A18" s="10" t="s">
        <v>20</v>
      </c>
      <c r="B18" s="10"/>
      <c r="D18">
        <v>14</v>
      </c>
      <c r="E18" s="13">
        <f t="shared" si="0"/>
        <v>223.61777133479333</v>
      </c>
      <c r="F18" s="13">
        <v>0</v>
      </c>
      <c r="G18" s="13">
        <f t="shared" si="1"/>
        <v>-500</v>
      </c>
    </row>
    <row r="19" spans="1:7" ht="14" thickTop="1" x14ac:dyDescent="0.25">
      <c r="A19" t="s">
        <v>6</v>
      </c>
      <c r="B19" s="1">
        <v>5.2499999999999998E-2</v>
      </c>
      <c r="D19">
        <v>15</v>
      </c>
      <c r="E19" s="13">
        <f t="shared" si="0"/>
        <v>222.05244693544978</v>
      </c>
      <c r="F19" s="13">
        <v>0</v>
      </c>
      <c r="G19" s="13">
        <f t="shared" si="1"/>
        <v>-500</v>
      </c>
    </row>
    <row r="20" spans="1:7" x14ac:dyDescent="0.25">
      <c r="A20" t="s">
        <v>7</v>
      </c>
      <c r="B20" s="24">
        <f>B19/12</f>
        <v>4.3749999999999995E-3</v>
      </c>
      <c r="D20">
        <v>16</v>
      </c>
      <c r="E20" s="13">
        <f t="shared" si="0"/>
        <v>220.49807980690164</v>
      </c>
      <c r="F20" s="13">
        <v>0</v>
      </c>
      <c r="G20" s="13">
        <f t="shared" si="1"/>
        <v>-500</v>
      </c>
    </row>
    <row r="21" spans="1:7" x14ac:dyDescent="0.25">
      <c r="A21" t="s">
        <v>21</v>
      </c>
      <c r="B21" s="25">
        <f>NPV(B20,F5:F41) +F4</f>
        <v>-36940.781726043788</v>
      </c>
      <c r="D21">
        <v>17</v>
      </c>
      <c r="E21" s="13">
        <f t="shared" si="0"/>
        <v>218.95459324825333</v>
      </c>
      <c r="F21" s="13">
        <v>0</v>
      </c>
      <c r="G21" s="13">
        <f t="shared" si="1"/>
        <v>-500</v>
      </c>
    </row>
    <row r="22" spans="1:7" x14ac:dyDescent="0.25">
      <c r="A22" t="s">
        <v>22</v>
      </c>
      <c r="B22" s="25">
        <f>NPV(B20,G5:G41) +G4</f>
        <v>-16993.413636247889</v>
      </c>
      <c r="D22">
        <v>18</v>
      </c>
      <c r="E22" s="13">
        <f t="shared" si="0"/>
        <v>217.42191109551555</v>
      </c>
      <c r="F22" s="13">
        <v>0</v>
      </c>
      <c r="G22" s="13">
        <f t="shared" si="1"/>
        <v>-500</v>
      </c>
    </row>
    <row r="23" spans="1:7" x14ac:dyDescent="0.25">
      <c r="A23" t="s">
        <v>23</v>
      </c>
      <c r="B23" s="26" t="str">
        <f>IF(B21&gt;B22,"Lease","Buy")</f>
        <v>Buy</v>
      </c>
      <c r="D23">
        <v>19</v>
      </c>
      <c r="E23" s="13">
        <f t="shared" si="0"/>
        <v>215.89995771784692</v>
      </c>
      <c r="F23" s="13">
        <v>0</v>
      </c>
      <c r="G23" s="13">
        <f t="shared" si="1"/>
        <v>-500</v>
      </c>
    </row>
    <row r="24" spans="1:7" x14ac:dyDescent="0.25">
      <c r="D24">
        <v>20</v>
      </c>
      <c r="E24" s="13">
        <f t="shared" si="0"/>
        <v>214.38865801382201</v>
      </c>
      <c r="F24" s="13">
        <v>0</v>
      </c>
      <c r="G24" s="13">
        <f t="shared" si="1"/>
        <v>-500</v>
      </c>
    </row>
    <row r="25" spans="1:7" x14ac:dyDescent="0.25">
      <c r="D25">
        <v>21</v>
      </c>
      <c r="E25" s="13">
        <f t="shared" si="0"/>
        <v>212.88793740772525</v>
      </c>
      <c r="F25" s="13">
        <v>0</v>
      </c>
      <c r="G25" s="13">
        <f t="shared" si="1"/>
        <v>-500</v>
      </c>
    </row>
    <row r="26" spans="1:7" x14ac:dyDescent="0.25">
      <c r="A26" s="29" t="s">
        <v>27</v>
      </c>
      <c r="B26" s="29"/>
      <c r="D26">
        <v>22</v>
      </c>
      <c r="E26" s="13">
        <f t="shared" si="0"/>
        <v>211.39772184587116</v>
      </c>
      <c r="F26" s="13">
        <v>0</v>
      </c>
      <c r="G26" s="13">
        <f t="shared" si="1"/>
        <v>-500</v>
      </c>
    </row>
    <row r="27" spans="1:7" x14ac:dyDescent="0.25">
      <c r="A27" s="29"/>
      <c r="B27" s="29"/>
      <c r="D27">
        <v>23</v>
      </c>
      <c r="E27" s="13">
        <f t="shared" si="0"/>
        <v>209.91793779295008</v>
      </c>
      <c r="F27" s="13">
        <v>0</v>
      </c>
      <c r="G27" s="13">
        <f t="shared" si="1"/>
        <v>-500</v>
      </c>
    </row>
    <row r="28" spans="1:7" ht="14" thickBot="1" x14ac:dyDescent="0.3">
      <c r="D28" s="4">
        <v>24</v>
      </c>
      <c r="E28" s="14">
        <f t="shared" si="0"/>
        <v>208.44851222839941</v>
      </c>
      <c r="F28" s="13">
        <v>0</v>
      </c>
      <c r="G28" s="13">
        <f t="shared" si="1"/>
        <v>-500</v>
      </c>
    </row>
    <row r="29" spans="1:7" x14ac:dyDescent="0.25">
      <c r="D29">
        <v>25</v>
      </c>
      <c r="E29" s="13">
        <f t="shared" si="0"/>
        <v>206.98937264280062</v>
      </c>
      <c r="F29" s="13">
        <v>0</v>
      </c>
      <c r="G29" s="13">
        <f t="shared" si="1"/>
        <v>-500</v>
      </c>
    </row>
    <row r="30" spans="1:7" x14ac:dyDescent="0.25">
      <c r="D30">
        <v>26</v>
      </c>
      <c r="E30" s="13">
        <f t="shared" si="0"/>
        <v>205.54044703430102</v>
      </c>
      <c r="F30" s="13">
        <v>0</v>
      </c>
      <c r="G30" s="13">
        <f t="shared" si="1"/>
        <v>-500</v>
      </c>
    </row>
    <row r="31" spans="1:7" x14ac:dyDescent="0.25">
      <c r="D31">
        <v>27</v>
      </c>
      <c r="E31" s="13">
        <f t="shared" si="0"/>
        <v>204.10166390506092</v>
      </c>
      <c r="F31" s="13">
        <v>0</v>
      </c>
      <c r="G31" s="13">
        <f t="shared" si="1"/>
        <v>-500</v>
      </c>
    </row>
    <row r="32" spans="1:7" x14ac:dyDescent="0.25">
      <c r="D32">
        <v>28</v>
      </c>
      <c r="E32" s="13">
        <f t="shared" si="0"/>
        <v>202.67295225772548</v>
      </c>
      <c r="F32" s="13">
        <v>0</v>
      </c>
      <c r="G32" s="13">
        <f t="shared" si="1"/>
        <v>-500</v>
      </c>
    </row>
    <row r="33" spans="4:7" x14ac:dyDescent="0.25">
      <c r="D33">
        <v>29</v>
      </c>
      <c r="E33" s="13">
        <f t="shared" si="0"/>
        <v>201.25424159192139</v>
      </c>
      <c r="F33" s="13">
        <v>0</v>
      </c>
      <c r="G33" s="13">
        <f t="shared" si="1"/>
        <v>-500</v>
      </c>
    </row>
    <row r="34" spans="4:7" x14ac:dyDescent="0.25">
      <c r="D34">
        <v>30</v>
      </c>
      <c r="E34" s="13">
        <f t="shared" si="0"/>
        <v>199.84546190077796</v>
      </c>
      <c r="F34" s="13">
        <v>0</v>
      </c>
      <c r="G34" s="13">
        <f t="shared" si="1"/>
        <v>-500</v>
      </c>
    </row>
    <row r="35" spans="4:7" x14ac:dyDescent="0.25">
      <c r="D35">
        <v>31</v>
      </c>
      <c r="E35" s="13">
        <f t="shared" si="0"/>
        <v>198.4465436674725</v>
      </c>
      <c r="F35" s="13">
        <v>0</v>
      </c>
      <c r="G35" s="13">
        <f t="shared" si="1"/>
        <v>-500</v>
      </c>
    </row>
    <row r="36" spans="4:7" x14ac:dyDescent="0.25">
      <c r="D36">
        <v>32</v>
      </c>
      <c r="E36" s="13">
        <f t="shared" si="0"/>
        <v>197.05741786180019</v>
      </c>
      <c r="F36" s="13">
        <v>0</v>
      </c>
      <c r="G36" s="13">
        <f t="shared" si="1"/>
        <v>-500</v>
      </c>
    </row>
    <row r="37" spans="4:7" x14ac:dyDescent="0.25">
      <c r="D37">
        <v>33</v>
      </c>
      <c r="E37" s="13">
        <f t="shared" si="0"/>
        <v>195.67801593676759</v>
      </c>
      <c r="F37" s="13">
        <v>0</v>
      </c>
      <c r="G37" s="13">
        <f t="shared" si="1"/>
        <v>-500</v>
      </c>
    </row>
    <row r="38" spans="4:7" x14ac:dyDescent="0.25">
      <c r="D38">
        <v>34</v>
      </c>
      <c r="E38" s="13">
        <f t="shared" si="0"/>
        <v>194.30826982521023</v>
      </c>
      <c r="F38" s="13">
        <v>0</v>
      </c>
      <c r="G38" s="13">
        <f t="shared" si="1"/>
        <v>-500</v>
      </c>
    </row>
    <row r="39" spans="4:7" x14ac:dyDescent="0.25">
      <c r="D39">
        <v>35</v>
      </c>
      <c r="E39" s="13">
        <f t="shared" si="0"/>
        <v>192.94811193643375</v>
      </c>
      <c r="F39" s="13">
        <v>0</v>
      </c>
      <c r="G39" s="13">
        <f t="shared" si="1"/>
        <v>-500</v>
      </c>
    </row>
    <row r="40" spans="4:7" ht="14" thickBot="1" x14ac:dyDescent="0.3">
      <c r="D40" s="4">
        <v>36</v>
      </c>
      <c r="E40" s="15">
        <f t="shared" si="0"/>
        <v>191.5974751528787</v>
      </c>
      <c r="F40" s="13">
        <v>0</v>
      </c>
      <c r="G40" s="13">
        <f t="shared" si="1"/>
        <v>-500</v>
      </c>
    </row>
    <row r="41" spans="4:7" ht="14" thickBot="1" x14ac:dyDescent="0.3">
      <c r="D41" s="5" t="s">
        <v>9</v>
      </c>
      <c r="E41" s="16"/>
      <c r="F41" s="17">
        <f>E40*B12</f>
        <v>172.43772763759083</v>
      </c>
      <c r="G41" s="17">
        <f>B15</f>
        <v>2500</v>
      </c>
    </row>
  </sheetData>
  <mergeCells count="2">
    <mergeCell ref="A3:B3"/>
    <mergeCell ref="A26:B27"/>
  </mergeCells>
  <pageMargins left="0.7" right="0.7" top="0.75" bottom="0.75" header="0.3" footer="0.3"/>
  <pageSetup scale="74" orientation="portrait" r:id="rId1"/>
  <headerFooter>
    <oddFooter>&amp;R&amp;F &amp;A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Buy vs. 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9, Case Problem 1</dc:title>
  <dc:creator/>
  <cp:lastModifiedBy>Jorge Rivas</cp:lastModifiedBy>
  <dcterms:created xsi:type="dcterms:W3CDTF">2016-01-12T02:14:07Z</dcterms:created>
  <dcterms:modified xsi:type="dcterms:W3CDTF">2021-12-10T00:41:23Z</dcterms:modified>
</cp:coreProperties>
</file>