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Personal Projects\Vida Laboral Startup Chihuahua\Vida_Lab_STUCH\"/>
    </mc:Choice>
  </mc:AlternateContent>
  <xr:revisionPtr revIDLastSave="0" documentId="13_ncr:40009_{C0E60FCB-6302-499A-8D32-364D6A62D016}" xr6:coauthVersionLast="47" xr6:coauthVersionMax="47" xr10:uidLastSave="{00000000-0000-0000-0000-000000000000}"/>
  <bookViews>
    <workbookView xWindow="-120" yWindow="-120" windowWidth="24240" windowHeight="13740"/>
  </bookViews>
  <sheets>
    <sheet name="Data_empleados_fixedd" sheetId="1" r:id="rId1"/>
  </sheets>
  <definedNames>
    <definedName name="_xlnm._FilterDatabase" localSheetId="0" hidden="1">Data_empleados_fixedd!$A$1:$AA$58</definedName>
  </definedNames>
  <calcPr calcId="0"/>
</workbook>
</file>

<file path=xl/calcChain.xml><?xml version="1.0" encoding="utf-8"?>
<calcChain xmlns="http://schemas.openxmlformats.org/spreadsheetml/2006/main">
  <c r="P8" i="1" l="1"/>
  <c r="P10" i="1"/>
  <c r="P15" i="1"/>
  <c r="P16" i="1"/>
  <c r="P17" i="1"/>
  <c r="P18" i="1"/>
  <c r="P23" i="1"/>
  <c r="P24" i="1"/>
  <c r="P31" i="1"/>
  <c r="P32" i="1"/>
  <c r="P48" i="1"/>
  <c r="P50" i="1"/>
  <c r="P56" i="1"/>
  <c r="P58" i="1"/>
  <c r="N3" i="1" a="1"/>
  <c r="N3" i="1" s="1"/>
  <c r="O3" i="1" s="1"/>
  <c r="N4" i="1" a="1"/>
  <c r="N4" i="1" s="1"/>
  <c r="O4" i="1" s="1"/>
  <c r="N5" i="1" a="1"/>
  <c r="N5" i="1" s="1"/>
  <c r="O5" i="1" s="1"/>
  <c r="N6" i="1" a="1"/>
  <c r="N6" i="1" s="1"/>
  <c r="O6" i="1" s="1"/>
  <c r="N7" i="1" a="1"/>
  <c r="N7" i="1" s="1"/>
  <c r="O7" i="1" s="1"/>
  <c r="N8" i="1" a="1"/>
  <c r="N8" i="1" s="1"/>
  <c r="O8" i="1" s="1"/>
  <c r="N9" i="1" a="1"/>
  <c r="N9" i="1" s="1"/>
  <c r="N10" i="1" a="1"/>
  <c r="N10" i="1" s="1"/>
  <c r="O10" i="1" s="1"/>
  <c r="N11" i="1" a="1"/>
  <c r="N11" i="1" s="1"/>
  <c r="O11" i="1" s="1"/>
  <c r="N12" i="1" a="1"/>
  <c r="N12" i="1" s="1"/>
  <c r="O12" i="1" s="1"/>
  <c r="N13" i="1" a="1"/>
  <c r="N13" i="1" s="1"/>
  <c r="O13" i="1" s="1"/>
  <c r="N14" i="1" a="1"/>
  <c r="N14" i="1" s="1"/>
  <c r="N15" i="1" a="1"/>
  <c r="N15" i="1" s="1"/>
  <c r="O15" i="1" s="1"/>
  <c r="N16" i="1" a="1"/>
  <c r="N16" i="1" s="1"/>
  <c r="O16" i="1" s="1"/>
  <c r="N17" i="1" a="1"/>
  <c r="N17" i="1" s="1"/>
  <c r="O17" i="1" s="1"/>
  <c r="N18" i="1" a="1"/>
  <c r="N18" i="1" s="1"/>
  <c r="O18" i="1" s="1"/>
  <c r="N19" i="1" a="1"/>
  <c r="N19" i="1" s="1"/>
  <c r="O19" i="1" s="1"/>
  <c r="N20" i="1" a="1"/>
  <c r="N20" i="1" s="1"/>
  <c r="O20" i="1" s="1"/>
  <c r="N21" i="1" a="1"/>
  <c r="N21" i="1" s="1"/>
  <c r="P21" i="1" s="1"/>
  <c r="N22" i="1" a="1"/>
  <c r="N22" i="1" s="1"/>
  <c r="N23" i="1" a="1"/>
  <c r="N23" i="1" s="1"/>
  <c r="N24" i="1" a="1"/>
  <c r="N24" i="1" s="1"/>
  <c r="O24" i="1" s="1"/>
  <c r="N25" i="1" a="1"/>
  <c r="N25" i="1" s="1"/>
  <c r="P25" i="1" s="1"/>
  <c r="N26" i="1" a="1"/>
  <c r="N26" i="1" s="1"/>
  <c r="O26" i="1" s="1"/>
  <c r="N27" i="1" a="1"/>
  <c r="N27" i="1" s="1"/>
  <c r="O27" i="1" s="1"/>
  <c r="N28" i="1" a="1"/>
  <c r="N28" i="1" s="1"/>
  <c r="N29" i="1" a="1"/>
  <c r="N29" i="1" s="1"/>
  <c r="O29" i="1" s="1"/>
  <c r="N30" i="1" a="1"/>
  <c r="N30" i="1" s="1"/>
  <c r="O30" i="1" s="1"/>
  <c r="N31" i="1" a="1"/>
  <c r="N31" i="1" s="1"/>
  <c r="O31" i="1" s="1"/>
  <c r="N32" i="1" a="1"/>
  <c r="N32" i="1" s="1"/>
  <c r="O32" i="1" s="1"/>
  <c r="N33" i="1" a="1"/>
  <c r="N33" i="1" s="1"/>
  <c r="N34" i="1" a="1"/>
  <c r="N34" i="1" s="1"/>
  <c r="O34" i="1" s="1"/>
  <c r="N35" i="1" a="1"/>
  <c r="N35" i="1" s="1"/>
  <c r="O35" i="1" s="1"/>
  <c r="N36" i="1" a="1"/>
  <c r="N36" i="1" s="1"/>
  <c r="O36" i="1" s="1"/>
  <c r="N37" i="1" a="1"/>
  <c r="N37" i="1" s="1"/>
  <c r="O37" i="1" s="1"/>
  <c r="N38" i="1" a="1"/>
  <c r="N38" i="1" s="1"/>
  <c r="O38" i="1" s="1"/>
  <c r="N39" i="1" a="1"/>
  <c r="N39" i="1" s="1"/>
  <c r="O39" i="1" s="1"/>
  <c r="N40" i="1" a="1"/>
  <c r="N40" i="1" s="1"/>
  <c r="O40" i="1" s="1"/>
  <c r="N41" i="1" a="1"/>
  <c r="N41" i="1" s="1"/>
  <c r="O41" i="1" s="1"/>
  <c r="N42" i="1" a="1"/>
  <c r="N42" i="1" s="1"/>
  <c r="N43" i="1" a="1"/>
  <c r="N43" i="1" s="1"/>
  <c r="O43" i="1" s="1"/>
  <c r="N44" i="1" a="1"/>
  <c r="N44" i="1" s="1"/>
  <c r="O44" i="1" s="1"/>
  <c r="N45" i="1" a="1"/>
  <c r="N45" i="1" s="1"/>
  <c r="O45" i="1" s="1"/>
  <c r="N46" i="1" a="1"/>
  <c r="N46" i="1" s="1"/>
  <c r="O46" i="1" s="1"/>
  <c r="N47" i="1" a="1"/>
  <c r="N47" i="1" s="1"/>
  <c r="O47" i="1" s="1"/>
  <c r="N48" i="1" a="1"/>
  <c r="N48" i="1" s="1"/>
  <c r="O48" i="1" s="1"/>
  <c r="N49" i="1" a="1"/>
  <c r="N49" i="1" s="1"/>
  <c r="O49" i="1" s="1"/>
  <c r="N50" i="1" a="1"/>
  <c r="N50" i="1" s="1"/>
  <c r="O50" i="1" s="1"/>
  <c r="N51" i="1" a="1"/>
  <c r="N51" i="1" s="1"/>
  <c r="O51" i="1" s="1"/>
  <c r="N52" i="1" a="1"/>
  <c r="N52" i="1" s="1"/>
  <c r="O52" i="1" s="1"/>
  <c r="N53" i="1" a="1"/>
  <c r="N53" i="1" s="1"/>
  <c r="O53" i="1" s="1"/>
  <c r="N54" i="1" a="1"/>
  <c r="N54" i="1" s="1"/>
  <c r="O54" i="1" s="1"/>
  <c r="N55" i="1" a="1"/>
  <c r="N55" i="1" s="1"/>
  <c r="O55" i="1" s="1"/>
  <c r="N56" i="1" a="1"/>
  <c r="N56" i="1" s="1"/>
  <c r="O56" i="1" s="1"/>
  <c r="N57" i="1" a="1"/>
  <c r="N57" i="1" s="1"/>
  <c r="O57" i="1" s="1"/>
  <c r="N58" i="1" a="1"/>
  <c r="N58" i="1" s="1"/>
  <c r="O58" i="1" s="1"/>
  <c r="N59" i="1" a="1"/>
  <c r="N59" i="1" s="1"/>
  <c r="O59" i="1" s="1"/>
  <c r="N60" i="1" a="1"/>
  <c r="N60" i="1" s="1"/>
  <c r="P60" i="1" s="1"/>
  <c r="N2" i="1" a="1"/>
  <c r="N2" i="1" s="1"/>
  <c r="AA2" i="1" s="1"/>
  <c r="M56" i="1"/>
  <c r="U56" i="1"/>
  <c r="W56" i="1"/>
  <c r="X56" i="1" s="1" a="1"/>
  <c r="X56" i="1" s="1"/>
  <c r="M57" i="1"/>
  <c r="U57" i="1"/>
  <c r="W57" i="1"/>
  <c r="X57" i="1" s="1" a="1"/>
  <c r="X57" i="1" s="1"/>
  <c r="M58" i="1"/>
  <c r="U58" i="1"/>
  <c r="W58" i="1"/>
  <c r="M59" i="1"/>
  <c r="U59" i="1"/>
  <c r="W59" i="1"/>
  <c r="X59" i="1" s="1" a="1"/>
  <c r="X59" i="1" s="1"/>
  <c r="M60" i="1"/>
  <c r="U60" i="1"/>
  <c r="W60" i="1"/>
  <c r="M51" i="1"/>
  <c r="U51" i="1"/>
  <c r="U52" i="1" s="1"/>
  <c r="U53" i="1" s="1"/>
  <c r="U54" i="1" s="1"/>
  <c r="U55" i="1" s="1"/>
  <c r="W51" i="1"/>
  <c r="X51" i="1" s="1" a="1"/>
  <c r="X51" i="1" s="1"/>
  <c r="M52" i="1"/>
  <c r="W52" i="1" s="1"/>
  <c r="M53" i="1" s="1"/>
  <c r="W53" i="1" s="1"/>
  <c r="W55" i="1"/>
  <c r="X55" i="1" s="1" a="1"/>
  <c r="X55" i="1" s="1"/>
  <c r="AA55" i="1" a="1"/>
  <c r="AA55" i="1" s="1"/>
  <c r="I55" i="1" a="1"/>
  <c r="I55" i="1" s="1"/>
  <c r="AA54" i="1" a="1"/>
  <c r="AA54" i="1" s="1"/>
  <c r="I54" i="1" a="1"/>
  <c r="I54" i="1" s="1"/>
  <c r="AA53" i="1" a="1"/>
  <c r="AA53" i="1" s="1"/>
  <c r="I53" i="1" a="1"/>
  <c r="I53" i="1" s="1"/>
  <c r="AA52" i="1" a="1"/>
  <c r="AA52" i="1" s="1"/>
  <c r="I52" i="1" a="1"/>
  <c r="I52" i="1" s="1"/>
  <c r="I56" i="1" a="1"/>
  <c r="I56" i="1" s="1"/>
  <c r="AA56" i="1" a="1"/>
  <c r="AA56" i="1" s="1"/>
  <c r="I57" i="1" a="1"/>
  <c r="I57" i="1" s="1"/>
  <c r="AA57" i="1" a="1"/>
  <c r="AA57" i="1" s="1"/>
  <c r="I58" i="1" a="1"/>
  <c r="I58" i="1" s="1"/>
  <c r="X58" i="1" a="1"/>
  <c r="X58" i="1" s="1"/>
  <c r="AA58" i="1" a="1"/>
  <c r="AA58" i="1" s="1"/>
  <c r="I59" i="1" a="1"/>
  <c r="I59" i="1" s="1"/>
  <c r="AA59" i="1" a="1"/>
  <c r="AA59" i="1" s="1"/>
  <c r="M49" i="1"/>
  <c r="U49" i="1"/>
  <c r="U50" i="1" s="1"/>
  <c r="W49" i="1"/>
  <c r="X49" i="1" s="1" a="1"/>
  <c r="X49" i="1" s="1"/>
  <c r="M50" i="1"/>
  <c r="W50" i="1"/>
  <c r="AA50" i="1" a="1"/>
  <c r="AA50" i="1" s="1"/>
  <c r="X50" i="1" a="1"/>
  <c r="X50" i="1" s="1"/>
  <c r="I50" i="1" a="1"/>
  <c r="I50" i="1" s="1"/>
  <c r="M46" i="1"/>
  <c r="W46" i="1" s="1"/>
  <c r="U46" i="1"/>
  <c r="U47" i="1" s="1"/>
  <c r="U48" i="1" s="1"/>
  <c r="W48" i="1"/>
  <c r="AA48" i="1" a="1"/>
  <c r="AA48" i="1" s="1"/>
  <c r="X48" i="1" a="1"/>
  <c r="X48" i="1" s="1"/>
  <c r="I48" i="1" a="1"/>
  <c r="I48" i="1" s="1"/>
  <c r="AA47" i="1" a="1"/>
  <c r="AA47" i="1" s="1"/>
  <c r="I47" i="1" a="1"/>
  <c r="I47" i="1" s="1"/>
  <c r="M45" i="1"/>
  <c r="U45" i="1"/>
  <c r="W45" i="1"/>
  <c r="W38" i="1"/>
  <c r="X38" i="1" s="1" a="1"/>
  <c r="X38" i="1" s="1"/>
  <c r="M39" i="1"/>
  <c r="U39" i="1"/>
  <c r="W39" i="1"/>
  <c r="X39" i="1" s="1" a="1"/>
  <c r="X39" i="1" s="1"/>
  <c r="M40" i="1"/>
  <c r="U40" i="1"/>
  <c r="W40" i="1"/>
  <c r="X40" i="1" s="1" a="1"/>
  <c r="X40" i="1" s="1"/>
  <c r="M43" i="1"/>
  <c r="W43" i="1" s="1"/>
  <c r="U43" i="1"/>
  <c r="U44" i="1" s="1"/>
  <c r="W44" i="1"/>
  <c r="X44" i="1" s="1" a="1"/>
  <c r="X44" i="1" s="1"/>
  <c r="AA44" i="1" a="1"/>
  <c r="AA44" i="1" s="1"/>
  <c r="I44" i="1" a="1"/>
  <c r="I44" i="1" s="1"/>
  <c r="U36" i="1"/>
  <c r="U37" i="1" s="1"/>
  <c r="U38" i="1" s="1"/>
  <c r="M36" i="1"/>
  <c r="W36" i="1" s="1"/>
  <c r="X36" i="1" s="1" a="1"/>
  <c r="X36" i="1" s="1"/>
  <c r="AA38" i="1" a="1"/>
  <c r="AA38" i="1" s="1"/>
  <c r="I38" i="1" a="1"/>
  <c r="I38" i="1" s="1"/>
  <c r="AA37" i="1" a="1"/>
  <c r="AA37" i="1" s="1"/>
  <c r="I37" i="1" a="1"/>
  <c r="I37" i="1" s="1"/>
  <c r="M17" i="1"/>
  <c r="U17" i="1"/>
  <c r="U18" i="1" s="1"/>
  <c r="U19" i="1" s="1"/>
  <c r="W17" i="1"/>
  <c r="M18" i="1" s="1"/>
  <c r="W18" i="1" s="1"/>
  <c r="M19" i="1" s="1"/>
  <c r="W19" i="1"/>
  <c r="X19" i="1" s="1" a="1"/>
  <c r="X19" i="1" s="1"/>
  <c r="M20" i="1"/>
  <c r="U20" i="1"/>
  <c r="W20" i="1"/>
  <c r="X20" i="1" s="1" a="1"/>
  <c r="X20" i="1" s="1"/>
  <c r="M21" i="1"/>
  <c r="U21" i="1"/>
  <c r="W21" i="1"/>
  <c r="X21" i="1" s="1" a="1"/>
  <c r="X21" i="1" s="1"/>
  <c r="M22" i="1"/>
  <c r="U22" i="1"/>
  <c r="W22" i="1"/>
  <c r="X22" i="1" s="1" a="1"/>
  <c r="X22" i="1" s="1"/>
  <c r="W31" i="1"/>
  <c r="X31" i="1" s="1" a="1"/>
  <c r="X31" i="1" s="1"/>
  <c r="M32" i="1"/>
  <c r="U32" i="1"/>
  <c r="W32" i="1"/>
  <c r="X32" i="1" s="1" a="1"/>
  <c r="X32" i="1" s="1"/>
  <c r="M33" i="1"/>
  <c r="U33" i="1"/>
  <c r="W33" i="1"/>
  <c r="X33" i="1" s="1" a="1"/>
  <c r="X33" i="1" s="1"/>
  <c r="M34" i="1"/>
  <c r="U34" i="1"/>
  <c r="W34" i="1"/>
  <c r="X34" i="1" s="1" a="1"/>
  <c r="X34" i="1" s="1"/>
  <c r="M35" i="1"/>
  <c r="U35" i="1"/>
  <c r="W35" i="1"/>
  <c r="X35" i="1" s="1" a="1"/>
  <c r="X35" i="1" s="1"/>
  <c r="M41" i="1"/>
  <c r="U41" i="1"/>
  <c r="W41" i="1"/>
  <c r="X41" i="1" s="1" a="1"/>
  <c r="X41" i="1" s="1"/>
  <c r="M42" i="1"/>
  <c r="U42" i="1"/>
  <c r="W42" i="1"/>
  <c r="X42" i="1" s="1" a="1"/>
  <c r="X42" i="1" s="1"/>
  <c r="X45" i="1" a="1"/>
  <c r="X45" i="1" s="1"/>
  <c r="X60" i="1" a="1"/>
  <c r="X60" i="1" s="1"/>
  <c r="U28" i="1"/>
  <c r="U29" i="1" s="1"/>
  <c r="U30" i="1" s="1"/>
  <c r="U31" i="1" s="1"/>
  <c r="M28" i="1"/>
  <c r="W28" i="1" s="1"/>
  <c r="M29" i="1" s="1"/>
  <c r="W29" i="1" s="1"/>
  <c r="M30" i="1" s="1"/>
  <c r="W30" i="1" s="1"/>
  <c r="AA31" i="1" a="1"/>
  <c r="AA31" i="1" s="1"/>
  <c r="I31" i="1" a="1"/>
  <c r="I31" i="1" s="1"/>
  <c r="AA30" i="1" a="1"/>
  <c r="AA30" i="1" s="1"/>
  <c r="I30" i="1" a="1"/>
  <c r="I30" i="1" s="1"/>
  <c r="AA29" i="1" a="1"/>
  <c r="AA29" i="1" s="1"/>
  <c r="I29" i="1" a="1"/>
  <c r="I29" i="1" s="1"/>
  <c r="M23" i="1"/>
  <c r="U23" i="1"/>
  <c r="W23" i="1"/>
  <c r="X23" i="1" s="1" a="1"/>
  <c r="X23" i="1" s="1"/>
  <c r="M24" i="1"/>
  <c r="U24" i="1"/>
  <c r="W24" i="1"/>
  <c r="X24" i="1" s="1" a="1"/>
  <c r="X24" i="1" s="1"/>
  <c r="M25" i="1"/>
  <c r="U25" i="1"/>
  <c r="W25" i="1"/>
  <c r="X25" i="1" s="1" a="1"/>
  <c r="X25" i="1" s="1"/>
  <c r="M26" i="1"/>
  <c r="U26" i="1"/>
  <c r="W26" i="1"/>
  <c r="X26" i="1" s="1" a="1"/>
  <c r="X26" i="1" s="1"/>
  <c r="M27" i="1"/>
  <c r="U27" i="1"/>
  <c r="W27" i="1"/>
  <c r="X27" i="1" s="1" a="1"/>
  <c r="X27" i="1" s="1"/>
  <c r="AA19" i="1" a="1"/>
  <c r="AA19" i="1" s="1"/>
  <c r="I19" i="1" a="1"/>
  <c r="I19" i="1" s="1"/>
  <c r="AA18" i="1" a="1"/>
  <c r="AA18" i="1" s="1"/>
  <c r="I18" i="1" a="1"/>
  <c r="I18" i="1" s="1"/>
  <c r="W16" i="1"/>
  <c r="X16" i="1" s="1" a="1"/>
  <c r="X16" i="1" s="1"/>
  <c r="W14" i="1"/>
  <c r="X14" i="1" s="1" a="1"/>
  <c r="X14" i="1" s="1"/>
  <c r="W11" i="1"/>
  <c r="X11" i="1" s="1" a="1"/>
  <c r="X11" i="1" s="1"/>
  <c r="W8" i="1"/>
  <c r="W4" i="1"/>
  <c r="X4" i="1" s="1" a="1"/>
  <c r="X4" i="1" s="1"/>
  <c r="M15" i="1"/>
  <c r="W15" i="1" s="1"/>
  <c r="M12" i="1"/>
  <c r="W12" i="1" s="1"/>
  <c r="M13" i="1" s="1"/>
  <c r="W13" i="1" s="1"/>
  <c r="M9" i="1"/>
  <c r="W9" i="1" s="1"/>
  <c r="M5" i="1"/>
  <c r="W5" i="1" s="1"/>
  <c r="M6" i="1" s="1"/>
  <c r="W6" i="1" s="1"/>
  <c r="M3" i="1"/>
  <c r="M2" i="1"/>
  <c r="X8" i="1" a="1"/>
  <c r="X8" i="1" s="1"/>
  <c r="W2" i="1"/>
  <c r="X2" i="1" s="1" a="1"/>
  <c r="X2" i="1" s="1"/>
  <c r="D16" i="1"/>
  <c r="C16" i="1"/>
  <c r="E16" i="1"/>
  <c r="F16" i="1"/>
  <c r="G16" i="1"/>
  <c r="H16" i="1"/>
  <c r="I13" i="1" a="1"/>
  <c r="I13" i="1" s="1"/>
  <c r="J13" i="1" s="1"/>
  <c r="D13" i="1"/>
  <c r="D14" i="1" s="1"/>
  <c r="E13" i="1"/>
  <c r="E14" i="1" s="1"/>
  <c r="F13" i="1"/>
  <c r="F14" i="1" s="1"/>
  <c r="G13" i="1"/>
  <c r="G14" i="1" s="1"/>
  <c r="H13" i="1"/>
  <c r="H14" i="1" s="1"/>
  <c r="C13" i="1"/>
  <c r="C14" i="1" s="1"/>
  <c r="AA16" i="1" a="1"/>
  <c r="AA16" i="1" s="1"/>
  <c r="AA14" i="1" a="1"/>
  <c r="AA14" i="1" s="1"/>
  <c r="AA15" i="1" a="1"/>
  <c r="AA15" i="1" s="1"/>
  <c r="AA13" i="1" a="1"/>
  <c r="AA13" i="1" s="1"/>
  <c r="AA9" i="1" a="1"/>
  <c r="AA9" i="1" s="1"/>
  <c r="AA10" i="1" a="1"/>
  <c r="AA10" i="1" s="1"/>
  <c r="AA11" i="1" a="1"/>
  <c r="AA11" i="1" s="1"/>
  <c r="U12" i="1"/>
  <c r="U13" i="1" s="1"/>
  <c r="U14" i="1" s="1"/>
  <c r="U15" i="1"/>
  <c r="U16" i="1" s="1"/>
  <c r="U9" i="1"/>
  <c r="U10" i="1" s="1"/>
  <c r="U11" i="1" s="1"/>
  <c r="I60" i="1" a="1"/>
  <c r="I60" i="1" s="1"/>
  <c r="I51" i="1" a="1"/>
  <c r="I51" i="1" s="1"/>
  <c r="I49" i="1" a="1"/>
  <c r="I49" i="1" s="1"/>
  <c r="I46" i="1" a="1"/>
  <c r="I46" i="1" s="1"/>
  <c r="I45" i="1" a="1"/>
  <c r="I45" i="1" s="1"/>
  <c r="I43" i="1" a="1"/>
  <c r="I43" i="1" s="1"/>
  <c r="I42" i="1" a="1"/>
  <c r="I42" i="1" s="1"/>
  <c r="I41" i="1" a="1"/>
  <c r="I41" i="1" s="1"/>
  <c r="I40" i="1" a="1"/>
  <c r="I40" i="1" s="1"/>
  <c r="K40" i="1" s="1"/>
  <c r="I39" i="1" a="1"/>
  <c r="I39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28" i="1" a="1"/>
  <c r="I28" i="1" s="1"/>
  <c r="I27" i="1" a="1"/>
  <c r="I27" i="1" s="1"/>
  <c r="L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7" i="1" a="1"/>
  <c r="I17" i="1" s="1"/>
  <c r="L17" i="1" s="1"/>
  <c r="I16" i="1" a="1"/>
  <c r="I16" i="1" s="1"/>
  <c r="I15" i="1" a="1"/>
  <c r="I15" i="1" s="1"/>
  <c r="J15" i="1" s="1"/>
  <c r="I14" i="1" a="1"/>
  <c r="I14" i="1" s="1"/>
  <c r="I12" i="1" a="1"/>
  <c r="I12" i="1" s="1"/>
  <c r="J12" i="1" s="1"/>
  <c r="I11" i="1" a="1"/>
  <c r="I11" i="1" s="1"/>
  <c r="I10" i="1" a="1"/>
  <c r="I10" i="1" s="1"/>
  <c r="I9" i="1" a="1"/>
  <c r="I9" i="1" s="1"/>
  <c r="K9" i="1" s="1"/>
  <c r="I8" i="1" a="1"/>
  <c r="I8" i="1" s="1"/>
  <c r="I7" i="1" a="1"/>
  <c r="I7" i="1" s="1"/>
  <c r="I6" i="1" a="1"/>
  <c r="I6" i="1" s="1"/>
  <c r="I5" i="1" a="1"/>
  <c r="I5" i="1" s="1"/>
  <c r="AA4" i="1" a="1"/>
  <c r="AA4" i="1" s="1"/>
  <c r="I4" i="1" a="1"/>
  <c r="I4" i="1" s="1"/>
  <c r="J4" i="1" s="1"/>
  <c r="AA3" i="1" a="1"/>
  <c r="AA3" i="1" s="1"/>
  <c r="AA60" i="1" a="1"/>
  <c r="AA60" i="1" s="1"/>
  <c r="AA5" i="1" a="1"/>
  <c r="AA5" i="1" s="1"/>
  <c r="AA6" i="1" a="1"/>
  <c r="AA6" i="1" s="1"/>
  <c r="AA7" i="1" a="1"/>
  <c r="AA7" i="1" s="1"/>
  <c r="AA8" i="1" a="1"/>
  <c r="AA8" i="1" s="1"/>
  <c r="AA12" i="1" a="1"/>
  <c r="AA12" i="1" s="1"/>
  <c r="AA17" i="1" a="1"/>
  <c r="AA17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5" i="1" a="1"/>
  <c r="AA45" i="1" s="1"/>
  <c r="AA46" i="1" a="1"/>
  <c r="AA46" i="1" s="1"/>
  <c r="AA49" i="1" a="1"/>
  <c r="AA49" i="1" s="1"/>
  <c r="AA51" i="1" a="1"/>
  <c r="AA51" i="1" s="1"/>
  <c r="R6" i="1" a="1"/>
  <c r="R6" i="1" s="1"/>
  <c r="R7" i="1" a="1"/>
  <c r="R7" i="1" s="1"/>
  <c r="R8" i="1" a="1"/>
  <c r="R8" i="1" s="1"/>
  <c r="R5" i="1" a="1"/>
  <c r="R5" i="1" s="1"/>
  <c r="O28" i="1" l="1"/>
  <c r="P28" i="1"/>
  <c r="O33" i="1"/>
  <c r="P33" i="1"/>
  <c r="O9" i="1"/>
  <c r="P9" i="1"/>
  <c r="O42" i="1"/>
  <c r="P42" i="1"/>
  <c r="O22" i="1"/>
  <c r="P22" i="1"/>
  <c r="O14" i="1"/>
  <c r="P14" i="1"/>
  <c r="P34" i="1"/>
  <c r="P26" i="1"/>
  <c r="P57" i="1"/>
  <c r="P49" i="1"/>
  <c r="P41" i="1"/>
  <c r="P54" i="1"/>
  <c r="P46" i="1"/>
  <c r="P38" i="1"/>
  <c r="P30" i="1"/>
  <c r="P6" i="1"/>
  <c r="P55" i="1"/>
  <c r="P47" i="1"/>
  <c r="P39" i="1"/>
  <c r="P7" i="1"/>
  <c r="P2" i="1"/>
  <c r="P53" i="1"/>
  <c r="P45" i="1"/>
  <c r="P37" i="1"/>
  <c r="P29" i="1"/>
  <c r="P13" i="1"/>
  <c r="P5" i="1"/>
  <c r="P40" i="1"/>
  <c r="P52" i="1"/>
  <c r="P44" i="1"/>
  <c r="P36" i="1"/>
  <c r="P20" i="1"/>
  <c r="P12" i="1"/>
  <c r="P4" i="1"/>
  <c r="P59" i="1"/>
  <c r="P51" i="1"/>
  <c r="P43" i="1"/>
  <c r="P35" i="1"/>
  <c r="P27" i="1"/>
  <c r="P19" i="1"/>
  <c r="P11" i="1"/>
  <c r="P3" i="1"/>
  <c r="O25" i="1"/>
  <c r="O23" i="1"/>
  <c r="O21" i="1"/>
  <c r="O60" i="1"/>
  <c r="O2" i="1"/>
  <c r="X53" i="1" a="1"/>
  <c r="X53" i="1" s="1"/>
  <c r="M54" i="1"/>
  <c r="W54" i="1" s="1"/>
  <c r="L53" i="1"/>
  <c r="J53" i="1"/>
  <c r="K53" i="1"/>
  <c r="K55" i="1"/>
  <c r="J55" i="1"/>
  <c r="L55" i="1"/>
  <c r="L54" i="1"/>
  <c r="K54" i="1"/>
  <c r="J54" i="1"/>
  <c r="L52" i="1"/>
  <c r="K52" i="1"/>
  <c r="J52" i="1"/>
  <c r="X52" i="1" a="1"/>
  <c r="X52" i="1" s="1"/>
  <c r="J59" i="1"/>
  <c r="K59" i="1"/>
  <c r="L59" i="1"/>
  <c r="J58" i="1"/>
  <c r="K58" i="1"/>
  <c r="L58" i="1"/>
  <c r="J57" i="1"/>
  <c r="K57" i="1"/>
  <c r="L57" i="1"/>
  <c r="J56" i="1"/>
  <c r="K56" i="1"/>
  <c r="L56" i="1"/>
  <c r="X46" i="1" a="1"/>
  <c r="X46" i="1" s="1"/>
  <c r="M47" i="1"/>
  <c r="W47" i="1" s="1"/>
  <c r="M48" i="1" s="1"/>
  <c r="L50" i="1"/>
  <c r="K50" i="1"/>
  <c r="J50" i="1"/>
  <c r="L47" i="1"/>
  <c r="K47" i="1"/>
  <c r="J47" i="1"/>
  <c r="J48" i="1"/>
  <c r="L48" i="1"/>
  <c r="K48" i="1"/>
  <c r="X43" i="1" a="1"/>
  <c r="X43" i="1" s="1"/>
  <c r="M44" i="1"/>
  <c r="L44" i="1"/>
  <c r="K44" i="1"/>
  <c r="J44" i="1"/>
  <c r="M37" i="1"/>
  <c r="W37" i="1" s="1"/>
  <c r="M38" i="1" s="1"/>
  <c r="L38" i="1"/>
  <c r="K38" i="1"/>
  <c r="J38" i="1"/>
  <c r="L37" i="1"/>
  <c r="K37" i="1"/>
  <c r="J37" i="1"/>
  <c r="M31" i="1"/>
  <c r="X30" i="1" a="1"/>
  <c r="X30" i="1" s="1"/>
  <c r="X28" i="1" a="1"/>
  <c r="X28" i="1" s="1"/>
  <c r="K31" i="1"/>
  <c r="J31" i="1"/>
  <c r="L31" i="1"/>
  <c r="L30" i="1"/>
  <c r="K30" i="1"/>
  <c r="J30" i="1"/>
  <c r="L29" i="1"/>
  <c r="J29" i="1"/>
  <c r="K29" i="1"/>
  <c r="X18" i="1" a="1"/>
  <c r="X18" i="1" s="1"/>
  <c r="X29" i="1" a="1"/>
  <c r="X29" i="1" s="1"/>
  <c r="L19" i="1"/>
  <c r="K19" i="1"/>
  <c r="J19" i="1"/>
  <c r="X17" i="1" a="1"/>
  <c r="X17" i="1" s="1"/>
  <c r="K18" i="1"/>
  <c r="L18" i="1"/>
  <c r="J18" i="1"/>
  <c r="W3" i="1"/>
  <c r="M4" i="1" s="1"/>
  <c r="M10" i="1"/>
  <c r="W10" i="1" s="1"/>
  <c r="M11" i="1" s="1"/>
  <c r="M16" i="1"/>
  <c r="X12" i="1" a="1"/>
  <c r="X12" i="1" s="1"/>
  <c r="M14" i="1"/>
  <c r="X15" i="1" a="1"/>
  <c r="X15" i="1" s="1"/>
  <c r="X9" i="1" a="1"/>
  <c r="X9" i="1" s="1"/>
  <c r="K10" i="1"/>
  <c r="J10" i="1"/>
  <c r="L10" i="1"/>
  <c r="L39" i="1"/>
  <c r="J39" i="1"/>
  <c r="K39" i="1"/>
  <c r="J49" i="1"/>
  <c r="K49" i="1"/>
  <c r="L49" i="1"/>
  <c r="K11" i="1"/>
  <c r="J11" i="1"/>
  <c r="L11" i="1"/>
  <c r="K20" i="1"/>
  <c r="J20" i="1"/>
  <c r="L20" i="1"/>
  <c r="J51" i="1"/>
  <c r="L51" i="1"/>
  <c r="K51" i="1"/>
  <c r="L5" i="1"/>
  <c r="K5" i="1"/>
  <c r="J5" i="1"/>
  <c r="L12" i="1"/>
  <c r="K12" i="1"/>
  <c r="K21" i="1"/>
  <c r="J21" i="1"/>
  <c r="L21" i="1"/>
  <c r="K28" i="1"/>
  <c r="J28" i="1"/>
  <c r="L28" i="1"/>
  <c r="L6" i="1"/>
  <c r="K6" i="1"/>
  <c r="J6" i="1"/>
  <c r="L13" i="1"/>
  <c r="K13" i="1"/>
  <c r="L22" i="1"/>
  <c r="K22" i="1"/>
  <c r="J22" i="1"/>
  <c r="J32" i="1"/>
  <c r="K32" i="1"/>
  <c r="L32" i="1"/>
  <c r="K41" i="1"/>
  <c r="J41" i="1"/>
  <c r="L41" i="1"/>
  <c r="J7" i="1"/>
  <c r="L7" i="1"/>
  <c r="K7" i="1"/>
  <c r="L14" i="1"/>
  <c r="K14" i="1"/>
  <c r="J14" i="1"/>
  <c r="L23" i="1"/>
  <c r="K23" i="1"/>
  <c r="J23" i="1"/>
  <c r="L33" i="1"/>
  <c r="K33" i="1"/>
  <c r="J33" i="1"/>
  <c r="K42" i="1"/>
  <c r="L42" i="1"/>
  <c r="J42" i="1"/>
  <c r="J8" i="1"/>
  <c r="L8" i="1"/>
  <c r="K8" i="1"/>
  <c r="L15" i="1"/>
  <c r="K15" i="1"/>
  <c r="K24" i="1"/>
  <c r="J24" i="1"/>
  <c r="L24" i="1"/>
  <c r="L34" i="1"/>
  <c r="K34" i="1"/>
  <c r="J34" i="1"/>
  <c r="L43" i="1"/>
  <c r="K43" i="1"/>
  <c r="J43" i="1"/>
  <c r="J16" i="1"/>
  <c r="L16" i="1"/>
  <c r="K16" i="1"/>
  <c r="J25" i="1"/>
  <c r="K25" i="1"/>
  <c r="L25" i="1"/>
  <c r="L35" i="1"/>
  <c r="K35" i="1"/>
  <c r="J35" i="1"/>
  <c r="L45" i="1"/>
  <c r="K45" i="1"/>
  <c r="J45" i="1"/>
  <c r="L26" i="1"/>
  <c r="J26" i="1"/>
  <c r="K26" i="1"/>
  <c r="J36" i="1"/>
  <c r="L36" i="1"/>
  <c r="K36" i="1"/>
  <c r="L46" i="1"/>
  <c r="K46" i="1"/>
  <c r="J46" i="1"/>
  <c r="L60" i="1"/>
  <c r="K60" i="1"/>
  <c r="J60" i="1"/>
  <c r="J27" i="1"/>
  <c r="L9" i="1"/>
  <c r="J9" i="1"/>
  <c r="J17" i="1"/>
  <c r="J40" i="1"/>
  <c r="K17" i="1"/>
  <c r="L40" i="1"/>
  <c r="K27" i="1"/>
  <c r="L4" i="1"/>
  <c r="K4" i="1"/>
  <c r="M55" i="1" l="1"/>
  <c r="X54" i="1" a="1"/>
  <c r="X54" i="1" s="1"/>
  <c r="X47" i="1" a="1"/>
  <c r="X47" i="1" s="1"/>
  <c r="X37" i="1" a="1"/>
  <c r="X37" i="1" s="1"/>
  <c r="X3" i="1" a="1"/>
  <c r="X3" i="1" s="1"/>
  <c r="M7" i="1"/>
  <c r="W7" i="1" s="1"/>
  <c r="M8" i="1" s="1"/>
  <c r="X13" i="1" a="1"/>
  <c r="X13" i="1" s="1"/>
  <c r="X10" i="1" a="1"/>
  <c r="X10" i="1" s="1"/>
  <c r="X5" i="1" a="1"/>
  <c r="X5" i="1" s="1"/>
  <c r="X6" i="1" a="1"/>
  <c r="X6" i="1" s="1"/>
  <c r="X7" i="1" l="1" a="1"/>
  <c r="X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<sst xmlns="http://schemas.openxmlformats.org/spreadsheetml/2006/main" count="882" uniqueCount="394">
  <si>
    <t>id_empleado</t>
  </si>
  <si>
    <t>nombre_completo</t>
  </si>
  <si>
    <t>primer_nombre</t>
  </si>
  <si>
    <t>segundo_nombre</t>
  </si>
  <si>
    <t>apellido_paterno</t>
  </si>
  <si>
    <t>apellido_materno</t>
  </si>
  <si>
    <t>fecha_de_nacimiento</t>
  </si>
  <si>
    <t>fecha_de_inicio_vida_laboral</t>
  </si>
  <si>
    <t>id_empresa_empleadora</t>
  </si>
  <si>
    <t>empresa_empleadora</t>
  </si>
  <si>
    <t>direccion_empresa</t>
  </si>
  <si>
    <t>telefono_empresa</t>
  </si>
  <si>
    <t>fecha_de_inicio</t>
  </si>
  <si>
    <t>cargo</t>
  </si>
  <si>
    <t>departamento</t>
  </si>
  <si>
    <t>descripcion_del_puesto</t>
  </si>
  <si>
    <t>id_jefe</t>
  </si>
  <si>
    <t>nombre_completo_jefe</t>
  </si>
  <si>
    <t>asendido</t>
  </si>
  <si>
    <t>aumento_de_sueldo</t>
  </si>
  <si>
    <t>salario_diario</t>
  </si>
  <si>
    <t>modalidad_de_pago</t>
  </si>
  <si>
    <t>fecha_de_salida</t>
  </si>
  <si>
    <t>motivo_de_salida</t>
  </si>
  <si>
    <t>idiomas</t>
  </si>
  <si>
    <t>maximo_nivel_educativo</t>
  </si>
  <si>
    <t>Habilidades_tecnicas</t>
  </si>
  <si>
    <t>Juan Carlos Pérez Gómez</t>
  </si>
  <si>
    <t>Juan</t>
  </si>
  <si>
    <t>Carlos</t>
  </si>
  <si>
    <t>Pérez</t>
  </si>
  <si>
    <t>Gómez</t>
  </si>
  <si>
    <t>656-123-4567</t>
  </si>
  <si>
    <t>Quincenal</t>
  </si>
  <si>
    <t>Español</t>
  </si>
  <si>
    <t>Licenciatura</t>
  </si>
  <si>
    <t>Summit Ventures Solutions Inc.</t>
  </si>
  <si>
    <t>Avenida de la Rosa #890, Ciudad Juárez, Chihuahua</t>
  </si>
  <si>
    <t>656-567-8901</t>
  </si>
  <si>
    <t>Asistente Ejecutivo</t>
  </si>
  <si>
    <t>Alta Dirección</t>
  </si>
  <si>
    <t>Brinda asistencia administrativa y coordinación para la alta dirección de la empresa.</t>
  </si>
  <si>
    <t>Sparkle Solutions</t>
  </si>
  <si>
    <t>Avenida del Bosque #654, Ciudad Juárez, Chihuahua</t>
  </si>
  <si>
    <t>656-345-6789</t>
  </si>
  <si>
    <t>Desarrollador Web</t>
  </si>
  <si>
    <t>Desarrollo de Software</t>
  </si>
  <si>
    <t>Crea y mantiene sitios web funcionales y atractivos utilizando lenguajes de programación web.</t>
  </si>
  <si>
    <t>Semanal</t>
  </si>
  <si>
    <t>Quantum Innovations</t>
  </si>
  <si>
    <t>Calle del Bosque #654, Ciudad Juárez, Chihuahua</t>
  </si>
  <si>
    <t>656-678-9012</t>
  </si>
  <si>
    <t>Analista de Recursos Humanos</t>
  </si>
  <si>
    <t>Recursos Humanos</t>
  </si>
  <si>
    <t>Realiza análisis y evaluaciones relacionados con la gestión del talento, desarrollo y retención de personal.</t>
  </si>
  <si>
    <t>Ana María López Hernández</t>
  </si>
  <si>
    <t>Ana</t>
  </si>
  <si>
    <t>María</t>
  </si>
  <si>
    <t>López</t>
  </si>
  <si>
    <t>Hernández</t>
  </si>
  <si>
    <t>656-234-5678</t>
  </si>
  <si>
    <t>Finanzas</t>
  </si>
  <si>
    <t>María Fernanda Rodríguez Santos</t>
  </si>
  <si>
    <t>Inglés y Español</t>
  </si>
  <si>
    <t>Ingeniería</t>
  </si>
  <si>
    <t>Luis Alberto Soto Ramírez</t>
  </si>
  <si>
    <t>Luis</t>
  </si>
  <si>
    <t>Alberto</t>
  </si>
  <si>
    <t>Soto</t>
  </si>
  <si>
    <t>Ramírez</t>
  </si>
  <si>
    <t>Quantum Enterprises</t>
  </si>
  <si>
    <t>Carlos Eduardo García Sánchez</t>
  </si>
  <si>
    <t>Maestría</t>
  </si>
  <si>
    <t>María Fernández Torres</t>
  </si>
  <si>
    <t>-</t>
  </si>
  <si>
    <t>Fernández</t>
  </si>
  <si>
    <t>Torres</t>
  </si>
  <si>
    <t>656-456-7890</t>
  </si>
  <si>
    <t>Ana Sofía López Navarro</t>
  </si>
  <si>
    <t>Carlos Rodríguez Medina</t>
  </si>
  <si>
    <t>Rodríguez</t>
  </si>
  <si>
    <t>Medina</t>
  </si>
  <si>
    <t>Laura Torres Mendoza</t>
  </si>
  <si>
    <t>Laura</t>
  </si>
  <si>
    <t>Mendoza</t>
  </si>
  <si>
    <t>Roberto Ramírez Silva</t>
  </si>
  <si>
    <t>Roberto</t>
  </si>
  <si>
    <t>Silva</t>
  </si>
  <si>
    <t>656-789-0123</t>
  </si>
  <si>
    <t>Natalia Gómez Cruz</t>
  </si>
  <si>
    <t>Natalia</t>
  </si>
  <si>
    <t>Cruz</t>
  </si>
  <si>
    <t>656-890-1234</t>
  </si>
  <si>
    <t>Tecnología de la Información</t>
  </si>
  <si>
    <t>José López Martínez</t>
  </si>
  <si>
    <t>José</t>
  </si>
  <si>
    <t>Martínez</t>
  </si>
  <si>
    <t>656-901-2345</t>
  </si>
  <si>
    <t>Andrea Moreno Herrera</t>
  </si>
  <si>
    <t>Andrea</t>
  </si>
  <si>
    <t>Moreno</t>
  </si>
  <si>
    <t>Herrera</t>
  </si>
  <si>
    <t>Nexus Enterprises</t>
  </si>
  <si>
    <t>Avenida de la Luna 432, Colonia Bella Vista, Ciudad Juárez, Chihuahua</t>
  </si>
  <si>
    <t>656-012-3456</t>
  </si>
  <si>
    <t>Ventas</t>
  </si>
  <si>
    <t>Ana María Ramírez Herrera</t>
  </si>
  <si>
    <t>Francisco Herrera Ríos</t>
  </si>
  <si>
    <t>Francisco</t>
  </si>
  <si>
    <t>Ríos</t>
  </si>
  <si>
    <t>Carolina Castro Sánchez</t>
  </si>
  <si>
    <t>Carolina</t>
  </si>
  <si>
    <t>Castro</t>
  </si>
  <si>
    <t>Sánchez</t>
  </si>
  <si>
    <t>Diseño</t>
  </si>
  <si>
    <t>Miguel Ángel Silva Ríos</t>
  </si>
  <si>
    <t>Miguel</t>
  </si>
  <si>
    <t>Ángel</t>
  </si>
  <si>
    <t>Paola Ríos Domínguez</t>
  </si>
  <si>
    <t>Paola</t>
  </si>
  <si>
    <t>Domínguez</t>
  </si>
  <si>
    <t>Alejandro Mendoza Ortega</t>
  </si>
  <si>
    <t>Alejandro</t>
  </si>
  <si>
    <t>Ortega</t>
  </si>
  <si>
    <t>Paula Ortega Domínguez</t>
  </si>
  <si>
    <t>Paula</t>
  </si>
  <si>
    <t>656-098-7654</t>
  </si>
  <si>
    <t>Daniel Castro Vargas</t>
  </si>
  <si>
    <t>Daniel</t>
  </si>
  <si>
    <t>Vargas</t>
  </si>
  <si>
    <t>Apex Innovations</t>
  </si>
  <si>
    <t>Patricia Alejandra Silva Moreno</t>
  </si>
  <si>
    <t>Valeria Domínguez Soto</t>
  </si>
  <si>
    <t>Valeria</t>
  </si>
  <si>
    <t>Eduardo Torres Mendoza</t>
  </si>
  <si>
    <t>Eduardo</t>
  </si>
  <si>
    <t>Mariana Cruz Herrera</t>
  </si>
  <si>
    <t>Mariana</t>
  </si>
  <si>
    <t>Gabriela Méndez Vargas</t>
  </si>
  <si>
    <t>Gabriela</t>
  </si>
  <si>
    <t>Méndez</t>
  </si>
  <si>
    <t>Andrés Sánchez Ramírez</t>
  </si>
  <si>
    <t>Andrés</t>
  </si>
  <si>
    <t>Lucía Vargas Medina</t>
  </si>
  <si>
    <t>Lucía</t>
  </si>
  <si>
    <t>Analista Financiero</t>
  </si>
  <si>
    <t>Rafaela Aguilar Torres</t>
  </si>
  <si>
    <t>Rafaela</t>
  </si>
  <si>
    <t>Aguilar</t>
  </si>
  <si>
    <t>Optima Solutions</t>
  </si>
  <si>
    <t>Diego Fernández Gómez</t>
  </si>
  <si>
    <t>Diego</t>
  </si>
  <si>
    <t>Victoria Ríos Sánchez</t>
  </si>
  <si>
    <t>Victoria</t>
  </si>
  <si>
    <t>Innovatech Corp</t>
  </si>
  <si>
    <t>Alejandra Ríos González</t>
  </si>
  <si>
    <t>Emilio Gutiérrez Navarro</t>
  </si>
  <si>
    <t>Emilio</t>
  </si>
  <si>
    <t>Gutiérrez</t>
  </si>
  <si>
    <t>Navarro</t>
  </si>
  <si>
    <t>Silvia Romero Cortés</t>
  </si>
  <si>
    <t>Silvia</t>
  </si>
  <si>
    <t>Romero</t>
  </si>
  <si>
    <t>Cortés</t>
  </si>
  <si>
    <t>Verónica Castro Mendoza</t>
  </si>
  <si>
    <t>Guillermo Navarro León</t>
  </si>
  <si>
    <t>Guillermo</t>
  </si>
  <si>
    <t>León</t>
  </si>
  <si>
    <t>Julieta Cortés Medina</t>
  </si>
  <si>
    <t>Julieta</t>
  </si>
  <si>
    <t>Marketing Digital</t>
  </si>
  <si>
    <t>Mario León Sánchez</t>
  </si>
  <si>
    <t>Mario</t>
  </si>
  <si>
    <t>Paola Sánchez Vargas</t>
  </si>
  <si>
    <t>Esteban Vargas Medina</t>
  </si>
  <si>
    <t>Esteban</t>
  </si>
  <si>
    <t>Ana Belén Medina López</t>
  </si>
  <si>
    <t>Belén</t>
  </si>
  <si>
    <t>Novus Solutions</t>
  </si>
  <si>
    <t>Avenida del Río 198, Colonia El Potrero, Ciudad Juárez, Chihuahua</t>
  </si>
  <si>
    <t>Mario Alberto Hernández Delgado</t>
  </si>
  <si>
    <t>Pedro Martínez García</t>
  </si>
  <si>
    <t>Pedro</t>
  </si>
  <si>
    <t>García</t>
  </si>
  <si>
    <t>TechConnect Inc.</t>
  </si>
  <si>
    <t>Calle del Sol #123, Ciudad Juárez, Chihuahua</t>
  </si>
  <si>
    <t>Innovate Solutions</t>
  </si>
  <si>
    <t>Avenida de la Luna #456, Ciudad Juárez, Chihuahua</t>
  </si>
  <si>
    <t>GlobalTech</t>
  </si>
  <si>
    <t>Calle Primavera #789, Ciudad Juárez, Chihuahua</t>
  </si>
  <si>
    <t>Visionary Enterprises</t>
  </si>
  <si>
    <t>Avenida de los Pinos #321, Ciudad Juárez, Chihuahua</t>
  </si>
  <si>
    <t>Ejecutivo de Cuentas</t>
  </si>
  <si>
    <t>Gestiona y desarrolla relaciones con clientes existentes, identificando oportunidades de venta y brindando un excelente servicio al cliente.</t>
  </si>
  <si>
    <t>Apex Industries</t>
  </si>
  <si>
    <t>Avenida de la Estrella #987, Ciudad Juárez, Chihuahua</t>
  </si>
  <si>
    <t>Silverline Solutions</t>
  </si>
  <si>
    <t>Calle de la Montaña #234, Ciudad Juárez, Chihuahua</t>
  </si>
  <si>
    <t>Crystal Clear Systems</t>
  </si>
  <si>
    <t>Avenida del Lago #567, Ciudad Juárez, Chihuahua</t>
  </si>
  <si>
    <t>Nexus Ventures</t>
  </si>
  <si>
    <t>Calle de la Rosa #890, Ciudad Juárez, Chihuahua</t>
  </si>
  <si>
    <t>Consultor de Negocios</t>
  </si>
  <si>
    <t>Consultoría</t>
  </si>
  <si>
    <t>Brinda asesoramiento estratégico y soluciones empresariales a clientes para mejorar su rendimiento y eficacia.</t>
  </si>
  <si>
    <t>Alpha Omega Corp</t>
  </si>
  <si>
    <t>Avenida del Sol #432, Ciudad Juárez, Chihuahua</t>
  </si>
  <si>
    <t>Especialista en Redes Sociales</t>
  </si>
  <si>
    <t>Gestiona y desarrolla estrategias de marketing en redes sociales para aumentar la visibilidad y el compromiso de la marca.</t>
  </si>
  <si>
    <t>Spectrum Solutions</t>
  </si>
  <si>
    <t>Calle de la Luna #765, Ciudad Juárez, Chihuahua</t>
  </si>
  <si>
    <t>Coordinador de Calidad</t>
  </si>
  <si>
    <t>Calidad</t>
  </si>
  <si>
    <t>Supervisa y coordina el cumplimiento de los estándares de calidad y procesos de mejora continua.</t>
  </si>
  <si>
    <t>Digital Matrix</t>
  </si>
  <si>
    <t>Avenida Primavera #098, Ciudad Juárez, Chihuahua</t>
  </si>
  <si>
    <t>Analista de Sistemas</t>
  </si>
  <si>
    <t>Analiza y evalúa los sistemas informáticos de la empresa para identificar áreas de mejora y eficiencia.</t>
  </si>
  <si>
    <t>FutureQuest Technologies</t>
  </si>
  <si>
    <t>Calle de los Pinos #321, Ciudad Juárez, Chihuahua</t>
  </si>
  <si>
    <t>Diseñador de Interiores</t>
  </si>
  <si>
    <t>Crea y planifica diseños de interiores para espacios comerciales o residenciales.</t>
  </si>
  <si>
    <t>Titan Enterprises</t>
  </si>
  <si>
    <t>Fusion Innovations</t>
  </si>
  <si>
    <t>Calle de la Estrella #987, Ciudad Juárez, Chihuahua</t>
  </si>
  <si>
    <t>Stellar Systems</t>
  </si>
  <si>
    <t>Avenida de la Montaña #234, Ciudad Juárez, Chihuahua</t>
  </si>
  <si>
    <t>Elite Ventures</t>
  </si>
  <si>
    <t>Calle del Lago #567, Ciudad Juárez, Chihuahua</t>
  </si>
  <si>
    <t>NovaTech</t>
  </si>
  <si>
    <t>Calle del Sol #432, Ciudad Juárez, Chihuahua</t>
  </si>
  <si>
    <t>Avenida de la Luna #765, Ciudad Juárez, Chihuahua</t>
  </si>
  <si>
    <t>Liberty Global Systems</t>
  </si>
  <si>
    <t>Calle Primavera #098, Ciudad Juárez, Chihuahua</t>
  </si>
  <si>
    <t>Precision Technologies</t>
  </si>
  <si>
    <t>Matrix Innovations</t>
  </si>
  <si>
    <t>Visionary Labs</t>
  </si>
  <si>
    <t>Alpha Omega Technologies</t>
  </si>
  <si>
    <t>Summit Solutions</t>
  </si>
  <si>
    <t>Crystal Clear Industries</t>
  </si>
  <si>
    <t>Stellar Innovations</t>
  </si>
  <si>
    <t>Dynamic Ventures</t>
  </si>
  <si>
    <t>Prodigy Technologies</t>
  </si>
  <si>
    <t>Digital Nexus Solutions</t>
  </si>
  <si>
    <t>Global Matrix Ventures</t>
  </si>
  <si>
    <t>Innovatech Systems</t>
  </si>
  <si>
    <t>Quantum Innovations Corp</t>
  </si>
  <si>
    <t>Nexus Technologies</t>
  </si>
  <si>
    <t>Liberty Global Holdings</t>
  </si>
  <si>
    <t>Prime Solutions Corporation</t>
  </si>
  <si>
    <t>Titan Enterprises Inc.</t>
  </si>
  <si>
    <t>Stellar Software Group</t>
  </si>
  <si>
    <t>Crystal Clear Technologies Inc.</t>
  </si>
  <si>
    <t>Innovatech Ventures Inc.</t>
  </si>
  <si>
    <t>Global Matrix Systems Inc.</t>
  </si>
  <si>
    <t>Quantum Innovations Systems Inc.</t>
  </si>
  <si>
    <t>Apex Ventures Group</t>
  </si>
  <si>
    <t>Silverline Software Solutions Inc.</t>
  </si>
  <si>
    <t>Dynamic Solutions Corporation</t>
  </si>
  <si>
    <t>Optima Tech Solutions Inc.</t>
  </si>
  <si>
    <t>Alpha Industries Inc.</t>
  </si>
  <si>
    <t>Matrix Solutions Group Inc.</t>
  </si>
  <si>
    <t>NovaTech Technologies Inc.</t>
  </si>
  <si>
    <t>Quantum Systems Corporation</t>
  </si>
  <si>
    <t>Integro Innovations Group Inc.</t>
  </si>
  <si>
    <t>Visionary Solutions International Inc.</t>
  </si>
  <si>
    <t>Apex Ventures Corporation</t>
  </si>
  <si>
    <t>Silverline Software Solutions Corp.</t>
  </si>
  <si>
    <t>Crystal Clear Technologies Group Inc.</t>
  </si>
  <si>
    <t>Ana María García López</t>
  </si>
  <si>
    <t>Juan Carlos Martín Ruiz</t>
  </si>
  <si>
    <t>Laura Isabel Rodríguez Torres</t>
  </si>
  <si>
    <t>José Luis Hernández Sánchez</t>
  </si>
  <si>
    <t>María Alejandra Morales García</t>
  </si>
  <si>
    <t>Luis Eduardo López Martínez</t>
  </si>
  <si>
    <t>Sofía Andrea Torres Fernández</t>
  </si>
  <si>
    <t>David Alejandro González Ramírez</t>
  </si>
  <si>
    <t>Paula Lucía Pérez Rodríguez</t>
  </si>
  <si>
    <t>Juan Sebastián Vargas López</t>
  </si>
  <si>
    <t>María Camila Castro Sánchez</t>
  </si>
  <si>
    <t>Daniel Alejandro Méndez Ruiz</t>
  </si>
  <si>
    <t>Valentina Andrea Gómez Torres</t>
  </si>
  <si>
    <t>Pedro Juan Silva García</t>
  </si>
  <si>
    <t>Laura María Fernández López</t>
  </si>
  <si>
    <t>Andrés Santiago Ramírez Martínez</t>
  </si>
  <si>
    <t>María Emma Torres García</t>
  </si>
  <si>
    <t>Diego Alonso López Rodríguez</t>
  </si>
  <si>
    <t>Valeria Isabel Sánchez Hernández</t>
  </si>
  <si>
    <t>Carlos Andrés Vargas Pérez</t>
  </si>
  <si>
    <t>Laura Catalina Martínez López</t>
  </si>
  <si>
    <t>Juan Matías Rodríguez Torres</t>
  </si>
  <si>
    <t>María Agustina García Sánchez</t>
  </si>
  <si>
    <t>Francisco Javier Torres Martínez</t>
  </si>
  <si>
    <t>María Renata Hernández Rodríguez</t>
  </si>
  <si>
    <t>Juan Benjamín López García</t>
  </si>
  <si>
    <t>Daniela Antonella Pérez Torres</t>
  </si>
  <si>
    <t>José Santiago Ruiz Martínez</t>
  </si>
  <si>
    <t>Antonia María González Sánchez</t>
  </si>
  <si>
    <t>Juan Tomás Vargas López</t>
  </si>
  <si>
    <t>María Javiera Castro Martínez</t>
  </si>
  <si>
    <t>Maximiliano Alejandro Méndez García</t>
  </si>
  <si>
    <t>María Florencia Torres Rodríguez</t>
  </si>
  <si>
    <t>Gabriel Antonio López Sánchez</t>
  </si>
  <si>
    <t>María Emilia Pérez Martínez</t>
  </si>
  <si>
    <t>Ignacio Gabriel García Torres</t>
  </si>
  <si>
    <t>María Trinidad Rodríguez López</t>
  </si>
  <si>
    <t>Sebastián Andrés Sánchez Martínez</t>
  </si>
  <si>
    <t>Amanda Sofía Vargas García</t>
  </si>
  <si>
    <t>Juan Martín Castro Sánchez</t>
  </si>
  <si>
    <t>María Josefina Méndez López</t>
  </si>
  <si>
    <t>Felipe Andrés Torres Martínez</t>
  </si>
  <si>
    <t>María Fernanda García Rodríguez</t>
  </si>
  <si>
    <t>Facundo Alejandro Pérez Sánchez</t>
  </si>
  <si>
    <t>María Isidora López Martínez</t>
  </si>
  <si>
    <t>Sebastián Ignacio Ramírez Torres</t>
  </si>
  <si>
    <t>Sofía Valentina García López</t>
  </si>
  <si>
    <t>Matías Alejandro Rodríguez Martínez</t>
  </si>
  <si>
    <t>Antonia Sofía Torres García</t>
  </si>
  <si>
    <t>Maximiliano Gabriel López Sánchez</t>
  </si>
  <si>
    <t>María Florencia Pérez Torres</t>
  </si>
  <si>
    <t>Benjamín Andrés García Martínez</t>
  </si>
  <si>
    <t>Emilia Isabel Méndez Rodríguez</t>
  </si>
  <si>
    <t>Felipe Eduardo Torres Sánchez</t>
  </si>
  <si>
    <t>Valentina Isabella Ramírez López</t>
  </si>
  <si>
    <t>Tomás José Pérez Martínez</t>
  </si>
  <si>
    <t>Isabella María Castro García</t>
  </si>
  <si>
    <t>Sebastián Nicolás López Sánchez</t>
  </si>
  <si>
    <t>Catalina Antonia Martínez Torres</t>
  </si>
  <si>
    <t>Juan Pablo Ramírez López</t>
  </si>
  <si>
    <t>Mejor oportunidad de empleo.</t>
  </si>
  <si>
    <t>Insatisfacción con el salario.</t>
  </si>
  <si>
    <t>Falta de crecimiento profesional.</t>
  </si>
  <si>
    <t>Deseo de cambiar de carrera.</t>
  </si>
  <si>
    <t>Dificultades en el equilibrio entre el trabajo y la vida personal.</t>
  </si>
  <si>
    <t>Ambiente de trabajo tóxico.</t>
  </si>
  <si>
    <t>Conflictos con colegas o superiores.</t>
  </si>
  <si>
    <t>Falta de reconocimiento o apreciación.</t>
  </si>
  <si>
    <t>Cambio de ubicación geográfica.</t>
  </si>
  <si>
    <t>Necesidad de cuidar a un familiar o hijo.</t>
  </si>
  <si>
    <t>Desempeño laboral deficiente.</t>
  </si>
  <si>
    <t>Incumplimiento repetido de políticas de la empresa.</t>
  </si>
  <si>
    <t>Mala conducta o falta de ética.</t>
  </si>
  <si>
    <t>Inasistencia o llegadas tardías frecuentes.</t>
  </si>
  <si>
    <t>Robo o fraude en el lugar de trabajo.</t>
  </si>
  <si>
    <t>Violar la confidencialidad de la empresa.</t>
  </si>
  <si>
    <t>Negligencia grave o errores costosos.</t>
  </si>
  <si>
    <t>Incapacidad para trabajar en equipo.</t>
  </si>
  <si>
    <t>Falsificación de documentos o información.</t>
  </si>
  <si>
    <t>Incumplimiento de las normas de seguridad.</t>
  </si>
  <si>
    <t>Programación, resolución de problemas, administración de bases de datos</t>
  </si>
  <si>
    <t>Pruebas de software, depuración de código, análisis de rendimiento</t>
  </si>
  <si>
    <t>Desarrollo web, diseño de interfaces de usuario, optimización de sitios</t>
  </si>
  <si>
    <t>Seguridad informática, análisis de vulnerabilidades, mitigación de riesgos</t>
  </si>
  <si>
    <t>Redes de computadoras, configuración de routers, solución de problemas de conectividad</t>
  </si>
  <si>
    <t>Administración de sistemas operativos, implementación de servidores, mantenimiento de infraestructuras</t>
  </si>
  <si>
    <t>Inteligencia artificial, aprendizaje automático, procesamiento del lenguaje natural</t>
  </si>
  <si>
    <t>Análisis de datos, minería de datos, visualización de información</t>
  </si>
  <si>
    <t>Ciberseguridad, detección de intrusiones, respuesta a incidentes</t>
  </si>
  <si>
    <t>Desarrollo móvil, creación de aplicaciones para iOS y Android</t>
  </si>
  <si>
    <t>Virtualización, creación y gestión de máquinas virtuales</t>
  </si>
  <si>
    <t>Automatización de pruebas, frameworks de pruebas, generación de informes</t>
  </si>
  <si>
    <t>Administración de proyectos, metodologías ágiles, planificación estratégica</t>
  </si>
  <si>
    <t>Cloud computing, configuración de servicios en la nube, escalabilidad</t>
  </si>
  <si>
    <t>Análisis de riesgos, evaluación de impacto, continuidad del negocio</t>
  </si>
  <si>
    <t>Gestión de bases de datos, modelado de datos, consultas SQL</t>
  </si>
  <si>
    <t>Desarrollo de juegos, diseño de niveles, animación 3D</t>
  </si>
  <si>
    <t>Internet de las cosas (IoT), desarrollo de dispositivos conectados</t>
  </si>
  <si>
    <t>Arquitectura de software, diseño de sistemas escalables y modulares</t>
  </si>
  <si>
    <t>Big data, almacenamiento y procesamiento de grandes volúmenes de información</t>
  </si>
  <si>
    <t>Gestión de versiones, control de código fuente, integración continua</t>
  </si>
  <si>
    <t>Administración de servidores web, configuración de servicios HTTP</t>
  </si>
  <si>
    <t>Sistemas embebidos, programación de microcontroladores, diseño de hardware</t>
  </si>
  <si>
    <t>Administración de bases de datos NoSQL, MongoDB, Cassandra</t>
  </si>
  <si>
    <t>Desarrollo de interfaces de programación de aplicaciones (API), integración de sistemas</t>
  </si>
  <si>
    <t>Análisis de seguridad de aplicaciones, pruebas de penetración, auditoría de código</t>
  </si>
  <si>
    <t>Gestión de proyectos de TI, presupuesto y recursos, seguimiento de plazos</t>
  </si>
  <si>
    <t>Machine learning, redes neuronales, algoritmos de clasificación</t>
  </si>
  <si>
    <t>Desarrollo de software empresarial, soluciones ERP, CRM</t>
  </si>
  <si>
    <t>Automatización de procesos, optimización de flujos de trabajo, integración de sistemas</t>
  </si>
  <si>
    <t>María López Mendoza</t>
  </si>
  <si>
    <t>Habilidades de ventas, habilidades de negociación, servicio al cliente</t>
  </si>
  <si>
    <t>Organización, habilidades de comunicación, gestión de tareas</t>
  </si>
  <si>
    <t>HTML, CSS, JavaScript, experiencia en frameworks web, resolución de problemas</t>
  </si>
  <si>
    <t>Gestión de talento, reclutamiento, evaluación de desempeño</t>
  </si>
  <si>
    <t>Análisis empresarial, habilidades de presentación, solución de problemas</t>
  </si>
  <si>
    <t>Planificación de contenido, análisis de métricas, conocimiento de plataformas</t>
  </si>
  <si>
    <t>Control de calidad, metodologías de mejora continua, auditoría</t>
  </si>
  <si>
    <t>Análisis de sistemas, resolución de problemas, conocimiento de bases de datos</t>
  </si>
  <si>
    <t>Diseño de interiores, software de diseño, conocimiento de materiales</t>
  </si>
  <si>
    <t>Ingeniero de Proyectos</t>
  </si>
  <si>
    <t>Gestiona y supervisa proyectos de ingeniería, asegurando su finalización exitosa y dentro del presupuesto establecido.</t>
  </si>
  <si>
    <t>Gestión de proyectos, conocimientos técnicos de ingeniería, planificación</t>
  </si>
  <si>
    <t>Realiza análisis financiero y proporciona información y recomendaciones para la toma de decisiones estratégicas.</t>
  </si>
  <si>
    <t>Análisis financiero, conocimientos de contabilidad, modelos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</si>
</sst>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0" fillId="33" borderId="0" xfId="0" applyNumberFormat="1" applyFill="1"/>
    <xf numFmtId="8" fontId="0" fillId="33" borderId="0" xfId="0" applyNumberFormat="1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topLeftCell="A31" zoomScale="92" workbookViewId="0">
      <selection activeCell="P2" sqref="P2"/>
    </sheetView>
  </sheetViews>
  <sheetFormatPr defaultRowHeight="15" x14ac:dyDescent="0.25"/>
  <cols>
    <col min="1" max="1" width="15" bestFit="1" customWidth="1"/>
    <col min="2" max="2" width="25.85546875" bestFit="1" customWidth="1"/>
    <col min="3" max="3" width="17.42578125" customWidth="1"/>
    <col min="4" max="4" width="19" customWidth="1"/>
    <col min="5" max="5" width="18.7109375" customWidth="1"/>
    <col min="6" max="6" width="19.28515625" customWidth="1"/>
    <col min="7" max="7" width="22.7109375" customWidth="1"/>
    <col min="8" max="8" width="29.7109375" bestFit="1" customWidth="1"/>
    <col min="9" max="9" width="25.85546875" customWidth="1"/>
    <col min="10" max="10" width="29.28515625" customWidth="1"/>
    <col min="11" max="11" width="69.42578125" customWidth="1"/>
    <col min="12" max="12" width="20" customWidth="1"/>
    <col min="13" max="13" width="17.42578125" bestFit="1" customWidth="1"/>
    <col min="14" max="14" width="40.140625" customWidth="1"/>
    <col min="15" max="15" width="26.85546875" customWidth="1"/>
    <col min="16" max="16" width="115.85546875" customWidth="1"/>
    <col min="17" max="17" width="10" customWidth="1"/>
    <col min="18" max="18" width="32.28515625" customWidth="1"/>
    <col min="19" max="19" width="11.42578125" customWidth="1"/>
    <col min="20" max="20" width="21.85546875" customWidth="1"/>
    <col min="21" max="21" width="15.42578125" customWidth="1"/>
    <col min="22" max="22" width="21.5703125" customWidth="1"/>
    <col min="23" max="23" width="17.7109375" bestFit="1" customWidth="1"/>
    <col min="24" max="24" width="57.5703125" customWidth="1"/>
    <col min="25" max="25" width="15.140625" customWidth="1"/>
    <col min="26" max="26" width="26" customWidth="1"/>
    <col min="27" max="27" width="165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1" customFormat="1" x14ac:dyDescent="0.25">
      <c r="A2" s="1">
        <v>1234567</v>
      </c>
      <c r="B2" s="1" t="s">
        <v>98</v>
      </c>
      <c r="C2" s="1" t="s">
        <v>99</v>
      </c>
      <c r="D2" s="1" t="s">
        <v>74</v>
      </c>
      <c r="E2" s="1" t="s">
        <v>100</v>
      </c>
      <c r="F2" s="1" t="s">
        <v>101</v>
      </c>
      <c r="G2" s="2">
        <v>34974</v>
      </c>
      <c r="H2" s="2">
        <v>41549</v>
      </c>
      <c r="I2" s="1">
        <v>71395648</v>
      </c>
      <c r="J2" s="1" t="s">
        <v>102</v>
      </c>
      <c r="K2" s="1" t="s">
        <v>103</v>
      </c>
      <c r="L2" s="1" t="s">
        <v>104</v>
      </c>
      <c r="M2" s="2">
        <f t="shared" ref="M2:M16" si="0">IF(A2=A1,W1+5,H2)</f>
        <v>41549</v>
      </c>
      <c r="N2" s="1" t="str" cm="1">
        <f t="array" aca="1" ref="N2" ca="1">INDEX($N$67:$N$77, RANDBETWEEN(1, COUNTA($N$67:$N$77)), 1)</f>
        <v>Analista de Sistemas</v>
      </c>
      <c r="O2" s="1" t="str">
        <f t="shared" ref="O2:P60" ca="1" si="1">VLOOKUP($N2,$N$67:$Q$77,2,0)</f>
        <v>Tecnología de la Información</v>
      </c>
      <c r="P2" s="1" t="str">
        <f ca="1">VLOOKUP($N2,$N$67:$Q$77,3,0)</f>
        <v>Analiza y evalúa los sistemas informáticos de la empresa para identificar áreas de mejora y eficiencia.</v>
      </c>
      <c r="Q2" s="1">
        <v>71395648</v>
      </c>
      <c r="R2" s="1" t="s">
        <v>106</v>
      </c>
      <c r="S2" s="1" t="b">
        <v>0</v>
      </c>
      <c r="T2" s="1" t="b">
        <v>0</v>
      </c>
      <c r="U2" s="3">
        <v>595</v>
      </c>
      <c r="V2" s="1" t="s">
        <v>48</v>
      </c>
      <c r="W2" s="1" t="str">
        <f t="shared" ref="W2:W16" si="2">IF(A2=A3,DATE(YEAR(M2)+5,MONTH(M2)+2,DAY(M2)),"EMPLEO ACTUAL")</f>
        <v>EMPLEO ACTUAL</v>
      </c>
      <c r="X2" s="1" t="str" cm="1">
        <f t="array" aca="1" ref="X2" ca="1">IF(W2="EMPLEO ACTUAL","",INDEX($X$65:$X$84, RANDBETWEEN(1, COUNTA($X$65:$X$84)), 1))</f>
        <v/>
      </c>
      <c r="Y2" s="1" t="s">
        <v>63</v>
      </c>
      <c r="Z2" s="1" t="s">
        <v>35</v>
      </c>
      <c r="AA2" s="1" t="str">
        <f ca="1">VLOOKUP(N2,$N$67:$Q$77,4,0)</f>
        <v>Análisis de sistemas, resolución de problemas, conocimiento de bases de datos</v>
      </c>
    </row>
    <row r="3" spans="1:27" s="1" customFormat="1" x14ac:dyDescent="0.25">
      <c r="A3" s="1">
        <v>9876541</v>
      </c>
      <c r="B3" s="1" t="s">
        <v>176</v>
      </c>
      <c r="C3" s="1" t="s">
        <v>56</v>
      </c>
      <c r="D3" s="1" t="s">
        <v>177</v>
      </c>
      <c r="E3" s="1" t="s">
        <v>81</v>
      </c>
      <c r="F3" s="1" t="s">
        <v>58</v>
      </c>
      <c r="G3" s="2">
        <v>28799</v>
      </c>
      <c r="H3" s="2">
        <v>35374</v>
      </c>
      <c r="I3" s="1">
        <v>29578346</v>
      </c>
      <c r="J3" s="1" t="s">
        <v>178</v>
      </c>
      <c r="K3" s="1" t="s">
        <v>179</v>
      </c>
      <c r="L3" s="1" t="s">
        <v>126</v>
      </c>
      <c r="M3" s="2">
        <f t="shared" si="0"/>
        <v>35374</v>
      </c>
      <c r="N3" s="1" t="str" cm="1">
        <f t="array" aca="1" ref="N3" ca="1">INDEX($N$67:$N$77, RANDBETWEEN(1, COUNTA($N$67:$N$77)), 1)</f>
        <v>Analista de Recursos Humanos</v>
      </c>
      <c r="O3" s="1" t="str">
        <f t="shared" ca="1" si="1"/>
        <v>Recursos Humanos</v>
      </c>
      <c r="P3" s="1" t="str">
        <f t="shared" ref="P3:P60" ca="1" si="3">VLOOKUP($N3,$N$67:$Q$77,3,0)</f>
        <v>Realiza análisis y evaluaciones relacionados con la gestión del talento, desarrollo y retención de personal.</v>
      </c>
      <c r="Q3" s="1">
        <v>29578346</v>
      </c>
      <c r="R3" s="1" t="s">
        <v>180</v>
      </c>
      <c r="S3" s="1" t="b">
        <v>0</v>
      </c>
      <c r="T3" s="1" t="b">
        <v>0</v>
      </c>
      <c r="U3" s="3">
        <v>1285</v>
      </c>
      <c r="V3" s="1" t="s">
        <v>33</v>
      </c>
      <c r="W3" s="2">
        <f t="shared" si="2"/>
        <v>37261</v>
      </c>
      <c r="X3" s="1" t="str" cm="1">
        <f t="array" aca="1" ref="X3" ca="1">IF(W3="EMPLEO ACTUAL","",INDEX($X$65:$X$84, RANDBETWEEN(1, COUNTA($X$65:$X$84)), 1))</f>
        <v>Violar la confidencialidad de la empresa.</v>
      </c>
      <c r="Y3" s="1" t="s">
        <v>34</v>
      </c>
      <c r="Z3" s="1" t="s">
        <v>35</v>
      </c>
      <c r="AA3" s="1" t="str" cm="1">
        <f t="array" aca="1" ref="AA3" ca="1">INDEX($AA$65:$AA$84,RANDBETWEEN(1,COUNTA($AA$65:$AA$84)),1)</f>
        <v>Gestión de bases de datos, modelado de datos, consultas SQL</v>
      </c>
    </row>
    <row r="4" spans="1:27" s="1" customFormat="1" x14ac:dyDescent="0.25">
      <c r="A4" s="1">
        <v>9876541</v>
      </c>
      <c r="B4" s="1" t="s">
        <v>176</v>
      </c>
      <c r="C4" s="1" t="s">
        <v>56</v>
      </c>
      <c r="D4" s="1" t="s">
        <v>177</v>
      </c>
      <c r="E4" s="1" t="s">
        <v>81</v>
      </c>
      <c r="F4" s="1" t="s">
        <v>58</v>
      </c>
      <c r="G4" s="2">
        <v>28799</v>
      </c>
      <c r="H4" s="2">
        <v>35374</v>
      </c>
      <c r="I4" s="1" cm="1">
        <f t="array" aca="1" ref="I4" ca="1">INDEX($I$63:$I$122, RANDBETWEEN(1, COUNTA($I$63:$I$122)), 1)</f>
        <v>68025791</v>
      </c>
      <c r="J4" s="1" t="str">
        <f ca="1">VLOOKUP($I4,$I$63:$L$122,2,0)</f>
        <v>Stellar Systems</v>
      </c>
      <c r="K4" s="1" t="str">
        <f ca="1">VLOOKUP($I4,$I$63:$L$122,3,0)</f>
        <v>Avenida de la Montaña #234, Ciudad Juárez, Chihuahua</v>
      </c>
      <c r="L4" s="1" t="str">
        <f ca="1">VLOOKUP($I4,$I$63:$L$122,4,0)</f>
        <v>656-789-0123</v>
      </c>
      <c r="M4" s="2">
        <f t="shared" si="0"/>
        <v>37266</v>
      </c>
      <c r="N4" s="1" t="str" cm="1">
        <f t="array" aca="1" ref="N4" ca="1">INDEX($N$67:$N$77, RANDBETWEEN(1, COUNTA($N$67:$N$77)), 1)</f>
        <v>Asistente Ejecutivo</v>
      </c>
      <c r="O4" s="1" t="str">
        <f t="shared" ca="1" si="1"/>
        <v>Alta Dirección</v>
      </c>
      <c r="P4" s="1" t="str">
        <f t="shared" ca="1" si="3"/>
        <v>Brinda asistencia administrativa y coordinación para la alta dirección de la empresa.</v>
      </c>
      <c r="Q4" s="1">
        <v>85269625</v>
      </c>
      <c r="R4" s="1" t="s">
        <v>328</v>
      </c>
      <c r="S4" s="1" t="b">
        <v>1</v>
      </c>
      <c r="T4" s="1" t="b">
        <v>0</v>
      </c>
      <c r="U4" s="3">
        <v>793.45</v>
      </c>
      <c r="V4" s="1" t="s">
        <v>48</v>
      </c>
      <c r="W4" s="1" t="str">
        <f t="shared" si="2"/>
        <v>EMPLEO ACTUAL</v>
      </c>
      <c r="X4" s="1" t="str" cm="1">
        <f t="array" aca="1" ref="X4" ca="1">IF(W4="EMPLEO ACTUAL","",INDEX($X$65:$X$84, RANDBETWEEN(1, COUNTA($X$65:$X$84)), 1))</f>
        <v/>
      </c>
      <c r="Y4" s="1" t="s">
        <v>34</v>
      </c>
      <c r="Z4" s="1" t="s">
        <v>35</v>
      </c>
      <c r="AA4" s="1" t="str" cm="1">
        <f t="array" aca="1" ref="AA4" ca="1">INDEX($AA$65:$AA$84,RANDBETWEEN(1,COUNTA($AA$65:$AA$84)),1)</f>
        <v>Seguridad informática, análisis de vulnerabilidades, mitigación de riesgos</v>
      </c>
    </row>
    <row r="5" spans="1:27" s="1" customFormat="1" x14ac:dyDescent="0.25">
      <c r="A5" s="1">
        <v>12345678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2">
        <v>31750</v>
      </c>
      <c r="H5" s="2">
        <v>38325</v>
      </c>
      <c r="I5" s="1" cm="1">
        <f t="array" aca="1" ref="I5" ca="1">INDEX($I$63:$I$122, RANDBETWEEN(1, COUNTA($I$63:$I$122)), 1)</f>
        <v>2473135</v>
      </c>
      <c r="J5" s="1" t="str">
        <f ca="1">VLOOKUP($I5,$I$63:$L$122,2,0)</f>
        <v>Optima Tech Solutions Inc.</v>
      </c>
      <c r="K5" s="1" t="str">
        <f ca="1">VLOOKUP($I5,$I$63:$L$122,3,0)</f>
        <v>Avenida del Bosque #654, Ciudad Juárez, Chihuahua</v>
      </c>
      <c r="L5" s="1" t="str">
        <f ca="1">VLOOKUP($I5,$I$63:$L$122,4,0)</f>
        <v>656-123-4567</v>
      </c>
      <c r="M5" s="2">
        <f t="shared" si="0"/>
        <v>38325</v>
      </c>
      <c r="N5" s="1" t="str" cm="1">
        <f t="array" aca="1" ref="N5" ca="1">INDEX($N$67:$N$77, RANDBETWEEN(1, COUNTA($N$67:$N$77)), 1)</f>
        <v>Ejecutivo de Cuentas</v>
      </c>
      <c r="O5" s="1" t="str">
        <f t="shared" ca="1" si="1"/>
        <v>Ventas</v>
      </c>
      <c r="P5" s="1" t="str">
        <f t="shared" ca="1" si="3"/>
        <v>Gestiona y desarrolla relaciones con clientes existentes, identificando oportunidades de venta y brindando un excelente servicio al cliente.</v>
      </c>
      <c r="Q5" s="1">
        <v>82573614</v>
      </c>
      <c r="R5" s="1" t="str" cm="1">
        <f t="array" aca="1" ref="R5" ca="1">INDEX($R$65:$R$124, RANDBETWEEN(1, COUNTA($R$65:$R$124)), 1)</f>
        <v>Felipe Eduardo Torres Sánchez</v>
      </c>
      <c r="S5" s="1" t="b">
        <v>0</v>
      </c>
      <c r="T5" s="1" t="b">
        <v>0</v>
      </c>
      <c r="U5" s="3">
        <v>876.85</v>
      </c>
      <c r="V5" s="1" t="s">
        <v>33</v>
      </c>
      <c r="W5" s="2">
        <f t="shared" si="2"/>
        <v>40213</v>
      </c>
      <c r="X5" s="1" t="str" cm="1">
        <f t="array" aca="1" ref="X5" ca="1">IF(W5="EMPLEO ACTUAL","",INDEX($X$65:$X$84, RANDBETWEEN(1, COUNTA($X$65:$X$84)), 1))</f>
        <v>Negligencia grave o errores costosos.</v>
      </c>
      <c r="Y5" s="1" t="s">
        <v>34</v>
      </c>
      <c r="Z5" s="1" t="s">
        <v>35</v>
      </c>
      <c r="AA5" s="1" t="str" cm="1">
        <f t="array" aca="1" ref="AA5" ca="1">INDEX($AA$65:$AA$84,RANDBETWEEN(1,COUNTA($AA$65:$AA$84)),1)</f>
        <v>Big data, almacenamiento y procesamiento de grandes volúmenes de información</v>
      </c>
    </row>
    <row r="6" spans="1:27" s="1" customFormat="1" x14ac:dyDescent="0.25">
      <c r="A6" s="1">
        <v>12345678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2">
        <v>31750</v>
      </c>
      <c r="H6" s="2">
        <v>38325</v>
      </c>
      <c r="I6" s="1" cm="1">
        <f t="array" aca="1" ref="I6" ca="1">INDEX($I$63:$I$122, RANDBETWEEN(1, COUNTA($I$63:$I$122)), 1)</f>
        <v>24692357</v>
      </c>
      <c r="J6" s="1" t="str">
        <f ca="1">VLOOKUP($I6,$I$63:$L$122,2,0)</f>
        <v>Precision Technologies</v>
      </c>
      <c r="K6" s="1" t="str">
        <f ca="1">VLOOKUP($I6,$I$63:$L$122,3,0)</f>
        <v>Avenida de los Pinos #321, Ciudad Juárez, Chihuahua</v>
      </c>
      <c r="L6" s="1" t="str">
        <f ca="1">VLOOKUP($I6,$I$63:$L$122,4,0)</f>
        <v>656-345-6789</v>
      </c>
      <c r="M6" s="2">
        <f t="shared" si="0"/>
        <v>40218</v>
      </c>
      <c r="N6" s="1" t="str" cm="1">
        <f t="array" aca="1" ref="N6" ca="1">INDEX($N$67:$N$77, RANDBETWEEN(1, COUNTA($N$67:$N$77)), 1)</f>
        <v>Analista Financiero</v>
      </c>
      <c r="O6" s="1" t="str">
        <f t="shared" ca="1" si="1"/>
        <v>Finanzas</v>
      </c>
      <c r="P6" s="1" t="str">
        <f t="shared" ca="1" si="3"/>
        <v>Realiza análisis financiero y proporciona información y recomendaciones para la toma de decisiones estratégicas.</v>
      </c>
      <c r="Q6" s="1">
        <v>56854543</v>
      </c>
      <c r="R6" s="1" t="str" cm="1">
        <f t="array" aca="1" ref="R6" ca="1">INDEX($R$65:$R$124, RANDBETWEEN(1, COUNTA($R$65:$R$124)), 1)</f>
        <v>María Josefina Méndez López</v>
      </c>
      <c r="S6" s="1" t="b">
        <v>0</v>
      </c>
      <c r="T6" s="1" t="b">
        <v>0</v>
      </c>
      <c r="U6" s="3">
        <v>996.85</v>
      </c>
      <c r="V6" s="1" t="s">
        <v>33</v>
      </c>
      <c r="W6" s="2">
        <f t="shared" si="2"/>
        <v>42103</v>
      </c>
      <c r="X6" s="1" t="str" cm="1">
        <f t="array" aca="1" ref="X6" ca="1">IF(W6="EMPLEO ACTUAL","",INDEX($X$65:$X$84, RANDBETWEEN(1, COUNTA($X$65:$X$84)), 1))</f>
        <v>Violar la confidencialidad de la empresa.</v>
      </c>
      <c r="Y6" s="1" t="s">
        <v>34</v>
      </c>
      <c r="Z6" s="1" t="s">
        <v>35</v>
      </c>
      <c r="AA6" s="1" t="str" cm="1">
        <f t="array" aca="1" ref="AA6" ca="1">INDEX($AA$65:$AA$84,RANDBETWEEN(1,COUNTA($AA$65:$AA$84)),1)</f>
        <v>Análisis de datos, minería de datos, visualización de información</v>
      </c>
    </row>
    <row r="7" spans="1:27" s="1" customFormat="1" x14ac:dyDescent="0.25">
      <c r="A7" s="1">
        <v>12345678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2">
        <v>31750</v>
      </c>
      <c r="H7" s="2">
        <v>38325</v>
      </c>
      <c r="I7" s="1" cm="1">
        <f t="array" aca="1" ref="I7" ca="1">INDEX($I$63:$I$122, RANDBETWEEN(1, COUNTA($I$63:$I$122)), 1)</f>
        <v>57924680</v>
      </c>
      <c r="J7" s="1" t="str">
        <f ca="1">VLOOKUP($I7,$I$63:$L$122,2,0)</f>
        <v>Quantum Innovations</v>
      </c>
      <c r="K7" s="1" t="str">
        <f ca="1">VLOOKUP($I7,$I$63:$L$122,3,0)</f>
        <v>Calle del Bosque #654, Ciudad Juárez, Chihuahua</v>
      </c>
      <c r="L7" s="1" t="str">
        <f ca="1">VLOOKUP($I7,$I$63:$L$122,4,0)</f>
        <v>656-678-9012</v>
      </c>
      <c r="M7" s="2">
        <f t="shared" si="0"/>
        <v>42108</v>
      </c>
      <c r="N7" s="1" t="str" cm="1">
        <f t="array" aca="1" ref="N7" ca="1">INDEX($N$67:$N$77, RANDBETWEEN(1, COUNTA($N$67:$N$77)), 1)</f>
        <v>Asistente Ejecutivo</v>
      </c>
      <c r="O7" s="1" t="str">
        <f t="shared" ca="1" si="1"/>
        <v>Alta Dirección</v>
      </c>
      <c r="P7" s="1" t="str">
        <f t="shared" ca="1" si="3"/>
        <v>Brinda asistencia administrativa y coordinación para la alta dirección de la empresa.</v>
      </c>
      <c r="Q7" s="1">
        <v>43567546</v>
      </c>
      <c r="R7" s="1" t="str" cm="1">
        <f t="array" aca="1" ref="R7" ca="1">INDEX($R$65:$R$124, RANDBETWEEN(1, COUNTA($R$65:$R$124)), 1)</f>
        <v>Luis Eduardo López Martínez</v>
      </c>
      <c r="S7" s="1" t="b">
        <v>0</v>
      </c>
      <c r="T7" s="1" t="b">
        <v>1</v>
      </c>
      <c r="U7" s="3">
        <v>1116.8499999999999</v>
      </c>
      <c r="V7" s="1" t="s">
        <v>48</v>
      </c>
      <c r="W7" s="2">
        <f t="shared" si="2"/>
        <v>43996</v>
      </c>
      <c r="X7" s="1" t="str" cm="1">
        <f t="array" aca="1" ref="X7" ca="1">IF(W7="EMPLEO ACTUAL","",INDEX($X$65:$X$84, RANDBETWEEN(1, COUNTA($X$65:$X$84)), 1))</f>
        <v>Desempeño laboral deficiente.</v>
      </c>
      <c r="Y7" s="1" t="s">
        <v>34</v>
      </c>
      <c r="Z7" s="1" t="s">
        <v>35</v>
      </c>
      <c r="AA7" s="1" t="str" cm="1">
        <f t="array" aca="1" ref="AA7" ca="1">INDEX($AA$65:$AA$84,RANDBETWEEN(1,COUNTA($AA$65:$AA$84)),1)</f>
        <v>Desarrollo móvil, creación de aplicaciones para iOS y Android</v>
      </c>
    </row>
    <row r="8" spans="1:27" s="1" customFormat="1" x14ac:dyDescent="0.25">
      <c r="A8" s="1">
        <v>12345678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2">
        <v>31750</v>
      </c>
      <c r="H8" s="2">
        <v>38325</v>
      </c>
      <c r="I8" s="1" cm="1">
        <f t="array" aca="1" ref="I8" ca="1">INDEX($I$63:$I$122, RANDBETWEEN(1, COUNTA($I$63:$I$122)), 1)</f>
        <v>46813579</v>
      </c>
      <c r="J8" s="1" t="str">
        <f ca="1">VLOOKUP($I8,$I$63:$L$122,2,0)</f>
        <v>Visionary Enterprises</v>
      </c>
      <c r="K8" s="1" t="str">
        <f ca="1">VLOOKUP($I8,$I$63:$L$122,3,0)</f>
        <v>Avenida de los Pinos #321, Ciudad Juárez, Chihuahua</v>
      </c>
      <c r="L8" s="1" t="str">
        <f ca="1">VLOOKUP($I8,$I$63:$L$122,4,0)</f>
        <v>656-567-8901</v>
      </c>
      <c r="M8" s="2">
        <f t="shared" si="0"/>
        <v>44001</v>
      </c>
      <c r="N8" s="1" t="str" cm="1">
        <f t="array" aca="1" ref="N8" ca="1">INDEX($N$67:$N$77, RANDBETWEEN(1, COUNTA($N$67:$N$77)), 1)</f>
        <v>Ingeniero de Proyectos</v>
      </c>
      <c r="O8" s="1" t="str">
        <f t="shared" ca="1" si="1"/>
        <v>Ingeniería</v>
      </c>
      <c r="P8" s="1" t="str">
        <f t="shared" ca="1" si="3"/>
        <v>Gestiona y supervisa proyectos de ingeniería, asegurando su finalización exitosa y dentro del presupuesto establecido.</v>
      </c>
      <c r="Q8" s="1">
        <v>34546546</v>
      </c>
      <c r="R8" s="1" t="str" cm="1">
        <f t="array" aca="1" ref="R8" ca="1">INDEX($R$65:$R$124, RANDBETWEEN(1, COUNTA($R$65:$R$124)), 1)</f>
        <v>María Florencia Torres Rodríguez</v>
      </c>
      <c r="S8" s="1" t="b">
        <v>0</v>
      </c>
      <c r="T8" s="1" t="b">
        <v>0</v>
      </c>
      <c r="U8" s="3">
        <v>1236.8499999999999</v>
      </c>
      <c r="V8" s="1" t="s">
        <v>48</v>
      </c>
      <c r="W8" s="1" t="str">
        <f t="shared" si="2"/>
        <v>EMPLEO ACTUAL</v>
      </c>
      <c r="X8" s="1" t="str" cm="1">
        <f t="array" aca="1" ref="X8" ca="1">IF(W8="EMPLEO ACTUAL","",INDEX($X$65:$X$84, RANDBETWEEN(1, COUNTA($X$65:$X$84)), 1))</f>
        <v/>
      </c>
      <c r="Y8" s="1" t="s">
        <v>34</v>
      </c>
      <c r="Z8" s="1" t="s">
        <v>35</v>
      </c>
      <c r="AA8" s="1" t="str" cm="1">
        <f t="array" aca="1" ref="AA8" ca="1">INDEX($AA$65:$AA$84,RANDBETWEEN(1,COUNTA($AA$65:$AA$84)),1)</f>
        <v>Gestión de bases de datos, modelado de datos, consultas SQL</v>
      </c>
    </row>
    <row r="9" spans="1:27" s="1" customFormat="1" x14ac:dyDescent="0.25">
      <c r="A9" s="1">
        <v>21098763</v>
      </c>
      <c r="B9" s="1" t="s">
        <v>181</v>
      </c>
      <c r="C9" s="1" t="s">
        <v>182</v>
      </c>
      <c r="D9" s="1" t="s">
        <v>74</v>
      </c>
      <c r="E9" s="1" t="s">
        <v>96</v>
      </c>
      <c r="F9" s="1" t="s">
        <v>183</v>
      </c>
      <c r="G9" s="2">
        <v>31240</v>
      </c>
      <c r="H9" s="2">
        <v>37814</v>
      </c>
      <c r="I9" s="1" cm="1">
        <f t="array" aca="1" ref="I9" ca="1">INDEX($I$63:$I$122, RANDBETWEEN(1, COUNTA($I$63:$I$122)), 1)</f>
        <v>2472135</v>
      </c>
      <c r="J9" s="1" t="str">
        <f ca="1">VLOOKUP($I9,$I$63:$L$122,2,0)</f>
        <v>Prime Solutions Corporation</v>
      </c>
      <c r="K9" s="1" t="str">
        <f ca="1">VLOOKUP($I9,$I$63:$L$122,3,0)</f>
        <v>Avenida de los Pinos #321, Ciudad Juárez, Chihuahua</v>
      </c>
      <c r="L9" s="1" t="str">
        <f ca="1">VLOOKUP($I9,$I$63:$L$122,4,0)</f>
        <v>656-123-4567</v>
      </c>
      <c r="M9" s="2">
        <f t="shared" si="0"/>
        <v>37814</v>
      </c>
      <c r="N9" s="1" t="str" cm="1">
        <f t="array" aca="1" ref="N9" ca="1">INDEX($N$67:$N$77, RANDBETWEEN(1, COUNTA($N$67:$N$77)), 1)</f>
        <v>Diseñador de Interiores</v>
      </c>
      <c r="O9" s="1" t="str">
        <f t="shared" ca="1" si="1"/>
        <v>Diseño</v>
      </c>
      <c r="P9" s="1" t="str">
        <f t="shared" ca="1" si="3"/>
        <v>Crea y planifica diseños de interiores para espacios comerciales o residenciales.</v>
      </c>
      <c r="Q9" s="1">
        <v>87264853</v>
      </c>
      <c r="R9" s="1" t="s">
        <v>379</v>
      </c>
      <c r="S9" s="1" t="b">
        <v>0</v>
      </c>
      <c r="T9" s="1" t="b">
        <v>0</v>
      </c>
      <c r="U9" s="3">
        <f>IF(A9=A8,U8+120,595)</f>
        <v>595</v>
      </c>
      <c r="V9" s="1" t="s">
        <v>48</v>
      </c>
      <c r="W9" s="2">
        <f t="shared" si="2"/>
        <v>39703</v>
      </c>
      <c r="X9" s="1" t="str" cm="1">
        <f t="array" aca="1" ref="X9" ca="1">IF(W9="EMPLEO ACTUAL","",INDEX($X$65:$X$84, RANDBETWEEN(1, COUNTA($X$65:$X$84)), 1))</f>
        <v>Robo o fraude en el lugar de trabajo.</v>
      </c>
      <c r="Y9" s="1" t="s">
        <v>34</v>
      </c>
      <c r="Z9" s="1" t="s">
        <v>35</v>
      </c>
      <c r="AA9" s="1" t="str" cm="1">
        <f t="array" aca="1" ref="AA9" ca="1">INDEX($AA$65:$AA$84,RANDBETWEEN(1,COUNTA($AA$65:$AA$84)),1)</f>
        <v>Gestión de bases de datos, modelado de datos, consultas SQL</v>
      </c>
    </row>
    <row r="10" spans="1:27" s="1" customFormat="1" x14ac:dyDescent="0.25">
      <c r="A10" s="1">
        <v>21098763</v>
      </c>
      <c r="B10" s="1" t="s">
        <v>181</v>
      </c>
      <c r="C10" s="1" t="s">
        <v>182</v>
      </c>
      <c r="D10" s="1" t="s">
        <v>74</v>
      </c>
      <c r="E10" s="1" t="s">
        <v>96</v>
      </c>
      <c r="F10" s="1" t="s">
        <v>183</v>
      </c>
      <c r="G10" s="2">
        <v>31240</v>
      </c>
      <c r="H10" s="2">
        <v>37814</v>
      </c>
      <c r="I10" s="1" cm="1">
        <f t="array" aca="1" ref="I10" ca="1">INDEX($I$63:$I$122, RANDBETWEEN(1, COUNTA($I$63:$I$122)), 1)</f>
        <v>2473135</v>
      </c>
      <c r="J10" s="1" t="str">
        <f ca="1">VLOOKUP($I10,$I$63:$L$122,2,0)</f>
        <v>Optima Tech Solutions Inc.</v>
      </c>
      <c r="K10" s="1" t="str">
        <f ca="1">VLOOKUP($I10,$I$63:$L$122,3,0)</f>
        <v>Avenida del Bosque #654, Ciudad Juárez, Chihuahua</v>
      </c>
      <c r="L10" s="1" t="str">
        <f ca="1">VLOOKUP($I10,$I$63:$L$122,4,0)</f>
        <v>656-123-4567</v>
      </c>
      <c r="M10" s="2">
        <f t="shared" si="0"/>
        <v>39708</v>
      </c>
      <c r="N10" s="1" t="str" cm="1">
        <f t="array" aca="1" ref="N10" ca="1">INDEX($N$67:$N$77, RANDBETWEEN(1, COUNTA($N$67:$N$77)), 1)</f>
        <v>Especialista en Redes Sociales</v>
      </c>
      <c r="O10" s="1" t="str">
        <f t="shared" ca="1" si="1"/>
        <v>Marketing Digital</v>
      </c>
      <c r="P10" s="1" t="str">
        <f t="shared" ca="1" si="3"/>
        <v>Gestiona y desarrolla estrategias de marketing en redes sociales para aumentar la visibilidad y el compromiso de la marca.</v>
      </c>
      <c r="Q10" s="1">
        <v>58294736</v>
      </c>
      <c r="R10" s="1" t="s">
        <v>71</v>
      </c>
      <c r="S10" s="1" t="b">
        <v>0</v>
      </c>
      <c r="T10" s="1" t="b">
        <v>0</v>
      </c>
      <c r="U10" s="3">
        <f t="shared" ref="U10:U16" si="4">IF(A10=A9,U9+120,595)</f>
        <v>715</v>
      </c>
      <c r="V10" s="1" t="s">
        <v>48</v>
      </c>
      <c r="W10" s="2">
        <f t="shared" si="2"/>
        <v>41595</v>
      </c>
      <c r="X10" s="1" t="str" cm="1">
        <f t="array" aca="1" ref="X10" ca="1">IF(W10="EMPLEO ACTUAL","",INDEX($X$65:$X$84, RANDBETWEEN(1, COUNTA($X$65:$X$84)), 1))</f>
        <v>Incapacidad para trabajar en equipo.</v>
      </c>
      <c r="Y10" s="1" t="s">
        <v>34</v>
      </c>
      <c r="Z10" s="1" t="s">
        <v>35</v>
      </c>
      <c r="AA10" s="1" t="str" cm="1">
        <f t="array" aca="1" ref="AA10" ca="1">INDEX($AA$65:$AA$84,RANDBETWEEN(1,COUNTA($AA$65:$AA$84)),1)</f>
        <v>Arquitectura de software, diseño de sistemas escalables y modulares</v>
      </c>
    </row>
    <row r="11" spans="1:27" s="1" customFormat="1" x14ac:dyDescent="0.25">
      <c r="A11" s="1">
        <v>21098763</v>
      </c>
      <c r="B11" s="1" t="s">
        <v>181</v>
      </c>
      <c r="C11" s="1" t="s">
        <v>182</v>
      </c>
      <c r="D11" s="1" t="s">
        <v>74</v>
      </c>
      <c r="E11" s="1" t="s">
        <v>96</v>
      </c>
      <c r="F11" s="1" t="s">
        <v>183</v>
      </c>
      <c r="G11" s="2">
        <v>31240</v>
      </c>
      <c r="H11" s="2">
        <v>37814</v>
      </c>
      <c r="I11" s="1" cm="1">
        <f t="array" aca="1" ref="I11" ca="1">INDEX($I$63:$I$122, RANDBETWEEN(1, COUNTA($I$63:$I$122)), 1)</f>
        <v>68025791</v>
      </c>
      <c r="J11" s="1" t="str">
        <f ca="1">VLOOKUP($I11,$I$63:$L$122,2,0)</f>
        <v>Stellar Systems</v>
      </c>
      <c r="K11" s="1" t="str">
        <f ca="1">VLOOKUP($I11,$I$63:$L$122,3,0)</f>
        <v>Avenida de la Montaña #234, Ciudad Juárez, Chihuahua</v>
      </c>
      <c r="L11" s="1" t="str">
        <f ca="1">VLOOKUP($I11,$I$63:$L$122,4,0)</f>
        <v>656-789-0123</v>
      </c>
      <c r="M11" s="2">
        <f t="shared" si="0"/>
        <v>41600</v>
      </c>
      <c r="N11" s="1" t="str" cm="1">
        <f t="array" aca="1" ref="N11" ca="1">INDEX($N$67:$N$77, RANDBETWEEN(1, COUNTA($N$67:$N$77)), 1)</f>
        <v>Analista Financiero</v>
      </c>
      <c r="O11" s="1" t="str">
        <f t="shared" ca="1" si="1"/>
        <v>Finanzas</v>
      </c>
      <c r="P11" s="1" t="str">
        <f t="shared" ca="1" si="3"/>
        <v>Realiza análisis financiero y proporciona información y recomendaciones para la toma de decisiones estratégicas.</v>
      </c>
      <c r="Q11" s="1">
        <v>59271386</v>
      </c>
      <c r="R11" s="1" t="s">
        <v>164</v>
      </c>
      <c r="S11" s="1" t="b">
        <v>0</v>
      </c>
      <c r="T11" s="1" t="b">
        <v>0</v>
      </c>
      <c r="U11" s="3">
        <f t="shared" si="4"/>
        <v>835</v>
      </c>
      <c r="V11" s="1" t="s">
        <v>48</v>
      </c>
      <c r="W11" s="2" t="str">
        <f t="shared" si="2"/>
        <v>EMPLEO ACTUAL</v>
      </c>
      <c r="X11" s="1" t="str" cm="1">
        <f t="array" aca="1" ref="X11" ca="1">IF(W11="EMPLEO ACTUAL","",INDEX($X$65:$X$84, RANDBETWEEN(1, COUNTA($X$65:$X$84)), 1))</f>
        <v/>
      </c>
      <c r="Y11" s="1" t="s">
        <v>34</v>
      </c>
      <c r="Z11" s="1" t="s">
        <v>35</v>
      </c>
      <c r="AA11" s="1" t="str" cm="1">
        <f t="array" aca="1" ref="AA11" ca="1">INDEX($AA$65:$AA$84,RANDBETWEEN(1,COUNTA($AA$65:$AA$84)),1)</f>
        <v>Cloud computing, configuración de servicios en la nube, escalabilidad</v>
      </c>
    </row>
    <row r="12" spans="1:27" s="1" customFormat="1" x14ac:dyDescent="0.25">
      <c r="A12" s="1">
        <v>21098764</v>
      </c>
      <c r="B12" s="1" t="s">
        <v>152</v>
      </c>
      <c r="C12" s="1" t="s">
        <v>153</v>
      </c>
      <c r="D12" s="1" t="s">
        <v>74</v>
      </c>
      <c r="E12" s="1" t="s">
        <v>109</v>
      </c>
      <c r="F12" s="1" t="s">
        <v>113</v>
      </c>
      <c r="G12" s="2">
        <v>29939</v>
      </c>
      <c r="H12" s="2">
        <v>36513</v>
      </c>
      <c r="I12" s="1" cm="1">
        <f t="array" aca="1" ref="I12" ca="1">INDEX($I$63:$I$122, RANDBETWEEN(1, COUNTA($I$63:$I$122)), 1)</f>
        <v>68027791</v>
      </c>
      <c r="J12" s="1" t="str">
        <f ca="1">VLOOKUP($I12,$I$63:$L$122,2,0)</f>
        <v>Innovatech Systems</v>
      </c>
      <c r="K12" s="1" t="str">
        <f ca="1">VLOOKUP($I12,$I$63:$L$122,3,0)</f>
        <v>Avenida de la Rosa #890, Ciudad Juárez, Chihuahua</v>
      </c>
      <c r="L12" s="1" t="str">
        <f ca="1">VLOOKUP($I12,$I$63:$L$122,4,0)</f>
        <v>656-789-0123</v>
      </c>
      <c r="M12" s="2">
        <f t="shared" si="0"/>
        <v>36513</v>
      </c>
      <c r="N12" s="1" t="str" cm="1">
        <f t="array" aca="1" ref="N12" ca="1">INDEX($N$67:$N$77, RANDBETWEEN(1, COUNTA($N$67:$N$77)), 1)</f>
        <v>Asistente Ejecutivo</v>
      </c>
      <c r="O12" s="1" t="str">
        <f t="shared" ca="1" si="1"/>
        <v>Alta Dirección</v>
      </c>
      <c r="P12" s="1" t="str">
        <f t="shared" ca="1" si="3"/>
        <v>Brinda asistencia administrativa y coordinación para la alta dirección de la empresa.</v>
      </c>
      <c r="Q12" s="1">
        <v>42813597</v>
      </c>
      <c r="R12" s="1" t="s">
        <v>155</v>
      </c>
      <c r="S12" s="1" t="b">
        <v>0</v>
      </c>
      <c r="T12" s="1" t="b">
        <v>0</v>
      </c>
      <c r="U12" s="3">
        <f t="shared" si="4"/>
        <v>595</v>
      </c>
      <c r="V12" s="1" t="s">
        <v>48</v>
      </c>
      <c r="W12" s="2">
        <f t="shared" si="2"/>
        <v>38402</v>
      </c>
      <c r="X12" s="1" t="str" cm="1">
        <f t="array" aca="1" ref="X12" ca="1">IF(W12="EMPLEO ACTUAL","",INDEX($X$65:$X$84, RANDBETWEEN(1, COUNTA($X$65:$X$84)), 1))</f>
        <v>Falta de reconocimiento o apreciación.</v>
      </c>
      <c r="Y12" s="1" t="s">
        <v>34</v>
      </c>
      <c r="Z12" s="1" t="s">
        <v>64</v>
      </c>
      <c r="AA12" s="1" t="str" cm="1">
        <f t="array" aca="1" ref="AA12" ca="1">INDEX($AA$65:$AA$84,RANDBETWEEN(1,COUNTA($AA$65:$AA$84)),1)</f>
        <v>Ciberseguridad, detección de intrusiones, respuesta a incidentes</v>
      </c>
    </row>
    <row r="13" spans="1:27" s="1" customFormat="1" x14ac:dyDescent="0.25">
      <c r="A13" s="1">
        <v>21098764</v>
      </c>
      <c r="B13" s="1" t="s">
        <v>152</v>
      </c>
      <c r="C13" s="1" t="str">
        <f>IF($A13=$A12,C12,"")</f>
        <v>Victoria</v>
      </c>
      <c r="D13" s="1" t="str">
        <f t="shared" ref="D13:H13" si="5">IF($A13=$A12,D12,"")</f>
        <v>-</v>
      </c>
      <c r="E13" s="1" t="str">
        <f t="shared" si="5"/>
        <v>Ríos</v>
      </c>
      <c r="F13" s="1" t="str">
        <f t="shared" si="5"/>
        <v>Sánchez</v>
      </c>
      <c r="G13" s="2">
        <f t="shared" si="5"/>
        <v>29939</v>
      </c>
      <c r="H13" s="2">
        <f t="shared" si="5"/>
        <v>36513</v>
      </c>
      <c r="I13" s="1" cm="1">
        <f t="array" aca="1" ref="I13" ca="1">INDEX($I$63:$I$122, RANDBETWEEN(1, COUNTA($I$63:$I$122)), 1)</f>
        <v>13582246</v>
      </c>
      <c r="J13" s="1" t="str">
        <f ca="1">VLOOKUP($I13,$I$63:$L$122,2,0)</f>
        <v>Prodigy Technologies</v>
      </c>
      <c r="K13" s="1" t="str">
        <f ca="1">VLOOKUP($I13,$I$63:$L$122,3,0)</f>
        <v>Calle de los Pinos #321, Ciudad Juárez, Chihuahua</v>
      </c>
      <c r="L13" s="1" t="str">
        <f ca="1">VLOOKUP($I13,$I$63:$L$122,4,0)</f>
        <v>656-234-5678</v>
      </c>
      <c r="M13" s="2">
        <f t="shared" si="0"/>
        <v>38407</v>
      </c>
      <c r="N13" s="1" t="str" cm="1">
        <f t="array" aca="1" ref="N13" ca="1">INDEX($N$67:$N$77, RANDBETWEEN(1, COUNTA($N$67:$N$77)), 1)</f>
        <v>Ejecutivo de Cuentas</v>
      </c>
      <c r="O13" s="1" t="str">
        <f t="shared" ca="1" si="1"/>
        <v>Ventas</v>
      </c>
      <c r="P13" s="1" t="str">
        <f t="shared" ca="1" si="3"/>
        <v>Gestiona y desarrolla relaciones con clientes existentes, identificando oportunidades de venta y brindando un excelente servicio al cliente.</v>
      </c>
      <c r="Q13" s="1">
        <v>58294736</v>
      </c>
      <c r="R13" s="1" t="s">
        <v>71</v>
      </c>
      <c r="S13" s="1" t="b">
        <v>0</v>
      </c>
      <c r="T13" s="1" t="b">
        <v>1</v>
      </c>
      <c r="U13" s="3">
        <f t="shared" si="4"/>
        <v>715</v>
      </c>
      <c r="V13" s="1" t="s">
        <v>48</v>
      </c>
      <c r="W13" s="2">
        <f t="shared" si="2"/>
        <v>40292</v>
      </c>
      <c r="X13" s="1" t="str" cm="1">
        <f t="array" aca="1" ref="X13" ca="1">IF(W13="EMPLEO ACTUAL","",INDEX($X$65:$X$84, RANDBETWEEN(1, COUNTA($X$65:$X$84)), 1))</f>
        <v>Mala conducta o falta de ética.</v>
      </c>
      <c r="Y13" s="1" t="s">
        <v>63</v>
      </c>
      <c r="Z13" s="1" t="s">
        <v>72</v>
      </c>
      <c r="AA13" s="1" t="str" cm="1">
        <f t="array" aca="1" ref="AA13" ca="1">INDEX($AA$65:$AA$84,RANDBETWEEN(1,COUNTA($AA$65:$AA$84)),1)</f>
        <v>Virtualización, creación y gestión de máquinas virtuales</v>
      </c>
    </row>
    <row r="14" spans="1:27" s="1" customFormat="1" x14ac:dyDescent="0.25">
      <c r="A14" s="1">
        <v>21098764</v>
      </c>
      <c r="B14" s="1" t="s">
        <v>152</v>
      </c>
      <c r="C14" s="1" t="str">
        <f>IF($A14=$A13,C13,"")</f>
        <v>Victoria</v>
      </c>
      <c r="D14" s="1" t="str">
        <f t="shared" ref="D14" si="6">IF($A14=$A13,D13,"")</f>
        <v>-</v>
      </c>
      <c r="E14" s="1" t="str">
        <f t="shared" ref="E14" si="7">IF($A14=$A13,E13,"")</f>
        <v>Ríos</v>
      </c>
      <c r="F14" s="1" t="str">
        <f t="shared" ref="F14" si="8">IF($A14=$A13,F13,"")</f>
        <v>Sánchez</v>
      </c>
      <c r="G14" s="2">
        <f t="shared" ref="G14" si="9">IF($A14=$A13,G13,"")</f>
        <v>29939</v>
      </c>
      <c r="H14" s="2">
        <f t="shared" ref="H14" si="10">IF($A14=$A13,H13,"")</f>
        <v>36513</v>
      </c>
      <c r="I14" s="1" cm="1">
        <f t="array" aca="1" ref="I14" ca="1">INDEX($I$63:$I$122, RANDBETWEEN(1, COUNTA($I$63:$I$122)), 1)</f>
        <v>24691357</v>
      </c>
      <c r="J14" s="1" t="str">
        <f ca="1">VLOOKUP($I14,$I$63:$L$122,2,0)</f>
        <v>Digital Matrix</v>
      </c>
      <c r="K14" s="1" t="str">
        <f ca="1">VLOOKUP($I14,$I$63:$L$122,3,0)</f>
        <v>Avenida Primavera #098, Ciudad Juárez, Chihuahua</v>
      </c>
      <c r="L14" s="1" t="str">
        <f ca="1">VLOOKUP($I14,$I$63:$L$122,4,0)</f>
        <v>656-345-6789</v>
      </c>
      <c r="M14" s="2">
        <f t="shared" si="0"/>
        <v>40297</v>
      </c>
      <c r="N14" s="1" t="str" cm="1">
        <f t="array" aca="1" ref="N14" ca="1">INDEX($N$67:$N$77, RANDBETWEEN(1, COUNTA($N$67:$N$77)), 1)</f>
        <v>Ejecutivo de Cuentas</v>
      </c>
      <c r="O14" s="1" t="str">
        <f t="shared" ca="1" si="1"/>
        <v>Ventas</v>
      </c>
      <c r="P14" s="1" t="str">
        <f t="shared" ca="1" si="3"/>
        <v>Gestiona y desarrolla relaciones con clientes existentes, identificando oportunidades de venta y brindando un excelente servicio al cliente.</v>
      </c>
      <c r="Q14" s="1">
        <v>59271386</v>
      </c>
      <c r="R14" s="1" t="s">
        <v>164</v>
      </c>
      <c r="S14" s="1" t="b">
        <v>0</v>
      </c>
      <c r="T14" s="1" t="b">
        <v>1</v>
      </c>
      <c r="U14" s="3">
        <f t="shared" si="4"/>
        <v>835</v>
      </c>
      <c r="V14" s="1" t="s">
        <v>48</v>
      </c>
      <c r="W14" s="2" t="str">
        <f t="shared" si="2"/>
        <v>EMPLEO ACTUAL</v>
      </c>
      <c r="X14" s="1" t="str" cm="1">
        <f t="array" aca="1" ref="X14" ca="1">IF(W14="EMPLEO ACTUAL","",INDEX($X$65:$X$84, RANDBETWEEN(1, COUNTA($X$65:$X$84)), 1))</f>
        <v/>
      </c>
      <c r="Y14" s="1" t="s">
        <v>63</v>
      </c>
      <c r="Z14" s="1" t="s">
        <v>72</v>
      </c>
      <c r="AA14" s="1" t="str" cm="1">
        <f t="array" aca="1" ref="AA14" ca="1">INDEX($AA$65:$AA$84,RANDBETWEEN(1,COUNTA($AA$65:$AA$84)),1)</f>
        <v>Administración de proyectos, metodologías ágiles, planificación estratégica</v>
      </c>
    </row>
    <row r="15" spans="1:27" s="1" customFormat="1" x14ac:dyDescent="0.25">
      <c r="A15" s="1">
        <v>21098765</v>
      </c>
      <c r="B15" s="1" t="s">
        <v>127</v>
      </c>
      <c r="C15" s="1" t="s">
        <v>128</v>
      </c>
      <c r="D15" s="1" t="s">
        <v>74</v>
      </c>
      <c r="E15" s="1" t="s">
        <v>112</v>
      </c>
      <c r="F15" s="1" t="s">
        <v>129</v>
      </c>
      <c r="G15" s="2">
        <v>32219</v>
      </c>
      <c r="H15" s="2">
        <v>38793</v>
      </c>
      <c r="I15" s="1" cm="1">
        <f t="array" aca="1" ref="I15" ca="1">INDEX($I$63:$I$122, RANDBETWEEN(1, COUNTA($I$63:$I$122)), 1)</f>
        <v>79146812</v>
      </c>
      <c r="J15" s="1" t="str">
        <f ca="1">VLOOKUP($I15,$I$63:$L$122,2,0)</f>
        <v>Silverline Solutions</v>
      </c>
      <c r="K15" s="1" t="str">
        <f ca="1">VLOOKUP($I15,$I$63:$L$122,3,0)</f>
        <v>Calle de la Montaña #234, Ciudad Juárez, Chihuahua</v>
      </c>
      <c r="L15" s="1" t="str">
        <f ca="1">VLOOKUP($I15,$I$63:$L$122,4,0)</f>
        <v>656-890-1234</v>
      </c>
      <c r="M15" s="2">
        <f t="shared" si="0"/>
        <v>38793</v>
      </c>
      <c r="N15" s="1" t="str" cm="1">
        <f t="array" aca="1" ref="N15" ca="1">INDEX($N$67:$N$77, RANDBETWEEN(1, COUNTA($N$67:$N$77)), 1)</f>
        <v>Desarrollador Web</v>
      </c>
      <c r="O15" s="1" t="str">
        <f t="shared" ca="1" si="1"/>
        <v>Desarrollo de Software</v>
      </c>
      <c r="P15" s="1" t="str">
        <f t="shared" ca="1" si="3"/>
        <v>Crea y mantiene sitios web funcionales y atractivos utilizando lenguajes de programación web.</v>
      </c>
      <c r="Q15" s="1">
        <v>67941235</v>
      </c>
      <c r="R15" s="1" t="s">
        <v>131</v>
      </c>
      <c r="S15" s="1" t="b">
        <v>0</v>
      </c>
      <c r="T15" s="1" t="b">
        <v>1</v>
      </c>
      <c r="U15" s="3">
        <f t="shared" si="4"/>
        <v>595</v>
      </c>
      <c r="V15" s="1" t="s">
        <v>48</v>
      </c>
      <c r="W15" s="2">
        <f t="shared" si="2"/>
        <v>40680</v>
      </c>
      <c r="X15" s="1" t="str" cm="1">
        <f t="array" aca="1" ref="X15" ca="1">IF(W15="EMPLEO ACTUAL","",INDEX($X$65:$X$84, RANDBETWEEN(1, COUNTA($X$65:$X$84)), 1))</f>
        <v>Violar la confidencialidad de la empresa.</v>
      </c>
      <c r="Y15" s="1" t="s">
        <v>34</v>
      </c>
      <c r="Z15" s="1" t="s">
        <v>35</v>
      </c>
      <c r="AA15" s="1" t="str" cm="1">
        <f t="array" aca="1" ref="AA15" ca="1">INDEX($AA$65:$AA$84,RANDBETWEEN(1,COUNTA($AA$65:$AA$84)),1)</f>
        <v>Desarrollo de juegos, diseño de niveles, animación 3D</v>
      </c>
    </row>
    <row r="16" spans="1:27" s="1" customFormat="1" x14ac:dyDescent="0.25">
      <c r="A16" s="1">
        <v>21098765</v>
      </c>
      <c r="B16" s="1" t="s">
        <v>127</v>
      </c>
      <c r="C16" s="1" t="str">
        <f>IF($A16=$A15,C15,"")</f>
        <v>Daniel</v>
      </c>
      <c r="D16" s="4" t="str">
        <f>IF($A16=$A15,D15,"")</f>
        <v>-</v>
      </c>
      <c r="E16" s="1" t="str">
        <f>IF($A16=$A15,E15,"")</f>
        <v>Castro</v>
      </c>
      <c r="F16" s="1" t="str">
        <f>IF($A16=$A15,F15,"")</f>
        <v>Vargas</v>
      </c>
      <c r="G16" s="2">
        <f t="shared" ref="G16" si="11">IF($A16=$A15,G15,"")</f>
        <v>32219</v>
      </c>
      <c r="H16" s="2">
        <f t="shared" ref="H16" si="12">IF($A16=$A15,H15,"")</f>
        <v>38793</v>
      </c>
      <c r="I16" s="1" cm="1">
        <f t="array" aca="1" ref="I16" ca="1">INDEX($I$63:$I$122, RANDBETWEEN(1, COUNTA($I$63:$I$122)), 1)</f>
        <v>68025791</v>
      </c>
      <c r="J16" s="1" t="str">
        <f ca="1">VLOOKUP($I16,$I$63:$L$122,2,0)</f>
        <v>Stellar Systems</v>
      </c>
      <c r="K16" s="1" t="str">
        <f ca="1">VLOOKUP($I16,$I$63:$L$122,3,0)</f>
        <v>Avenida de la Montaña #234, Ciudad Juárez, Chihuahua</v>
      </c>
      <c r="L16" s="1" t="str">
        <f ca="1">VLOOKUP($I16,$I$63:$L$122,4,0)</f>
        <v>656-789-0123</v>
      </c>
      <c r="M16" s="2">
        <f t="shared" si="0"/>
        <v>40685</v>
      </c>
      <c r="N16" s="1" t="str" cm="1">
        <f t="array" aca="1" ref="N16" ca="1">INDEX($N$67:$N$77, RANDBETWEEN(1, COUNTA($N$67:$N$77)), 1)</f>
        <v>Ingeniero de Proyectos</v>
      </c>
      <c r="O16" s="1" t="str">
        <f t="shared" ca="1" si="1"/>
        <v>Ingeniería</v>
      </c>
      <c r="P16" s="1" t="str">
        <f t="shared" ca="1" si="3"/>
        <v>Gestiona y supervisa proyectos de ingeniería, asegurando su finalización exitosa y dentro del presupuesto establecido.</v>
      </c>
      <c r="Q16" s="1">
        <v>31947685</v>
      </c>
      <c r="R16" s="1" t="s">
        <v>78</v>
      </c>
      <c r="S16" s="1" t="b">
        <v>1</v>
      </c>
      <c r="T16" s="1" t="b">
        <v>1</v>
      </c>
      <c r="U16" s="3">
        <f t="shared" si="4"/>
        <v>715</v>
      </c>
      <c r="V16" s="1" t="s">
        <v>48</v>
      </c>
      <c r="W16" s="2" t="str">
        <f t="shared" si="2"/>
        <v>EMPLEO ACTUAL</v>
      </c>
      <c r="X16" s="1" t="str" cm="1">
        <f t="array" aca="1" ref="X16" ca="1">IF(W16="EMPLEO ACTUAL","",INDEX($X$65:$X$84, RANDBETWEEN(1, COUNTA($X$65:$X$84)), 1))</f>
        <v/>
      </c>
      <c r="Y16" s="1" t="s">
        <v>34</v>
      </c>
      <c r="Z16" s="1" t="s">
        <v>35</v>
      </c>
      <c r="AA16" s="1" t="str" cm="1">
        <f t="array" aca="1" ref="AA16" ca="1">INDEX($AA$65:$AA$84,RANDBETWEEN(1,COUNTA($AA$65:$AA$84)),1)</f>
        <v>Cloud computing, configuración de servicios en la nube, escalabilidad</v>
      </c>
    </row>
    <row r="17" spans="1:27" s="1" customFormat="1" x14ac:dyDescent="0.25">
      <c r="A17" s="1">
        <v>23456789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2">
        <v>34111</v>
      </c>
      <c r="H17" s="2">
        <v>40685</v>
      </c>
      <c r="I17" s="1" cm="1">
        <f t="array" aca="1" ref="I17" ca="1">INDEX($I$63:$I$122, RANDBETWEEN(1, COUNTA($I$63:$I$122)), 1)</f>
        <v>79140802</v>
      </c>
      <c r="J17" s="1" t="str">
        <f ca="1">VLOOKUP($I17,$I$63:$L$122,2,0)</f>
        <v>Visionary Solutions International Inc.</v>
      </c>
      <c r="K17" s="1" t="str">
        <f ca="1">VLOOKUP($I17,$I$63:$L$122,3,0)</f>
        <v>Calle Primavera #098, Ciudad Juárez, Chihuahua</v>
      </c>
      <c r="L17" s="1" t="str">
        <f ca="1">VLOOKUP($I17,$I$63:$L$122,4,0)</f>
        <v>656-890-1234</v>
      </c>
      <c r="M17" s="2">
        <f t="shared" ref="M17:M22" si="13">IF(A17=A16,W16+5,H17)</f>
        <v>40685</v>
      </c>
      <c r="N17" s="1" t="str" cm="1">
        <f t="array" aca="1" ref="N17" ca="1">INDEX($N$67:$N$77, RANDBETWEEN(1, COUNTA($N$67:$N$77)), 1)</f>
        <v>Asistente Ejecutivo</v>
      </c>
      <c r="O17" s="1" t="str">
        <f t="shared" ca="1" si="1"/>
        <v>Alta Dirección</v>
      </c>
      <c r="P17" s="1" t="str">
        <f t="shared" ca="1" si="3"/>
        <v>Brinda asistencia administrativa y coordinación para la alta dirección de la empresa.</v>
      </c>
      <c r="Q17" s="1">
        <v>31947686</v>
      </c>
      <c r="R17" s="1" t="s">
        <v>78</v>
      </c>
      <c r="S17" s="1" t="b">
        <v>1</v>
      </c>
      <c r="T17" s="1" t="b">
        <v>1</v>
      </c>
      <c r="U17" s="3">
        <f t="shared" ref="U17:U22" si="14">IF(A17=A16,U16+120,595)</f>
        <v>595</v>
      </c>
      <c r="V17" s="1" t="s">
        <v>48</v>
      </c>
      <c r="W17" s="2">
        <f t="shared" ref="W17:W22" si="15">IF(A17=A18,DATE(YEAR(M17)+5,MONTH(M17)+2,DAY(M17)),"EMPLEO ACTUAL")</f>
        <v>42573</v>
      </c>
      <c r="X17" s="1" t="str" cm="1">
        <f t="array" aca="1" ref="X17" ca="1">IF(W17="EMPLEO ACTUAL","",INDEX($X$65:$X$84, RANDBETWEEN(1, COUNTA($X$65:$X$84)), 1))</f>
        <v>Falsificación de documentos o información.</v>
      </c>
      <c r="Y17" s="1" t="s">
        <v>63</v>
      </c>
      <c r="Z17" s="1" t="s">
        <v>64</v>
      </c>
      <c r="AA17" s="1" t="str" cm="1">
        <f t="array" aca="1" ref="AA17" ca="1">INDEX($AA$65:$AA$84,RANDBETWEEN(1,COUNTA($AA$65:$AA$84)),1)</f>
        <v>Big data, almacenamiento y procesamiento de grandes volúmenes de información</v>
      </c>
    </row>
    <row r="18" spans="1:27" s="1" customFormat="1" x14ac:dyDescent="0.25">
      <c r="A18" s="1">
        <v>23456789</v>
      </c>
      <c r="B18" s="1" t="s">
        <v>55</v>
      </c>
      <c r="C18" s="1" t="s">
        <v>56</v>
      </c>
      <c r="D18" s="1" t="s">
        <v>57</v>
      </c>
      <c r="E18" s="1" t="s">
        <v>58</v>
      </c>
      <c r="F18" s="1" t="s">
        <v>59</v>
      </c>
      <c r="G18" s="2">
        <v>34111</v>
      </c>
      <c r="H18" s="2">
        <v>40685</v>
      </c>
      <c r="I18" s="1" cm="1">
        <f t="array" aca="1" ref="I18" ca="1">INDEX($I$63:$I$122, RANDBETWEEN(1, COUNTA($I$63:$I$122)), 1)</f>
        <v>13580246</v>
      </c>
      <c r="J18" s="1" t="str">
        <f ca="1">VLOOKUP($I18,$I$63:$L$122,2,0)</f>
        <v>Spectrum Solutions</v>
      </c>
      <c r="K18" s="1" t="str">
        <f ca="1">VLOOKUP($I18,$I$63:$L$122,3,0)</f>
        <v>Calle de la Luna #765, Ciudad Juárez, Chihuahua</v>
      </c>
      <c r="L18" s="1" t="str">
        <f ca="1">VLOOKUP($I18,$I$63:$L$122,4,0)</f>
        <v>656-234-5678</v>
      </c>
      <c r="M18" s="2">
        <f t="shared" si="13"/>
        <v>42578</v>
      </c>
      <c r="N18" s="1" t="str" cm="1">
        <f t="array" aca="1" ref="N18" ca="1">INDEX($N$67:$N$77, RANDBETWEEN(1, COUNTA($N$67:$N$77)), 1)</f>
        <v>Analista de Sistemas</v>
      </c>
      <c r="O18" s="1" t="str">
        <f t="shared" ca="1" si="1"/>
        <v>Tecnología de la Información</v>
      </c>
      <c r="P18" s="1" t="str">
        <f t="shared" ca="1" si="3"/>
        <v>Analiza y evalúa los sistemas informáticos de la empresa para identificar áreas de mejora y eficiencia.</v>
      </c>
      <c r="Q18" s="1">
        <v>31947687</v>
      </c>
      <c r="R18" s="1" t="s">
        <v>78</v>
      </c>
      <c r="S18" s="1" t="b">
        <v>1</v>
      </c>
      <c r="T18" s="1" t="b">
        <v>1</v>
      </c>
      <c r="U18" s="3">
        <f t="shared" si="14"/>
        <v>715</v>
      </c>
      <c r="V18" s="1" t="s">
        <v>48</v>
      </c>
      <c r="W18" s="2">
        <f t="shared" si="15"/>
        <v>44466</v>
      </c>
      <c r="X18" s="1" t="str" cm="1">
        <f t="array" aca="1" ref="X18" ca="1">IF(W18="EMPLEO ACTUAL","",INDEX($X$65:$X$84, RANDBETWEEN(1, COUNTA($X$65:$X$84)), 1))</f>
        <v>Violar la confidencialidad de la empresa.</v>
      </c>
      <c r="Y18" s="1" t="s">
        <v>63</v>
      </c>
      <c r="Z18" s="1" t="s">
        <v>64</v>
      </c>
      <c r="AA18" s="1" t="str" cm="1">
        <f t="array" aca="1" ref="AA18" ca="1">INDEX($AA$65:$AA$84,RANDBETWEEN(1,COUNTA($AA$65:$AA$84)),1)</f>
        <v>Pruebas de software, depuración de código, análisis de rendimiento</v>
      </c>
    </row>
    <row r="19" spans="1:27" s="1" customFormat="1" x14ac:dyDescent="0.25">
      <c r="A19" s="1">
        <v>23456789</v>
      </c>
      <c r="B19" s="1" t="s">
        <v>55</v>
      </c>
      <c r="C19" s="1" t="s">
        <v>56</v>
      </c>
      <c r="D19" s="1" t="s">
        <v>57</v>
      </c>
      <c r="E19" s="1" t="s">
        <v>58</v>
      </c>
      <c r="F19" s="1" t="s">
        <v>59</v>
      </c>
      <c r="G19" s="2">
        <v>34111</v>
      </c>
      <c r="H19" s="2">
        <v>40685</v>
      </c>
      <c r="I19" s="1" cm="1">
        <f t="array" aca="1" ref="I19" ca="1">INDEX($I$63:$I$122, RANDBETWEEN(1, COUNTA($I$63:$I$122)), 1)</f>
        <v>46803579</v>
      </c>
      <c r="J19" s="1" t="str">
        <f ca="1">VLOOKUP($I19,$I$63:$L$122,2,0)</f>
        <v>Titan Enterprises</v>
      </c>
      <c r="K19" s="1" t="str">
        <f ca="1">VLOOKUP($I19,$I$63:$L$122,3,0)</f>
        <v>Avenida del Bosque #654, Ciudad Juárez, Chihuahua</v>
      </c>
      <c r="L19" s="1" t="str">
        <f ca="1">VLOOKUP($I19,$I$63:$L$122,4,0)</f>
        <v>656-567-8901</v>
      </c>
      <c r="M19" s="2">
        <f t="shared" si="13"/>
        <v>44471</v>
      </c>
      <c r="N19" s="1" t="str" cm="1">
        <f t="array" aca="1" ref="N19" ca="1">INDEX($N$67:$N$77, RANDBETWEEN(1, COUNTA($N$67:$N$77)), 1)</f>
        <v>Analista de Sistemas</v>
      </c>
      <c r="O19" s="1" t="str">
        <f t="shared" ca="1" si="1"/>
        <v>Tecnología de la Información</v>
      </c>
      <c r="P19" s="1" t="str">
        <f t="shared" ca="1" si="3"/>
        <v>Analiza y evalúa los sistemas informáticos de la empresa para identificar áreas de mejora y eficiencia.</v>
      </c>
      <c r="Q19" s="1">
        <v>31947688</v>
      </c>
      <c r="R19" s="1" t="s">
        <v>78</v>
      </c>
      <c r="S19" s="1" t="b">
        <v>1</v>
      </c>
      <c r="T19" s="1" t="b">
        <v>0</v>
      </c>
      <c r="U19" s="3">
        <f t="shared" si="14"/>
        <v>835</v>
      </c>
      <c r="V19" s="1" t="s">
        <v>48</v>
      </c>
      <c r="W19" s="2" t="str">
        <f t="shared" si="15"/>
        <v>EMPLEO ACTUAL</v>
      </c>
      <c r="X19" s="1" t="str" cm="1">
        <f t="array" aca="1" ref="X19" ca="1">IF(W19="EMPLEO ACTUAL","",INDEX($X$65:$X$84, RANDBETWEEN(1, COUNTA($X$65:$X$84)), 1))</f>
        <v/>
      </c>
      <c r="Y19" s="1" t="s">
        <v>63</v>
      </c>
      <c r="Z19" s="1" t="s">
        <v>64</v>
      </c>
      <c r="AA19" s="1" t="str" cm="1">
        <f t="array" aca="1" ref="AA19" ca="1">INDEX($AA$65:$AA$84,RANDBETWEEN(1,COUNTA($AA$65:$AA$84)),1)</f>
        <v>Análisis de riesgos, evaluación de impacto, continuidad del negocio</v>
      </c>
    </row>
    <row r="20" spans="1:27" s="1" customFormat="1" x14ac:dyDescent="0.25">
      <c r="A20" s="1">
        <v>32109875</v>
      </c>
      <c r="B20" s="1" t="s">
        <v>156</v>
      </c>
      <c r="C20" s="1" t="s">
        <v>157</v>
      </c>
      <c r="D20" s="1" t="s">
        <v>74</v>
      </c>
      <c r="E20" s="1" t="s">
        <v>158</v>
      </c>
      <c r="F20" s="1" t="s">
        <v>159</v>
      </c>
      <c r="G20" s="2">
        <v>33326</v>
      </c>
      <c r="H20" s="2">
        <v>39901</v>
      </c>
      <c r="I20" s="1" cm="1">
        <f t="array" aca="1" ref="I20" ca="1">INDEX($I$63:$I$122, RANDBETWEEN(1, COUNTA($I$63:$I$122)), 1)</f>
        <v>24681357</v>
      </c>
      <c r="J20" s="1" t="str">
        <f ca="1">VLOOKUP($I20,$I$63:$L$122,2,0)</f>
        <v>TechConnect Inc.</v>
      </c>
      <c r="K20" s="1" t="str">
        <f ca="1">VLOOKUP($I20,$I$63:$L$122,3,0)</f>
        <v>Calle del Sol #123, Ciudad Juárez, Chihuahua</v>
      </c>
      <c r="L20" s="1" t="str">
        <f ca="1">VLOOKUP($I20,$I$63:$L$122,4,0)</f>
        <v>656-234-5678</v>
      </c>
      <c r="M20" s="2">
        <f t="shared" si="13"/>
        <v>39901</v>
      </c>
      <c r="N20" s="1" t="str" cm="1">
        <f t="array" aca="1" ref="N20" ca="1">INDEX($N$67:$N$77, RANDBETWEEN(1, COUNTA($N$67:$N$77)), 1)</f>
        <v>Desarrollador Web</v>
      </c>
      <c r="O20" s="1" t="str">
        <f t="shared" ca="1" si="1"/>
        <v>Desarrollo de Software</v>
      </c>
      <c r="P20" s="1" t="str">
        <f t="shared" ca="1" si="3"/>
        <v>Crea y mantiene sitios web funcionales y atractivos utilizando lenguajes de programación web.</v>
      </c>
      <c r="Q20" s="1">
        <v>31947689</v>
      </c>
      <c r="R20" s="1" t="s">
        <v>78</v>
      </c>
      <c r="S20" s="1" t="b">
        <v>1</v>
      </c>
      <c r="T20" s="1" t="b">
        <v>0</v>
      </c>
      <c r="U20" s="3">
        <f t="shared" si="14"/>
        <v>595</v>
      </c>
      <c r="V20" s="1" t="s">
        <v>48</v>
      </c>
      <c r="W20" s="2" t="str">
        <f t="shared" si="15"/>
        <v>EMPLEO ACTUAL</v>
      </c>
      <c r="X20" s="1" t="str" cm="1">
        <f t="array" aca="1" ref="X20" ca="1">IF(W20="EMPLEO ACTUAL","",INDEX($X$65:$X$84, RANDBETWEEN(1, COUNTA($X$65:$X$84)), 1))</f>
        <v/>
      </c>
      <c r="Y20" s="1" t="s">
        <v>63</v>
      </c>
      <c r="Z20" s="1" t="s">
        <v>35</v>
      </c>
      <c r="AA20" s="1" t="str" cm="1">
        <f t="array" aca="1" ref="AA20" ca="1">INDEX($AA$65:$AA$84,RANDBETWEEN(1,COUNTA($AA$65:$AA$84)),1)</f>
        <v>Pruebas de software, depuración de código, análisis de rendimiento</v>
      </c>
    </row>
    <row r="21" spans="1:27" s="1" customFormat="1" x14ac:dyDescent="0.25">
      <c r="A21" s="1">
        <v>32109876</v>
      </c>
      <c r="B21" s="1" t="s">
        <v>132</v>
      </c>
      <c r="C21" s="1" t="s">
        <v>133</v>
      </c>
      <c r="D21" s="1" t="s">
        <v>74</v>
      </c>
      <c r="E21" s="1" t="s">
        <v>120</v>
      </c>
      <c r="F21" s="1" t="s">
        <v>68</v>
      </c>
      <c r="G21" s="2">
        <v>29466</v>
      </c>
      <c r="H21" s="2">
        <v>36040</v>
      </c>
      <c r="I21" s="1" cm="1">
        <f t="array" aca="1" ref="I21" ca="1">INDEX($I$63:$I$122, RANDBETWEEN(1, COUNTA($I$63:$I$122)), 1)</f>
        <v>13582246</v>
      </c>
      <c r="J21" s="1" t="str">
        <f ca="1">VLOOKUP($I21,$I$63:$L$122,2,0)</f>
        <v>Prodigy Technologies</v>
      </c>
      <c r="K21" s="1" t="str">
        <f ca="1">VLOOKUP($I21,$I$63:$L$122,3,0)</f>
        <v>Calle de los Pinos #321, Ciudad Juárez, Chihuahua</v>
      </c>
      <c r="L21" s="1" t="str">
        <f ca="1">VLOOKUP($I21,$I$63:$L$122,4,0)</f>
        <v>656-234-5678</v>
      </c>
      <c r="M21" s="2">
        <f t="shared" si="13"/>
        <v>36040</v>
      </c>
      <c r="N21" s="1" t="str" cm="1">
        <f t="array" aca="1" ref="N21" ca="1">INDEX($N$67:$N$77, RANDBETWEEN(1, COUNTA($N$67:$N$77)), 1)</f>
        <v>Consultor de Negocios</v>
      </c>
      <c r="O21" s="1" t="str">
        <f t="shared" ca="1" si="1"/>
        <v>Consultoría</v>
      </c>
      <c r="P21" s="1" t="str">
        <f t="shared" ca="1" si="3"/>
        <v>Brinda asesoramiento estratégico y soluciones empresariales a clientes para mejorar su rendimiento y eficacia.</v>
      </c>
      <c r="Q21" s="1">
        <v>31947690</v>
      </c>
      <c r="R21" s="1" t="s">
        <v>78</v>
      </c>
      <c r="S21" s="1" t="b">
        <v>1</v>
      </c>
      <c r="T21" s="1" t="b">
        <v>0</v>
      </c>
      <c r="U21" s="3">
        <f t="shared" si="14"/>
        <v>595</v>
      </c>
      <c r="V21" s="1" t="s">
        <v>48</v>
      </c>
      <c r="W21" s="2" t="str">
        <f t="shared" si="15"/>
        <v>EMPLEO ACTUAL</v>
      </c>
      <c r="X21" s="1" t="str" cm="1">
        <f t="array" aca="1" ref="X21" ca="1">IF(W21="EMPLEO ACTUAL","",INDEX($X$65:$X$84, RANDBETWEEN(1, COUNTA($X$65:$X$84)), 1))</f>
        <v/>
      </c>
      <c r="Y21" s="1" t="s">
        <v>34</v>
      </c>
      <c r="Z21" s="1" t="s">
        <v>64</v>
      </c>
      <c r="AA21" s="1" t="str" cm="1">
        <f t="array" aca="1" ref="AA21" ca="1">INDEX($AA$65:$AA$84,RANDBETWEEN(1,COUNTA($AA$65:$AA$84)),1)</f>
        <v>Pruebas de software, depuración de código, análisis de rendimiento</v>
      </c>
    </row>
    <row r="22" spans="1:27" s="1" customFormat="1" x14ac:dyDescent="0.25">
      <c r="A22" s="1">
        <v>34567890</v>
      </c>
      <c r="B22" s="1" t="s">
        <v>65</v>
      </c>
      <c r="C22" s="1" t="s">
        <v>66</v>
      </c>
      <c r="D22" s="1" t="s">
        <v>67</v>
      </c>
      <c r="E22" s="1" t="s">
        <v>68</v>
      </c>
      <c r="F22" s="1" t="s">
        <v>69</v>
      </c>
      <c r="G22" s="2">
        <v>29114</v>
      </c>
      <c r="H22" s="2">
        <v>35689</v>
      </c>
      <c r="I22" s="1" cm="1">
        <f t="array" aca="1" ref="I22" ca="1">INDEX($I$63:$I$122, RANDBETWEEN(1, COUNTA($I$63:$I$122)), 1)</f>
        <v>13583246</v>
      </c>
      <c r="J22" s="1" t="str">
        <f ca="1">VLOOKUP($I22,$I$63:$L$122,2,0)</f>
        <v>Titan Enterprises Inc.</v>
      </c>
      <c r="K22" s="1" t="str">
        <f ca="1">VLOOKUP($I22,$I$63:$L$122,3,0)</f>
        <v>Calle del Bosque #654, Ciudad Juárez, Chihuahua</v>
      </c>
      <c r="L22" s="1" t="str">
        <f ca="1">VLOOKUP($I22,$I$63:$L$122,4,0)</f>
        <v>656-234-5678</v>
      </c>
      <c r="M22" s="2">
        <f t="shared" si="13"/>
        <v>35689</v>
      </c>
      <c r="N22" s="1" t="str" cm="1">
        <f t="array" aca="1" ref="N22" ca="1">INDEX($N$67:$N$77, RANDBETWEEN(1, COUNTA($N$67:$N$77)), 1)</f>
        <v>Analista de Sistemas</v>
      </c>
      <c r="O22" s="1" t="str">
        <f t="shared" ca="1" si="1"/>
        <v>Tecnología de la Información</v>
      </c>
      <c r="P22" s="1" t="str">
        <f t="shared" ca="1" si="3"/>
        <v>Analiza y evalúa los sistemas informáticos de la empresa para identificar áreas de mejora y eficiencia.</v>
      </c>
      <c r="Q22" s="1">
        <v>31947691</v>
      </c>
      <c r="R22" s="1" t="s">
        <v>78</v>
      </c>
      <c r="S22" s="1" t="b">
        <v>1</v>
      </c>
      <c r="T22" s="1" t="b">
        <v>0</v>
      </c>
      <c r="U22" s="3">
        <f t="shared" si="14"/>
        <v>595</v>
      </c>
      <c r="V22" s="1" t="s">
        <v>48</v>
      </c>
      <c r="W22" s="2" t="str">
        <f t="shared" si="15"/>
        <v>EMPLEO ACTUAL</v>
      </c>
      <c r="X22" s="1" t="str" cm="1">
        <f t="array" aca="1" ref="X22" ca="1">IF(W22="EMPLEO ACTUAL","",INDEX($X$65:$X$84, RANDBETWEEN(1, COUNTA($X$65:$X$84)), 1))</f>
        <v/>
      </c>
      <c r="Y22" s="1" t="s">
        <v>63</v>
      </c>
      <c r="Z22" s="1" t="s">
        <v>72</v>
      </c>
      <c r="AA22" s="1" t="str" cm="1">
        <f t="array" aca="1" ref="AA22" ca="1">INDEX($AA$65:$AA$84,RANDBETWEEN(1,COUNTA($AA$65:$AA$84)),1)</f>
        <v>Cloud computing, configuración de servicios en la nube, escalabilidad</v>
      </c>
    </row>
    <row r="23" spans="1:27" s="1" customFormat="1" x14ac:dyDescent="0.25">
      <c r="A23" s="1">
        <v>43210986</v>
      </c>
      <c r="B23" s="1" t="s">
        <v>160</v>
      </c>
      <c r="C23" s="1" t="s">
        <v>161</v>
      </c>
      <c r="D23" s="1" t="s">
        <v>74</v>
      </c>
      <c r="E23" s="1" t="s">
        <v>162</v>
      </c>
      <c r="F23" s="1" t="s">
        <v>163</v>
      </c>
      <c r="G23" s="2">
        <v>31668</v>
      </c>
      <c r="H23" s="2">
        <v>38243</v>
      </c>
      <c r="I23" s="1" cm="1">
        <f t="array" aca="1" ref="I23" ca="1">INDEX($I$63:$I$122, RANDBETWEEN(1, COUNTA($I$63:$I$122)), 1)</f>
        <v>24692357</v>
      </c>
      <c r="J23" s="1" t="str">
        <f ca="1">VLOOKUP($I23,$I$63:$L$122,2,0)</f>
        <v>Precision Technologies</v>
      </c>
      <c r="K23" s="1" t="str">
        <f ca="1">VLOOKUP($I23,$I$63:$L$122,3,0)</f>
        <v>Avenida de los Pinos #321, Ciudad Juárez, Chihuahua</v>
      </c>
      <c r="L23" s="1" t="str">
        <f ca="1">VLOOKUP($I23,$I$63:$L$122,4,0)</f>
        <v>656-345-6789</v>
      </c>
      <c r="M23" s="2">
        <f t="shared" ref="M23:M27" si="16">IF(A23=A22,W22+5,H23)</f>
        <v>38243</v>
      </c>
      <c r="N23" s="1" t="str" cm="1">
        <f t="array" aca="1" ref="N23" ca="1">INDEX($N$67:$N$77, RANDBETWEEN(1, COUNTA($N$67:$N$77)), 1)</f>
        <v>Ingeniero de Proyectos</v>
      </c>
      <c r="O23" s="1" t="str">
        <f t="shared" ca="1" si="1"/>
        <v>Ingeniería</v>
      </c>
      <c r="P23" s="1" t="str">
        <f t="shared" ca="1" si="3"/>
        <v>Gestiona y supervisa proyectos de ingeniería, asegurando su finalización exitosa y dentro del presupuesto establecido.</v>
      </c>
      <c r="Q23" s="1">
        <v>46928161</v>
      </c>
      <c r="R23" s="1" t="s">
        <v>62</v>
      </c>
      <c r="S23" s="1" t="b">
        <v>1</v>
      </c>
      <c r="T23" s="1" t="b">
        <v>0</v>
      </c>
      <c r="U23" s="3">
        <f t="shared" ref="U23:U27" si="17">IF(A23=A22,U22+120,595)</f>
        <v>595</v>
      </c>
      <c r="V23" s="1" t="s">
        <v>48</v>
      </c>
      <c r="W23" s="2" t="str">
        <f t="shared" ref="W23:W27" si="18">IF(A23=A24,DATE(YEAR(M23)+5,MONTH(M23)+2,DAY(M23)),"EMPLEO ACTUAL")</f>
        <v>EMPLEO ACTUAL</v>
      </c>
      <c r="X23" s="1" t="str" cm="1">
        <f t="array" aca="1" ref="X23" ca="1">IF(W23="EMPLEO ACTUAL","",INDEX($X$65:$X$84, RANDBETWEEN(1, COUNTA($X$65:$X$84)), 1))</f>
        <v/>
      </c>
      <c r="Y23" s="1" t="s">
        <v>63</v>
      </c>
      <c r="Z23" s="1" t="s">
        <v>72</v>
      </c>
      <c r="AA23" s="1" t="str" cm="1">
        <f t="array" aca="1" ref="AA23" ca="1">INDEX($AA$65:$AA$84,RANDBETWEEN(1,COUNTA($AA$65:$AA$84)),1)</f>
        <v>Arquitectura de software, diseño de sistemas escalables y modulares</v>
      </c>
    </row>
    <row r="24" spans="1:27" s="1" customFormat="1" x14ac:dyDescent="0.25">
      <c r="A24" s="1">
        <v>43210987</v>
      </c>
      <c r="B24" s="1" t="s">
        <v>134</v>
      </c>
      <c r="C24" s="1" t="s">
        <v>135</v>
      </c>
      <c r="D24" s="1" t="s">
        <v>74</v>
      </c>
      <c r="E24" s="1" t="s">
        <v>76</v>
      </c>
      <c r="F24" s="1" t="s">
        <v>84</v>
      </c>
      <c r="G24" s="2">
        <v>32219</v>
      </c>
      <c r="H24" s="2">
        <v>38793</v>
      </c>
      <c r="I24" s="1" cm="1">
        <f t="array" aca="1" ref="I24" ca="1">INDEX($I$63:$I$122, RANDBETWEEN(1, COUNTA($I$63:$I$122)), 1)</f>
        <v>46805579</v>
      </c>
      <c r="J24" s="1" t="str">
        <f ca="1">VLOOKUP($I24,$I$63:$L$122,2,0)</f>
        <v>Global Matrix Ventures</v>
      </c>
      <c r="K24" s="1" t="str">
        <f ca="1">VLOOKUP($I24,$I$63:$L$122,3,0)</f>
        <v>Avenida de la Montaña #234, Ciudad Juárez, Chihuahua</v>
      </c>
      <c r="L24" s="1" t="str">
        <f ca="1">VLOOKUP($I24,$I$63:$L$122,4,0)</f>
        <v>656-567-8901</v>
      </c>
      <c r="M24" s="2">
        <f t="shared" si="16"/>
        <v>38793</v>
      </c>
      <c r="N24" s="1" t="str" cm="1">
        <f t="array" aca="1" ref="N24" ca="1">INDEX($N$67:$N$77, RANDBETWEEN(1, COUNTA($N$67:$N$77)), 1)</f>
        <v>Desarrollador Web</v>
      </c>
      <c r="O24" s="1" t="str">
        <f t="shared" ca="1" si="1"/>
        <v>Desarrollo de Software</v>
      </c>
      <c r="P24" s="1" t="str">
        <f t="shared" ca="1" si="3"/>
        <v>Crea y mantiene sitios web funcionales y atractivos utilizando lenguajes de programación web.</v>
      </c>
      <c r="Q24" s="1">
        <v>46928162</v>
      </c>
      <c r="R24" s="1" t="s">
        <v>62</v>
      </c>
      <c r="S24" s="1" t="b">
        <v>0</v>
      </c>
      <c r="T24" s="1" t="b">
        <v>0</v>
      </c>
      <c r="U24" s="3">
        <f t="shared" si="17"/>
        <v>595</v>
      </c>
      <c r="V24" s="1" t="s">
        <v>48</v>
      </c>
      <c r="W24" s="2" t="str">
        <f t="shared" si="18"/>
        <v>EMPLEO ACTUAL</v>
      </c>
      <c r="X24" s="1" t="str" cm="1">
        <f t="array" aca="1" ref="X24" ca="1">IF(W24="EMPLEO ACTUAL","",INDEX($X$65:$X$84, RANDBETWEEN(1, COUNTA($X$65:$X$84)), 1))</f>
        <v/>
      </c>
      <c r="Y24" s="1" t="s">
        <v>63</v>
      </c>
      <c r="Z24" s="1" t="s">
        <v>64</v>
      </c>
      <c r="AA24" s="1" t="str" cm="1">
        <f t="array" aca="1" ref="AA24" ca="1">INDEX($AA$65:$AA$84,RANDBETWEEN(1,COUNTA($AA$65:$AA$84)),1)</f>
        <v>Automatización de pruebas, frameworks de pruebas, generación de informes</v>
      </c>
    </row>
    <row r="25" spans="1:27" s="1" customFormat="1" x14ac:dyDescent="0.25">
      <c r="A25" s="1">
        <v>45678901</v>
      </c>
      <c r="B25" s="1" t="s">
        <v>73</v>
      </c>
      <c r="C25" s="1" t="s">
        <v>57</v>
      </c>
      <c r="D25" s="1" t="s">
        <v>74</v>
      </c>
      <c r="E25" s="1" t="s">
        <v>75</v>
      </c>
      <c r="F25" s="1" t="s">
        <v>76</v>
      </c>
      <c r="G25" s="2">
        <v>35862</v>
      </c>
      <c r="H25" s="2">
        <v>42437</v>
      </c>
      <c r="I25" s="1" cm="1">
        <f t="array" aca="1" ref="I25" ca="1">INDEX($I$63:$I$122, RANDBETWEEN(1, COUNTA($I$63:$I$122)), 1)</f>
        <v>91368034</v>
      </c>
      <c r="J25" s="1" t="str">
        <f ca="1">VLOOKUP($I25,$I$63:$L$122,2,0)</f>
        <v>Nexus Ventures</v>
      </c>
      <c r="K25" s="1" t="str">
        <f ca="1">VLOOKUP($I25,$I$63:$L$122,3,0)</f>
        <v>Calle de la Rosa #890, Ciudad Juárez, Chihuahua</v>
      </c>
      <c r="L25" s="1" t="str">
        <f ca="1">VLOOKUP($I25,$I$63:$L$122,4,0)</f>
        <v>656-012-3456</v>
      </c>
      <c r="M25" s="2">
        <f t="shared" si="16"/>
        <v>42437</v>
      </c>
      <c r="N25" s="1" t="str" cm="1">
        <f t="array" aca="1" ref="N25" ca="1">INDEX($N$67:$N$77, RANDBETWEEN(1, COUNTA($N$67:$N$77)), 1)</f>
        <v>Desarrollador Web</v>
      </c>
      <c r="O25" s="1" t="str">
        <f t="shared" ca="1" si="1"/>
        <v>Desarrollo de Software</v>
      </c>
      <c r="P25" s="1" t="str">
        <f t="shared" ca="1" si="3"/>
        <v>Crea y mantiene sitios web funcionales y atractivos utilizando lenguajes de programación web.</v>
      </c>
      <c r="Q25" s="1">
        <v>46928163</v>
      </c>
      <c r="R25" s="1" t="s">
        <v>62</v>
      </c>
      <c r="S25" s="1" t="b">
        <v>0</v>
      </c>
      <c r="T25" s="1" t="b">
        <v>1</v>
      </c>
      <c r="U25" s="3">
        <f t="shared" si="17"/>
        <v>595</v>
      </c>
      <c r="V25" s="1" t="s">
        <v>48</v>
      </c>
      <c r="W25" s="2" t="str">
        <f t="shared" si="18"/>
        <v>EMPLEO ACTUAL</v>
      </c>
      <c r="X25" s="1" t="str" cm="1">
        <f t="array" aca="1" ref="X25" ca="1">IF(W25="EMPLEO ACTUAL","",INDEX($X$65:$X$84, RANDBETWEEN(1, COUNTA($X$65:$X$84)), 1))</f>
        <v/>
      </c>
      <c r="Y25" s="1" t="s">
        <v>34</v>
      </c>
      <c r="Z25" s="1" t="s">
        <v>35</v>
      </c>
      <c r="AA25" s="1" t="str" cm="1">
        <f t="array" aca="1" ref="AA25" ca="1">INDEX($AA$65:$AA$84,RANDBETWEEN(1,COUNTA($AA$65:$AA$84)),1)</f>
        <v>Inteligencia artificial, aprendizaje automático, procesamiento del lenguaje natural</v>
      </c>
    </row>
    <row r="26" spans="1:27" s="1" customFormat="1" x14ac:dyDescent="0.25">
      <c r="A26" s="1">
        <v>54321097</v>
      </c>
      <c r="B26" s="1" t="s">
        <v>165</v>
      </c>
      <c r="C26" s="1" t="s">
        <v>166</v>
      </c>
      <c r="D26" s="1" t="s">
        <v>74</v>
      </c>
      <c r="E26" s="1" t="s">
        <v>159</v>
      </c>
      <c r="F26" s="1" t="s">
        <v>167</v>
      </c>
      <c r="G26" s="2">
        <v>36010</v>
      </c>
      <c r="H26" s="2">
        <v>42585</v>
      </c>
      <c r="I26" s="1" cm="1">
        <f t="array" aca="1" ref="I26" ca="1">INDEX($I$63:$I$122, RANDBETWEEN(1, COUNTA($I$63:$I$122)), 1)</f>
        <v>57915680</v>
      </c>
      <c r="J26" s="1" t="str">
        <f ca="1">VLOOKUP($I26,$I$63:$L$122,2,0)</f>
        <v>Visionary Labs</v>
      </c>
      <c r="K26" s="1" t="str">
        <f ca="1">VLOOKUP($I26,$I$63:$L$122,3,0)</f>
        <v>Calle de la Montaña #234, Ciudad Juárez, Chihuahua</v>
      </c>
      <c r="L26" s="1" t="str">
        <f ca="1">VLOOKUP($I26,$I$63:$L$122,4,0)</f>
        <v>656-678-9012</v>
      </c>
      <c r="M26" s="2">
        <f t="shared" si="16"/>
        <v>42585</v>
      </c>
      <c r="N26" s="1" t="str" cm="1">
        <f t="array" aca="1" ref="N26" ca="1">INDEX($N$67:$N$77, RANDBETWEEN(1, COUNTA($N$67:$N$77)), 1)</f>
        <v>Desarrollador Web</v>
      </c>
      <c r="O26" s="1" t="str">
        <f t="shared" ca="1" si="1"/>
        <v>Desarrollo de Software</v>
      </c>
      <c r="P26" s="1" t="str">
        <f t="shared" ca="1" si="3"/>
        <v>Crea y mantiene sitios web funcionales y atractivos utilizando lenguajes de programación web.</v>
      </c>
      <c r="Q26" s="1">
        <v>46928164</v>
      </c>
      <c r="R26" s="1" t="s">
        <v>62</v>
      </c>
      <c r="S26" s="1" t="b">
        <v>0</v>
      </c>
      <c r="T26" s="1" t="b">
        <v>1</v>
      </c>
      <c r="U26" s="3">
        <f t="shared" si="17"/>
        <v>595</v>
      </c>
      <c r="V26" s="1" t="s">
        <v>48</v>
      </c>
      <c r="W26" s="2" t="str">
        <f t="shared" si="18"/>
        <v>EMPLEO ACTUAL</v>
      </c>
      <c r="X26" s="1" t="str" cm="1">
        <f t="array" aca="1" ref="X26" ca="1">IF(W26="EMPLEO ACTUAL","",INDEX($X$65:$X$84, RANDBETWEEN(1, COUNTA($X$65:$X$84)), 1))</f>
        <v/>
      </c>
      <c r="Y26" s="1" t="s">
        <v>34</v>
      </c>
      <c r="Z26" s="1" t="s">
        <v>64</v>
      </c>
      <c r="AA26" s="1" t="str" cm="1">
        <f t="array" aca="1" ref="AA26" ca="1">INDEX($AA$65:$AA$84,RANDBETWEEN(1,COUNTA($AA$65:$AA$84)),1)</f>
        <v>Gestión de bases de datos, modelado de datos, consultas SQL</v>
      </c>
    </row>
    <row r="27" spans="1:27" s="1" customFormat="1" x14ac:dyDescent="0.25">
      <c r="A27" s="1">
        <v>54321098</v>
      </c>
      <c r="B27" s="1" t="s">
        <v>136</v>
      </c>
      <c r="C27" s="1" t="s">
        <v>137</v>
      </c>
      <c r="D27" s="1" t="s">
        <v>74</v>
      </c>
      <c r="E27" s="1" t="s">
        <v>91</v>
      </c>
      <c r="F27" s="1" t="s">
        <v>101</v>
      </c>
      <c r="G27" s="2">
        <v>33729</v>
      </c>
      <c r="H27" s="2">
        <v>40303</v>
      </c>
      <c r="I27" s="1" cm="1">
        <f t="array" aca="1" ref="I27" ca="1">INDEX($I$63:$I$122, RANDBETWEEN(1, COUNTA($I$63:$I$122)), 1)</f>
        <v>57918680</v>
      </c>
      <c r="J27" s="1" t="str">
        <f ca="1">VLOOKUP($I27,$I$63:$L$122,2,0)</f>
        <v>Quantum Systems Corporation</v>
      </c>
      <c r="K27" s="1" t="str">
        <f ca="1">VLOOKUP($I27,$I$63:$L$122,3,0)</f>
        <v>Calle del Sol #432, Ciudad Juárez, Chihuahua</v>
      </c>
      <c r="L27" s="1" t="str">
        <f ca="1">VLOOKUP($I27,$I$63:$L$122,4,0)</f>
        <v>656-678-9012</v>
      </c>
      <c r="M27" s="2">
        <f t="shared" si="16"/>
        <v>40303</v>
      </c>
      <c r="N27" s="1" t="str" cm="1">
        <f t="array" aca="1" ref="N27" ca="1">INDEX($N$67:$N$77, RANDBETWEEN(1, COUNTA($N$67:$N$77)), 1)</f>
        <v>Analista de Recursos Humanos</v>
      </c>
      <c r="O27" s="1" t="str">
        <f t="shared" ca="1" si="1"/>
        <v>Recursos Humanos</v>
      </c>
      <c r="P27" s="1" t="str">
        <f t="shared" ca="1" si="3"/>
        <v>Realiza análisis y evaluaciones relacionados con la gestión del talento, desarrollo y retención de personal.</v>
      </c>
      <c r="Q27" s="1">
        <v>46928165</v>
      </c>
      <c r="R27" s="1" t="s">
        <v>62</v>
      </c>
      <c r="S27" s="1" t="b">
        <v>0</v>
      </c>
      <c r="T27" s="1" t="b">
        <v>1</v>
      </c>
      <c r="U27" s="3">
        <f t="shared" si="17"/>
        <v>595</v>
      </c>
      <c r="V27" s="1" t="s">
        <v>48</v>
      </c>
      <c r="W27" s="2" t="str">
        <f t="shared" si="18"/>
        <v>EMPLEO ACTUAL</v>
      </c>
      <c r="X27" s="1" t="str" cm="1">
        <f t="array" aca="1" ref="X27" ca="1">IF(W27="EMPLEO ACTUAL","",INDEX($X$65:$X$84, RANDBETWEEN(1, COUNTA($X$65:$X$84)), 1))</f>
        <v/>
      </c>
      <c r="Y27" s="1" t="s">
        <v>63</v>
      </c>
      <c r="Z27" s="1" t="s">
        <v>72</v>
      </c>
      <c r="AA27" s="1" t="str" cm="1">
        <f t="array" aca="1" ref="AA27" ca="1">INDEX($AA$65:$AA$84,RANDBETWEEN(1,COUNTA($AA$65:$AA$84)),1)</f>
        <v>Desarrollo móvil, creación de aplicaciones para iOS y Android</v>
      </c>
    </row>
    <row r="28" spans="1:27" s="1" customFormat="1" x14ac:dyDescent="0.25">
      <c r="A28" s="1">
        <v>54321678</v>
      </c>
      <c r="B28" s="1" t="s">
        <v>107</v>
      </c>
      <c r="C28" s="1" t="s">
        <v>108</v>
      </c>
      <c r="D28" s="1" t="s">
        <v>74</v>
      </c>
      <c r="E28" s="1" t="s">
        <v>101</v>
      </c>
      <c r="F28" s="1" t="s">
        <v>109</v>
      </c>
      <c r="G28" s="2">
        <v>29836</v>
      </c>
      <c r="H28" s="2">
        <v>36410</v>
      </c>
      <c r="I28" s="1" cm="1">
        <f t="array" aca="1" ref="I28" ca="1">INDEX($I$63:$I$122, RANDBETWEEN(1, COUNTA($I$63:$I$122)), 1)</f>
        <v>46807579</v>
      </c>
      <c r="J28" s="1" t="str">
        <f ca="1">VLOOKUP($I28,$I$63:$L$122,2,0)</f>
        <v>Summit Ventures Solutions Inc.</v>
      </c>
      <c r="K28" s="1" t="str">
        <f ca="1">VLOOKUP($I28,$I$63:$L$122,3,0)</f>
        <v>Avenida de la Rosa #890, Ciudad Juárez, Chihuahua</v>
      </c>
      <c r="L28" s="1" t="str">
        <f ca="1">VLOOKUP($I28,$I$63:$L$122,4,0)</f>
        <v>656-567-8901</v>
      </c>
      <c r="M28" s="2">
        <f t="shared" ref="M28" si="19">IF(A28=A27,W27+5,H28)</f>
        <v>36410</v>
      </c>
      <c r="N28" s="1" t="str" cm="1">
        <f t="array" aca="1" ref="N28" ca="1">INDEX($N$67:$N$77, RANDBETWEEN(1, COUNTA($N$67:$N$77)), 1)</f>
        <v>Ejecutivo de Cuentas</v>
      </c>
      <c r="O28" s="1" t="str">
        <f t="shared" ca="1" si="1"/>
        <v>Ventas</v>
      </c>
      <c r="P28" s="1" t="str">
        <f t="shared" ca="1" si="3"/>
        <v>Gestiona y desarrolla relaciones con clientes existentes, identificando oportunidades de venta y brindando un excelente servicio al cliente.</v>
      </c>
      <c r="Q28" s="1">
        <v>46928165</v>
      </c>
      <c r="R28" s="1" t="s">
        <v>62</v>
      </c>
      <c r="S28" s="1" t="b">
        <v>0</v>
      </c>
      <c r="T28" s="1" t="b">
        <v>0</v>
      </c>
      <c r="U28" s="3">
        <f t="shared" ref="U28" si="20">IF(A28=A27,U27+120,595)</f>
        <v>595</v>
      </c>
      <c r="V28" s="1" t="s">
        <v>48</v>
      </c>
      <c r="W28" s="2">
        <f t="shared" ref="W28" si="21">IF(A28=A29,DATE(YEAR(M28)+5,MONTH(M28)+2,DAY(M28)),"EMPLEO ACTUAL")</f>
        <v>38298</v>
      </c>
      <c r="X28" s="1" t="str" cm="1">
        <f t="array" aca="1" ref="X28" ca="1">IF(W28="EMPLEO ACTUAL","",INDEX($X$65:$X$84, RANDBETWEEN(1, COUNTA($X$65:$X$84)), 1))</f>
        <v>Incumplimiento repetido de políticas de la empresa.</v>
      </c>
      <c r="Y28" s="1" t="s">
        <v>34</v>
      </c>
      <c r="Z28" s="1" t="s">
        <v>64</v>
      </c>
      <c r="AA28" s="1" t="str" cm="1">
        <f t="array" aca="1" ref="AA28" ca="1">INDEX($AA$65:$AA$84,RANDBETWEEN(1,COUNTA($AA$65:$AA$84)),1)</f>
        <v>Redes de computadoras, configuración de routers, solución de problemas de conectividad</v>
      </c>
    </row>
    <row r="29" spans="1:27" s="1" customFormat="1" x14ac:dyDescent="0.25">
      <c r="A29" s="1">
        <v>54321678</v>
      </c>
      <c r="B29" s="1" t="s">
        <v>107</v>
      </c>
      <c r="C29" s="1" t="s">
        <v>108</v>
      </c>
      <c r="D29" s="1" t="s">
        <v>74</v>
      </c>
      <c r="E29" s="1" t="s">
        <v>101</v>
      </c>
      <c r="F29" s="1" t="s">
        <v>109</v>
      </c>
      <c r="G29" s="2">
        <v>29836</v>
      </c>
      <c r="H29" s="2">
        <v>36410</v>
      </c>
      <c r="I29" s="1" cm="1">
        <f t="array" aca="1" ref="I29" ca="1">INDEX($I$63:$I$122, RANDBETWEEN(1, COUNTA($I$63:$I$122)), 1)</f>
        <v>68029791</v>
      </c>
      <c r="J29" s="1" t="str">
        <f t="shared" ref="J29:J31" ca="1" si="22">VLOOKUP($I29,$I$63:$L$122,2,0)</f>
        <v>Integro Innovations Group Inc.</v>
      </c>
      <c r="K29" s="1" t="str">
        <f t="shared" ref="K29:K31" ca="1" si="23">VLOOKUP($I29,$I$63:$L$122,3,0)</f>
        <v>Avenida de la Luna #765, Ciudad Juárez, Chihuahua</v>
      </c>
      <c r="L29" s="1" t="str">
        <f t="shared" ref="L29:L31" ca="1" si="24">VLOOKUP($I29,$I$63:$L$122,4,0)</f>
        <v>656-789-0123</v>
      </c>
      <c r="M29" s="2">
        <f t="shared" ref="M29:M60" si="25">IF(A29=A28,W28+5,H29)</f>
        <v>38303</v>
      </c>
      <c r="N29" s="1" t="str" cm="1">
        <f t="array" aca="1" ref="N29" ca="1">INDEX($N$67:$N$77, RANDBETWEEN(1, COUNTA($N$67:$N$77)), 1)</f>
        <v>Diseñador de Interiores</v>
      </c>
      <c r="O29" s="1" t="str">
        <f t="shared" ca="1" si="1"/>
        <v>Diseño</v>
      </c>
      <c r="P29" s="1" t="str">
        <f t="shared" ca="1" si="3"/>
        <v>Crea y planifica diseños de interiores para espacios comerciales o residenciales.</v>
      </c>
      <c r="Q29" s="1">
        <v>46928166</v>
      </c>
      <c r="R29" s="1" t="s">
        <v>62</v>
      </c>
      <c r="S29" s="1" t="b">
        <v>0</v>
      </c>
      <c r="T29" s="1" t="b">
        <v>0</v>
      </c>
      <c r="U29" s="3">
        <f t="shared" ref="U29:U60" si="26">IF(A29=A28,U28+120,595)</f>
        <v>715</v>
      </c>
      <c r="V29" s="1" t="s">
        <v>48</v>
      </c>
      <c r="W29" s="2">
        <f t="shared" ref="W29:W60" si="27">IF(A29=A30,DATE(YEAR(M29)+5,MONTH(M29)+2,DAY(M29)),"EMPLEO ACTUAL")</f>
        <v>40190</v>
      </c>
      <c r="X29" s="1" t="str" cm="1">
        <f t="array" aca="1" ref="X29" ca="1">IF(W29="EMPLEO ACTUAL","",INDEX($X$65:$X$84, RANDBETWEEN(1, COUNTA($X$65:$X$84)), 1))</f>
        <v>Conflictos con colegas o superiores.</v>
      </c>
      <c r="Y29" s="1" t="s">
        <v>34</v>
      </c>
      <c r="Z29" s="1" t="s">
        <v>64</v>
      </c>
      <c r="AA29" s="1" t="str" cm="1">
        <f t="array" aca="1" ref="AA29" ca="1">INDEX($AA$65:$AA$84,RANDBETWEEN(1,COUNTA($AA$65:$AA$84)),1)</f>
        <v>Internet de las cosas (IoT), desarrollo de dispositivos conectados</v>
      </c>
    </row>
    <row r="30" spans="1:27" s="1" customFormat="1" x14ac:dyDescent="0.25">
      <c r="A30" s="1">
        <v>54321678</v>
      </c>
      <c r="B30" s="1" t="s">
        <v>107</v>
      </c>
      <c r="C30" s="1" t="s">
        <v>108</v>
      </c>
      <c r="D30" s="1" t="s">
        <v>74</v>
      </c>
      <c r="E30" s="1" t="s">
        <v>101</v>
      </c>
      <c r="F30" s="1" t="s">
        <v>109</v>
      </c>
      <c r="G30" s="2">
        <v>29836</v>
      </c>
      <c r="H30" s="2">
        <v>36410</v>
      </c>
      <c r="I30" s="1" cm="1">
        <f t="array" aca="1" ref="I30" ca="1">INDEX($I$63:$I$122, RANDBETWEEN(1, COUNTA($I$63:$I$122)), 1)</f>
        <v>35795468</v>
      </c>
      <c r="J30" s="1" t="str">
        <f t="shared" ca="1" si="22"/>
        <v>Crystal Clear Technologies Inc.</v>
      </c>
      <c r="K30" s="1" t="str">
        <f t="shared" ca="1" si="23"/>
        <v>Calle de la Montaña #234, Ciudad Juárez, Chihuahua</v>
      </c>
      <c r="L30" s="1" t="str">
        <f t="shared" ca="1" si="24"/>
        <v>656-456-7890</v>
      </c>
      <c r="M30" s="2">
        <f t="shared" si="25"/>
        <v>40195</v>
      </c>
      <c r="N30" s="1" t="str" cm="1">
        <f t="array" aca="1" ref="N30" ca="1">INDEX($N$67:$N$77, RANDBETWEEN(1, COUNTA($N$67:$N$77)), 1)</f>
        <v>Desarrollador Web</v>
      </c>
      <c r="O30" s="1" t="str">
        <f t="shared" ca="1" si="1"/>
        <v>Desarrollo de Software</v>
      </c>
      <c r="P30" s="1" t="str">
        <f t="shared" ca="1" si="3"/>
        <v>Crea y mantiene sitios web funcionales y atractivos utilizando lenguajes de programación web.</v>
      </c>
      <c r="Q30" s="1">
        <v>46928167</v>
      </c>
      <c r="R30" s="1" t="s">
        <v>62</v>
      </c>
      <c r="S30" s="1" t="b">
        <v>0</v>
      </c>
      <c r="T30" s="1" t="b">
        <v>0</v>
      </c>
      <c r="U30" s="3">
        <f t="shared" si="26"/>
        <v>835</v>
      </c>
      <c r="V30" s="1" t="s">
        <v>48</v>
      </c>
      <c r="W30" s="2">
        <f t="shared" si="27"/>
        <v>42080</v>
      </c>
      <c r="X30" s="1" t="str" cm="1">
        <f t="array" aca="1" ref="X30" ca="1">IF(W30="EMPLEO ACTUAL","",INDEX($X$65:$X$84, RANDBETWEEN(1, COUNTA($X$65:$X$84)), 1))</f>
        <v>Falta de reconocimiento o apreciación.</v>
      </c>
      <c r="Y30" s="1" t="s">
        <v>34</v>
      </c>
      <c r="Z30" s="1" t="s">
        <v>64</v>
      </c>
      <c r="AA30" s="1" t="str" cm="1">
        <f t="array" aca="1" ref="AA30" ca="1">INDEX($AA$65:$AA$84,RANDBETWEEN(1,COUNTA($AA$65:$AA$84)),1)</f>
        <v>Ciberseguridad, detección de intrusiones, respuesta a incidentes</v>
      </c>
    </row>
    <row r="31" spans="1:27" s="1" customFormat="1" x14ac:dyDescent="0.25">
      <c r="A31" s="1">
        <v>54321678</v>
      </c>
      <c r="B31" s="1" t="s">
        <v>107</v>
      </c>
      <c r="C31" s="1" t="s">
        <v>108</v>
      </c>
      <c r="D31" s="1" t="s">
        <v>74</v>
      </c>
      <c r="E31" s="1" t="s">
        <v>101</v>
      </c>
      <c r="F31" s="1" t="s">
        <v>109</v>
      </c>
      <c r="G31" s="2">
        <v>29836</v>
      </c>
      <c r="H31" s="2">
        <v>36410</v>
      </c>
      <c r="I31" s="1" cm="1">
        <f t="array" aca="1" ref="I31" ca="1">INDEX($I$63:$I$122, RANDBETWEEN(1, COUNTA($I$63:$I$122)), 1)</f>
        <v>80257923</v>
      </c>
      <c r="J31" s="1" t="str">
        <f t="shared" ca="1" si="22"/>
        <v>Crystal Clear Systems</v>
      </c>
      <c r="K31" s="1" t="str">
        <f t="shared" ca="1" si="23"/>
        <v>Avenida del Lago #567, Ciudad Juárez, Chihuahua</v>
      </c>
      <c r="L31" s="1" t="str">
        <f t="shared" ca="1" si="24"/>
        <v>656-901-2345</v>
      </c>
      <c r="M31" s="2">
        <f t="shared" si="25"/>
        <v>42085</v>
      </c>
      <c r="N31" s="1" t="str" cm="1">
        <f t="array" aca="1" ref="N31" ca="1">INDEX($N$67:$N$77, RANDBETWEEN(1, COUNTA($N$67:$N$77)), 1)</f>
        <v>Ingeniero de Proyectos</v>
      </c>
      <c r="O31" s="1" t="str">
        <f t="shared" ca="1" si="1"/>
        <v>Ingeniería</v>
      </c>
      <c r="P31" s="1" t="str">
        <f t="shared" ca="1" si="3"/>
        <v>Gestiona y supervisa proyectos de ingeniería, asegurando su finalización exitosa y dentro del presupuesto establecido.</v>
      </c>
      <c r="Q31" s="1">
        <v>46928168</v>
      </c>
      <c r="R31" s="1" t="s">
        <v>62</v>
      </c>
      <c r="S31" s="1" t="b">
        <v>0</v>
      </c>
      <c r="T31" s="1" t="b">
        <v>0</v>
      </c>
      <c r="U31" s="3">
        <f t="shared" si="26"/>
        <v>955</v>
      </c>
      <c r="V31" s="1" t="s">
        <v>48</v>
      </c>
      <c r="W31" s="2" t="str">
        <f t="shared" si="27"/>
        <v>EMPLEO ACTUAL</v>
      </c>
      <c r="X31" s="1" t="str" cm="1">
        <f t="array" aca="1" ref="X31" ca="1">IF(W31="EMPLEO ACTUAL","",INDEX($X$65:$X$84, RANDBETWEEN(1, COUNTA($X$65:$X$84)), 1))</f>
        <v/>
      </c>
      <c r="Y31" s="1" t="s">
        <v>63</v>
      </c>
      <c r="Z31" s="1" t="s">
        <v>64</v>
      </c>
      <c r="AA31" s="1" t="str" cm="1">
        <f t="array" aca="1" ref="AA31" ca="1">INDEX($AA$65:$AA$84,RANDBETWEEN(1,COUNTA($AA$65:$AA$84)),1)</f>
        <v>Big data, almacenamiento y procesamiento de grandes volúmenes de información</v>
      </c>
    </row>
    <row r="32" spans="1:27" s="1" customFormat="1" x14ac:dyDescent="0.25">
      <c r="A32" s="1">
        <v>56789012</v>
      </c>
      <c r="B32" s="1" t="s">
        <v>79</v>
      </c>
      <c r="C32" s="1" t="s">
        <v>29</v>
      </c>
      <c r="D32" s="1" t="s">
        <v>74</v>
      </c>
      <c r="E32" s="1" t="s">
        <v>80</v>
      </c>
      <c r="F32" s="1" t="s">
        <v>81</v>
      </c>
      <c r="G32" s="2">
        <v>30527</v>
      </c>
      <c r="H32" s="2">
        <v>37102</v>
      </c>
      <c r="I32" s="1" cm="1">
        <f t="array" aca="1" ref="I32" ca="1">INDEX($I$63:$I$122, RANDBETWEEN(1, COUNTA($I$63:$I$122)), 1)</f>
        <v>35795468</v>
      </c>
      <c r="J32" s="1" t="str">
        <f ca="1">VLOOKUP($I32,$I$63:$L$122,2,0)</f>
        <v>Crystal Clear Technologies Inc.</v>
      </c>
      <c r="K32" s="1" t="str">
        <f ca="1">VLOOKUP($I32,$I$63:$L$122,3,0)</f>
        <v>Calle de la Montaña #234, Ciudad Juárez, Chihuahua</v>
      </c>
      <c r="L32" s="1" t="str">
        <f ca="1">VLOOKUP($I32,$I$63:$L$122,4,0)</f>
        <v>656-456-7890</v>
      </c>
      <c r="M32" s="2">
        <f t="shared" si="25"/>
        <v>37102</v>
      </c>
      <c r="N32" s="1" t="str" cm="1">
        <f t="array" aca="1" ref="N32" ca="1">INDEX($N$67:$N$77, RANDBETWEEN(1, COUNTA($N$67:$N$77)), 1)</f>
        <v>Analista de Sistemas</v>
      </c>
      <c r="O32" s="1" t="str">
        <f t="shared" ca="1" si="1"/>
        <v>Tecnología de la Información</v>
      </c>
      <c r="P32" s="1" t="str">
        <f t="shared" ca="1" si="3"/>
        <v>Analiza y evalúa los sistemas informáticos de la empresa para identificar áreas de mejora y eficiencia.</v>
      </c>
      <c r="Q32" s="1">
        <v>46928169</v>
      </c>
      <c r="R32" s="1" t="s">
        <v>62</v>
      </c>
      <c r="S32" s="1" t="b">
        <v>0</v>
      </c>
      <c r="T32" s="1" t="b">
        <v>1</v>
      </c>
      <c r="U32" s="3">
        <f t="shared" si="26"/>
        <v>595</v>
      </c>
      <c r="V32" s="1" t="s">
        <v>48</v>
      </c>
      <c r="W32" s="2" t="str">
        <f t="shared" si="27"/>
        <v>EMPLEO ACTUAL</v>
      </c>
      <c r="X32" s="1" t="str" cm="1">
        <f t="array" aca="1" ref="X32" ca="1">IF(W32="EMPLEO ACTUAL","",INDEX($X$65:$X$84, RANDBETWEEN(1, COUNTA($X$65:$X$84)), 1))</f>
        <v/>
      </c>
      <c r="Y32" s="1" t="s">
        <v>34</v>
      </c>
      <c r="Z32" s="1" t="s">
        <v>64</v>
      </c>
      <c r="AA32" s="1" t="str" cm="1">
        <f t="array" aca="1" ref="AA32" ca="1">INDEX($AA$65:$AA$84,RANDBETWEEN(1,COUNTA($AA$65:$AA$84)),1)</f>
        <v>Virtualización, creación y gestión de máquinas virtuales</v>
      </c>
    </row>
    <row r="33" spans="1:27" s="1" customFormat="1" x14ac:dyDescent="0.25">
      <c r="A33" s="1">
        <v>65432108</v>
      </c>
      <c r="B33" s="1" t="s">
        <v>168</v>
      </c>
      <c r="C33" s="1" t="s">
        <v>169</v>
      </c>
      <c r="D33" s="1" t="s">
        <v>74</v>
      </c>
      <c r="E33" s="1" t="s">
        <v>163</v>
      </c>
      <c r="F33" s="1" t="s">
        <v>81</v>
      </c>
      <c r="G33" s="2">
        <v>30415</v>
      </c>
      <c r="H33" s="2">
        <v>36990</v>
      </c>
      <c r="I33" s="1" cm="1">
        <f t="array" aca="1" ref="I33" ca="1">INDEX($I$63:$I$122, RANDBETWEEN(1, COUNTA($I$63:$I$122)), 1)</f>
        <v>68027791</v>
      </c>
      <c r="J33" s="1" t="str">
        <f ca="1">VLOOKUP($I33,$I$63:$L$122,2,0)</f>
        <v>Innovatech Systems</v>
      </c>
      <c r="K33" s="1" t="str">
        <f ca="1">VLOOKUP($I33,$I$63:$L$122,3,0)</f>
        <v>Avenida de la Rosa #890, Ciudad Juárez, Chihuahua</v>
      </c>
      <c r="L33" s="1" t="str">
        <f ca="1">VLOOKUP($I33,$I$63:$L$122,4,0)</f>
        <v>656-789-0123</v>
      </c>
      <c r="M33" s="2">
        <f t="shared" si="25"/>
        <v>36990</v>
      </c>
      <c r="N33" s="1" t="str" cm="1">
        <f t="array" aca="1" ref="N33" ca="1">INDEX($N$67:$N$77, RANDBETWEEN(1, COUNTA($N$67:$N$77)), 1)</f>
        <v>Analista de Recursos Humanos</v>
      </c>
      <c r="O33" s="1" t="str">
        <f t="shared" ca="1" si="1"/>
        <v>Recursos Humanos</v>
      </c>
      <c r="P33" s="1" t="str">
        <f t="shared" ca="1" si="3"/>
        <v>Realiza análisis y evaluaciones relacionados con la gestión del talento, desarrollo y retención de personal.</v>
      </c>
      <c r="Q33" s="1">
        <v>46928170</v>
      </c>
      <c r="R33" s="1" t="s">
        <v>62</v>
      </c>
      <c r="S33" s="1" t="b">
        <v>1</v>
      </c>
      <c r="T33" s="1" t="b">
        <v>1</v>
      </c>
      <c r="U33" s="3">
        <f t="shared" si="26"/>
        <v>595</v>
      </c>
      <c r="V33" s="1" t="s">
        <v>48</v>
      </c>
      <c r="W33" s="2" t="str">
        <f t="shared" si="27"/>
        <v>EMPLEO ACTUAL</v>
      </c>
      <c r="X33" s="1" t="str" cm="1">
        <f t="array" aca="1" ref="X33" ca="1">IF(W33="EMPLEO ACTUAL","",INDEX($X$65:$X$84, RANDBETWEEN(1, COUNTA($X$65:$X$84)), 1))</f>
        <v/>
      </c>
      <c r="Y33" s="1" t="s">
        <v>63</v>
      </c>
      <c r="Z33" s="1" t="s">
        <v>35</v>
      </c>
      <c r="AA33" s="1" t="str" cm="1">
        <f t="array" aca="1" ref="AA33" ca="1">INDEX($AA$65:$AA$84,RANDBETWEEN(1,COUNTA($AA$65:$AA$84)),1)</f>
        <v>Análisis de riesgos, evaluación de impacto, continuidad del negocio</v>
      </c>
    </row>
    <row r="34" spans="1:27" s="1" customFormat="1" x14ac:dyDescent="0.25">
      <c r="A34" s="1">
        <v>65432109</v>
      </c>
      <c r="B34" s="1" t="s">
        <v>138</v>
      </c>
      <c r="C34" s="1" t="s">
        <v>139</v>
      </c>
      <c r="D34" s="1" t="s">
        <v>74</v>
      </c>
      <c r="E34" s="1" t="s">
        <v>140</v>
      </c>
      <c r="F34" s="1" t="s">
        <v>129</v>
      </c>
      <c r="G34" s="2">
        <v>36455</v>
      </c>
      <c r="H34" s="2">
        <v>43030</v>
      </c>
      <c r="I34" s="1" cm="1">
        <f t="array" aca="1" ref="I34" ca="1">INDEX($I$63:$I$122, RANDBETWEEN(1, COUNTA($I$63:$I$122)), 1)</f>
        <v>46804579</v>
      </c>
      <c r="J34" s="1" t="str">
        <f ca="1">VLOOKUP($I34,$I$63:$L$122,2,0)</f>
        <v>Quantum Enterprises</v>
      </c>
      <c r="K34" s="1" t="str">
        <f ca="1">VLOOKUP($I34,$I$63:$L$122,3,0)</f>
        <v>Avenida de la Estrella #987, Ciudad Juárez, Chihuahua</v>
      </c>
      <c r="L34" s="1" t="str">
        <f ca="1">VLOOKUP($I34,$I$63:$L$122,4,0)</f>
        <v>656-567-8901</v>
      </c>
      <c r="M34" s="2">
        <f t="shared" si="25"/>
        <v>43030</v>
      </c>
      <c r="N34" s="1" t="str" cm="1">
        <f t="array" aca="1" ref="N34" ca="1">INDEX($N$67:$N$77, RANDBETWEEN(1, COUNTA($N$67:$N$77)), 1)</f>
        <v>Asistente Ejecutivo</v>
      </c>
      <c r="O34" s="1" t="str">
        <f t="shared" ca="1" si="1"/>
        <v>Alta Dirección</v>
      </c>
      <c r="P34" s="1" t="str">
        <f t="shared" ca="1" si="3"/>
        <v>Brinda asistencia administrativa y coordinación para la alta dirección de la empresa.</v>
      </c>
      <c r="Q34" s="1">
        <v>46928171</v>
      </c>
      <c r="R34" s="1" t="s">
        <v>62</v>
      </c>
      <c r="S34" s="1" t="b">
        <v>1</v>
      </c>
      <c r="T34" s="1" t="b">
        <v>0</v>
      </c>
      <c r="U34" s="3">
        <f t="shared" si="26"/>
        <v>595</v>
      </c>
      <c r="V34" s="1" t="s">
        <v>48</v>
      </c>
      <c r="W34" s="2" t="str">
        <f t="shared" si="27"/>
        <v>EMPLEO ACTUAL</v>
      </c>
      <c r="X34" s="1" t="str" cm="1">
        <f t="array" aca="1" ref="X34" ca="1">IF(W34="EMPLEO ACTUAL","",INDEX($X$65:$X$84, RANDBETWEEN(1, COUNTA($X$65:$X$84)), 1))</f>
        <v/>
      </c>
      <c r="Y34" s="1" t="s">
        <v>34</v>
      </c>
      <c r="Z34" s="1" t="s">
        <v>35</v>
      </c>
      <c r="AA34" s="1" t="str" cm="1">
        <f t="array" aca="1" ref="AA34" ca="1">INDEX($AA$65:$AA$84,RANDBETWEEN(1,COUNTA($AA$65:$AA$84)),1)</f>
        <v>Desarrollo de juegos, diseño de niveles, animación 3D</v>
      </c>
    </row>
    <row r="35" spans="1:27" s="1" customFormat="1" x14ac:dyDescent="0.25">
      <c r="A35" s="1">
        <v>65432198</v>
      </c>
      <c r="B35" s="1" t="s">
        <v>110</v>
      </c>
      <c r="C35" s="1" t="s">
        <v>111</v>
      </c>
      <c r="D35" s="1" t="s">
        <v>74</v>
      </c>
      <c r="E35" s="1" t="s">
        <v>112</v>
      </c>
      <c r="F35" s="1" t="s">
        <v>113</v>
      </c>
      <c r="G35" s="2">
        <v>35078</v>
      </c>
      <c r="H35" s="2">
        <v>41653</v>
      </c>
      <c r="I35" s="1" cm="1">
        <f t="array" aca="1" ref="I35" ca="1">INDEX($I$63:$I$122, RANDBETWEEN(1, COUNTA($I$63:$I$122)), 1)</f>
        <v>35795468</v>
      </c>
      <c r="J35" s="1" t="str">
        <f ca="1">VLOOKUP($I35,$I$63:$L$122,2,0)</f>
        <v>Crystal Clear Technologies Inc.</v>
      </c>
      <c r="K35" s="1" t="str">
        <f ca="1">VLOOKUP($I35,$I$63:$L$122,3,0)</f>
        <v>Calle de la Montaña #234, Ciudad Juárez, Chihuahua</v>
      </c>
      <c r="L35" s="1" t="str">
        <f ca="1">VLOOKUP($I35,$I$63:$L$122,4,0)</f>
        <v>656-456-7890</v>
      </c>
      <c r="M35" s="2">
        <f t="shared" si="25"/>
        <v>41653</v>
      </c>
      <c r="N35" s="1" t="str" cm="1">
        <f t="array" aca="1" ref="N35" ca="1">INDEX($N$67:$N$77, RANDBETWEEN(1, COUNTA($N$67:$N$77)), 1)</f>
        <v>Especialista en Redes Sociales</v>
      </c>
      <c r="O35" s="1" t="str">
        <f t="shared" ca="1" si="1"/>
        <v>Marketing Digital</v>
      </c>
      <c r="P35" s="1" t="str">
        <f t="shared" ca="1" si="3"/>
        <v>Gestiona y desarrolla estrategias de marketing en redes sociales para aumentar la visibilidad y el compromiso de la marca.</v>
      </c>
      <c r="Q35" s="1">
        <v>46928172</v>
      </c>
      <c r="R35" s="1" t="s">
        <v>62</v>
      </c>
      <c r="S35" s="1" t="b">
        <v>0</v>
      </c>
      <c r="T35" s="1" t="b">
        <v>0</v>
      </c>
      <c r="U35" s="3">
        <f t="shared" si="26"/>
        <v>595</v>
      </c>
      <c r="V35" s="1" t="s">
        <v>48</v>
      </c>
      <c r="W35" s="2" t="str">
        <f t="shared" si="27"/>
        <v>EMPLEO ACTUAL</v>
      </c>
      <c r="X35" s="1" t="str" cm="1">
        <f t="array" aca="1" ref="X35" ca="1">IF(W35="EMPLEO ACTUAL","",INDEX($X$65:$X$84, RANDBETWEEN(1, COUNTA($X$65:$X$84)), 1))</f>
        <v/>
      </c>
      <c r="Y35" s="1" t="s">
        <v>34</v>
      </c>
      <c r="Z35" s="1" t="s">
        <v>72</v>
      </c>
      <c r="AA35" s="1" t="str" cm="1">
        <f t="array" aca="1" ref="AA35" ca="1">INDEX($AA$65:$AA$84,RANDBETWEEN(1,COUNTA($AA$65:$AA$84)),1)</f>
        <v>Desarrollo móvil, creación de aplicaciones para iOS y Android</v>
      </c>
    </row>
    <row r="36" spans="1:27" s="1" customFormat="1" x14ac:dyDescent="0.25">
      <c r="A36" s="1">
        <v>67890123</v>
      </c>
      <c r="B36" s="1" t="s">
        <v>82</v>
      </c>
      <c r="C36" s="1" t="s">
        <v>83</v>
      </c>
      <c r="D36" s="1" t="s">
        <v>74</v>
      </c>
      <c r="E36" s="1" t="s">
        <v>76</v>
      </c>
      <c r="F36" s="1" t="s">
        <v>84</v>
      </c>
      <c r="G36" s="2">
        <v>32092</v>
      </c>
      <c r="H36" s="2">
        <v>38667</v>
      </c>
      <c r="I36" s="1" cm="1">
        <f t="array" aca="1" ref="I36" ca="1">INDEX($I$63:$I$122, RANDBETWEEN(1, COUNTA($I$63:$I$122)), 1)</f>
        <v>80248913</v>
      </c>
      <c r="J36" s="1" t="str">
        <f ca="1">VLOOKUP($I36,$I$63:$L$122,2,0)</f>
        <v>Crystal Clear Industries</v>
      </c>
      <c r="K36" s="1" t="str">
        <f ca="1">VLOOKUP($I36,$I$63:$L$122,3,0)</f>
        <v>Avenida del Sol #432, Ciudad Juárez, Chihuahua</v>
      </c>
      <c r="L36" s="1" t="str">
        <f ca="1">VLOOKUP($I36,$I$63:$L$122,4,0)</f>
        <v>656-901-2345</v>
      </c>
      <c r="M36" s="2">
        <f t="shared" ref="M36" si="28">IF(A36=A35,W35+5,H36)</f>
        <v>38667</v>
      </c>
      <c r="N36" s="1" t="str" cm="1">
        <f t="array" aca="1" ref="N36" ca="1">INDEX($N$67:$N$77, RANDBETWEEN(1, COUNTA($N$67:$N$77)), 1)</f>
        <v>Asistente Ejecutivo</v>
      </c>
      <c r="O36" s="1" t="str">
        <f t="shared" ca="1" si="1"/>
        <v>Alta Dirección</v>
      </c>
      <c r="P36" s="1" t="str">
        <f t="shared" ca="1" si="3"/>
        <v>Brinda asistencia administrativa y coordinación para la alta dirección de la empresa.</v>
      </c>
      <c r="Q36" s="1">
        <v>46928172</v>
      </c>
      <c r="R36" s="1" t="s">
        <v>62</v>
      </c>
      <c r="S36" s="1" t="b">
        <v>0</v>
      </c>
      <c r="T36" s="1" t="b">
        <v>0</v>
      </c>
      <c r="U36" s="3">
        <f t="shared" ref="U36" si="29">IF(A36=A35,U35+120,595)</f>
        <v>595</v>
      </c>
      <c r="V36" s="1" t="s">
        <v>48</v>
      </c>
      <c r="W36" s="2">
        <f t="shared" ref="W36" si="30">IF(A36=A37,DATE(YEAR(M36)+5,MONTH(M36)+2,DAY(M36)),"EMPLEO ACTUAL")</f>
        <v>40554</v>
      </c>
      <c r="X36" s="1" t="str" cm="1">
        <f t="array" aca="1" ref="X36" ca="1">IF(W36="EMPLEO ACTUAL","",INDEX($X$65:$X$84, RANDBETWEEN(1, COUNTA($X$65:$X$84)), 1))</f>
        <v>Incumplimiento repetido de políticas de la empresa.</v>
      </c>
      <c r="Y36" s="1" t="s">
        <v>34</v>
      </c>
      <c r="Z36" s="1" t="s">
        <v>35</v>
      </c>
      <c r="AA36" s="1" t="str" cm="1">
        <f t="array" aca="1" ref="AA36" ca="1">INDEX($AA$65:$AA$84,RANDBETWEEN(1,COUNTA($AA$65:$AA$84)),1)</f>
        <v>Desarrollo de juegos, diseño de niveles, animación 3D</v>
      </c>
    </row>
    <row r="37" spans="1:27" s="1" customFormat="1" x14ac:dyDescent="0.25">
      <c r="A37" s="1">
        <v>67890123</v>
      </c>
      <c r="B37" s="1" t="s">
        <v>82</v>
      </c>
      <c r="C37" s="1" t="s">
        <v>83</v>
      </c>
      <c r="D37" s="1" t="s">
        <v>74</v>
      </c>
      <c r="E37" s="1" t="s">
        <v>76</v>
      </c>
      <c r="F37" s="1" t="s">
        <v>84</v>
      </c>
      <c r="G37" s="2">
        <v>32092</v>
      </c>
      <c r="H37" s="2">
        <v>38667</v>
      </c>
      <c r="I37" s="1" cm="1">
        <f t="array" aca="1" ref="I37" ca="1">INDEX($I$63:$I$122, RANDBETWEEN(1, COUNTA($I$63:$I$122)), 1)</f>
        <v>13583246</v>
      </c>
      <c r="J37" s="1" t="str">
        <f t="shared" ref="J37:J38" ca="1" si="31">VLOOKUP($I37,$I$63:$L$122,2,0)</f>
        <v>Titan Enterprises Inc.</v>
      </c>
      <c r="K37" s="1" t="str">
        <f t="shared" ref="K37:K38" ca="1" si="32">VLOOKUP($I37,$I$63:$L$122,3,0)</f>
        <v>Calle del Bosque #654, Ciudad Juárez, Chihuahua</v>
      </c>
      <c r="L37" s="1" t="str">
        <f t="shared" ref="L37:L38" ca="1" si="33">VLOOKUP($I37,$I$63:$L$122,4,0)</f>
        <v>656-234-5678</v>
      </c>
      <c r="M37" s="2">
        <f t="shared" ref="M37" si="34">IF(A37=A36,W36+5,H37)</f>
        <v>40559</v>
      </c>
      <c r="N37" s="1" t="str" cm="1">
        <f t="array" aca="1" ref="N37" ca="1">INDEX($N$67:$N$77, RANDBETWEEN(1, COUNTA($N$67:$N$77)), 1)</f>
        <v>Asistente Ejecutivo</v>
      </c>
      <c r="O37" s="1" t="str">
        <f t="shared" ca="1" si="1"/>
        <v>Alta Dirección</v>
      </c>
      <c r="P37" s="1" t="str">
        <f t="shared" ca="1" si="3"/>
        <v>Brinda asistencia administrativa y coordinación para la alta dirección de la empresa.</v>
      </c>
      <c r="Q37" s="1">
        <v>46928173</v>
      </c>
      <c r="R37" s="1" t="s">
        <v>62</v>
      </c>
      <c r="S37" s="1" t="b">
        <v>1</v>
      </c>
      <c r="T37" s="1" t="b">
        <v>0</v>
      </c>
      <c r="U37" s="3">
        <f t="shared" ref="U37" si="35">IF(A37=A36,U36+120,595)</f>
        <v>715</v>
      </c>
      <c r="V37" s="1" t="s">
        <v>48</v>
      </c>
      <c r="W37" s="2">
        <f t="shared" ref="W37" si="36">IF(A37=A38,DATE(YEAR(M37)+5,MONTH(M37)+2,DAY(M37)),"EMPLEO ACTUAL")</f>
        <v>42445</v>
      </c>
      <c r="X37" s="1" t="str" cm="1">
        <f t="array" aca="1" ref="X37" ca="1">IF(W37="EMPLEO ACTUAL","",INDEX($X$65:$X$84, RANDBETWEEN(1, COUNTA($X$65:$X$84)), 1))</f>
        <v>Incumplimiento repetido de políticas de la empresa.</v>
      </c>
      <c r="Y37" s="1" t="s">
        <v>34</v>
      </c>
      <c r="Z37" s="1" t="s">
        <v>35</v>
      </c>
      <c r="AA37" s="1" t="str" cm="1">
        <f t="array" aca="1" ref="AA37" ca="1">INDEX($AA$65:$AA$84,RANDBETWEEN(1,COUNTA($AA$65:$AA$84)),1)</f>
        <v>Redes de computadoras, configuración de routers, solución de problemas de conectividad</v>
      </c>
    </row>
    <row r="38" spans="1:27" s="1" customFormat="1" x14ac:dyDescent="0.25">
      <c r="A38" s="1">
        <v>67890123</v>
      </c>
      <c r="B38" s="1" t="s">
        <v>82</v>
      </c>
      <c r="C38" s="1" t="s">
        <v>83</v>
      </c>
      <c r="D38" s="1" t="s">
        <v>74</v>
      </c>
      <c r="E38" s="1" t="s">
        <v>76</v>
      </c>
      <c r="F38" s="1" t="s">
        <v>84</v>
      </c>
      <c r="G38" s="2">
        <v>32092</v>
      </c>
      <c r="H38" s="2">
        <v>38667</v>
      </c>
      <c r="I38" s="1" cm="1">
        <f t="array" aca="1" ref="I38" ca="1">INDEX($I$63:$I$122, RANDBETWEEN(1, COUNTA($I$63:$I$122)), 1)</f>
        <v>57914680</v>
      </c>
      <c r="J38" s="1" t="str">
        <f t="shared" ca="1" si="31"/>
        <v>Fusion Innovations</v>
      </c>
      <c r="K38" s="1" t="str">
        <f t="shared" ca="1" si="32"/>
        <v>Calle de la Estrella #987, Ciudad Juárez, Chihuahua</v>
      </c>
      <c r="L38" s="1" t="str">
        <f t="shared" ca="1" si="33"/>
        <v>656-678-9012</v>
      </c>
      <c r="M38" s="2">
        <f t="shared" ref="M38:M40" si="37">IF(A38=A37,W37+5,H38)</f>
        <v>42450</v>
      </c>
      <c r="N38" s="1" t="str" cm="1">
        <f t="array" aca="1" ref="N38" ca="1">INDEX($N$67:$N$77, RANDBETWEEN(1, COUNTA($N$67:$N$77)), 1)</f>
        <v>Consultor de Negocios</v>
      </c>
      <c r="O38" s="1" t="str">
        <f t="shared" ca="1" si="1"/>
        <v>Consultoría</v>
      </c>
      <c r="P38" s="1" t="str">
        <f t="shared" ca="1" si="3"/>
        <v>Brinda asesoramiento estratégico y soluciones empresariales a clientes para mejorar su rendimiento y eficacia.</v>
      </c>
      <c r="Q38" s="1">
        <v>46928174</v>
      </c>
      <c r="R38" s="1" t="s">
        <v>62</v>
      </c>
      <c r="S38" s="1" t="b">
        <v>0</v>
      </c>
      <c r="T38" s="1" t="b">
        <v>1</v>
      </c>
      <c r="U38" s="3">
        <f t="shared" ref="U38:U40" si="38">IF(A38=A37,U37+120,595)</f>
        <v>835</v>
      </c>
      <c r="V38" s="1" t="s">
        <v>48</v>
      </c>
      <c r="W38" s="2" t="str">
        <f t="shared" ref="W38:W40" si="39">IF(A38=A39,DATE(YEAR(M38)+5,MONTH(M38)+2,DAY(M38)),"EMPLEO ACTUAL")</f>
        <v>EMPLEO ACTUAL</v>
      </c>
      <c r="X38" s="1" t="str" cm="1">
        <f t="array" aca="1" ref="X38" ca="1">IF(W38="EMPLEO ACTUAL","",INDEX($X$65:$X$84, RANDBETWEEN(1, COUNTA($X$65:$X$84)), 1))</f>
        <v/>
      </c>
      <c r="Y38" s="1" t="s">
        <v>34</v>
      </c>
      <c r="Z38" s="1" t="s">
        <v>35</v>
      </c>
      <c r="AA38" s="1" t="str" cm="1">
        <f t="array" aca="1" ref="AA38" ca="1">INDEX($AA$65:$AA$84,RANDBETWEEN(1,COUNTA($AA$65:$AA$84)),1)</f>
        <v>Inteligencia artificial, aprendizaje automático, procesamiento del lenguaje natural</v>
      </c>
    </row>
    <row r="39" spans="1:27" s="1" customFormat="1" x14ac:dyDescent="0.25">
      <c r="A39" s="1">
        <v>76543209</v>
      </c>
      <c r="B39" s="1" t="s">
        <v>171</v>
      </c>
      <c r="C39" s="1" t="s">
        <v>172</v>
      </c>
      <c r="D39" s="1" t="s">
        <v>74</v>
      </c>
      <c r="E39" s="1" t="s">
        <v>167</v>
      </c>
      <c r="F39" s="1" t="s">
        <v>113</v>
      </c>
      <c r="G39" s="2">
        <v>36551</v>
      </c>
      <c r="H39" s="2">
        <v>43126</v>
      </c>
      <c r="I39" s="1" cm="1">
        <f t="array" aca="1" ref="I39" ca="1">INDEX($I$63:$I$122, RANDBETWEEN(1, COUNTA($I$63:$I$122)), 1)</f>
        <v>80257923</v>
      </c>
      <c r="J39" s="1" t="str">
        <f ca="1">VLOOKUP($I39,$I$63:$L$122,2,0)</f>
        <v>Crystal Clear Systems</v>
      </c>
      <c r="K39" s="1" t="str">
        <f ca="1">VLOOKUP($I39,$I$63:$L$122,3,0)</f>
        <v>Avenida del Lago #567, Ciudad Juárez, Chihuahua</v>
      </c>
      <c r="L39" s="1" t="str">
        <f ca="1">VLOOKUP($I39,$I$63:$L$122,4,0)</f>
        <v>656-901-2345</v>
      </c>
      <c r="M39" s="2">
        <f t="shared" si="37"/>
        <v>43126</v>
      </c>
      <c r="N39" s="1" t="str" cm="1">
        <f t="array" aca="1" ref="N39" ca="1">INDEX($N$67:$N$77, RANDBETWEEN(1, COUNTA($N$67:$N$77)), 1)</f>
        <v>Diseñador de Interiores</v>
      </c>
      <c r="O39" s="1" t="str">
        <f t="shared" ca="1" si="1"/>
        <v>Diseño</v>
      </c>
      <c r="P39" s="1" t="str">
        <f t="shared" ca="1" si="3"/>
        <v>Crea y planifica diseños de interiores para espacios comerciales o residenciales.</v>
      </c>
      <c r="Q39" s="1">
        <v>46928175</v>
      </c>
      <c r="R39" s="1" t="s">
        <v>62</v>
      </c>
      <c r="S39" s="1" t="b">
        <v>0</v>
      </c>
      <c r="T39" s="1" t="b">
        <v>1</v>
      </c>
      <c r="U39" s="3">
        <f t="shared" si="38"/>
        <v>595</v>
      </c>
      <c r="V39" s="1" t="s">
        <v>48</v>
      </c>
      <c r="W39" s="2" t="str">
        <f t="shared" si="39"/>
        <v>EMPLEO ACTUAL</v>
      </c>
      <c r="X39" s="1" t="str" cm="1">
        <f t="array" aca="1" ref="X39" ca="1">IF(W39="EMPLEO ACTUAL","",INDEX($X$65:$X$84, RANDBETWEEN(1, COUNTA($X$65:$X$84)), 1))</f>
        <v/>
      </c>
      <c r="Y39" s="1" t="s">
        <v>63</v>
      </c>
      <c r="Z39" s="1" t="s">
        <v>35</v>
      </c>
      <c r="AA39" s="1" t="str" cm="1">
        <f t="array" aca="1" ref="AA39" ca="1">INDEX($AA$65:$AA$84,RANDBETWEEN(1,COUNTA($AA$65:$AA$84)),1)</f>
        <v>Seguridad informática, análisis de vulnerabilidades, mitigación de riesgos</v>
      </c>
    </row>
    <row r="40" spans="1:27" s="1" customFormat="1" x14ac:dyDescent="0.25">
      <c r="A40" s="1">
        <v>76543210</v>
      </c>
      <c r="B40" s="1" t="s">
        <v>141</v>
      </c>
      <c r="C40" s="1" t="s">
        <v>142</v>
      </c>
      <c r="D40" s="1" t="s">
        <v>74</v>
      </c>
      <c r="E40" s="1" t="s">
        <v>113</v>
      </c>
      <c r="F40" s="1" t="s">
        <v>69</v>
      </c>
      <c r="G40" s="2">
        <v>27981</v>
      </c>
      <c r="H40" s="2">
        <v>34555</v>
      </c>
      <c r="I40" s="1" cm="1">
        <f t="array" aca="1" ref="I40" ca="1">INDEX($I$63:$I$122, RANDBETWEEN(1, COUNTA($I$63:$I$122)), 1)</f>
        <v>2473135</v>
      </c>
      <c r="J40" s="1" t="str">
        <f ca="1">VLOOKUP($I40,$I$63:$L$122,2,0)</f>
        <v>Optima Tech Solutions Inc.</v>
      </c>
      <c r="K40" s="1" t="str">
        <f ca="1">VLOOKUP($I40,$I$63:$L$122,3,0)</f>
        <v>Avenida del Bosque #654, Ciudad Juárez, Chihuahua</v>
      </c>
      <c r="L40" s="1" t="str">
        <f ca="1">VLOOKUP($I40,$I$63:$L$122,4,0)</f>
        <v>656-123-4567</v>
      </c>
      <c r="M40" s="2">
        <f t="shared" si="37"/>
        <v>34555</v>
      </c>
      <c r="N40" s="1" t="str" cm="1">
        <f t="array" aca="1" ref="N40" ca="1">INDEX($N$67:$N$77, RANDBETWEEN(1, COUNTA($N$67:$N$77)), 1)</f>
        <v>Analista de Sistemas</v>
      </c>
      <c r="O40" s="1" t="str">
        <f t="shared" ca="1" si="1"/>
        <v>Tecnología de la Información</v>
      </c>
      <c r="P40" s="1" t="str">
        <f t="shared" ca="1" si="3"/>
        <v>Analiza y evalúa los sistemas informáticos de la empresa para identificar áreas de mejora y eficiencia.</v>
      </c>
      <c r="Q40" s="1">
        <v>46928176</v>
      </c>
      <c r="R40" s="1" t="s">
        <v>62</v>
      </c>
      <c r="S40" s="1" t="b">
        <v>1</v>
      </c>
      <c r="T40" s="1" t="b">
        <v>0</v>
      </c>
      <c r="U40" s="3">
        <f t="shared" si="38"/>
        <v>595</v>
      </c>
      <c r="V40" s="1" t="s">
        <v>48</v>
      </c>
      <c r="W40" s="2" t="str">
        <f t="shared" si="39"/>
        <v>EMPLEO ACTUAL</v>
      </c>
      <c r="X40" s="1" t="str" cm="1">
        <f t="array" aca="1" ref="X40" ca="1">IF(W40="EMPLEO ACTUAL","",INDEX($X$65:$X$84, RANDBETWEEN(1, COUNTA($X$65:$X$84)), 1))</f>
        <v/>
      </c>
      <c r="Y40" s="1" t="s">
        <v>63</v>
      </c>
      <c r="Z40" s="1" t="s">
        <v>35</v>
      </c>
      <c r="AA40" s="1" t="str" cm="1">
        <f t="array" aca="1" ref="AA40" ca="1">INDEX($AA$65:$AA$84,RANDBETWEEN(1,COUNTA($AA$65:$AA$84)),1)</f>
        <v>Internet de las cosas (IoT), desarrollo de dispositivos conectados</v>
      </c>
    </row>
    <row r="41" spans="1:27" s="1" customFormat="1" x14ac:dyDescent="0.25">
      <c r="A41" s="1">
        <v>76543219</v>
      </c>
      <c r="B41" s="1" t="s">
        <v>115</v>
      </c>
      <c r="C41" s="1" t="s">
        <v>116</v>
      </c>
      <c r="D41" s="1" t="s">
        <v>117</v>
      </c>
      <c r="E41" s="1" t="s">
        <v>87</v>
      </c>
      <c r="F41" s="1" t="s">
        <v>109</v>
      </c>
      <c r="G41" s="2">
        <v>32621</v>
      </c>
      <c r="H41" s="2">
        <v>39195</v>
      </c>
      <c r="I41" s="1" cm="1">
        <f t="array" aca="1" ref="I41" ca="1">INDEX($I$63:$I$122, RANDBETWEEN(1, COUNTA($I$63:$I$122)), 1)</f>
        <v>2470135</v>
      </c>
      <c r="J41" s="1" t="str">
        <f ca="1">VLOOKUP($I41,$I$63:$L$122,2,0)</f>
        <v>Innovatech Corp</v>
      </c>
      <c r="K41" s="1" t="str">
        <f ca="1">VLOOKUP($I41,$I$63:$L$122,3,0)</f>
        <v>Avenida de la Luna #765, Ciudad Juárez, Chihuahua</v>
      </c>
      <c r="L41" s="1" t="str">
        <f ca="1">VLOOKUP($I41,$I$63:$L$122,4,0)</f>
        <v>656-123-4567</v>
      </c>
      <c r="M41" s="2">
        <f t="shared" si="25"/>
        <v>39195</v>
      </c>
      <c r="N41" s="1" t="str" cm="1">
        <f t="array" aca="1" ref="N41" ca="1">INDEX($N$67:$N$77, RANDBETWEEN(1, COUNTA($N$67:$N$77)), 1)</f>
        <v>Ingeniero de Proyectos</v>
      </c>
      <c r="O41" s="1" t="str">
        <f t="shared" ca="1" si="1"/>
        <v>Ingeniería</v>
      </c>
      <c r="P41" s="1" t="str">
        <f t="shared" ca="1" si="3"/>
        <v>Gestiona y supervisa proyectos de ingeniería, asegurando su finalización exitosa y dentro del presupuesto establecido.</v>
      </c>
      <c r="Q41" s="1">
        <v>46928176</v>
      </c>
      <c r="R41" s="1" t="s">
        <v>62</v>
      </c>
      <c r="S41" s="1" t="b">
        <v>0</v>
      </c>
      <c r="T41" s="1" t="b">
        <v>1</v>
      </c>
      <c r="U41" s="3">
        <f t="shared" si="26"/>
        <v>595</v>
      </c>
      <c r="V41" s="1" t="s">
        <v>48</v>
      </c>
      <c r="W41" s="2" t="str">
        <f t="shared" si="27"/>
        <v>EMPLEO ACTUAL</v>
      </c>
      <c r="X41" s="1" t="str" cm="1">
        <f t="array" aca="1" ref="X41" ca="1">IF(W41="EMPLEO ACTUAL","",INDEX($X$65:$X$84, RANDBETWEEN(1, COUNTA($X$65:$X$84)), 1))</f>
        <v/>
      </c>
      <c r="Y41" s="1" t="s">
        <v>63</v>
      </c>
      <c r="Z41" s="1" t="s">
        <v>35</v>
      </c>
      <c r="AA41" s="1" t="str" cm="1">
        <f t="array" aca="1" ref="AA41" ca="1">INDEX($AA$65:$AA$84,RANDBETWEEN(1,COUNTA($AA$65:$AA$84)),1)</f>
        <v>Automatización de pruebas, frameworks de pruebas, generación de informes</v>
      </c>
    </row>
    <row r="42" spans="1:27" s="1" customFormat="1" x14ac:dyDescent="0.25">
      <c r="A42" s="1">
        <v>78901234</v>
      </c>
      <c r="B42" s="1" t="s">
        <v>85</v>
      </c>
      <c r="C42" s="1" t="s">
        <v>86</v>
      </c>
      <c r="D42" s="1" t="s">
        <v>74</v>
      </c>
      <c r="E42" s="1" t="s">
        <v>69</v>
      </c>
      <c r="F42" s="1" t="s">
        <v>87</v>
      </c>
      <c r="G42" s="2">
        <v>37426</v>
      </c>
      <c r="H42" s="2">
        <v>44001</v>
      </c>
      <c r="I42" s="1" cm="1">
        <f t="array" aca="1" ref="I42" ca="1">INDEX($I$63:$I$122, RANDBETWEEN(1, COUNTA($I$63:$I$122)), 1)</f>
        <v>79139802</v>
      </c>
      <c r="J42" s="1" t="str">
        <f ca="1">VLOOKUP($I42,$I$63:$L$122,2,0)</f>
        <v>Apex Ventures Group</v>
      </c>
      <c r="K42" s="1" t="str">
        <f ca="1">VLOOKUP($I42,$I$63:$L$122,3,0)</f>
        <v>Calle de la Luna #765, Ciudad Juárez, Chihuahua</v>
      </c>
      <c r="L42" s="1" t="str">
        <f ca="1">VLOOKUP($I42,$I$63:$L$122,4,0)</f>
        <v>656-890-1234</v>
      </c>
      <c r="M42" s="2">
        <f t="shared" si="25"/>
        <v>44001</v>
      </c>
      <c r="N42" s="1" t="str" cm="1">
        <f t="array" aca="1" ref="N42" ca="1">INDEX($N$67:$N$77, RANDBETWEEN(1, COUNTA($N$67:$N$77)), 1)</f>
        <v>Desarrollador Web</v>
      </c>
      <c r="O42" s="1" t="str">
        <f t="shared" ca="1" si="1"/>
        <v>Desarrollo de Software</v>
      </c>
      <c r="P42" s="1" t="str">
        <f t="shared" ca="1" si="3"/>
        <v>Crea y mantiene sitios web funcionales y atractivos utilizando lenguajes de programación web.</v>
      </c>
      <c r="Q42" s="1">
        <v>46928177</v>
      </c>
      <c r="R42" s="1" t="s">
        <v>62</v>
      </c>
      <c r="S42" s="1" t="b">
        <v>0</v>
      </c>
      <c r="T42" s="1" t="b">
        <v>0</v>
      </c>
      <c r="U42" s="3">
        <f t="shared" si="26"/>
        <v>595</v>
      </c>
      <c r="V42" s="1" t="s">
        <v>48</v>
      </c>
      <c r="W42" s="2" t="str">
        <f t="shared" si="27"/>
        <v>EMPLEO ACTUAL</v>
      </c>
      <c r="X42" s="1" t="str" cm="1">
        <f t="array" aca="1" ref="X42" ca="1">IF(W42="EMPLEO ACTUAL","",INDEX($X$65:$X$84, RANDBETWEEN(1, COUNTA($X$65:$X$84)), 1))</f>
        <v/>
      </c>
      <c r="Y42" s="1" t="s">
        <v>34</v>
      </c>
      <c r="Z42" s="1" t="s">
        <v>72</v>
      </c>
      <c r="AA42" s="1" t="str" cm="1">
        <f t="array" aca="1" ref="AA42" ca="1">INDEX($AA$65:$AA$84,RANDBETWEEN(1,COUNTA($AA$65:$AA$84)),1)</f>
        <v>Administración de sistemas operativos, implementación de servidores, mantenimiento de infraestructuras</v>
      </c>
    </row>
    <row r="43" spans="1:27" s="1" customFormat="1" x14ac:dyDescent="0.25">
      <c r="A43" s="1">
        <v>87654310</v>
      </c>
      <c r="B43" s="1" t="s">
        <v>173</v>
      </c>
      <c r="C43" s="1" t="s">
        <v>119</v>
      </c>
      <c r="D43" s="1" t="s">
        <v>74</v>
      </c>
      <c r="E43" s="1" t="s">
        <v>113</v>
      </c>
      <c r="F43" s="1" t="s">
        <v>129</v>
      </c>
      <c r="G43" s="2">
        <v>34103</v>
      </c>
      <c r="H43" s="2">
        <v>40677</v>
      </c>
      <c r="I43" s="1" cm="1">
        <f t="array" aca="1" ref="I43" ca="1">INDEX($I$63:$I$122, RANDBETWEEN(1, COUNTA($I$63:$I$122)), 1)</f>
        <v>35795468</v>
      </c>
      <c r="J43" s="1" t="str">
        <f ca="1">VLOOKUP($I43,$I$63:$L$122,2,0)</f>
        <v>Crystal Clear Technologies Inc.</v>
      </c>
      <c r="K43" s="1" t="str">
        <f ca="1">VLOOKUP($I43,$I$63:$L$122,3,0)</f>
        <v>Calle de la Montaña #234, Ciudad Juárez, Chihuahua</v>
      </c>
      <c r="L43" s="1" t="str">
        <f ca="1">VLOOKUP($I43,$I$63:$L$122,4,0)</f>
        <v>656-456-7890</v>
      </c>
      <c r="M43" s="2">
        <f t="shared" ref="M43:M44" si="40">IF(A43=A42,W42+5,H43)</f>
        <v>40677</v>
      </c>
      <c r="N43" s="1" t="str" cm="1">
        <f t="array" aca="1" ref="N43" ca="1">INDEX($N$67:$N$77, RANDBETWEEN(1, COUNTA($N$67:$N$77)), 1)</f>
        <v>Consultor de Negocios</v>
      </c>
      <c r="O43" s="1" t="str">
        <f t="shared" ca="1" si="1"/>
        <v>Consultoría</v>
      </c>
      <c r="P43" s="1" t="str">
        <f t="shared" ca="1" si="3"/>
        <v>Brinda asesoramiento estratégico y soluciones empresariales a clientes para mejorar su rendimiento y eficacia.</v>
      </c>
      <c r="Q43" s="1">
        <v>46928178</v>
      </c>
      <c r="R43" s="1" t="s">
        <v>62</v>
      </c>
      <c r="S43" s="1" t="b">
        <v>0</v>
      </c>
      <c r="T43" s="1" t="b">
        <v>0</v>
      </c>
      <c r="U43" s="3">
        <f t="shared" ref="U43:U44" si="41">IF(A43=A42,U42+120,595)</f>
        <v>595</v>
      </c>
      <c r="V43" s="1" t="s">
        <v>48</v>
      </c>
      <c r="W43" s="2">
        <f t="shared" ref="W43:W44" si="42">IF(A43=A44,DATE(YEAR(M43)+5,MONTH(M43)+2,DAY(M43)),"EMPLEO ACTUAL")</f>
        <v>42565</v>
      </c>
      <c r="X43" s="1" t="str" cm="1">
        <f t="array" aca="1" ref="X43" ca="1">IF(W43="EMPLEO ACTUAL","",INDEX($X$65:$X$84, RANDBETWEEN(1, COUNTA($X$65:$X$84)), 1))</f>
        <v>Desempeño laboral deficiente.</v>
      </c>
      <c r="Y43" s="1" t="s">
        <v>63</v>
      </c>
      <c r="Z43" s="1" t="s">
        <v>64</v>
      </c>
      <c r="AA43" s="1" t="str" cm="1">
        <f t="array" aca="1" ref="AA43" ca="1">INDEX($AA$65:$AA$84,RANDBETWEEN(1,COUNTA($AA$65:$AA$84)),1)</f>
        <v>Arquitectura de software, diseño de sistemas escalables y modulares</v>
      </c>
    </row>
    <row r="44" spans="1:27" s="1" customFormat="1" x14ac:dyDescent="0.25">
      <c r="A44" s="1">
        <v>87654310</v>
      </c>
      <c r="B44" s="1" t="s">
        <v>173</v>
      </c>
      <c r="C44" s="1" t="s">
        <v>119</v>
      </c>
      <c r="D44" s="1" t="s">
        <v>74</v>
      </c>
      <c r="E44" s="1" t="s">
        <v>113</v>
      </c>
      <c r="F44" s="1" t="s">
        <v>129</v>
      </c>
      <c r="G44" s="2">
        <v>34103</v>
      </c>
      <c r="H44" s="2">
        <v>40677</v>
      </c>
      <c r="I44" s="1" cm="1">
        <f t="array" aca="1" ref="I44" ca="1">INDEX($I$63:$I$122, RANDBETWEEN(1, COUNTA($I$63:$I$122)), 1)</f>
        <v>79138802</v>
      </c>
      <c r="J44" s="1" t="str">
        <f ca="1">VLOOKUP($I44,$I$63:$L$122,2,0)</f>
        <v>Quantum Innovations Corp</v>
      </c>
      <c r="K44" s="1" t="str">
        <f ca="1">VLOOKUP($I44,$I$63:$L$122,3,0)</f>
        <v>Calle del Sol #432, Ciudad Juárez, Chihuahua</v>
      </c>
      <c r="L44" s="1" t="str">
        <f ca="1">VLOOKUP($I44,$I$63:$L$122,4,0)</f>
        <v>656-890-1234</v>
      </c>
      <c r="M44" s="2">
        <f t="shared" si="40"/>
        <v>42570</v>
      </c>
      <c r="N44" s="1" t="str" cm="1">
        <f t="array" aca="1" ref="N44" ca="1">INDEX($N$67:$N$77, RANDBETWEEN(1, COUNTA($N$67:$N$77)), 1)</f>
        <v>Analista de Sistemas</v>
      </c>
      <c r="O44" s="1" t="str">
        <f t="shared" ca="1" si="1"/>
        <v>Tecnología de la Información</v>
      </c>
      <c r="P44" s="1" t="str">
        <f t="shared" ca="1" si="3"/>
        <v>Analiza y evalúa los sistemas informáticos de la empresa para identificar áreas de mejora y eficiencia.</v>
      </c>
      <c r="Q44" s="1">
        <v>46928179</v>
      </c>
      <c r="R44" s="1" t="s">
        <v>62</v>
      </c>
      <c r="S44" s="1" t="b">
        <v>1</v>
      </c>
      <c r="T44" s="1" t="b">
        <v>0</v>
      </c>
      <c r="U44" s="3">
        <f t="shared" si="41"/>
        <v>715</v>
      </c>
      <c r="V44" s="1" t="s">
        <v>48</v>
      </c>
      <c r="W44" s="2" t="str">
        <f t="shared" si="42"/>
        <v>EMPLEO ACTUAL</v>
      </c>
      <c r="X44" s="1" t="str" cm="1">
        <f t="array" aca="1" ref="X44" ca="1">IF(W44="EMPLEO ACTUAL","",INDEX($X$65:$X$84, RANDBETWEEN(1, COUNTA($X$65:$X$84)), 1))</f>
        <v/>
      </c>
      <c r="Y44" s="1" t="s">
        <v>63</v>
      </c>
      <c r="Z44" s="1" t="s">
        <v>64</v>
      </c>
      <c r="AA44" s="1" t="str" cm="1">
        <f t="array" aca="1" ref="AA44" ca="1">INDEX($AA$65:$AA$84,RANDBETWEEN(1,COUNTA($AA$65:$AA$84)),1)</f>
        <v>Desarrollo de juegos, diseño de niveles, animación 3D</v>
      </c>
    </row>
    <row r="45" spans="1:27" s="1" customFormat="1" x14ac:dyDescent="0.25">
      <c r="A45" s="1">
        <v>87654320</v>
      </c>
      <c r="B45" s="1" t="s">
        <v>118</v>
      </c>
      <c r="C45" s="1" t="s">
        <v>119</v>
      </c>
      <c r="D45" s="1" t="s">
        <v>74</v>
      </c>
      <c r="E45" s="1" t="s">
        <v>109</v>
      </c>
      <c r="F45" s="1" t="s">
        <v>120</v>
      </c>
      <c r="G45" s="2">
        <v>33065</v>
      </c>
      <c r="H45" s="2">
        <v>39640</v>
      </c>
      <c r="I45" s="1" cm="1">
        <f t="array" aca="1" ref="I45" ca="1">INDEX($I$63:$I$122, RANDBETWEEN(1, COUNTA($I$63:$I$122)), 1)</f>
        <v>2471135</v>
      </c>
      <c r="J45" s="1" t="str">
        <f ca="1">VLOOKUP($I45,$I$63:$L$122,2,0)</f>
        <v>Dynamic Ventures</v>
      </c>
      <c r="K45" s="1" t="str">
        <f ca="1">VLOOKUP($I45,$I$63:$L$122,3,0)</f>
        <v>Avenida Primavera #098, Ciudad Juárez, Chihuahua</v>
      </c>
      <c r="L45" s="1" t="str">
        <f ca="1">VLOOKUP($I45,$I$63:$L$122,4,0)</f>
        <v>656-123-4567</v>
      </c>
      <c r="M45" s="2">
        <f t="shared" ref="M45" si="43">IF(A45=A44,W44+5,H45)</f>
        <v>39640</v>
      </c>
      <c r="N45" s="1" t="str" cm="1">
        <f t="array" aca="1" ref="N45" ca="1">INDEX($N$67:$N$77, RANDBETWEEN(1, COUNTA($N$67:$N$77)), 1)</f>
        <v>Analista Financiero</v>
      </c>
      <c r="O45" s="1" t="str">
        <f t="shared" ca="1" si="1"/>
        <v>Finanzas</v>
      </c>
      <c r="P45" s="1" t="str">
        <f t="shared" ca="1" si="3"/>
        <v>Realiza análisis financiero y proporciona información y recomendaciones para la toma de decisiones estratégicas.</v>
      </c>
      <c r="Q45" s="1">
        <v>46928180</v>
      </c>
      <c r="R45" s="1" t="s">
        <v>62</v>
      </c>
      <c r="S45" s="1" t="b">
        <v>1</v>
      </c>
      <c r="T45" s="1" t="b">
        <v>0</v>
      </c>
      <c r="U45" s="3">
        <f t="shared" ref="U45" si="44">IF(A45=A44,U44+120,595)</f>
        <v>595</v>
      </c>
      <c r="V45" s="1" t="s">
        <v>48</v>
      </c>
      <c r="W45" s="2" t="str">
        <f t="shared" ref="W45" si="45">IF(A45=A46,DATE(YEAR(M45)+5,MONTH(M45)+2,DAY(M45)),"EMPLEO ACTUAL")</f>
        <v>EMPLEO ACTUAL</v>
      </c>
      <c r="X45" s="1" t="str" cm="1">
        <f t="array" aca="1" ref="X45" ca="1">IF(W45="EMPLEO ACTUAL","",INDEX($X$65:$X$84, RANDBETWEEN(1, COUNTA($X$65:$X$84)), 1))</f>
        <v/>
      </c>
      <c r="Y45" s="1" t="s">
        <v>34</v>
      </c>
      <c r="Z45" s="1" t="s">
        <v>64</v>
      </c>
      <c r="AA45" s="1" t="str" cm="1">
        <f t="array" aca="1" ref="AA45" ca="1">INDEX($AA$65:$AA$84,RANDBETWEEN(1,COUNTA($AA$65:$AA$84)),1)</f>
        <v>Gestión de bases de datos, modelado de datos, consultas SQL</v>
      </c>
    </row>
    <row r="46" spans="1:27" s="1" customFormat="1" x14ac:dyDescent="0.25">
      <c r="A46" s="1">
        <v>87654321</v>
      </c>
      <c r="B46" s="1" t="s">
        <v>143</v>
      </c>
      <c r="C46" s="1" t="s">
        <v>144</v>
      </c>
      <c r="D46" s="1" t="s">
        <v>74</v>
      </c>
      <c r="E46" s="1" t="s">
        <v>129</v>
      </c>
      <c r="F46" s="1" t="s">
        <v>81</v>
      </c>
      <c r="G46" s="2">
        <v>31095</v>
      </c>
      <c r="H46" s="2">
        <v>37669</v>
      </c>
      <c r="I46" s="1" cm="1">
        <f t="array" aca="1" ref="I46" ca="1">INDEX($I$63:$I$122, RANDBETWEEN(1, COUNTA($I$63:$I$122)), 1)</f>
        <v>46803579</v>
      </c>
      <c r="J46" s="1" t="str">
        <f ca="1">VLOOKUP($I46,$I$63:$L$122,2,0)</f>
        <v>Titan Enterprises</v>
      </c>
      <c r="K46" s="1" t="str">
        <f ca="1">VLOOKUP($I46,$I$63:$L$122,3,0)</f>
        <v>Avenida del Bosque #654, Ciudad Juárez, Chihuahua</v>
      </c>
      <c r="L46" s="1" t="str">
        <f ca="1">VLOOKUP($I46,$I$63:$L$122,4,0)</f>
        <v>656-567-8901</v>
      </c>
      <c r="M46" s="2">
        <f t="shared" ref="M46:M48" si="46">IF(A46=A45,W45+5,H46)</f>
        <v>37669</v>
      </c>
      <c r="N46" s="1" t="str" cm="1">
        <f t="array" aca="1" ref="N46" ca="1">INDEX($N$67:$N$77, RANDBETWEEN(1, COUNTA($N$67:$N$77)), 1)</f>
        <v>Analista de Sistemas</v>
      </c>
      <c r="O46" s="1" t="str">
        <f t="shared" ca="1" si="1"/>
        <v>Tecnología de la Información</v>
      </c>
      <c r="P46" s="1" t="str">
        <f t="shared" ca="1" si="3"/>
        <v>Analiza y evalúa los sistemas informáticos de la empresa para identificar áreas de mejora y eficiencia.</v>
      </c>
      <c r="Q46" s="1">
        <v>46928181</v>
      </c>
      <c r="R46" s="1" t="s">
        <v>62</v>
      </c>
      <c r="S46" s="1" t="b">
        <v>1</v>
      </c>
      <c r="T46" s="1" t="b">
        <v>1</v>
      </c>
      <c r="U46" s="3">
        <f t="shared" ref="U46:U48" si="47">IF(A46=A45,U45+120,595)</f>
        <v>595</v>
      </c>
      <c r="V46" s="1" t="s">
        <v>48</v>
      </c>
      <c r="W46" s="2">
        <f t="shared" ref="W46:W48" si="48">IF(A46=A47,DATE(YEAR(M46)+5,MONTH(M46)+2,DAY(M46)),"EMPLEO ACTUAL")</f>
        <v>39555</v>
      </c>
      <c r="X46" s="1" t="str" cm="1">
        <f t="array" aca="1" ref="X46" ca="1">IF(W46="EMPLEO ACTUAL","",INDEX($X$65:$X$84, RANDBETWEEN(1, COUNTA($X$65:$X$84)), 1))</f>
        <v>Desempeño laboral deficiente.</v>
      </c>
      <c r="Y46" s="1" t="s">
        <v>34</v>
      </c>
      <c r="Z46" s="1" t="s">
        <v>64</v>
      </c>
      <c r="AA46" s="1" t="str" cm="1">
        <f t="array" aca="1" ref="AA46" ca="1">INDEX($AA$65:$AA$84,RANDBETWEEN(1,COUNTA($AA$65:$AA$84)),1)</f>
        <v>Administración de proyectos, metodologías ágiles, planificación estratégica</v>
      </c>
    </row>
    <row r="47" spans="1:27" s="1" customFormat="1" x14ac:dyDescent="0.25">
      <c r="A47" s="1">
        <v>87654321</v>
      </c>
      <c r="B47" s="1" t="s">
        <v>143</v>
      </c>
      <c r="C47" s="1" t="s">
        <v>144</v>
      </c>
      <c r="D47" s="1" t="s">
        <v>74</v>
      </c>
      <c r="E47" s="1" t="s">
        <v>129</v>
      </c>
      <c r="F47" s="1" t="s">
        <v>81</v>
      </c>
      <c r="G47" s="2">
        <v>31095</v>
      </c>
      <c r="H47" s="2">
        <v>37669</v>
      </c>
      <c r="I47" s="1" cm="1">
        <f t="array" aca="1" ref="I47" ca="1">INDEX($I$63:$I$122, RANDBETWEEN(1, COUNTA($I$63:$I$122)), 1)</f>
        <v>57924680</v>
      </c>
      <c r="J47" s="1" t="str">
        <f t="shared" ref="J47:J48" ca="1" si="49">VLOOKUP($I47,$I$63:$L$122,2,0)</f>
        <v>Quantum Innovations</v>
      </c>
      <c r="K47" s="1" t="str">
        <f t="shared" ref="K47:K48" ca="1" si="50">VLOOKUP($I47,$I$63:$L$122,3,0)</f>
        <v>Calle del Bosque #654, Ciudad Juárez, Chihuahua</v>
      </c>
      <c r="L47" s="1" t="str">
        <f t="shared" ref="L47:L48" ca="1" si="51">VLOOKUP($I47,$I$63:$L$122,4,0)</f>
        <v>656-678-9012</v>
      </c>
      <c r="M47" s="2">
        <f t="shared" si="46"/>
        <v>39560</v>
      </c>
      <c r="N47" s="1" t="str" cm="1">
        <f t="array" aca="1" ref="N47" ca="1">INDEX($N$67:$N$77, RANDBETWEEN(1, COUNTA($N$67:$N$77)), 1)</f>
        <v>Analista de Recursos Humanos</v>
      </c>
      <c r="O47" s="1" t="str">
        <f t="shared" ca="1" si="1"/>
        <v>Recursos Humanos</v>
      </c>
      <c r="P47" s="1" t="str">
        <f t="shared" ca="1" si="3"/>
        <v>Realiza análisis y evaluaciones relacionados con la gestión del talento, desarrollo y retención de personal.</v>
      </c>
      <c r="Q47" s="1">
        <v>46928182</v>
      </c>
      <c r="R47" s="1" t="s">
        <v>62</v>
      </c>
      <c r="S47" s="1" t="b">
        <v>0</v>
      </c>
      <c r="T47" s="1" t="b">
        <v>0</v>
      </c>
      <c r="U47" s="3">
        <f t="shared" si="47"/>
        <v>715</v>
      </c>
      <c r="V47" s="1" t="s">
        <v>48</v>
      </c>
      <c r="W47" s="2">
        <f t="shared" si="48"/>
        <v>41447</v>
      </c>
      <c r="X47" s="1" t="str" cm="1">
        <f t="array" aca="1" ref="X47" ca="1">IF(W47="EMPLEO ACTUAL","",INDEX($X$65:$X$84, RANDBETWEEN(1, COUNTA($X$65:$X$84)), 1))</f>
        <v>Incapacidad para trabajar en equipo.</v>
      </c>
      <c r="Y47" s="1" t="s">
        <v>34</v>
      </c>
      <c r="Z47" s="1" t="s">
        <v>64</v>
      </c>
      <c r="AA47" s="1" t="str" cm="1">
        <f t="array" aca="1" ref="AA47" ca="1">INDEX($AA$65:$AA$84,RANDBETWEEN(1,COUNTA($AA$65:$AA$84)),1)</f>
        <v>Seguridad informática, análisis de vulnerabilidades, mitigación de riesgos</v>
      </c>
    </row>
    <row r="48" spans="1:27" s="1" customFormat="1" x14ac:dyDescent="0.25">
      <c r="A48" s="1">
        <v>87654321</v>
      </c>
      <c r="B48" s="1" t="s">
        <v>143</v>
      </c>
      <c r="C48" s="1" t="s">
        <v>144</v>
      </c>
      <c r="D48" s="1" t="s">
        <v>74</v>
      </c>
      <c r="E48" s="1" t="s">
        <v>129</v>
      </c>
      <c r="F48" s="1" t="s">
        <v>81</v>
      </c>
      <c r="G48" s="2">
        <v>31095</v>
      </c>
      <c r="H48" s="2">
        <v>37669</v>
      </c>
      <c r="I48" s="1" cm="1">
        <f t="array" aca="1" ref="I48" ca="1">INDEX($I$63:$I$122, RANDBETWEEN(1, COUNTA($I$63:$I$122)), 1)</f>
        <v>2474135</v>
      </c>
      <c r="J48" s="1" t="str">
        <f t="shared" ca="1" si="49"/>
        <v>Crystal Clear Technologies Group Inc.</v>
      </c>
      <c r="K48" s="1" t="str">
        <f t="shared" ca="1" si="50"/>
        <v>Avenida de la Estrella #987, Ciudad Juárez, Chihuahua</v>
      </c>
      <c r="L48" s="1" t="str">
        <f t="shared" ca="1" si="51"/>
        <v>656-789-0123</v>
      </c>
      <c r="M48" s="2">
        <f t="shared" si="46"/>
        <v>41452</v>
      </c>
      <c r="N48" s="1" t="str" cm="1">
        <f t="array" aca="1" ref="N48" ca="1">INDEX($N$67:$N$77, RANDBETWEEN(1, COUNTA($N$67:$N$77)), 1)</f>
        <v>Asistente Ejecutivo</v>
      </c>
      <c r="O48" s="1" t="str">
        <f t="shared" ca="1" si="1"/>
        <v>Alta Dirección</v>
      </c>
      <c r="P48" s="1" t="str">
        <f t="shared" ca="1" si="3"/>
        <v>Brinda asistencia administrativa y coordinación para la alta dirección de la empresa.</v>
      </c>
      <c r="Q48" s="1">
        <v>46928183</v>
      </c>
      <c r="R48" s="1" t="s">
        <v>62</v>
      </c>
      <c r="S48" s="1" t="b">
        <v>0</v>
      </c>
      <c r="T48" s="1" t="b">
        <v>0</v>
      </c>
      <c r="U48" s="3">
        <f t="shared" si="47"/>
        <v>835</v>
      </c>
      <c r="V48" s="1" t="s">
        <v>48</v>
      </c>
      <c r="W48" s="2" t="str">
        <f t="shared" si="48"/>
        <v>EMPLEO ACTUAL</v>
      </c>
      <c r="X48" s="1" t="str" cm="1">
        <f t="array" aca="1" ref="X48" ca="1">IF(W48="EMPLEO ACTUAL","",INDEX($X$65:$X$84, RANDBETWEEN(1, COUNTA($X$65:$X$84)), 1))</f>
        <v/>
      </c>
      <c r="Y48" s="1" t="s">
        <v>63</v>
      </c>
      <c r="Z48" s="1" t="s">
        <v>64</v>
      </c>
      <c r="AA48" s="1" t="str" cm="1">
        <f t="array" aca="1" ref="AA48" ca="1">INDEX($AA$65:$AA$84,RANDBETWEEN(1,COUNTA($AA$65:$AA$84)),1)</f>
        <v>Análisis de riesgos, evaluación de impacto, continuidad del negocio</v>
      </c>
    </row>
    <row r="49" spans="1:27" s="1" customFormat="1" x14ac:dyDescent="0.25">
      <c r="A49" s="1">
        <v>89012345</v>
      </c>
      <c r="B49" s="1" t="s">
        <v>89</v>
      </c>
      <c r="C49" s="1" t="s">
        <v>90</v>
      </c>
      <c r="D49" s="1" t="s">
        <v>74</v>
      </c>
      <c r="E49" s="1" t="s">
        <v>31</v>
      </c>
      <c r="F49" s="1" t="s">
        <v>91</v>
      </c>
      <c r="G49" s="2">
        <v>33297</v>
      </c>
      <c r="H49" s="2">
        <v>39872</v>
      </c>
      <c r="I49" s="1" cm="1">
        <f t="array" aca="1" ref="I49" ca="1">INDEX($I$63:$I$122, RANDBETWEEN(1, COUNTA($I$63:$I$122)), 1)</f>
        <v>35793468</v>
      </c>
      <c r="J49" s="1" t="str">
        <f ca="1">VLOOKUP($I49,$I$63:$L$122,2,0)</f>
        <v>Matrix Innovations</v>
      </c>
      <c r="K49" s="1" t="str">
        <f ca="1">VLOOKUP($I49,$I$63:$L$122,3,0)</f>
        <v>Calle del Bosque #654, Ciudad Juárez, Chihuahua</v>
      </c>
      <c r="L49" s="1" t="str">
        <f ca="1">VLOOKUP($I49,$I$63:$L$122,4,0)</f>
        <v>656-456-7890</v>
      </c>
      <c r="M49" s="2">
        <f t="shared" ref="M49:M50" si="52">IF(A49=A48,W48+5,H49)</f>
        <v>39872</v>
      </c>
      <c r="N49" s="1" t="str" cm="1">
        <f t="array" aca="1" ref="N49" ca="1">INDEX($N$67:$N$77, RANDBETWEEN(1, COUNTA($N$67:$N$77)), 1)</f>
        <v>Diseñador de Interiores</v>
      </c>
      <c r="O49" s="1" t="str">
        <f t="shared" ca="1" si="1"/>
        <v>Diseño</v>
      </c>
      <c r="P49" s="1" t="str">
        <f t="shared" ca="1" si="3"/>
        <v>Crea y planifica diseños de interiores para espacios comerciales o residenciales.</v>
      </c>
      <c r="Q49" s="1">
        <v>46928184</v>
      </c>
      <c r="R49" s="1" t="s">
        <v>62</v>
      </c>
      <c r="S49" s="1" t="b">
        <v>0</v>
      </c>
      <c r="T49" s="1" t="b">
        <v>0</v>
      </c>
      <c r="U49" s="3">
        <f t="shared" ref="U49:U50" si="53">IF(A49=A48,U48+120,595)</f>
        <v>595</v>
      </c>
      <c r="V49" s="1" t="s">
        <v>48</v>
      </c>
      <c r="W49" s="2">
        <f t="shared" ref="W49:W50" si="54">IF(A49=A50,DATE(YEAR(M49)+5,MONTH(M49)+2,DAY(M49)),"EMPLEO ACTUAL")</f>
        <v>41757</v>
      </c>
      <c r="X49" s="1" t="str" cm="1">
        <f t="array" aca="1" ref="X49" ca="1">IF(W49="EMPLEO ACTUAL","",INDEX($X$65:$X$84, RANDBETWEEN(1, COUNTA($X$65:$X$84)), 1))</f>
        <v>Falta de reconocimiento o apreciación.</v>
      </c>
      <c r="Y49" s="1" t="s">
        <v>63</v>
      </c>
      <c r="Z49" s="1" t="s">
        <v>64</v>
      </c>
      <c r="AA49" s="1" t="str" cm="1">
        <f t="array" aca="1" ref="AA49" ca="1">INDEX($AA$65:$AA$84,RANDBETWEEN(1,COUNTA($AA$65:$AA$84)),1)</f>
        <v>Ciberseguridad, detección de intrusiones, respuesta a incidentes</v>
      </c>
    </row>
    <row r="50" spans="1:27" s="1" customFormat="1" x14ac:dyDescent="0.25">
      <c r="A50" s="1">
        <v>89012345</v>
      </c>
      <c r="B50" s="1" t="s">
        <v>89</v>
      </c>
      <c r="C50" s="1" t="s">
        <v>90</v>
      </c>
      <c r="D50" s="1" t="s">
        <v>74</v>
      </c>
      <c r="E50" s="1" t="s">
        <v>31</v>
      </c>
      <c r="F50" s="1" t="s">
        <v>91</v>
      </c>
      <c r="G50" s="2">
        <v>33297</v>
      </c>
      <c r="H50" s="2">
        <v>39872</v>
      </c>
      <c r="I50" s="1" cm="1">
        <f t="array" aca="1" ref="I50" ca="1">INDEX($I$63:$I$122, RANDBETWEEN(1, COUNTA($I$63:$I$122)), 1)</f>
        <v>91360024</v>
      </c>
      <c r="J50" s="1" t="str">
        <f ca="1">VLOOKUP($I50,$I$63:$L$122,2,0)</f>
        <v>Stellar Innovations</v>
      </c>
      <c r="K50" s="1" t="str">
        <f ca="1">VLOOKUP($I50,$I$63:$L$122,3,0)</f>
        <v>Calle de la Luna #765, Ciudad Juárez, Chihuahua</v>
      </c>
      <c r="L50" s="1" t="str">
        <f ca="1">VLOOKUP($I50,$I$63:$L$122,4,0)</f>
        <v>656-012-3456</v>
      </c>
      <c r="M50" s="2">
        <f t="shared" si="52"/>
        <v>41762</v>
      </c>
      <c r="N50" s="1" t="str" cm="1">
        <f t="array" aca="1" ref="N50" ca="1">INDEX($N$67:$N$77, RANDBETWEEN(1, COUNTA($N$67:$N$77)), 1)</f>
        <v>Desarrollador Web</v>
      </c>
      <c r="O50" s="1" t="str">
        <f t="shared" ca="1" si="1"/>
        <v>Desarrollo de Software</v>
      </c>
      <c r="P50" s="1" t="str">
        <f t="shared" ca="1" si="3"/>
        <v>Crea y mantiene sitios web funcionales y atractivos utilizando lenguajes de programación web.</v>
      </c>
      <c r="Q50" s="1">
        <v>46928185</v>
      </c>
      <c r="R50" s="1" t="s">
        <v>62</v>
      </c>
      <c r="S50" s="1" t="b">
        <v>1</v>
      </c>
      <c r="T50" s="1" t="b">
        <v>0</v>
      </c>
      <c r="U50" s="3">
        <f t="shared" si="53"/>
        <v>715</v>
      </c>
      <c r="V50" s="1" t="s">
        <v>48</v>
      </c>
      <c r="W50" s="2" t="str">
        <f t="shared" si="54"/>
        <v>EMPLEO ACTUAL</v>
      </c>
      <c r="X50" s="1" t="str" cm="1">
        <f t="array" aca="1" ref="X50" ca="1">IF(W50="EMPLEO ACTUAL","",INDEX($X$65:$X$84, RANDBETWEEN(1, COUNTA($X$65:$X$84)), 1))</f>
        <v/>
      </c>
      <c r="Y50" s="1" t="s">
        <v>63</v>
      </c>
      <c r="Z50" s="1" t="s">
        <v>64</v>
      </c>
      <c r="AA50" s="1" t="str" cm="1">
        <f t="array" aca="1" ref="AA50" ca="1">INDEX($AA$65:$AA$84,RANDBETWEEN(1,COUNTA($AA$65:$AA$84)),1)</f>
        <v>Programación, resolución de problemas, administración de bases de datos</v>
      </c>
    </row>
    <row r="51" spans="1:27" s="1" customFormat="1" x14ac:dyDescent="0.25">
      <c r="A51" s="1">
        <v>90123456</v>
      </c>
      <c r="B51" s="1" t="s">
        <v>94</v>
      </c>
      <c r="C51" s="1" t="s">
        <v>95</v>
      </c>
      <c r="D51" s="1" t="s">
        <v>74</v>
      </c>
      <c r="E51" s="1" t="s">
        <v>58</v>
      </c>
      <c r="F51" s="1" t="s">
        <v>96</v>
      </c>
      <c r="G51" s="2">
        <v>30178</v>
      </c>
      <c r="H51" s="2">
        <v>36753</v>
      </c>
      <c r="I51" s="1" cm="1">
        <f t="array" aca="1" ref="I51" ca="1">INDEX($I$63:$I$122, RANDBETWEEN(1, COUNTA($I$63:$I$122)), 1)</f>
        <v>13582246</v>
      </c>
      <c r="J51" s="1" t="str">
        <f ca="1">VLOOKUP($I51,$I$63:$L$122,2,0)</f>
        <v>Prodigy Technologies</v>
      </c>
      <c r="K51" s="1" t="str">
        <f ca="1">VLOOKUP($I51,$I$63:$L$122,3,0)</f>
        <v>Calle de los Pinos #321, Ciudad Juárez, Chihuahua</v>
      </c>
      <c r="L51" s="1" t="str">
        <f ca="1">VLOOKUP($I51,$I$63:$L$122,4,0)</f>
        <v>656-234-5678</v>
      </c>
      <c r="M51" s="2">
        <f t="shared" ref="M51:M55" si="55">IF(A51=A50,W50+5,H51)</f>
        <v>36753</v>
      </c>
      <c r="N51" s="1" t="str" cm="1">
        <f t="array" aca="1" ref="N51" ca="1">INDEX($N$67:$N$77, RANDBETWEEN(1, COUNTA($N$67:$N$77)), 1)</f>
        <v>Especialista en Redes Sociales</v>
      </c>
      <c r="O51" s="1" t="str">
        <f t="shared" ca="1" si="1"/>
        <v>Marketing Digital</v>
      </c>
      <c r="P51" s="1" t="str">
        <f t="shared" ca="1" si="3"/>
        <v>Gestiona y desarrolla estrategias de marketing en redes sociales para aumentar la visibilidad y el compromiso de la marca.</v>
      </c>
      <c r="Q51" s="1">
        <v>46928186</v>
      </c>
      <c r="R51" s="1" t="s">
        <v>62</v>
      </c>
      <c r="S51" s="1" t="b">
        <v>0</v>
      </c>
      <c r="T51" s="1" t="b">
        <v>0</v>
      </c>
      <c r="U51" s="3">
        <f t="shared" ref="U51:U55" si="56">IF(A51=A50,U50+120,595)</f>
        <v>595</v>
      </c>
      <c r="V51" s="1" t="s">
        <v>48</v>
      </c>
      <c r="W51" s="2">
        <f t="shared" ref="W51:W55" si="57">IF(A51=A52,DATE(YEAR(M51)+5,MONTH(M51)+2,DAY(M51)),"EMPLEO ACTUAL")</f>
        <v>38640</v>
      </c>
      <c r="X51" s="1" t="str" cm="1">
        <f t="array" aca="1" ref="X51" ca="1">IF(W51="EMPLEO ACTUAL","",INDEX($X$65:$X$84, RANDBETWEEN(1, COUNTA($X$65:$X$84)), 1))</f>
        <v>Necesidad de cuidar a un familiar o hijo.</v>
      </c>
      <c r="Y51" s="1" t="s">
        <v>34</v>
      </c>
      <c r="Z51" s="1" t="s">
        <v>35</v>
      </c>
      <c r="AA51" s="1" t="str" cm="1">
        <f t="array" aca="1" ref="AA51" ca="1">INDEX($AA$65:$AA$84,RANDBETWEEN(1,COUNTA($AA$65:$AA$84)),1)</f>
        <v>Ciberseguridad, detección de intrusiones, respuesta a incidentes</v>
      </c>
    </row>
    <row r="52" spans="1:27" s="1" customFormat="1" x14ac:dyDescent="0.25">
      <c r="A52" s="1">
        <v>90123456</v>
      </c>
      <c r="B52" s="1" t="s">
        <v>94</v>
      </c>
      <c r="C52" s="1" t="s">
        <v>95</v>
      </c>
      <c r="D52" s="1" t="s">
        <v>74</v>
      </c>
      <c r="E52" s="1" t="s">
        <v>58</v>
      </c>
      <c r="F52" s="1" t="s">
        <v>96</v>
      </c>
      <c r="G52" s="2">
        <v>30178</v>
      </c>
      <c r="H52" s="2">
        <v>36753</v>
      </c>
      <c r="I52" s="1" cm="1">
        <f t="array" aca="1" ref="I52" ca="1">INDEX($I$63:$I$122, RANDBETWEEN(1, COUNTA($I$63:$I$122)), 1)</f>
        <v>57917680</v>
      </c>
      <c r="J52" s="1" t="str">
        <f t="shared" ref="J52:J55" ca="1" si="58">VLOOKUP($I52,$I$63:$L$122,2,0)</f>
        <v>Global Matrix Systems Inc.</v>
      </c>
      <c r="K52" s="1" t="str">
        <f t="shared" ref="K52:K55" ca="1" si="59">VLOOKUP($I52,$I$63:$L$122,3,0)</f>
        <v>Calle de la Rosa #890, Ciudad Juárez, Chihuahua</v>
      </c>
      <c r="L52" s="1" t="str">
        <f t="shared" ref="L52:L55" ca="1" si="60">VLOOKUP($I52,$I$63:$L$122,4,0)</f>
        <v>656-678-9012</v>
      </c>
      <c r="M52" s="2">
        <f t="shared" si="55"/>
        <v>38645</v>
      </c>
      <c r="N52" s="1" t="str" cm="1">
        <f t="array" aca="1" ref="N52" ca="1">INDEX($N$67:$N$77, RANDBETWEEN(1, COUNTA($N$67:$N$77)), 1)</f>
        <v>Especialista en Redes Sociales</v>
      </c>
      <c r="O52" s="1" t="str">
        <f t="shared" ca="1" si="1"/>
        <v>Marketing Digital</v>
      </c>
      <c r="P52" s="1" t="str">
        <f t="shared" ca="1" si="3"/>
        <v>Gestiona y desarrolla estrategias de marketing en redes sociales para aumentar la visibilidad y el compromiso de la marca.</v>
      </c>
      <c r="Q52" s="1">
        <v>46928187</v>
      </c>
      <c r="R52" s="1" t="s">
        <v>62</v>
      </c>
      <c r="S52" s="1" t="b">
        <v>0</v>
      </c>
      <c r="T52" s="1" t="b">
        <v>1</v>
      </c>
      <c r="U52" s="3">
        <f t="shared" si="56"/>
        <v>715</v>
      </c>
      <c r="V52" s="1" t="s">
        <v>48</v>
      </c>
      <c r="W52" s="2">
        <f t="shared" si="57"/>
        <v>40532</v>
      </c>
      <c r="X52" s="1" t="str" cm="1">
        <f t="array" aca="1" ref="X52" ca="1">IF(W52="EMPLEO ACTUAL","",INDEX($X$65:$X$84, RANDBETWEEN(1, COUNTA($X$65:$X$84)), 1))</f>
        <v>Mala conducta o falta de ética.</v>
      </c>
      <c r="Y52" s="1" t="s">
        <v>34</v>
      </c>
      <c r="Z52" s="1" t="s">
        <v>35</v>
      </c>
      <c r="AA52" s="1" t="str" cm="1">
        <f t="array" aca="1" ref="AA52" ca="1">INDEX($AA$65:$AA$84,RANDBETWEEN(1,COUNTA($AA$65:$AA$84)),1)</f>
        <v>Arquitectura de software, diseño de sistemas escalables y modulares</v>
      </c>
    </row>
    <row r="53" spans="1:27" s="1" customFormat="1" x14ac:dyDescent="0.25">
      <c r="A53" s="1">
        <v>90123456</v>
      </c>
      <c r="B53" s="1" t="s">
        <v>94</v>
      </c>
      <c r="C53" s="1" t="s">
        <v>95</v>
      </c>
      <c r="D53" s="1" t="s">
        <v>74</v>
      </c>
      <c r="E53" s="1" t="s">
        <v>58</v>
      </c>
      <c r="F53" s="1" t="s">
        <v>96</v>
      </c>
      <c r="G53" s="2">
        <v>30178</v>
      </c>
      <c r="H53" s="2">
        <v>36753</v>
      </c>
      <c r="I53" s="1" cm="1">
        <f t="array" aca="1" ref="I53" ca="1">INDEX($I$63:$I$122, RANDBETWEEN(1, COUNTA($I$63:$I$122)), 1)</f>
        <v>13581246</v>
      </c>
      <c r="J53" s="1" t="str">
        <f t="shared" ca="1" si="58"/>
        <v>Liberty Global Systems</v>
      </c>
      <c r="K53" s="1" t="str">
        <f t="shared" ca="1" si="59"/>
        <v>Calle Primavera #098, Ciudad Juárez, Chihuahua</v>
      </c>
      <c r="L53" s="1" t="str">
        <f t="shared" ca="1" si="60"/>
        <v>656-234-5678</v>
      </c>
      <c r="M53" s="2">
        <f t="shared" si="55"/>
        <v>40537</v>
      </c>
      <c r="N53" s="1" t="str" cm="1">
        <f t="array" aca="1" ref="N53" ca="1">INDEX($N$67:$N$77, RANDBETWEEN(1, COUNTA($N$67:$N$77)), 1)</f>
        <v>Analista de Sistemas</v>
      </c>
      <c r="O53" s="1" t="str">
        <f t="shared" ca="1" si="1"/>
        <v>Tecnología de la Información</v>
      </c>
      <c r="P53" s="1" t="str">
        <f t="shared" ca="1" si="3"/>
        <v>Analiza y evalúa los sistemas informáticos de la empresa para identificar áreas de mejora y eficiencia.</v>
      </c>
      <c r="Q53" s="1">
        <v>46928188</v>
      </c>
      <c r="R53" s="1" t="s">
        <v>62</v>
      </c>
      <c r="S53" s="1" t="b">
        <v>1</v>
      </c>
      <c r="T53" s="1" t="b">
        <v>0</v>
      </c>
      <c r="U53" s="3">
        <f t="shared" si="56"/>
        <v>835</v>
      </c>
      <c r="V53" s="1" t="s">
        <v>48</v>
      </c>
      <c r="W53" s="2">
        <f t="shared" si="57"/>
        <v>42425</v>
      </c>
      <c r="X53" s="1" t="str" cm="1">
        <f t="array" aca="1" ref="X53" ca="1">IF(W53="EMPLEO ACTUAL","",INDEX($X$65:$X$84, RANDBETWEEN(1, COUNTA($X$65:$X$84)), 1))</f>
        <v>Falta de crecimiento profesional.</v>
      </c>
      <c r="Y53" s="1" t="s">
        <v>34</v>
      </c>
      <c r="Z53" s="1" t="s">
        <v>35</v>
      </c>
      <c r="AA53" s="1" t="str" cm="1">
        <f t="array" aca="1" ref="AA53" ca="1">INDEX($AA$65:$AA$84,RANDBETWEEN(1,COUNTA($AA$65:$AA$84)),1)</f>
        <v>Seguridad informática, análisis de vulnerabilidades, mitigación de riesgos</v>
      </c>
    </row>
    <row r="54" spans="1:27" s="1" customFormat="1" x14ac:dyDescent="0.25">
      <c r="A54" s="1">
        <v>90123456</v>
      </c>
      <c r="B54" s="1" t="s">
        <v>94</v>
      </c>
      <c r="C54" s="1" t="s">
        <v>95</v>
      </c>
      <c r="D54" s="1" t="s">
        <v>74</v>
      </c>
      <c r="E54" s="1" t="s">
        <v>58</v>
      </c>
      <c r="F54" s="1" t="s">
        <v>96</v>
      </c>
      <c r="G54" s="2">
        <v>30178</v>
      </c>
      <c r="H54" s="2">
        <v>36753</v>
      </c>
      <c r="I54" s="1" cm="1">
        <f t="array" aca="1" ref="I54" ca="1">INDEX($I$63:$I$122, RANDBETWEEN(1, COUNTA($I$63:$I$122)), 1)</f>
        <v>46805579</v>
      </c>
      <c r="J54" s="1" t="str">
        <f t="shared" ca="1" si="58"/>
        <v>Global Matrix Ventures</v>
      </c>
      <c r="K54" s="1" t="str">
        <f t="shared" ca="1" si="59"/>
        <v>Avenida de la Montaña #234, Ciudad Juárez, Chihuahua</v>
      </c>
      <c r="L54" s="1" t="str">
        <f t="shared" ca="1" si="60"/>
        <v>656-567-8901</v>
      </c>
      <c r="M54" s="2">
        <f t="shared" si="55"/>
        <v>42430</v>
      </c>
      <c r="N54" s="1" t="str" cm="1">
        <f t="array" aca="1" ref="N54" ca="1">INDEX($N$67:$N$77, RANDBETWEEN(1, COUNTA($N$67:$N$77)), 1)</f>
        <v>Desarrollador Web</v>
      </c>
      <c r="O54" s="1" t="str">
        <f t="shared" ca="1" si="1"/>
        <v>Desarrollo de Software</v>
      </c>
      <c r="P54" s="1" t="str">
        <f t="shared" ca="1" si="3"/>
        <v>Crea y mantiene sitios web funcionales y atractivos utilizando lenguajes de programación web.</v>
      </c>
      <c r="Q54" s="1">
        <v>46928189</v>
      </c>
      <c r="R54" s="1" t="s">
        <v>62</v>
      </c>
      <c r="S54" s="1" t="b">
        <v>1</v>
      </c>
      <c r="T54" s="1" t="b">
        <v>0</v>
      </c>
      <c r="U54" s="3">
        <f t="shared" si="56"/>
        <v>955</v>
      </c>
      <c r="V54" s="1" t="s">
        <v>48</v>
      </c>
      <c r="W54" s="2">
        <f t="shared" si="57"/>
        <v>44317</v>
      </c>
      <c r="X54" s="1" t="str" cm="1">
        <f t="array" aca="1" ref="X54" ca="1">IF(W54="EMPLEO ACTUAL","",INDEX($X$65:$X$84, RANDBETWEEN(1, COUNTA($X$65:$X$84)), 1))</f>
        <v>Mejor oportunidad de empleo.</v>
      </c>
      <c r="Y54" s="1" t="s">
        <v>63</v>
      </c>
      <c r="Z54" s="1" t="s">
        <v>35</v>
      </c>
      <c r="AA54" s="1" t="str" cm="1">
        <f t="array" aca="1" ref="AA54" ca="1">INDEX($AA$65:$AA$84,RANDBETWEEN(1,COUNTA($AA$65:$AA$84)),1)</f>
        <v>Internet de las cosas (IoT), desarrollo de dispositivos conectados</v>
      </c>
    </row>
    <row r="55" spans="1:27" s="1" customFormat="1" x14ac:dyDescent="0.25">
      <c r="A55" s="1">
        <v>90123456</v>
      </c>
      <c r="B55" s="1" t="s">
        <v>94</v>
      </c>
      <c r="C55" s="1" t="s">
        <v>95</v>
      </c>
      <c r="D55" s="1" t="s">
        <v>74</v>
      </c>
      <c r="E55" s="1" t="s">
        <v>58</v>
      </c>
      <c r="F55" s="1" t="s">
        <v>96</v>
      </c>
      <c r="G55" s="2">
        <v>30178</v>
      </c>
      <c r="H55" s="2">
        <v>36753</v>
      </c>
      <c r="I55" s="1" cm="1">
        <f t="array" aca="1" ref="I55" ca="1">INDEX($I$63:$I$122, RANDBETWEEN(1, COUNTA($I$63:$I$122)), 1)</f>
        <v>46803579</v>
      </c>
      <c r="J55" s="1" t="str">
        <f t="shared" ca="1" si="58"/>
        <v>Titan Enterprises</v>
      </c>
      <c r="K55" s="1" t="str">
        <f t="shared" ca="1" si="59"/>
        <v>Avenida del Bosque #654, Ciudad Juárez, Chihuahua</v>
      </c>
      <c r="L55" s="1" t="str">
        <f t="shared" ca="1" si="60"/>
        <v>656-567-8901</v>
      </c>
      <c r="M55" s="2">
        <f t="shared" si="55"/>
        <v>44322</v>
      </c>
      <c r="N55" s="1" t="str" cm="1">
        <f t="array" aca="1" ref="N55" ca="1">INDEX($N$67:$N$77, RANDBETWEEN(1, COUNTA($N$67:$N$77)), 1)</f>
        <v>Especialista en Redes Sociales</v>
      </c>
      <c r="O55" s="1" t="str">
        <f t="shared" ca="1" si="1"/>
        <v>Marketing Digital</v>
      </c>
      <c r="P55" s="1" t="str">
        <f t="shared" ca="1" si="3"/>
        <v>Gestiona y desarrolla estrategias de marketing en redes sociales para aumentar la visibilidad y el compromiso de la marca.</v>
      </c>
      <c r="Q55" s="1">
        <v>46928190</v>
      </c>
      <c r="R55" s="1" t="s">
        <v>62</v>
      </c>
      <c r="S55" s="1" t="b">
        <v>0</v>
      </c>
      <c r="T55" s="1" t="b">
        <v>0</v>
      </c>
      <c r="U55" s="3">
        <f t="shared" si="56"/>
        <v>1075</v>
      </c>
      <c r="V55" s="1" t="s">
        <v>48</v>
      </c>
      <c r="W55" s="2" t="str">
        <f t="shared" si="57"/>
        <v>EMPLEO ACTUAL</v>
      </c>
      <c r="X55" s="1" t="str" cm="1">
        <f t="array" aca="1" ref="X55" ca="1">IF(W55="EMPLEO ACTUAL","",INDEX($X$65:$X$84, RANDBETWEEN(1, COUNTA($X$65:$X$84)), 1))</f>
        <v/>
      </c>
      <c r="Y55" s="1" t="s">
        <v>34</v>
      </c>
      <c r="Z55" s="1" t="s">
        <v>35</v>
      </c>
      <c r="AA55" s="1" t="str" cm="1">
        <f t="array" aca="1" ref="AA55" ca="1">INDEX($AA$65:$AA$84,RANDBETWEEN(1,COUNTA($AA$65:$AA$84)),1)</f>
        <v>Administración de sistemas operativos, implementación de servidores, mantenimiento de infraestructuras</v>
      </c>
    </row>
    <row r="56" spans="1:27" s="1" customFormat="1" x14ac:dyDescent="0.25">
      <c r="A56" s="1">
        <v>98765430</v>
      </c>
      <c r="B56" s="1" t="s">
        <v>174</v>
      </c>
      <c r="C56" s="1" t="s">
        <v>175</v>
      </c>
      <c r="D56" s="1" t="s">
        <v>74</v>
      </c>
      <c r="E56" s="1" t="s">
        <v>129</v>
      </c>
      <c r="F56" s="1" t="s">
        <v>81</v>
      </c>
      <c r="G56" s="2">
        <v>32711</v>
      </c>
      <c r="H56" s="2">
        <v>39285</v>
      </c>
      <c r="I56" s="1" cm="1">
        <f t="array" aca="1" ref="I56" ca="1">INDEX($I$63:$I$122, RANDBETWEEN(1, COUNTA($I$63:$I$122)), 1)</f>
        <v>79138802</v>
      </c>
      <c r="J56" s="1" t="str">
        <f ca="1">VLOOKUP($I56,$I$63:$L$122,2,0)</f>
        <v>Quantum Innovations Corp</v>
      </c>
      <c r="K56" s="1" t="str">
        <f ca="1">VLOOKUP($I56,$I$63:$L$122,3,0)</f>
        <v>Calle del Sol #432, Ciudad Juárez, Chihuahua</v>
      </c>
      <c r="L56" s="1" t="str">
        <f ca="1">VLOOKUP($I56,$I$63:$L$122,4,0)</f>
        <v>656-890-1234</v>
      </c>
      <c r="M56" s="2">
        <f t="shared" ref="M56:M60" si="61">IF(A56=A55,W55+5,H56)</f>
        <v>39285</v>
      </c>
      <c r="N56" s="1" t="str" cm="1">
        <f t="array" aca="1" ref="N56" ca="1">INDEX($N$67:$N$77, RANDBETWEEN(1, COUNTA($N$67:$N$77)), 1)</f>
        <v>Consultor de Negocios</v>
      </c>
      <c r="O56" s="1" t="str">
        <f t="shared" ca="1" si="1"/>
        <v>Consultoría</v>
      </c>
      <c r="P56" s="1" t="str">
        <f t="shared" ca="1" si="3"/>
        <v>Brinda asesoramiento estratégico y soluciones empresariales a clientes para mejorar su rendimiento y eficacia.</v>
      </c>
      <c r="Q56" s="1">
        <v>46928191</v>
      </c>
      <c r="R56" s="1" t="s">
        <v>62</v>
      </c>
      <c r="S56" s="1" t="b">
        <v>0</v>
      </c>
      <c r="T56" s="1" t="b">
        <v>0</v>
      </c>
      <c r="U56" s="3">
        <f t="shared" ref="U56:U60" si="62">IF(A56=A55,U55+120,595)</f>
        <v>595</v>
      </c>
      <c r="V56" s="1" t="s">
        <v>48</v>
      </c>
      <c r="W56" s="2" t="str">
        <f t="shared" ref="W56:W60" si="63">IF(A56=A57,DATE(YEAR(M56)+5,MONTH(M56)+2,DAY(M56)),"EMPLEO ACTUAL")</f>
        <v>EMPLEO ACTUAL</v>
      </c>
      <c r="X56" s="1" t="str" cm="1">
        <f t="array" aca="1" ref="X56" ca="1">IF(W56="EMPLEO ACTUAL","",INDEX($X$65:$X$84, RANDBETWEEN(1, COUNTA($X$65:$X$84)), 1))</f>
        <v/>
      </c>
      <c r="Y56" s="1" t="s">
        <v>34</v>
      </c>
      <c r="Z56" s="1" t="s">
        <v>72</v>
      </c>
      <c r="AA56" s="1" t="str" cm="1">
        <f t="array" aca="1" ref="AA56" ca="1">INDEX($AA$65:$AA$84,RANDBETWEEN(1,COUNTA($AA$65:$AA$84)),1)</f>
        <v>Administración de proyectos, metodologías ágiles, planificación estratégica</v>
      </c>
    </row>
    <row r="57" spans="1:27" s="1" customFormat="1" x14ac:dyDescent="0.25">
      <c r="A57" s="1">
        <v>98765431</v>
      </c>
      <c r="B57" s="1" t="s">
        <v>146</v>
      </c>
      <c r="C57" s="1" t="s">
        <v>147</v>
      </c>
      <c r="D57" s="1" t="s">
        <v>74</v>
      </c>
      <c r="E57" s="1" t="s">
        <v>148</v>
      </c>
      <c r="F57" s="1" t="s">
        <v>76</v>
      </c>
      <c r="G57" s="2">
        <v>34519</v>
      </c>
      <c r="H57" s="2">
        <v>41094</v>
      </c>
      <c r="I57" s="1" cm="1">
        <f t="array" aca="1" ref="I57" ca="1">INDEX($I$63:$I$122, RANDBETWEEN(1, COUNTA($I$63:$I$122)), 1)</f>
        <v>46807579</v>
      </c>
      <c r="J57" s="1" t="str">
        <f ca="1">VLOOKUP($I57,$I$63:$L$122,2,0)</f>
        <v>Summit Ventures Solutions Inc.</v>
      </c>
      <c r="K57" s="1" t="str">
        <f ca="1">VLOOKUP($I57,$I$63:$L$122,3,0)</f>
        <v>Avenida de la Rosa #890, Ciudad Juárez, Chihuahua</v>
      </c>
      <c r="L57" s="1" t="str">
        <f ca="1">VLOOKUP($I57,$I$63:$L$122,4,0)</f>
        <v>656-567-8901</v>
      </c>
      <c r="M57" s="2">
        <f t="shared" si="61"/>
        <v>41094</v>
      </c>
      <c r="N57" s="1" t="str" cm="1">
        <f t="array" aca="1" ref="N57" ca="1">INDEX($N$67:$N$77, RANDBETWEEN(1, COUNTA($N$67:$N$77)), 1)</f>
        <v>Diseñador de Interiores</v>
      </c>
      <c r="O57" s="1" t="str">
        <f t="shared" ca="1" si="1"/>
        <v>Diseño</v>
      </c>
      <c r="P57" s="1" t="str">
        <f t="shared" ca="1" si="3"/>
        <v>Crea y planifica diseños de interiores para espacios comerciales o residenciales.</v>
      </c>
      <c r="Q57" s="1">
        <v>46928192</v>
      </c>
      <c r="R57" s="1" t="s">
        <v>62</v>
      </c>
      <c r="S57" s="1" t="b">
        <v>0</v>
      </c>
      <c r="T57" s="1" t="b">
        <v>1</v>
      </c>
      <c r="U57" s="3">
        <f t="shared" si="62"/>
        <v>595</v>
      </c>
      <c r="V57" s="1" t="s">
        <v>48</v>
      </c>
      <c r="W57" s="2" t="str">
        <f t="shared" si="63"/>
        <v>EMPLEO ACTUAL</v>
      </c>
      <c r="X57" s="1" t="str" cm="1">
        <f t="array" aca="1" ref="X57" ca="1">IF(W57="EMPLEO ACTUAL","",INDEX($X$65:$X$84, RANDBETWEEN(1, COUNTA($X$65:$X$84)), 1))</f>
        <v/>
      </c>
      <c r="Y57" s="1" t="s">
        <v>63</v>
      </c>
      <c r="Z57" s="1" t="s">
        <v>72</v>
      </c>
      <c r="AA57" s="1" t="str" cm="1">
        <f t="array" aca="1" ref="AA57" ca="1">INDEX($AA$65:$AA$84,RANDBETWEEN(1,COUNTA($AA$65:$AA$84)),1)</f>
        <v>Ciberseguridad, detección de intrusiones, respuesta a incidentes</v>
      </c>
    </row>
    <row r="58" spans="1:27" s="1" customFormat="1" x14ac:dyDescent="0.25">
      <c r="A58" s="1">
        <v>98765432</v>
      </c>
      <c r="B58" s="1" t="s">
        <v>121</v>
      </c>
      <c r="C58" s="1" t="s">
        <v>122</v>
      </c>
      <c r="D58" s="1" t="s">
        <v>74</v>
      </c>
      <c r="E58" s="1" t="s">
        <v>84</v>
      </c>
      <c r="F58" s="1" t="s">
        <v>123</v>
      </c>
      <c r="G58" s="2">
        <v>28490</v>
      </c>
      <c r="H58" s="2">
        <v>35064</v>
      </c>
      <c r="I58" s="1" cm="1">
        <f t="array" aca="1" ref="I58" ca="1">INDEX($I$63:$I$122, RANDBETWEEN(1, COUNTA($I$63:$I$122)), 1)</f>
        <v>91362024</v>
      </c>
      <c r="J58" s="1" t="str">
        <f ca="1">VLOOKUP($I58,$I$63:$L$122,2,0)</f>
        <v>Dynamic Solutions Corporation</v>
      </c>
      <c r="K58" s="1" t="str">
        <f ca="1">VLOOKUP($I58,$I$63:$L$122,3,0)</f>
        <v>Calle de los Pinos #321, Ciudad Juárez, Chihuahua</v>
      </c>
      <c r="L58" s="1" t="str">
        <f ca="1">VLOOKUP($I58,$I$63:$L$122,4,0)</f>
        <v>656-012-3456</v>
      </c>
      <c r="M58" s="2">
        <f t="shared" si="61"/>
        <v>35064</v>
      </c>
      <c r="N58" s="1" t="str" cm="1">
        <f t="array" aca="1" ref="N58" ca="1">INDEX($N$67:$N$77, RANDBETWEEN(1, COUNTA($N$67:$N$77)), 1)</f>
        <v>Analista de Sistemas</v>
      </c>
      <c r="O58" s="1" t="str">
        <f t="shared" ca="1" si="1"/>
        <v>Tecnología de la Información</v>
      </c>
      <c r="P58" s="1" t="str">
        <f t="shared" ca="1" si="3"/>
        <v>Analiza y evalúa los sistemas informáticos de la empresa para identificar áreas de mejora y eficiencia.</v>
      </c>
      <c r="Q58" s="1">
        <v>46928193</v>
      </c>
      <c r="R58" s="1" t="s">
        <v>62</v>
      </c>
      <c r="S58" s="1" t="b">
        <v>0</v>
      </c>
      <c r="T58" s="1" t="b">
        <v>0</v>
      </c>
      <c r="U58" s="3">
        <f t="shared" si="62"/>
        <v>595</v>
      </c>
      <c r="V58" s="1" t="s">
        <v>48</v>
      </c>
      <c r="W58" s="2" t="str">
        <f t="shared" si="63"/>
        <v>EMPLEO ACTUAL</v>
      </c>
      <c r="X58" s="1" t="str" cm="1">
        <f t="array" aca="1" ref="X58" ca="1">IF(W58="EMPLEO ACTUAL","",INDEX($X$65:$X$84, RANDBETWEEN(1, COUNTA($X$65:$X$84)), 1))</f>
        <v/>
      </c>
      <c r="Y58" s="1" t="s">
        <v>63</v>
      </c>
      <c r="Z58" s="1" t="s">
        <v>35</v>
      </c>
      <c r="AA58" s="1" t="str" cm="1">
        <f t="array" aca="1" ref="AA58" ca="1">INDEX($AA$65:$AA$84,RANDBETWEEN(1,COUNTA($AA$65:$AA$84)),1)</f>
        <v>Automatización de pruebas, frameworks de pruebas, generación de informes</v>
      </c>
    </row>
    <row r="59" spans="1:27" s="1" customFormat="1" x14ac:dyDescent="0.25">
      <c r="A59" s="1">
        <v>9876542</v>
      </c>
      <c r="B59" s="1" t="s">
        <v>150</v>
      </c>
      <c r="C59" s="1" t="s">
        <v>151</v>
      </c>
      <c r="D59" s="1" t="s">
        <v>74</v>
      </c>
      <c r="E59" s="1" t="s">
        <v>75</v>
      </c>
      <c r="F59" s="1" t="s">
        <v>31</v>
      </c>
      <c r="G59" s="2">
        <v>35609</v>
      </c>
      <c r="H59" s="2">
        <v>42183</v>
      </c>
      <c r="I59" s="1" cm="1">
        <f t="array" aca="1" ref="I59" ca="1">INDEX($I$63:$I$122, RANDBETWEEN(1, COUNTA($I$63:$I$122)), 1)</f>
        <v>35794468</v>
      </c>
      <c r="J59" s="1" t="str">
        <f ca="1">VLOOKUP($I59,$I$63:$L$122,2,0)</f>
        <v>Digital Nexus Solutions</v>
      </c>
      <c r="K59" s="1" t="str">
        <f ca="1">VLOOKUP($I59,$I$63:$L$122,3,0)</f>
        <v>Calle de la Estrella #987, Ciudad Juárez, Chihuahua</v>
      </c>
      <c r="L59" s="1" t="str">
        <f ca="1">VLOOKUP($I59,$I$63:$L$122,4,0)</f>
        <v>656-456-7890</v>
      </c>
      <c r="M59" s="2">
        <f t="shared" si="61"/>
        <v>42183</v>
      </c>
      <c r="N59" s="1" t="str" cm="1">
        <f t="array" aca="1" ref="N59" ca="1">INDEX($N$67:$N$77, RANDBETWEEN(1, COUNTA($N$67:$N$77)), 1)</f>
        <v>Especialista en Redes Sociales</v>
      </c>
      <c r="O59" s="1" t="str">
        <f t="shared" ca="1" si="1"/>
        <v>Marketing Digital</v>
      </c>
      <c r="P59" s="1" t="str">
        <f t="shared" ca="1" si="3"/>
        <v>Gestiona y desarrolla estrategias de marketing en redes sociales para aumentar la visibilidad y el compromiso de la marca.</v>
      </c>
      <c r="Q59" s="1">
        <v>46928194</v>
      </c>
      <c r="R59" s="1" t="s">
        <v>62</v>
      </c>
      <c r="S59" s="1" t="b">
        <v>0</v>
      </c>
      <c r="T59" s="1" t="b">
        <v>0</v>
      </c>
      <c r="U59" s="3">
        <f t="shared" si="62"/>
        <v>595</v>
      </c>
      <c r="V59" s="1" t="s">
        <v>48</v>
      </c>
      <c r="W59" s="2" t="str">
        <f t="shared" si="63"/>
        <v>EMPLEO ACTUAL</v>
      </c>
      <c r="X59" s="1" t="str" cm="1">
        <f t="array" aca="1" ref="X59" ca="1">IF(W59="EMPLEO ACTUAL","",INDEX($X$65:$X$84, RANDBETWEEN(1, COUNTA($X$65:$X$84)), 1))</f>
        <v/>
      </c>
      <c r="Y59" s="1" t="s">
        <v>63</v>
      </c>
      <c r="Z59" s="1" t="s">
        <v>35</v>
      </c>
      <c r="AA59" s="1" t="str" cm="1">
        <f t="array" aca="1" ref="AA59" ca="1">INDEX($AA$65:$AA$84,RANDBETWEEN(1,COUNTA($AA$65:$AA$84)),1)</f>
        <v>Automatización de pruebas, frameworks de pruebas, generación de informes</v>
      </c>
    </row>
    <row r="60" spans="1:27" s="1" customFormat="1" x14ac:dyDescent="0.25">
      <c r="A60" s="1">
        <v>9876543</v>
      </c>
      <c r="B60" s="1" t="s">
        <v>124</v>
      </c>
      <c r="C60" s="1" t="s">
        <v>125</v>
      </c>
      <c r="D60" s="1" t="s">
        <v>74</v>
      </c>
      <c r="E60" s="1" t="s">
        <v>123</v>
      </c>
      <c r="F60" s="1" t="s">
        <v>120</v>
      </c>
      <c r="G60" s="2">
        <v>30839</v>
      </c>
      <c r="H60" s="2">
        <v>37413</v>
      </c>
      <c r="I60" s="1" cm="1">
        <f t="array" aca="1" ref="I60" ca="1">INDEX($I$63:$I$122, RANDBETWEEN(1, COUNTA($I$63:$I$122)), 1)</f>
        <v>24691357</v>
      </c>
      <c r="J60" s="1" t="str">
        <f ca="1">VLOOKUP($I60,$I$63:$L$122,2,0)</f>
        <v>Digital Matrix</v>
      </c>
      <c r="K60" s="1" t="str">
        <f ca="1">VLOOKUP($I60,$I$63:$L$122,3,0)</f>
        <v>Avenida Primavera #098, Ciudad Juárez, Chihuahua</v>
      </c>
      <c r="L60" s="1" t="str">
        <f ca="1">VLOOKUP($I60,$I$63:$L$122,4,0)</f>
        <v>656-345-6789</v>
      </c>
      <c r="M60" s="2">
        <f t="shared" si="61"/>
        <v>37413</v>
      </c>
      <c r="N60" s="1" t="str" cm="1">
        <f t="array" aca="1" ref="N60" ca="1">INDEX($N$67:$N$77, RANDBETWEEN(1, COUNTA($N$67:$N$77)), 1)</f>
        <v>Desarrollador Web</v>
      </c>
      <c r="O60" s="1" t="str">
        <f t="shared" ca="1" si="1"/>
        <v>Desarrollo de Software</v>
      </c>
      <c r="P60" s="1" t="str">
        <f t="shared" ca="1" si="3"/>
        <v>Crea y mantiene sitios web funcionales y atractivos utilizando lenguajes de programación web.</v>
      </c>
      <c r="Q60" s="1">
        <v>46928195</v>
      </c>
      <c r="R60" s="1" t="s">
        <v>62</v>
      </c>
      <c r="S60" s="1" t="b">
        <v>0</v>
      </c>
      <c r="T60" s="1" t="b">
        <v>0</v>
      </c>
      <c r="U60" s="3">
        <f t="shared" si="62"/>
        <v>595</v>
      </c>
      <c r="V60" s="1" t="s">
        <v>48</v>
      </c>
      <c r="W60" s="2" t="str">
        <f t="shared" si="63"/>
        <v>EMPLEO ACTUAL</v>
      </c>
      <c r="X60" s="1" t="str" cm="1">
        <f t="array" aca="1" ref="X60" ca="1">IF(W60="EMPLEO ACTUAL","",INDEX($X$65:$X$84, RANDBETWEEN(1, COUNTA($X$65:$X$84)), 1))</f>
        <v/>
      </c>
      <c r="Y60" s="1" t="s">
        <v>34</v>
      </c>
      <c r="Z60" s="1" t="s">
        <v>72</v>
      </c>
      <c r="AA60" s="1" t="str" cm="1">
        <f t="array" aca="1" ref="AA60" ca="1">INDEX($AA$65:$AA$84,RANDBETWEEN(1,COUNTA($AA$65:$AA$84)),1)</f>
        <v>Ciberseguridad, detección de intrusiones, respuesta a incidentes</v>
      </c>
    </row>
    <row r="63" spans="1:27" x14ac:dyDescent="0.25">
      <c r="I63">
        <v>24681357</v>
      </c>
      <c r="J63" t="s">
        <v>184</v>
      </c>
      <c r="K63" t="s">
        <v>185</v>
      </c>
      <c r="L63" t="s">
        <v>60</v>
      </c>
    </row>
    <row r="64" spans="1:27" x14ac:dyDescent="0.25">
      <c r="I64">
        <v>13579246</v>
      </c>
      <c r="J64" t="s">
        <v>186</v>
      </c>
      <c r="K64" t="s">
        <v>187</v>
      </c>
      <c r="L64" t="s">
        <v>44</v>
      </c>
    </row>
    <row r="65" spans="9:27" x14ac:dyDescent="0.25">
      <c r="I65">
        <v>35791368</v>
      </c>
      <c r="J65" t="s">
        <v>188</v>
      </c>
      <c r="K65" t="s">
        <v>189</v>
      </c>
      <c r="L65" t="s">
        <v>77</v>
      </c>
      <c r="R65" t="s">
        <v>269</v>
      </c>
      <c r="X65" t="s">
        <v>329</v>
      </c>
      <c r="AA65" t="s">
        <v>349</v>
      </c>
    </row>
    <row r="66" spans="9:27" x14ac:dyDescent="0.25">
      <c r="I66">
        <v>46813579</v>
      </c>
      <c r="J66" t="s">
        <v>190</v>
      </c>
      <c r="K66" t="s">
        <v>191</v>
      </c>
      <c r="L66" t="s">
        <v>38</v>
      </c>
      <c r="R66" t="s">
        <v>270</v>
      </c>
      <c r="X66" t="s">
        <v>330</v>
      </c>
      <c r="AA66" t="s">
        <v>350</v>
      </c>
    </row>
    <row r="67" spans="9:27" x14ac:dyDescent="0.25">
      <c r="I67">
        <v>57924680</v>
      </c>
      <c r="J67" t="s">
        <v>49</v>
      </c>
      <c r="K67" t="s">
        <v>50</v>
      </c>
      <c r="L67" t="s">
        <v>51</v>
      </c>
      <c r="N67" t="s">
        <v>192</v>
      </c>
      <c r="O67" t="s">
        <v>105</v>
      </c>
      <c r="P67" t="s">
        <v>193</v>
      </c>
      <c r="Q67" t="s">
        <v>380</v>
      </c>
      <c r="R67" t="s">
        <v>271</v>
      </c>
      <c r="X67" t="s">
        <v>331</v>
      </c>
      <c r="AA67" t="s">
        <v>351</v>
      </c>
    </row>
    <row r="68" spans="9:27" x14ac:dyDescent="0.25">
      <c r="I68">
        <v>68035791</v>
      </c>
      <c r="J68" t="s">
        <v>194</v>
      </c>
      <c r="K68" t="s">
        <v>195</v>
      </c>
      <c r="L68" t="s">
        <v>88</v>
      </c>
      <c r="N68" t="s">
        <v>39</v>
      </c>
      <c r="O68" t="s">
        <v>40</v>
      </c>
      <c r="P68" t="s">
        <v>41</v>
      </c>
      <c r="Q68" t="s">
        <v>381</v>
      </c>
      <c r="R68" t="s">
        <v>272</v>
      </c>
      <c r="X68" t="s">
        <v>332</v>
      </c>
      <c r="AA68" t="s">
        <v>352</v>
      </c>
    </row>
    <row r="69" spans="9:27" x14ac:dyDescent="0.25">
      <c r="I69">
        <v>79146812</v>
      </c>
      <c r="J69" t="s">
        <v>196</v>
      </c>
      <c r="K69" t="s">
        <v>197</v>
      </c>
      <c r="L69" t="s">
        <v>92</v>
      </c>
      <c r="N69" t="s">
        <v>45</v>
      </c>
      <c r="O69" t="s">
        <v>46</v>
      </c>
      <c r="P69" t="s">
        <v>47</v>
      </c>
      <c r="Q69" t="s">
        <v>382</v>
      </c>
      <c r="R69" t="s">
        <v>273</v>
      </c>
      <c r="X69" t="s">
        <v>333</v>
      </c>
      <c r="AA69" t="s">
        <v>353</v>
      </c>
    </row>
    <row r="70" spans="9:27" x14ac:dyDescent="0.25">
      <c r="I70">
        <v>80257923</v>
      </c>
      <c r="J70" t="s">
        <v>198</v>
      </c>
      <c r="K70" t="s">
        <v>199</v>
      </c>
      <c r="L70" t="s">
        <v>97</v>
      </c>
      <c r="N70" t="s">
        <v>52</v>
      </c>
      <c r="O70" t="s">
        <v>53</v>
      </c>
      <c r="P70" t="s">
        <v>54</v>
      </c>
      <c r="Q70" t="s">
        <v>383</v>
      </c>
      <c r="R70" t="s">
        <v>274</v>
      </c>
      <c r="X70" t="s">
        <v>334</v>
      </c>
      <c r="AA70" t="s">
        <v>354</v>
      </c>
    </row>
    <row r="71" spans="9:27" x14ac:dyDescent="0.25">
      <c r="I71">
        <v>91368034</v>
      </c>
      <c r="J71" t="s">
        <v>200</v>
      </c>
      <c r="K71" t="s">
        <v>201</v>
      </c>
      <c r="L71" t="s">
        <v>104</v>
      </c>
      <c r="N71" t="s">
        <v>202</v>
      </c>
      <c r="O71" t="s">
        <v>203</v>
      </c>
      <c r="P71" t="s">
        <v>204</v>
      </c>
      <c r="Q71" t="s">
        <v>384</v>
      </c>
      <c r="R71" t="s">
        <v>275</v>
      </c>
      <c r="X71" t="s">
        <v>335</v>
      </c>
      <c r="AA71" t="s">
        <v>355</v>
      </c>
    </row>
    <row r="72" spans="9:27" x14ac:dyDescent="0.25">
      <c r="I72">
        <v>2479145</v>
      </c>
      <c r="J72" t="s">
        <v>205</v>
      </c>
      <c r="K72" t="s">
        <v>206</v>
      </c>
      <c r="L72" t="s">
        <v>32</v>
      </c>
      <c r="N72" t="s">
        <v>207</v>
      </c>
      <c r="O72" t="s">
        <v>170</v>
      </c>
      <c r="P72" t="s">
        <v>208</v>
      </c>
      <c r="Q72" t="s">
        <v>385</v>
      </c>
      <c r="R72" t="s">
        <v>276</v>
      </c>
      <c r="X72" t="s">
        <v>336</v>
      </c>
      <c r="AA72" t="s">
        <v>356</v>
      </c>
    </row>
    <row r="73" spans="9:27" x14ac:dyDescent="0.25">
      <c r="I73">
        <v>13580246</v>
      </c>
      <c r="J73" t="s">
        <v>209</v>
      </c>
      <c r="K73" t="s">
        <v>210</v>
      </c>
      <c r="L73" t="s">
        <v>60</v>
      </c>
      <c r="N73" t="s">
        <v>211</v>
      </c>
      <c r="O73" t="s">
        <v>212</v>
      </c>
      <c r="P73" t="s">
        <v>213</v>
      </c>
      <c r="Q73" t="s">
        <v>386</v>
      </c>
      <c r="R73" t="s">
        <v>277</v>
      </c>
      <c r="X73" t="s">
        <v>337</v>
      </c>
      <c r="AA73" t="s">
        <v>357</v>
      </c>
    </row>
    <row r="74" spans="9:27" x14ac:dyDescent="0.25">
      <c r="I74">
        <v>24691357</v>
      </c>
      <c r="J74" t="s">
        <v>214</v>
      </c>
      <c r="K74" t="s">
        <v>215</v>
      </c>
      <c r="L74" t="s">
        <v>44</v>
      </c>
      <c r="N74" t="s">
        <v>216</v>
      </c>
      <c r="O74" t="s">
        <v>93</v>
      </c>
      <c r="P74" t="s">
        <v>217</v>
      </c>
      <c r="Q74" t="s">
        <v>387</v>
      </c>
      <c r="R74" t="s">
        <v>278</v>
      </c>
      <c r="X74" t="s">
        <v>338</v>
      </c>
      <c r="AA74" t="s">
        <v>358</v>
      </c>
    </row>
    <row r="75" spans="9:27" x14ac:dyDescent="0.25">
      <c r="I75">
        <v>35792468</v>
      </c>
      <c r="J75" t="s">
        <v>218</v>
      </c>
      <c r="K75" t="s">
        <v>219</v>
      </c>
      <c r="L75" t="s">
        <v>77</v>
      </c>
      <c r="N75" t="s">
        <v>220</v>
      </c>
      <c r="O75" t="s">
        <v>114</v>
      </c>
      <c r="P75" t="s">
        <v>221</v>
      </c>
      <c r="Q75" t="s">
        <v>388</v>
      </c>
      <c r="R75" t="s">
        <v>279</v>
      </c>
      <c r="X75" t="s">
        <v>339</v>
      </c>
      <c r="AA75" t="s">
        <v>359</v>
      </c>
    </row>
    <row r="76" spans="9:27" x14ac:dyDescent="0.25">
      <c r="I76">
        <v>46803579</v>
      </c>
      <c r="J76" t="s">
        <v>222</v>
      </c>
      <c r="K76" t="s">
        <v>43</v>
      </c>
      <c r="L76" t="s">
        <v>38</v>
      </c>
      <c r="N76" t="s">
        <v>389</v>
      </c>
      <c r="O76" t="s">
        <v>64</v>
      </c>
      <c r="P76" t="s">
        <v>390</v>
      </c>
      <c r="Q76" t="s">
        <v>391</v>
      </c>
      <c r="R76" t="s">
        <v>280</v>
      </c>
      <c r="X76" t="s">
        <v>340</v>
      </c>
      <c r="AA76" t="s">
        <v>360</v>
      </c>
    </row>
    <row r="77" spans="9:27" x14ac:dyDescent="0.25">
      <c r="I77">
        <v>57914680</v>
      </c>
      <c r="J77" t="s">
        <v>223</v>
      </c>
      <c r="K77" t="s">
        <v>224</v>
      </c>
      <c r="L77" t="s">
        <v>51</v>
      </c>
      <c r="N77" t="s">
        <v>145</v>
      </c>
      <c r="O77" t="s">
        <v>61</v>
      </c>
      <c r="P77" t="s">
        <v>392</v>
      </c>
      <c r="Q77" t="s">
        <v>393</v>
      </c>
      <c r="R77" t="s">
        <v>281</v>
      </c>
      <c r="X77" t="s">
        <v>341</v>
      </c>
      <c r="AA77" t="s">
        <v>361</v>
      </c>
    </row>
    <row r="78" spans="9:27" x14ac:dyDescent="0.25">
      <c r="I78">
        <v>68025791</v>
      </c>
      <c r="J78" t="s">
        <v>225</v>
      </c>
      <c r="K78" t="s">
        <v>226</v>
      </c>
      <c r="L78" t="s">
        <v>88</v>
      </c>
      <c r="R78" t="s">
        <v>282</v>
      </c>
      <c r="X78" t="s">
        <v>342</v>
      </c>
      <c r="AA78" t="s">
        <v>362</v>
      </c>
    </row>
    <row r="79" spans="9:27" x14ac:dyDescent="0.25">
      <c r="I79">
        <v>79136802</v>
      </c>
      <c r="J79" t="s">
        <v>227</v>
      </c>
      <c r="K79" t="s">
        <v>228</v>
      </c>
      <c r="L79" t="s">
        <v>92</v>
      </c>
      <c r="R79" t="s">
        <v>283</v>
      </c>
      <c r="X79" t="s">
        <v>343</v>
      </c>
      <c r="AA79" t="s">
        <v>363</v>
      </c>
    </row>
    <row r="80" spans="9:27" x14ac:dyDescent="0.25">
      <c r="I80">
        <v>80247913</v>
      </c>
      <c r="J80" t="s">
        <v>229</v>
      </c>
      <c r="K80" t="s">
        <v>37</v>
      </c>
      <c r="L80" t="s">
        <v>97</v>
      </c>
      <c r="R80" t="s">
        <v>284</v>
      </c>
      <c r="X80" t="s">
        <v>344</v>
      </c>
      <c r="AA80" t="s">
        <v>364</v>
      </c>
    </row>
    <row r="81" spans="9:27" x14ac:dyDescent="0.25">
      <c r="I81">
        <v>91359024</v>
      </c>
      <c r="J81" t="s">
        <v>149</v>
      </c>
      <c r="K81" t="s">
        <v>230</v>
      </c>
      <c r="L81" t="s">
        <v>104</v>
      </c>
      <c r="R81" t="s">
        <v>285</v>
      </c>
      <c r="X81" t="s">
        <v>345</v>
      </c>
      <c r="AA81" t="s">
        <v>365</v>
      </c>
    </row>
    <row r="82" spans="9:27" x14ac:dyDescent="0.25">
      <c r="I82">
        <v>2470135</v>
      </c>
      <c r="J82" t="s">
        <v>154</v>
      </c>
      <c r="K82" t="s">
        <v>231</v>
      </c>
      <c r="L82" t="s">
        <v>32</v>
      </c>
      <c r="R82" t="s">
        <v>286</v>
      </c>
      <c r="X82" t="s">
        <v>346</v>
      </c>
      <c r="AA82" t="s">
        <v>366</v>
      </c>
    </row>
    <row r="83" spans="9:27" x14ac:dyDescent="0.25">
      <c r="I83">
        <v>13581246</v>
      </c>
      <c r="J83" t="s">
        <v>232</v>
      </c>
      <c r="K83" t="s">
        <v>233</v>
      </c>
      <c r="L83" t="s">
        <v>60</v>
      </c>
      <c r="R83" t="s">
        <v>287</v>
      </c>
      <c r="X83" t="s">
        <v>347</v>
      </c>
      <c r="AA83" t="s">
        <v>367</v>
      </c>
    </row>
    <row r="84" spans="9:27" x14ac:dyDescent="0.25">
      <c r="I84">
        <v>24692357</v>
      </c>
      <c r="J84" t="s">
        <v>234</v>
      </c>
      <c r="K84" t="s">
        <v>191</v>
      </c>
      <c r="L84" t="s">
        <v>44</v>
      </c>
      <c r="R84" t="s">
        <v>288</v>
      </c>
      <c r="X84" t="s">
        <v>348</v>
      </c>
      <c r="AA84" t="s">
        <v>368</v>
      </c>
    </row>
    <row r="85" spans="9:27" x14ac:dyDescent="0.25">
      <c r="I85">
        <v>35793468</v>
      </c>
      <c r="J85" t="s">
        <v>235</v>
      </c>
      <c r="K85" t="s">
        <v>50</v>
      </c>
      <c r="L85" t="s">
        <v>77</v>
      </c>
      <c r="R85" t="s">
        <v>289</v>
      </c>
      <c r="AA85" t="s">
        <v>369</v>
      </c>
    </row>
    <row r="86" spans="9:27" x14ac:dyDescent="0.25">
      <c r="I86">
        <v>46804579</v>
      </c>
      <c r="J86" t="s">
        <v>70</v>
      </c>
      <c r="K86" t="s">
        <v>195</v>
      </c>
      <c r="L86" t="s">
        <v>38</v>
      </c>
      <c r="R86" t="s">
        <v>290</v>
      </c>
      <c r="AA86" t="s">
        <v>370</v>
      </c>
    </row>
    <row r="87" spans="9:27" x14ac:dyDescent="0.25">
      <c r="I87">
        <v>57915680</v>
      </c>
      <c r="J87" t="s">
        <v>236</v>
      </c>
      <c r="K87" t="s">
        <v>197</v>
      </c>
      <c r="L87" t="s">
        <v>51</v>
      </c>
      <c r="R87" t="s">
        <v>291</v>
      </c>
      <c r="AA87" t="s">
        <v>371</v>
      </c>
    </row>
    <row r="88" spans="9:27" x14ac:dyDescent="0.25">
      <c r="I88">
        <v>68026791</v>
      </c>
      <c r="J88" t="s">
        <v>237</v>
      </c>
      <c r="K88" t="s">
        <v>199</v>
      </c>
      <c r="L88" t="s">
        <v>88</v>
      </c>
      <c r="R88" t="s">
        <v>292</v>
      </c>
      <c r="AA88" t="s">
        <v>372</v>
      </c>
    </row>
    <row r="89" spans="9:27" x14ac:dyDescent="0.25">
      <c r="I89">
        <v>79137802</v>
      </c>
      <c r="J89" t="s">
        <v>238</v>
      </c>
      <c r="K89" t="s">
        <v>201</v>
      </c>
      <c r="L89" t="s">
        <v>92</v>
      </c>
      <c r="R89" t="s">
        <v>293</v>
      </c>
      <c r="AA89" t="s">
        <v>373</v>
      </c>
    </row>
    <row r="90" spans="9:27" x14ac:dyDescent="0.25">
      <c r="I90">
        <v>80248913</v>
      </c>
      <c r="J90" t="s">
        <v>239</v>
      </c>
      <c r="K90" t="s">
        <v>206</v>
      </c>
      <c r="L90" t="s">
        <v>97</v>
      </c>
      <c r="R90" t="s">
        <v>294</v>
      </c>
      <c r="AA90" t="s">
        <v>374</v>
      </c>
    </row>
    <row r="91" spans="9:27" x14ac:dyDescent="0.25">
      <c r="I91">
        <v>91360024</v>
      </c>
      <c r="J91" t="s">
        <v>240</v>
      </c>
      <c r="K91" t="s">
        <v>210</v>
      </c>
      <c r="L91" t="s">
        <v>104</v>
      </c>
      <c r="R91" t="s">
        <v>295</v>
      </c>
      <c r="AA91" t="s">
        <v>375</v>
      </c>
    </row>
    <row r="92" spans="9:27" x14ac:dyDescent="0.25">
      <c r="I92">
        <v>2471135</v>
      </c>
      <c r="J92" t="s">
        <v>241</v>
      </c>
      <c r="K92" t="s">
        <v>215</v>
      </c>
      <c r="L92" t="s">
        <v>32</v>
      </c>
      <c r="R92" t="s">
        <v>296</v>
      </c>
      <c r="AA92" t="s">
        <v>376</v>
      </c>
    </row>
    <row r="93" spans="9:27" x14ac:dyDescent="0.25">
      <c r="I93">
        <v>13582246</v>
      </c>
      <c r="J93" t="s">
        <v>242</v>
      </c>
      <c r="K93" t="s">
        <v>219</v>
      </c>
      <c r="L93" t="s">
        <v>60</v>
      </c>
      <c r="R93" t="s">
        <v>297</v>
      </c>
      <c r="AA93" t="s">
        <v>377</v>
      </c>
    </row>
    <row r="94" spans="9:27" x14ac:dyDescent="0.25">
      <c r="I94">
        <v>24693357</v>
      </c>
      <c r="J94" t="s">
        <v>42</v>
      </c>
      <c r="K94" t="s">
        <v>43</v>
      </c>
      <c r="L94" t="s">
        <v>44</v>
      </c>
      <c r="R94" t="s">
        <v>298</v>
      </c>
      <c r="AA94" t="s">
        <v>378</v>
      </c>
    </row>
    <row r="95" spans="9:27" x14ac:dyDescent="0.25">
      <c r="I95">
        <v>35794468</v>
      </c>
      <c r="J95" t="s">
        <v>243</v>
      </c>
      <c r="K95" t="s">
        <v>224</v>
      </c>
      <c r="L95" t="s">
        <v>77</v>
      </c>
      <c r="R95" t="s">
        <v>299</v>
      </c>
    </row>
    <row r="96" spans="9:27" x14ac:dyDescent="0.25">
      <c r="I96">
        <v>46805579</v>
      </c>
      <c r="J96" t="s">
        <v>244</v>
      </c>
      <c r="K96" t="s">
        <v>226</v>
      </c>
      <c r="L96" t="s">
        <v>38</v>
      </c>
      <c r="R96" t="s">
        <v>300</v>
      </c>
    </row>
    <row r="97" spans="9:18" x14ac:dyDescent="0.25">
      <c r="I97">
        <v>57916680</v>
      </c>
      <c r="J97" t="s">
        <v>130</v>
      </c>
      <c r="K97" t="s">
        <v>228</v>
      </c>
      <c r="L97" t="s">
        <v>51</v>
      </c>
      <c r="R97" t="s">
        <v>301</v>
      </c>
    </row>
    <row r="98" spans="9:18" x14ac:dyDescent="0.25">
      <c r="I98">
        <v>68027791</v>
      </c>
      <c r="J98" t="s">
        <v>245</v>
      </c>
      <c r="K98" t="s">
        <v>37</v>
      </c>
      <c r="L98" t="s">
        <v>88</v>
      </c>
      <c r="R98" t="s">
        <v>302</v>
      </c>
    </row>
    <row r="99" spans="9:18" x14ac:dyDescent="0.25">
      <c r="I99">
        <v>79138802</v>
      </c>
      <c r="J99" t="s">
        <v>246</v>
      </c>
      <c r="K99" t="s">
        <v>230</v>
      </c>
      <c r="L99" t="s">
        <v>92</v>
      </c>
      <c r="R99" t="s">
        <v>303</v>
      </c>
    </row>
    <row r="100" spans="9:18" x14ac:dyDescent="0.25">
      <c r="I100">
        <v>80249913</v>
      </c>
      <c r="J100" t="s">
        <v>247</v>
      </c>
      <c r="K100" t="s">
        <v>231</v>
      </c>
      <c r="L100" t="s">
        <v>97</v>
      </c>
      <c r="R100" t="s">
        <v>304</v>
      </c>
    </row>
    <row r="101" spans="9:18" x14ac:dyDescent="0.25">
      <c r="I101">
        <v>91361024</v>
      </c>
      <c r="J101" t="s">
        <v>248</v>
      </c>
      <c r="K101" t="s">
        <v>233</v>
      </c>
      <c r="L101" t="s">
        <v>104</v>
      </c>
      <c r="R101" t="s">
        <v>305</v>
      </c>
    </row>
    <row r="102" spans="9:18" x14ac:dyDescent="0.25">
      <c r="I102">
        <v>2472135</v>
      </c>
      <c r="J102" t="s">
        <v>249</v>
      </c>
      <c r="K102" t="s">
        <v>191</v>
      </c>
      <c r="L102" t="s">
        <v>32</v>
      </c>
      <c r="R102" t="s">
        <v>306</v>
      </c>
    </row>
    <row r="103" spans="9:18" x14ac:dyDescent="0.25">
      <c r="I103">
        <v>13583246</v>
      </c>
      <c r="J103" t="s">
        <v>250</v>
      </c>
      <c r="K103" t="s">
        <v>50</v>
      </c>
      <c r="L103" t="s">
        <v>60</v>
      </c>
      <c r="R103" t="s">
        <v>307</v>
      </c>
    </row>
    <row r="104" spans="9:18" x14ac:dyDescent="0.25">
      <c r="I104">
        <v>24694357</v>
      </c>
      <c r="J104" t="s">
        <v>251</v>
      </c>
      <c r="K104" t="s">
        <v>195</v>
      </c>
      <c r="L104" t="s">
        <v>44</v>
      </c>
      <c r="R104" t="s">
        <v>308</v>
      </c>
    </row>
    <row r="105" spans="9:18" x14ac:dyDescent="0.25">
      <c r="I105">
        <v>35795468</v>
      </c>
      <c r="J105" t="s">
        <v>252</v>
      </c>
      <c r="K105" t="s">
        <v>197</v>
      </c>
      <c r="L105" t="s">
        <v>77</v>
      </c>
      <c r="R105" t="s">
        <v>309</v>
      </c>
    </row>
    <row r="106" spans="9:18" x14ac:dyDescent="0.25">
      <c r="I106">
        <v>46806579</v>
      </c>
      <c r="J106" t="s">
        <v>253</v>
      </c>
      <c r="K106" t="s">
        <v>199</v>
      </c>
      <c r="L106" t="s">
        <v>38</v>
      </c>
      <c r="R106" t="s">
        <v>310</v>
      </c>
    </row>
    <row r="107" spans="9:18" x14ac:dyDescent="0.25">
      <c r="I107">
        <v>57917680</v>
      </c>
      <c r="J107" t="s">
        <v>254</v>
      </c>
      <c r="K107" t="s">
        <v>201</v>
      </c>
      <c r="L107" t="s">
        <v>51</v>
      </c>
      <c r="R107" t="s">
        <v>311</v>
      </c>
    </row>
    <row r="108" spans="9:18" x14ac:dyDescent="0.25">
      <c r="I108">
        <v>68028791</v>
      </c>
      <c r="J108" t="s">
        <v>255</v>
      </c>
      <c r="K108" t="s">
        <v>206</v>
      </c>
      <c r="L108" t="s">
        <v>88</v>
      </c>
      <c r="R108" t="s">
        <v>312</v>
      </c>
    </row>
    <row r="109" spans="9:18" x14ac:dyDescent="0.25">
      <c r="I109">
        <v>79139802</v>
      </c>
      <c r="J109" t="s">
        <v>256</v>
      </c>
      <c r="K109" t="s">
        <v>210</v>
      </c>
      <c r="L109" t="s">
        <v>92</v>
      </c>
      <c r="R109" t="s">
        <v>313</v>
      </c>
    </row>
    <row r="110" spans="9:18" x14ac:dyDescent="0.25">
      <c r="I110">
        <v>80250913</v>
      </c>
      <c r="J110" t="s">
        <v>257</v>
      </c>
      <c r="K110" t="s">
        <v>215</v>
      </c>
      <c r="L110" t="s">
        <v>97</v>
      </c>
      <c r="R110" t="s">
        <v>314</v>
      </c>
    </row>
    <row r="111" spans="9:18" x14ac:dyDescent="0.25">
      <c r="I111">
        <v>91362024</v>
      </c>
      <c r="J111" t="s">
        <v>258</v>
      </c>
      <c r="K111" t="s">
        <v>219</v>
      </c>
      <c r="L111" t="s">
        <v>104</v>
      </c>
      <c r="R111" t="s">
        <v>315</v>
      </c>
    </row>
    <row r="112" spans="9:18" x14ac:dyDescent="0.25">
      <c r="I112">
        <v>2473135</v>
      </c>
      <c r="J112" t="s">
        <v>259</v>
      </c>
      <c r="K112" t="s">
        <v>43</v>
      </c>
      <c r="L112" t="s">
        <v>32</v>
      </c>
      <c r="R112" t="s">
        <v>316</v>
      </c>
    </row>
    <row r="113" spans="9:18" x14ac:dyDescent="0.25">
      <c r="I113">
        <v>13584246</v>
      </c>
      <c r="J113" t="s">
        <v>260</v>
      </c>
      <c r="K113" t="s">
        <v>224</v>
      </c>
      <c r="L113" t="s">
        <v>60</v>
      </c>
      <c r="R113" t="s">
        <v>317</v>
      </c>
    </row>
    <row r="114" spans="9:18" x14ac:dyDescent="0.25">
      <c r="I114">
        <v>24695357</v>
      </c>
      <c r="J114" t="s">
        <v>261</v>
      </c>
      <c r="K114" t="s">
        <v>226</v>
      </c>
      <c r="L114" t="s">
        <v>44</v>
      </c>
      <c r="R114" t="s">
        <v>318</v>
      </c>
    </row>
    <row r="115" spans="9:18" x14ac:dyDescent="0.25">
      <c r="I115">
        <v>35796468</v>
      </c>
      <c r="J115" t="s">
        <v>262</v>
      </c>
      <c r="K115" t="s">
        <v>228</v>
      </c>
      <c r="L115" t="s">
        <v>77</v>
      </c>
      <c r="R115" t="s">
        <v>319</v>
      </c>
    </row>
    <row r="116" spans="9:18" x14ac:dyDescent="0.25">
      <c r="I116">
        <v>46807579</v>
      </c>
      <c r="J116" t="s">
        <v>36</v>
      </c>
      <c r="K116" t="s">
        <v>37</v>
      </c>
      <c r="L116" t="s">
        <v>38</v>
      </c>
      <c r="R116" t="s">
        <v>320</v>
      </c>
    </row>
    <row r="117" spans="9:18" x14ac:dyDescent="0.25">
      <c r="I117">
        <v>57918680</v>
      </c>
      <c r="J117" t="s">
        <v>263</v>
      </c>
      <c r="K117" t="s">
        <v>230</v>
      </c>
      <c r="L117" t="s">
        <v>51</v>
      </c>
      <c r="R117" t="s">
        <v>321</v>
      </c>
    </row>
    <row r="118" spans="9:18" x14ac:dyDescent="0.25">
      <c r="I118">
        <v>68029791</v>
      </c>
      <c r="J118" t="s">
        <v>264</v>
      </c>
      <c r="K118" t="s">
        <v>231</v>
      </c>
      <c r="L118" t="s">
        <v>88</v>
      </c>
      <c r="R118" t="s">
        <v>322</v>
      </c>
    </row>
    <row r="119" spans="9:18" x14ac:dyDescent="0.25">
      <c r="I119">
        <v>79140802</v>
      </c>
      <c r="J119" t="s">
        <v>265</v>
      </c>
      <c r="K119" t="s">
        <v>233</v>
      </c>
      <c r="L119" t="s">
        <v>92</v>
      </c>
      <c r="R119" t="s">
        <v>323</v>
      </c>
    </row>
    <row r="120" spans="9:18" x14ac:dyDescent="0.25">
      <c r="I120">
        <v>80251913</v>
      </c>
      <c r="J120" t="s">
        <v>266</v>
      </c>
      <c r="K120" t="s">
        <v>191</v>
      </c>
      <c r="L120" t="s">
        <v>97</v>
      </c>
      <c r="R120" t="s">
        <v>324</v>
      </c>
    </row>
    <row r="121" spans="9:18" x14ac:dyDescent="0.25">
      <c r="I121">
        <v>91363024</v>
      </c>
      <c r="J121" t="s">
        <v>267</v>
      </c>
      <c r="K121" t="s">
        <v>50</v>
      </c>
      <c r="L121" t="s">
        <v>104</v>
      </c>
      <c r="R121" t="s">
        <v>325</v>
      </c>
    </row>
    <row r="122" spans="9:18" x14ac:dyDescent="0.25">
      <c r="I122">
        <v>2474135</v>
      </c>
      <c r="J122" t="s">
        <v>268</v>
      </c>
      <c r="K122" t="s">
        <v>195</v>
      </c>
      <c r="L122" t="s">
        <v>88</v>
      </c>
      <c r="R122" t="s">
        <v>326</v>
      </c>
    </row>
    <row r="123" spans="9:18" x14ac:dyDescent="0.25">
      <c r="R123" t="s">
        <v>327</v>
      </c>
    </row>
    <row r="124" spans="9:18" x14ac:dyDescent="0.25">
      <c r="R124" t="s">
        <v>328</v>
      </c>
    </row>
  </sheetData>
  <autoFilter ref="A1:AA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Data_empleados_fixedd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Vales</cp:lastModifiedBy>
  <dcterms:created xsi:type="dcterms:W3CDTF">2023-07-12T22:16:32Z</dcterms:created>
  <dcterms:modified xsi:type="dcterms:W3CDTF">2023-07-12T22:28:34Z</dcterms:modified>
</cp:coreProperties>
</file>