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OneDrive - Escuela Politécnica Nacional\TIC\TIC\Corridas OpenLinTim\"/>
    </mc:Choice>
  </mc:AlternateContent>
  <xr:revisionPtr revIDLastSave="0" documentId="13_ncr:1_{E9C3132C-7F0B-4A70-A21C-C90E5186512B}" xr6:coauthVersionLast="47" xr6:coauthVersionMax="47" xr10:uidLastSave="{00000000-0000-0000-0000-000000000000}"/>
  <bookViews>
    <workbookView xWindow="-105" yWindow="0" windowWidth="12120" windowHeight="15585" firstSheet="3" activeTab="4" xr2:uid="{4B37E7A0-7F04-4241-A48C-F30A99E75B71}"/>
  </bookViews>
  <sheets>
    <sheet name="Trolebus dirigido" sheetId="3" r:id="rId1"/>
    <sheet name="Ecovia Dirigida" sheetId="2" r:id="rId2"/>
    <sheet name="Trolebus Estresado no dirigido" sheetId="4" r:id="rId3"/>
    <sheet name="Ecovia Estresado no dirigido" sheetId="5" r:id="rId4"/>
    <sheet name="Integrada no dirigida" sheetId="6" r:id="rId5"/>
  </sheets>
  <definedNames>
    <definedName name="_xlnm._FilterDatabase" localSheetId="0" hidden="1">'Trolebus dirigido'!$A$5:$D$10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6" l="1"/>
  <c r="D109" i="6"/>
  <c r="D110" i="6"/>
  <c r="D108" i="6"/>
  <c r="D92" i="5"/>
  <c r="D93" i="5"/>
  <c r="D94" i="5"/>
  <c r="D91" i="5"/>
  <c r="D75" i="4"/>
  <c r="D76" i="4"/>
  <c r="D77" i="4"/>
  <c r="D74" i="4"/>
  <c r="D98" i="2"/>
  <c r="D99" i="2"/>
  <c r="D100" i="2"/>
  <c r="D97" i="2"/>
  <c r="D83" i="3"/>
  <c r="D84" i="3"/>
  <c r="D85" i="3"/>
  <c r="D82" i="3"/>
  <c r="Q3173" i="3"/>
  <c r="D13" i="2"/>
  <c r="C82" i="5"/>
  <c r="C65" i="4"/>
  <c r="N145" i="2"/>
  <c r="D21" i="5"/>
  <c r="F18" i="6"/>
  <c r="D17" i="4"/>
  <c r="J11" i="4"/>
  <c r="J14" i="5"/>
  <c r="G787" i="2"/>
  <c r="D12" i="3"/>
  <c r="S157" i="5" l="1"/>
  <c r="S3639" i="6"/>
</calcChain>
</file>

<file path=xl/sharedStrings.xml><?xml version="1.0" encoding="utf-8"?>
<sst xmlns="http://schemas.openxmlformats.org/spreadsheetml/2006/main" count="478" uniqueCount="166">
  <si>
    <t># line-id</t>
  </si>
  <si>
    <t xml:space="preserve"> length</t>
  </si>
  <si>
    <t xml:space="preserve"> cost</t>
  </si>
  <si>
    <t>Pool Cost</t>
  </si>
  <si>
    <t>Valor Optimo</t>
  </si>
  <si>
    <t>Trolebus</t>
  </si>
  <si>
    <t>Ecovia</t>
  </si>
  <si>
    <t>Tiempo</t>
  </si>
  <si>
    <t>Presupuesto</t>
  </si>
  <si>
    <t>2. Experimentar con parámetros para la construcción de las columnas iniciales en el método de GC</t>
  </si>
  <si>
    <t>N. caminos</t>
  </si>
  <si>
    <t>Restricción presupuestaria</t>
  </si>
  <si>
    <t>Trolebus Mod</t>
  </si>
  <si>
    <t>Ecovia Mod</t>
  </si>
  <si>
    <t>Integrada Trole-Ecovia</t>
  </si>
  <si>
    <t>N. lineas</t>
  </si>
  <si>
    <t>Lineas = 1</t>
  </si>
  <si>
    <t>Modelo</t>
  </si>
  <si>
    <t>LPMT1</t>
  </si>
  <si>
    <t>LPTM2</t>
  </si>
  <si>
    <t>LPMT3</t>
  </si>
  <si>
    <t>LPMT4</t>
  </si>
  <si>
    <t>Od cost</t>
  </si>
  <si>
    <t>- Número de caminos más cortos {1, 2, 3, 5}</t>
  </si>
  <si>
    <t>Pesos OD</t>
  </si>
  <si>
    <t>Modelo.</t>
  </si>
  <si>
    <t xml:space="preserve">1. Probar con las 4 restricciones del modelo </t>
  </si>
  <si>
    <t xml:space="preserve"> Valor para operar las lineas actuales del trolebus</t>
  </si>
  <si>
    <t>4.  Probar con 4 valores de pesos OD: {1, 2, 3, 5}</t>
  </si>
  <si>
    <t>3. Generación del pool de lineas y line concept de OpenLinTim.</t>
  </si>
  <si>
    <t xml:space="preserve">C4 </t>
  </si>
  <si>
    <t>C6</t>
  </si>
  <si>
    <t>Nombre</t>
  </si>
  <si>
    <t xml:space="preserve"> 51.5645 y_0 + 51.5065 y_1 + 52.2914 y_2 + 52.2334 y_3 + 53.9128 y_4 + 52.0316 y_5 &lt;= 315</t>
  </si>
  <si>
    <t>LPMT2</t>
  </si>
  <si>
    <t xml:space="preserve">51.6219 y_0 + 52.3718 y_1 + 52.0236 y_2 + 51.0214 y_3 + 52.0348 y_4 + </t>
  </si>
  <si>
    <t>52.6767 y_5 + 51.7532 y_6 + 51.3119 y_7 + 51.3648 y_8 + 50.3735 y_9 + 50.1711 y_10 &lt;= 567</t>
  </si>
  <si>
    <t>trolebus normal no dirigido</t>
  </si>
  <si>
    <t>C1 sur-norte</t>
  </si>
  <si>
    <t>c1 norte-sur</t>
  </si>
  <si>
    <t>c2 sr-norte</t>
  </si>
  <si>
    <t>c2 norte-sur</t>
  </si>
  <si>
    <t>c4 ciclo</t>
  </si>
  <si>
    <t>c6 ciclo</t>
  </si>
  <si>
    <t>E1 ciclo</t>
  </si>
  <si>
    <t>E3 ciclo</t>
  </si>
  <si>
    <t>E4 ciclo</t>
  </si>
  <si>
    <t>E2 sur-norte</t>
  </si>
  <si>
    <t>E2 norte-sur</t>
  </si>
  <si>
    <t>E1M ciclo</t>
  </si>
  <si>
    <t>T1 Colon - Labrador</t>
  </si>
  <si>
    <t>T2 Plazas Mariana de Jesús</t>
  </si>
  <si>
    <t>T3 Recreo - El Ejido</t>
  </si>
  <si>
    <t>T4 Moran Malverde - Sto. Domingo</t>
  </si>
  <si>
    <t>T5 Mercado Mayorista - Recreo</t>
  </si>
  <si>
    <t>T6 Quitumbe - Moran Malverde</t>
  </si>
  <si>
    <t>T7 Quitumbe - Recreo</t>
  </si>
  <si>
    <t>T8 España - Plazas</t>
  </si>
  <si>
    <t>T9 El Ejido - Estadio</t>
  </si>
  <si>
    <t>T10 Mercado Mayorista - Cuero y Caicedo</t>
  </si>
  <si>
    <t xml:space="preserve"> E1  Quitumbe - El Capulí </t>
  </si>
  <si>
    <t xml:space="preserve"> E2  Guamaní - Puente de Guajalo </t>
  </si>
  <si>
    <t xml:space="preserve"> E3  El Capulí - Recreo </t>
  </si>
  <si>
    <t xml:space="preserve"> E4  Puente de Guajalo - Chimbacalle </t>
  </si>
  <si>
    <t xml:space="preserve"> E5  Recreo - Playón de la Marín </t>
  </si>
  <si>
    <t xml:space="preserve"> E6  Playón de la Marín - Galo/C.Cultura/Univers. </t>
  </si>
  <si>
    <t xml:space="preserve"> E7  Playón de la Marín - Marín Central </t>
  </si>
  <si>
    <t xml:space="preserve"> E8  Playón de la Marín - Eloy Alfaro </t>
  </si>
  <si>
    <t xml:space="preserve"> E9  Galo/C.Cultura/Univers - Rio Coca </t>
  </si>
  <si>
    <t xml:space="preserve"> E10  Guamaní - Chimbacalle </t>
  </si>
  <si>
    <t xml:space="preserve"> E11  Recreo - Rio Coca </t>
  </si>
  <si>
    <t xml:space="preserve"> E12  Chimbacalle - Galo/C.Cultura/Univers. </t>
  </si>
  <si>
    <t xml:space="preserve"> E13  Galo/C.Cultura/Univers - Naciones Unidas </t>
  </si>
  <si>
    <t xml:space="preserve"> E14  Baca Ortíz - Rio Coca </t>
  </si>
  <si>
    <t>C1</t>
  </si>
  <si>
    <t>C2</t>
  </si>
  <si>
    <t>E1</t>
  </si>
  <si>
    <t>E2</t>
  </si>
  <si>
    <t>E1M</t>
  </si>
  <si>
    <t>E3</t>
  </si>
  <si>
    <t>E4</t>
  </si>
  <si>
    <t>Integración Rio Coca - Labrador</t>
  </si>
  <si>
    <t>Integracion Guamaní- Quitumbe</t>
  </si>
  <si>
    <t>Gap</t>
  </si>
  <si>
    <t>N. de variables</t>
  </si>
  <si>
    <t>N. de restricciones</t>
  </si>
  <si>
    <t>Infactible</t>
  </si>
  <si>
    <t>Lineas escogidas</t>
  </si>
  <si>
    <t>Todas</t>
  </si>
  <si>
    <t>(k, OD cost)</t>
  </si>
  <si>
    <t>(2,2)</t>
  </si>
  <si>
    <t>k</t>
  </si>
  <si>
    <t>Selección de lineas</t>
  </si>
  <si>
    <t>T1, T2, T3 ,T4, T7 ,T9 ,T10</t>
  </si>
  <si>
    <t>E1, E3, E4 , E5, E7, E8, E9 , E10 ,E11, E12</t>
  </si>
  <si>
    <t>E1, E3, E4, E5, E7, E8, E9,E10, E11, E12</t>
  </si>
  <si>
    <t>E1, E4, E5, E8, E9, E10, E11, E12, E14</t>
  </si>
  <si>
    <t xml:space="preserve">E1, E3, E5, E10, E11, E12, </t>
  </si>
  <si>
    <t>k=2</t>
  </si>
  <si>
    <t>k=3</t>
  </si>
  <si>
    <t>k=5</t>
  </si>
  <si>
    <t xml:space="preserve">E1, E3, E4, E5, E6, E8, E9, E10, E11, E12 </t>
  </si>
  <si>
    <t xml:space="preserve">E1, E3, E4, E5, E7, E8, E9, E10, E11, E12 </t>
  </si>
  <si>
    <t>2,3</t>
  </si>
  <si>
    <t>E1, E3, E4, E6, E8,E10, E11, E12, E13, E14</t>
  </si>
  <si>
    <t xml:space="preserve"> Costo</t>
  </si>
  <si>
    <t>Linea</t>
  </si>
  <si>
    <t>Suma</t>
  </si>
  <si>
    <t>Recreo &lt;|- Moran Valverde&lt;|</t>
  </si>
  <si>
    <t>Recreo &lt;|- Quitumbe&lt;|</t>
  </si>
  <si>
    <t xml:space="preserve">Quitumbe - Colón|&gt; - Colón&lt;| - Quitumbe|&gt; </t>
  </si>
  <si>
    <t>El labrador&lt;| - Recreo &lt;|</t>
  </si>
  <si>
    <t>El labrador&lt;| - Quitumbe &lt;|</t>
  </si>
  <si>
    <t>Moran Valverde|&gt; - El Labrador|&gt;</t>
  </si>
  <si>
    <t>Quitumbe|&gt; - El Labrador|&gt;</t>
  </si>
  <si>
    <t>linea</t>
  </si>
  <si>
    <t>Secuencia</t>
  </si>
  <si>
    <t>Rio Coca&lt;| - El capulí&lt;| - El capulí|&gt; - Rio Coca|&gt;</t>
  </si>
  <si>
    <t>Quitumbe|&gt; - Playon de la Marín|&gt;-Playón de la Marín&lt;| - Quitumbe&lt;|</t>
  </si>
  <si>
    <t>Quitumbe|&gt; -Universidades|&gt;-Universidades&lt;| -Guamaní&lt;|</t>
  </si>
  <si>
    <t>Guamaní|&gt; - Marín Central|&gt; - Marín Central&lt;| - Quitumbe&lt;|</t>
  </si>
  <si>
    <t>Guamaní|&gt; -Universidades|&gt; -Universidades&lt;| -Playón de la Marín&lt;|</t>
  </si>
  <si>
    <t>Recreo|&gt; -  Universidades|&gt; - Universidades&lt;| - Quitumbe&lt;|</t>
  </si>
  <si>
    <t>Rio Coca&lt;| - Quitumbe&lt;|</t>
  </si>
  <si>
    <t>Rio Coca&lt;| - Guamaní&lt;|</t>
  </si>
  <si>
    <t>Quitumbe|&gt;  -Guamaní&lt;|</t>
  </si>
  <si>
    <t>Quitumbe|&gt;  -Rio Coca&lt;|</t>
  </si>
  <si>
    <t>Guamaní|&gt; - Rio Coca|&gt;</t>
  </si>
  <si>
    <t>El Recreo&lt;| - El capulí&lt;| - El capulí|&gt;- Universidades|&gt;-Universidades&lt;| - Playón de la Marín</t>
  </si>
  <si>
    <t>Quitumbe - Labrador</t>
  </si>
  <si>
    <t>Quitumbe - Recreo</t>
  </si>
  <si>
    <t>Recreo - Marín Central</t>
  </si>
  <si>
    <t>Guamaní- Marín Central</t>
  </si>
  <si>
    <t>Quitumbe - Playón de la Marín</t>
  </si>
  <si>
    <t>Recreo - Rio Coca</t>
  </si>
  <si>
    <t>Guamaní- Rio Coca</t>
  </si>
  <si>
    <t>Quitumbe - Rio Coca</t>
  </si>
  <si>
    <t>Guamaní- Quitumbe</t>
  </si>
  <si>
    <t>(k, Costos OD)</t>
  </si>
  <si>
    <t>$\left|L\right|$</t>
  </si>
  <si>
    <t>$|\mathcal{L}|$</t>
  </si>
  <si>
    <t>(k, Pesos OD)</t>
  </si>
  <si>
    <t>Moràn Malverde Tole - Recreo T - Rio Coca E - El labrador T</t>
  </si>
  <si>
    <t xml:space="preserve">Recreo T- El labrador T </t>
  </si>
  <si>
    <t>Quitumbe E - Recreo T - Moràn Malverde T</t>
  </si>
  <si>
    <t>Guamani E- Quitumbe T - Recreo T - El labrador T - Rio Coca E - Playón de la Marín E</t>
  </si>
  <si>
    <t>Quitumbe T- Guamaní E - Recreo T</t>
  </si>
  <si>
    <t>Quitumbe T-Guamaní E - Rio Coca E</t>
  </si>
  <si>
    <t>Recreo T - Quitumbe E - Moran Malverde T</t>
  </si>
  <si>
    <t>Recreo T - Moran Malverde T</t>
  </si>
  <si>
    <t>Quitumbe T- Guamaní E - Recreo T - Morán Malverde T</t>
  </si>
  <si>
    <t>Rio Coca E - Quitumbe E - Moran Malverde T</t>
  </si>
  <si>
    <t>Rio Coca E - El Labrador T - Recreo T - Guamaní E - Quitumbe E</t>
  </si>
  <si>
    <t>Guamaní E - Quitumbe T - Recreo T - El labrador T - Rio CocaE - Marín Central</t>
  </si>
  <si>
    <t>Moran Malverde T - Quitumbe E - RecreoT - El labrador T</t>
  </si>
  <si>
    <t>Playón de la Marín E - Recreo T - El labrador T - Rio Coca E</t>
  </si>
  <si>
    <t>Rio Coca E - Recreo T - El labrador T</t>
  </si>
  <si>
    <t>Quitumbe E- Recreo T - El labrador T - Rio Coca E - Playón de la Marín E</t>
  </si>
  <si>
    <t xml:space="preserve">Lineas </t>
  </si>
  <si>
    <t>Rutas Seleccionadas</t>
  </si>
  <si>
    <t>Guamani E - Quitumbe E - Recreo T - Rio Coca E -El labrador T</t>
  </si>
  <si>
    <t>\textbf{|L|}</t>
  </si>
  <si>
    <t>T. viaje promedio</t>
  </si>
  <si>
    <t>|L|</t>
  </si>
  <si>
    <t>L</t>
  </si>
  <si>
    <t>Valor 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</si>
</sst>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_-* #,##0.00\ _€_-;\-* #,##0.00\ _€_-;_-* &quot;-&quot;??\ _€_-;_-@_-"/>
    <numFmt numFmtId="166" formatCode="_-* #,##0.0\ _€_-;\-* #,##0.0\ _€_-;_-* &quot;-&quot;??\ _€_-;_-@_-"/>
    <numFmt numFmtId="167" formatCode="_-* #,##0\ _€_-;\-* #,##0\ _€_-;_-* &quot;-&quot;??\ _€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0" xfId="0" applyNumberFormat="1" applyAlignment="1">
      <alignment horizontal="center"/>
    </xf>
    <xf numFmtId="0" fontId="0" fillId="5" borderId="1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9" fontId="0" fillId="0" borderId="1" xfId="0" applyNumberFormat="1" applyBorder="1"/>
    <xf numFmtId="9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/>
    <xf numFmtId="0" fontId="0" fillId="0" borderId="11" xfId="0" applyBorder="1" applyAlignment="1">
      <alignment horizontal="right" vertical="center"/>
    </xf>
    <xf numFmtId="167" fontId="0" fillId="0" borderId="0" xfId="0" applyNumberFormat="1"/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6" fontId="0" fillId="0" borderId="1" xfId="0" applyNumberFormat="1" applyBorder="1"/>
    <xf numFmtId="166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 vertical="center"/>
    </xf>
    <xf numFmtId="9" fontId="0" fillId="0" borderId="1" xfId="1" applyFont="1" applyBorder="1" applyAlignment="1">
      <alignment horizontal="right"/>
    </xf>
    <xf numFmtId="165" fontId="0" fillId="0" borderId="1" xfId="0" applyNumberFormat="1" applyBorder="1"/>
    <xf numFmtId="165" fontId="0" fillId="0" borderId="11" xfId="0" applyNumberForma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9" fontId="0" fillId="0" borderId="11" xfId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wrapText="1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7" fontId="0" fillId="0" borderId="2" xfId="0" applyNumberFormat="1" applyBorder="1" applyAlignment="1">
      <alignment horizontal="right"/>
    </xf>
    <xf numFmtId="167" fontId="0" fillId="0" borderId="3" xfId="0" applyNumberFormat="1" applyBorder="1" applyAlignment="1">
      <alignment horizontal="right"/>
    </xf>
    <xf numFmtId="167" fontId="0" fillId="0" borderId="2" xfId="0" applyNumberFormat="1" applyBorder="1" applyAlignment="1">
      <alignment horizontal="right" vertical="center"/>
    </xf>
    <xf numFmtId="167" fontId="0" fillId="0" borderId="3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D713-00A3-42C8-BF30-CC15EB4A029D}">
  <dimension ref="A1:Q3173"/>
  <sheetViews>
    <sheetView topLeftCell="A66" zoomScale="115" zoomScaleNormal="115" workbookViewId="0">
      <selection activeCell="D82" sqref="D82"/>
    </sheetView>
  </sheetViews>
  <sheetFormatPr baseColWidth="10" defaultRowHeight="15" x14ac:dyDescent="0.25"/>
  <cols>
    <col min="1" max="1" width="12.7109375" customWidth="1"/>
    <col min="2" max="2" width="11.85546875" bestFit="1" customWidth="1"/>
    <col min="3" max="3" width="6.42578125" customWidth="1"/>
    <col min="4" max="4" width="14.140625" bestFit="1" customWidth="1"/>
    <col min="5" max="5" width="17.28515625" customWidth="1"/>
    <col min="7" max="7" width="7.85546875" customWidth="1"/>
    <col min="8" max="8" width="7.7109375" bestFit="1" customWidth="1"/>
  </cols>
  <sheetData>
    <row r="1" spans="1:8" x14ac:dyDescent="0.25">
      <c r="C1" s="70" t="s">
        <v>5</v>
      </c>
      <c r="D1" s="70"/>
      <c r="E1" s="70"/>
      <c r="F1" s="70"/>
    </row>
    <row r="2" spans="1:8" x14ac:dyDescent="0.25">
      <c r="A2" s="2"/>
      <c r="C2" s="70"/>
      <c r="D2" s="70"/>
      <c r="E2" s="70"/>
      <c r="F2" s="70"/>
    </row>
    <row r="3" spans="1:8" x14ac:dyDescent="0.25">
      <c r="A3" s="2"/>
    </row>
    <row r="4" spans="1:8" x14ac:dyDescent="0.25">
      <c r="A4" t="s">
        <v>3</v>
      </c>
    </row>
    <row r="5" spans="1:8" x14ac:dyDescent="0.25">
      <c r="A5" s="3" t="s">
        <v>106</v>
      </c>
      <c r="B5" s="3" t="s">
        <v>32</v>
      </c>
      <c r="C5" s="3" t="s">
        <v>7</v>
      </c>
      <c r="D5" s="3" t="s">
        <v>105</v>
      </c>
      <c r="E5" s="2"/>
    </row>
    <row r="6" spans="1:8" x14ac:dyDescent="0.25">
      <c r="A6" s="1">
        <v>1</v>
      </c>
      <c r="B6" s="1" t="s">
        <v>38</v>
      </c>
      <c r="C6" s="1">
        <v>41.456746666666596</v>
      </c>
      <c r="D6" s="1">
        <v>51.564503000000002</v>
      </c>
    </row>
    <row r="7" spans="1:8" x14ac:dyDescent="0.25">
      <c r="A7" s="1">
        <v>2</v>
      </c>
      <c r="B7" s="1" t="s">
        <v>39</v>
      </c>
      <c r="C7" s="1">
        <v>40.86835</v>
      </c>
      <c r="D7" s="1">
        <v>51.506490999999997</v>
      </c>
    </row>
    <row r="8" spans="1:8" x14ac:dyDescent="0.25">
      <c r="A8" s="1">
        <v>3</v>
      </c>
      <c r="B8" s="1" t="s">
        <v>40</v>
      </c>
      <c r="C8" s="1">
        <v>58.117309999999897</v>
      </c>
      <c r="D8" s="1">
        <v>52.291364000000002</v>
      </c>
    </row>
    <row r="9" spans="1:8" x14ac:dyDescent="0.25">
      <c r="A9" s="1">
        <v>4</v>
      </c>
      <c r="B9" s="1" t="s">
        <v>41</v>
      </c>
      <c r="C9" s="1">
        <v>57.5289133333333</v>
      </c>
      <c r="D9" s="1">
        <v>52.233351999999996</v>
      </c>
    </row>
    <row r="10" spans="1:8" x14ac:dyDescent="0.25">
      <c r="A10" s="8">
        <v>5</v>
      </c>
      <c r="B10" s="1" t="s">
        <v>42</v>
      </c>
      <c r="C10" s="1">
        <v>96.411266666666606</v>
      </c>
      <c r="D10" s="1">
        <v>53.912799999999997</v>
      </c>
    </row>
    <row r="11" spans="1:8" x14ac:dyDescent="0.25">
      <c r="A11" s="1">
        <v>6</v>
      </c>
      <c r="B11" s="1" t="s">
        <v>43</v>
      </c>
      <c r="C11" s="1">
        <v>50.053773333333297</v>
      </c>
      <c r="D11" s="10">
        <v>52.031565999999998</v>
      </c>
    </row>
    <row r="12" spans="1:8" x14ac:dyDescent="0.25">
      <c r="C12" s="1" t="s">
        <v>107</v>
      </c>
      <c r="D12" s="7">
        <f>SUM(D6:D11)</f>
        <v>313.540076</v>
      </c>
      <c r="E12" s="6" t="s">
        <v>27</v>
      </c>
    </row>
    <row r="13" spans="1:8" x14ac:dyDescent="0.25">
      <c r="A13" t="s">
        <v>11</v>
      </c>
    </row>
    <row r="14" spans="1:8" x14ac:dyDescent="0.25">
      <c r="A14" t="s">
        <v>33</v>
      </c>
      <c r="B14" s="6"/>
    </row>
    <row r="16" spans="1:8" x14ac:dyDescent="0.25">
      <c r="A16" s="66" t="s">
        <v>26</v>
      </c>
      <c r="B16" s="66"/>
      <c r="C16" s="66"/>
      <c r="D16" s="66"/>
      <c r="E16" s="66"/>
      <c r="F16" s="66"/>
      <c r="G16" s="66"/>
      <c r="H16" s="66"/>
    </row>
    <row r="18" spans="1:8" x14ac:dyDescent="0.25">
      <c r="A18" s="58" t="s">
        <v>8</v>
      </c>
      <c r="B18" s="58"/>
      <c r="C18" s="27">
        <v>315</v>
      </c>
    </row>
    <row r="19" spans="1:8" x14ac:dyDescent="0.25">
      <c r="A19" s="67" t="s">
        <v>22</v>
      </c>
      <c r="B19" s="67"/>
      <c r="C19" s="35">
        <v>2</v>
      </c>
    </row>
    <row r="20" spans="1:8" x14ac:dyDescent="0.25">
      <c r="A20" s="61" t="s">
        <v>87</v>
      </c>
      <c r="B20" s="62"/>
      <c r="C20" s="35" t="s">
        <v>88</v>
      </c>
    </row>
    <row r="21" spans="1:8" x14ac:dyDescent="0.25">
      <c r="A21" s="11" t="s">
        <v>17</v>
      </c>
      <c r="B21" s="58" t="s">
        <v>4</v>
      </c>
      <c r="C21" s="58"/>
      <c r="D21" s="3" t="s">
        <v>84</v>
      </c>
      <c r="E21" s="3" t="s">
        <v>85</v>
      </c>
      <c r="F21" s="3" t="s">
        <v>83</v>
      </c>
      <c r="G21" s="11" t="s">
        <v>7</v>
      </c>
    </row>
    <row r="22" spans="1:8" x14ac:dyDescent="0.25">
      <c r="A22" s="27" t="s">
        <v>18</v>
      </c>
      <c r="B22" s="71">
        <v>1930668.9156666601</v>
      </c>
      <c r="C22" s="71"/>
      <c r="D22" s="1">
        <v>1992</v>
      </c>
      <c r="E22" s="1">
        <v>1006</v>
      </c>
      <c r="F22" s="36">
        <v>0</v>
      </c>
      <c r="G22" s="27">
        <v>1182</v>
      </c>
    </row>
    <row r="23" spans="1:8" x14ac:dyDescent="0.25">
      <c r="A23" s="27" t="s">
        <v>19</v>
      </c>
      <c r="B23" s="71">
        <v>1930668.9155999999</v>
      </c>
      <c r="C23" s="71"/>
      <c r="D23" s="1">
        <v>1992</v>
      </c>
      <c r="E23" s="1">
        <v>1177</v>
      </c>
      <c r="F23" s="36">
        <v>0</v>
      </c>
      <c r="G23" s="27">
        <v>1078</v>
      </c>
    </row>
    <row r="24" spans="1:8" x14ac:dyDescent="0.25">
      <c r="A24" s="27" t="s">
        <v>20</v>
      </c>
      <c r="B24" s="71">
        <v>1930668.9155999999</v>
      </c>
      <c r="C24" s="71"/>
      <c r="D24" s="1">
        <v>1992</v>
      </c>
      <c r="E24" s="1">
        <v>6958</v>
      </c>
      <c r="F24" s="36">
        <v>0</v>
      </c>
      <c r="G24" s="27">
        <v>1044</v>
      </c>
    </row>
    <row r="25" spans="1:8" x14ac:dyDescent="0.25">
      <c r="A25" s="27" t="s">
        <v>21</v>
      </c>
      <c r="B25" s="71">
        <v>1930668.9155999999</v>
      </c>
      <c r="C25" s="71"/>
      <c r="D25" s="1">
        <v>1992</v>
      </c>
      <c r="E25" s="1">
        <v>176761</v>
      </c>
      <c r="F25" s="36">
        <v>0</v>
      </c>
      <c r="G25" s="27">
        <v>1447</v>
      </c>
    </row>
    <row r="28" spans="1:8" x14ac:dyDescent="0.25">
      <c r="A28" s="66" t="s">
        <v>9</v>
      </c>
      <c r="B28" s="66"/>
      <c r="C28" s="66"/>
      <c r="D28" s="66"/>
      <c r="E28" s="66"/>
      <c r="F28" s="66"/>
      <c r="G28" s="66"/>
      <c r="H28" s="66"/>
    </row>
    <row r="29" spans="1:8" x14ac:dyDescent="0.25">
      <c r="A29" s="69" t="s">
        <v>23</v>
      </c>
      <c r="B29" s="69"/>
      <c r="C29" s="69"/>
      <c r="D29" s="69"/>
    </row>
    <row r="31" spans="1:8" x14ac:dyDescent="0.25">
      <c r="A31" s="58" t="s">
        <v>17</v>
      </c>
      <c r="B31" s="58"/>
      <c r="C31" s="28" t="s">
        <v>20</v>
      </c>
    </row>
    <row r="32" spans="1:8" x14ac:dyDescent="0.25">
      <c r="A32" s="59" t="s">
        <v>8</v>
      </c>
      <c r="B32" s="59"/>
      <c r="C32" s="8">
        <v>315</v>
      </c>
    </row>
    <row r="33" spans="1:8" x14ac:dyDescent="0.25">
      <c r="A33" s="58" t="s">
        <v>22</v>
      </c>
      <c r="B33" s="58"/>
      <c r="C33" s="28">
        <v>2</v>
      </c>
    </row>
    <row r="34" spans="1:8" x14ac:dyDescent="0.25">
      <c r="A34" s="61" t="s">
        <v>87</v>
      </c>
      <c r="B34" s="62"/>
      <c r="C34" s="35" t="s">
        <v>88</v>
      </c>
    </row>
    <row r="35" spans="1:8" x14ac:dyDescent="0.25">
      <c r="A35" s="4" t="s">
        <v>10</v>
      </c>
      <c r="B35" s="59" t="s">
        <v>4</v>
      </c>
      <c r="C35" s="59"/>
      <c r="D35" s="3" t="s">
        <v>84</v>
      </c>
      <c r="E35" s="3" t="s">
        <v>85</v>
      </c>
      <c r="F35" s="3" t="s">
        <v>83</v>
      </c>
      <c r="G35" s="3" t="s">
        <v>7</v>
      </c>
    </row>
    <row r="36" spans="1:8" x14ac:dyDescent="0.25">
      <c r="A36" s="1">
        <v>1</v>
      </c>
      <c r="B36" s="63">
        <v>1930668.915666</v>
      </c>
      <c r="C36" s="63"/>
      <c r="D36" s="1">
        <v>999</v>
      </c>
      <c r="E36" s="1">
        <v>6958</v>
      </c>
      <c r="F36" s="36">
        <v>0</v>
      </c>
      <c r="G36" s="1">
        <v>664</v>
      </c>
    </row>
    <row r="37" spans="1:8" x14ac:dyDescent="0.25">
      <c r="A37" s="1">
        <v>2</v>
      </c>
      <c r="B37" s="63">
        <v>1930668.9156666601</v>
      </c>
      <c r="C37" s="63"/>
      <c r="D37" s="1">
        <v>1992</v>
      </c>
      <c r="E37" s="1">
        <v>6958</v>
      </c>
      <c r="F37" s="36">
        <v>0</v>
      </c>
      <c r="G37" s="1">
        <v>1095</v>
      </c>
    </row>
    <row r="38" spans="1:8" x14ac:dyDescent="0.25">
      <c r="A38" s="1">
        <v>3</v>
      </c>
      <c r="B38" s="63">
        <v>1930668.9156673199</v>
      </c>
      <c r="C38" s="63"/>
      <c r="D38" s="1">
        <v>2895</v>
      </c>
      <c r="E38" s="1">
        <v>6958</v>
      </c>
      <c r="F38" s="36">
        <v>0</v>
      </c>
      <c r="G38" s="1">
        <v>1844</v>
      </c>
    </row>
    <row r="39" spans="1:8" x14ac:dyDescent="0.25">
      <c r="A39" s="1">
        <v>5</v>
      </c>
      <c r="B39" s="63">
        <v>1930668.91566798</v>
      </c>
      <c r="C39" s="63"/>
      <c r="D39" s="1">
        <v>4971</v>
      </c>
      <c r="E39" s="1">
        <v>6958</v>
      </c>
      <c r="F39" s="36">
        <v>0</v>
      </c>
      <c r="G39" s="1">
        <v>4521</v>
      </c>
    </row>
    <row r="40" spans="1:8" x14ac:dyDescent="0.25">
      <c r="B40" s="24"/>
      <c r="C40" s="24"/>
    </row>
    <row r="41" spans="1:8" x14ac:dyDescent="0.25">
      <c r="B41" s="24"/>
      <c r="C41" s="24"/>
    </row>
    <row r="42" spans="1:8" x14ac:dyDescent="0.25">
      <c r="A42" s="66" t="s">
        <v>29</v>
      </c>
      <c r="B42" s="66"/>
      <c r="C42" s="66"/>
      <c r="D42" s="66"/>
      <c r="E42" s="66"/>
      <c r="F42" s="66"/>
      <c r="G42" s="66"/>
      <c r="H42" s="66"/>
    </row>
    <row r="44" spans="1:8" x14ac:dyDescent="0.25">
      <c r="A44" s="58" t="s">
        <v>17</v>
      </c>
      <c r="B44" s="58"/>
      <c r="C44" s="28" t="s">
        <v>18</v>
      </c>
    </row>
    <row r="45" spans="1:8" x14ac:dyDescent="0.25">
      <c r="A45" s="59" t="s">
        <v>15</v>
      </c>
      <c r="B45" s="59"/>
      <c r="C45" s="1">
        <v>30</v>
      </c>
    </row>
    <row r="46" spans="1:8" x14ac:dyDescent="0.25">
      <c r="A46" s="59" t="s">
        <v>89</v>
      </c>
      <c r="B46" s="59"/>
      <c r="C46" s="1" t="s">
        <v>90</v>
      </c>
    </row>
    <row r="47" spans="1:8" x14ac:dyDescent="0.25">
      <c r="A47" s="58" t="s">
        <v>87</v>
      </c>
      <c r="B47" s="58"/>
      <c r="C47" s="35" t="s">
        <v>88</v>
      </c>
    </row>
    <row r="48" spans="1:8" x14ac:dyDescent="0.25">
      <c r="A48" s="11" t="s">
        <v>8</v>
      </c>
      <c r="B48" s="11" t="s">
        <v>16</v>
      </c>
      <c r="C48" s="61" t="s">
        <v>4</v>
      </c>
      <c r="D48" s="62"/>
      <c r="E48" s="3" t="s">
        <v>84</v>
      </c>
      <c r="F48" s="3" t="s">
        <v>85</v>
      </c>
      <c r="G48" s="3" t="s">
        <v>83</v>
      </c>
      <c r="H48" s="11" t="s">
        <v>7</v>
      </c>
    </row>
    <row r="49" spans="1:12" x14ac:dyDescent="0.25">
      <c r="A49" s="1">
        <v>1560</v>
      </c>
      <c r="B49" s="1">
        <v>25</v>
      </c>
      <c r="C49" s="63">
        <v>1924220.9156599999</v>
      </c>
      <c r="D49" s="63"/>
      <c r="E49" s="1">
        <v>2016</v>
      </c>
      <c r="F49" s="1">
        <v>1054</v>
      </c>
      <c r="G49" s="36">
        <v>0</v>
      </c>
      <c r="H49" s="1">
        <v>1727</v>
      </c>
    </row>
    <row r="50" spans="1:12" x14ac:dyDescent="0.25">
      <c r="A50" s="1">
        <v>1000</v>
      </c>
      <c r="B50" s="1">
        <v>19</v>
      </c>
      <c r="C50" s="64">
        <v>1924220.9156599999</v>
      </c>
      <c r="D50" s="65"/>
      <c r="E50" s="1">
        <v>2016</v>
      </c>
      <c r="F50" s="1">
        <v>1054</v>
      </c>
      <c r="G50" s="36">
        <v>0</v>
      </c>
      <c r="H50" s="1">
        <v>1713</v>
      </c>
    </row>
    <row r="51" spans="1:12" x14ac:dyDescent="0.25">
      <c r="A51" s="1">
        <v>520</v>
      </c>
      <c r="B51" s="1">
        <v>10</v>
      </c>
      <c r="C51" s="64">
        <v>1924220.915666</v>
      </c>
      <c r="D51" s="65"/>
      <c r="E51" s="1">
        <v>2016</v>
      </c>
      <c r="F51" s="1">
        <v>1054</v>
      </c>
      <c r="G51" s="36">
        <v>0</v>
      </c>
      <c r="H51">
        <v>1787</v>
      </c>
    </row>
    <row r="52" spans="1:12" x14ac:dyDescent="0.25">
      <c r="A52" s="1">
        <v>365</v>
      </c>
      <c r="B52" s="1">
        <v>7</v>
      </c>
      <c r="C52" s="64">
        <v>1924220.915666</v>
      </c>
      <c r="D52" s="65"/>
      <c r="E52" s="1">
        <v>2016</v>
      </c>
      <c r="F52" s="1">
        <v>1054</v>
      </c>
      <c r="G52" s="36">
        <v>0</v>
      </c>
      <c r="H52" s="1">
        <v>1698</v>
      </c>
    </row>
    <row r="53" spans="1:12" x14ac:dyDescent="0.25">
      <c r="C53" s="24"/>
      <c r="D53" s="24"/>
    </row>
    <row r="54" spans="1:12" x14ac:dyDescent="0.25">
      <c r="C54" s="24"/>
      <c r="D54" s="24"/>
    </row>
    <row r="55" spans="1:12" ht="15.75" thickBot="1" x14ac:dyDescent="0.3">
      <c r="H55" s="3" t="s">
        <v>115</v>
      </c>
      <c r="I55" s="59" t="s">
        <v>116</v>
      </c>
      <c r="J55" s="59"/>
      <c r="K55" s="59"/>
      <c r="L55" s="59"/>
    </row>
    <row r="56" spans="1:12" ht="15.75" thickBot="1" x14ac:dyDescent="0.3">
      <c r="A56" s="21" t="s">
        <v>0</v>
      </c>
      <c r="B56" s="22" t="s">
        <v>1</v>
      </c>
      <c r="C56" s="23" t="s">
        <v>2</v>
      </c>
      <c r="D56" s="21" t="s">
        <v>0</v>
      </c>
      <c r="E56" s="22" t="s">
        <v>1</v>
      </c>
      <c r="F56" s="23" t="s">
        <v>2</v>
      </c>
      <c r="H56" s="1">
        <v>1</v>
      </c>
      <c r="I56" s="72" t="s">
        <v>108</v>
      </c>
      <c r="J56" s="72"/>
      <c r="K56" s="72"/>
      <c r="L56" s="72"/>
    </row>
    <row r="57" spans="1:12" x14ac:dyDescent="0.25">
      <c r="A57" s="33">
        <v>1</v>
      </c>
      <c r="B57" s="19">
        <v>0</v>
      </c>
      <c r="C57" s="20">
        <v>0.05</v>
      </c>
      <c r="D57" s="18">
        <v>16</v>
      </c>
      <c r="E57" s="19">
        <v>88.309709999999995</v>
      </c>
      <c r="F57" s="20">
        <v>53.652479999999997</v>
      </c>
      <c r="H57" s="1">
        <v>2</v>
      </c>
      <c r="I57" s="72" t="s">
        <v>109</v>
      </c>
      <c r="J57" s="72"/>
      <c r="K57" s="72"/>
      <c r="L57" s="72"/>
    </row>
    <row r="58" spans="1:12" x14ac:dyDescent="0.25">
      <c r="A58" s="13">
        <v>2</v>
      </c>
      <c r="B58" s="1">
        <v>16.66056</v>
      </c>
      <c r="C58" s="14">
        <v>50.726860000000002</v>
      </c>
      <c r="D58" s="13">
        <v>17</v>
      </c>
      <c r="E58" s="1">
        <v>8.1015499999999996</v>
      </c>
      <c r="F58" s="14">
        <v>50.26032</v>
      </c>
      <c r="H58" s="1">
        <v>3</v>
      </c>
      <c r="I58" s="72" t="s">
        <v>110</v>
      </c>
      <c r="J58" s="72"/>
      <c r="K58" s="72"/>
      <c r="L58" s="72"/>
    </row>
    <row r="59" spans="1:12" x14ac:dyDescent="0.25">
      <c r="A59" s="13">
        <v>3</v>
      </c>
      <c r="B59" s="1">
        <v>25.29166</v>
      </c>
      <c r="C59" s="14">
        <v>50.994390000000003</v>
      </c>
      <c r="D59" s="13">
        <v>18</v>
      </c>
      <c r="E59" s="1">
        <v>24.762119999999999</v>
      </c>
      <c r="F59" s="14">
        <v>50.987180000000002</v>
      </c>
      <c r="H59" s="1">
        <v>4</v>
      </c>
      <c r="I59" s="72" t="s">
        <v>111</v>
      </c>
      <c r="J59" s="72"/>
      <c r="K59" s="72"/>
      <c r="L59" s="72"/>
    </row>
    <row r="60" spans="1:12" x14ac:dyDescent="0.25">
      <c r="A60" s="13">
        <v>4</v>
      </c>
      <c r="B60" s="1">
        <v>96.411270000000002</v>
      </c>
      <c r="C60" s="14">
        <v>53.912799999999997</v>
      </c>
      <c r="D60" s="13">
        <v>19</v>
      </c>
      <c r="E60" s="1">
        <v>50.05377</v>
      </c>
      <c r="F60" s="14">
        <v>52.031570000000002</v>
      </c>
      <c r="H60" s="1">
        <v>5</v>
      </c>
      <c r="I60" s="72" t="s">
        <v>112</v>
      </c>
      <c r="J60" s="72"/>
      <c r="K60" s="72"/>
      <c r="L60" s="72"/>
    </row>
    <row r="61" spans="1:12" x14ac:dyDescent="0.25">
      <c r="A61" s="13">
        <v>5</v>
      </c>
      <c r="B61" s="1">
        <v>87.780169999999998</v>
      </c>
      <c r="C61" s="14">
        <v>53.645269999999996</v>
      </c>
      <c r="D61" s="13">
        <v>20</v>
      </c>
      <c r="E61" s="1">
        <v>58.117310000000003</v>
      </c>
      <c r="F61" s="14">
        <v>52.291359999999997</v>
      </c>
      <c r="H61" s="1">
        <v>6</v>
      </c>
      <c r="I61" s="72" t="s">
        <v>113</v>
      </c>
      <c r="J61" s="72"/>
      <c r="K61" s="72"/>
      <c r="L61" s="72"/>
    </row>
    <row r="62" spans="1:12" x14ac:dyDescent="0.25">
      <c r="A62" s="13">
        <v>6</v>
      </c>
      <c r="B62" s="1">
        <v>8.6310900000000004</v>
      </c>
      <c r="C62" s="14">
        <v>50.267530000000001</v>
      </c>
      <c r="D62" s="13">
        <v>21</v>
      </c>
      <c r="E62" s="1">
        <v>46.357489999999999</v>
      </c>
      <c r="F62" s="14">
        <v>51.931229999999999</v>
      </c>
      <c r="H62" s="1">
        <v>7</v>
      </c>
      <c r="I62" s="72" t="s">
        <v>114</v>
      </c>
      <c r="J62" s="72"/>
      <c r="K62" s="72"/>
      <c r="L62" s="72"/>
    </row>
    <row r="63" spans="1:12" x14ac:dyDescent="0.25">
      <c r="A63" s="13">
        <v>7</v>
      </c>
      <c r="B63" s="1">
        <v>40.86835</v>
      </c>
      <c r="C63" s="14">
        <v>51.506489999999999</v>
      </c>
      <c r="D63" s="13">
        <v>22</v>
      </c>
      <c r="E63" s="1">
        <v>79.678619999999995</v>
      </c>
      <c r="F63" s="14">
        <v>53.38496</v>
      </c>
      <c r="G63" s="12"/>
    </row>
    <row r="64" spans="1:12" x14ac:dyDescent="0.25">
      <c r="A64" s="13">
        <v>8</v>
      </c>
      <c r="B64" s="1">
        <v>41.952219999999997</v>
      </c>
      <c r="C64" s="14">
        <v>51.771250000000002</v>
      </c>
      <c r="D64" s="13">
        <v>23</v>
      </c>
      <c r="E64" s="1">
        <v>41.45675</v>
      </c>
      <c r="F64" s="14">
        <v>51.564500000000002</v>
      </c>
    </row>
    <row r="65" spans="1:8" x14ac:dyDescent="0.25">
      <c r="A65" s="13">
        <v>9</v>
      </c>
      <c r="B65" s="1">
        <v>63.018059999999998</v>
      </c>
      <c r="C65" s="14">
        <v>52.658099999999997</v>
      </c>
      <c r="D65" s="13">
        <v>24</v>
      </c>
      <c r="E65" s="1">
        <v>71.649150000000006</v>
      </c>
      <c r="F65" s="14">
        <v>52.925620000000002</v>
      </c>
    </row>
    <row r="66" spans="1:8" x14ac:dyDescent="0.25">
      <c r="A66" s="13">
        <v>10</v>
      </c>
      <c r="B66" s="1">
        <v>33.321129999999997</v>
      </c>
      <c r="C66" s="14">
        <v>51.503720000000001</v>
      </c>
      <c r="D66" s="13">
        <v>25</v>
      </c>
      <c r="E66" s="1">
        <v>16.66056</v>
      </c>
      <c r="F66" s="14">
        <v>50.726860000000002</v>
      </c>
    </row>
    <row r="67" spans="1:8" x14ac:dyDescent="0.25">
      <c r="A67" s="13">
        <v>11</v>
      </c>
      <c r="B67" s="1">
        <v>16.66056</v>
      </c>
      <c r="C67" s="14">
        <v>50.776859999999999</v>
      </c>
      <c r="D67" s="13">
        <v>26</v>
      </c>
      <c r="E67" s="1">
        <v>25.29166</v>
      </c>
      <c r="F67" s="14">
        <v>51.04439</v>
      </c>
    </row>
    <row r="68" spans="1:8" x14ac:dyDescent="0.25">
      <c r="A68" s="13">
        <v>12</v>
      </c>
      <c r="B68" s="1">
        <v>66.16001</v>
      </c>
      <c r="C68" s="14">
        <v>52.500880000000002</v>
      </c>
      <c r="D68" s="13">
        <v>27</v>
      </c>
      <c r="E68" s="1">
        <v>66.218860000000006</v>
      </c>
      <c r="F68" s="14">
        <v>52.551679999999998</v>
      </c>
    </row>
    <row r="69" spans="1:8" x14ac:dyDescent="0.25">
      <c r="A69" s="13">
        <v>13</v>
      </c>
      <c r="B69" s="1">
        <v>57.528910000000003</v>
      </c>
      <c r="C69" s="14">
        <v>52.233350000000002</v>
      </c>
      <c r="D69" s="13">
        <v>28</v>
      </c>
      <c r="E69" s="1">
        <v>41.42268</v>
      </c>
      <c r="F69" s="14">
        <v>51.764040000000001</v>
      </c>
    </row>
    <row r="70" spans="1:8" x14ac:dyDescent="0.25">
      <c r="A70" s="13">
        <v>14</v>
      </c>
      <c r="B70" s="1">
        <v>24.762119999999999</v>
      </c>
      <c r="C70" s="14">
        <v>51.037179999999999</v>
      </c>
      <c r="D70" s="13">
        <v>29</v>
      </c>
      <c r="E70" s="1">
        <v>63.018059999999998</v>
      </c>
      <c r="F70" s="14">
        <v>52.658099999999997</v>
      </c>
    </row>
    <row r="71" spans="1:8" ht="15.75" thickBot="1" x14ac:dyDescent="0.3">
      <c r="A71" s="15">
        <v>15</v>
      </c>
      <c r="B71" s="16">
        <v>71.119609999999994</v>
      </c>
      <c r="C71" s="17">
        <v>52.918410000000002</v>
      </c>
      <c r="D71" s="15">
        <v>30</v>
      </c>
      <c r="E71" s="16">
        <v>16.66056</v>
      </c>
      <c r="F71" s="17">
        <v>50.776859999999999</v>
      </c>
    </row>
    <row r="75" spans="1:8" x14ac:dyDescent="0.25">
      <c r="A75" s="66" t="s">
        <v>28</v>
      </c>
      <c r="B75" s="66"/>
      <c r="C75" s="66"/>
      <c r="D75" s="66"/>
      <c r="E75" s="66"/>
      <c r="F75" s="66"/>
      <c r="G75" s="66"/>
      <c r="H75" s="66"/>
    </row>
    <row r="77" spans="1:8" x14ac:dyDescent="0.25">
      <c r="A77" s="58" t="s">
        <v>25</v>
      </c>
      <c r="B77" s="58"/>
      <c r="C77" s="28" t="s">
        <v>20</v>
      </c>
    </row>
    <row r="78" spans="1:8" x14ac:dyDescent="0.25">
      <c r="A78" s="68" t="s">
        <v>91</v>
      </c>
      <c r="B78" s="68"/>
      <c r="C78" s="8">
        <v>1</v>
      </c>
    </row>
    <row r="79" spans="1:8" x14ac:dyDescent="0.25">
      <c r="A79" s="58" t="s">
        <v>8</v>
      </c>
      <c r="B79" s="58"/>
      <c r="C79" s="8">
        <v>315</v>
      </c>
    </row>
    <row r="80" spans="1:8" x14ac:dyDescent="0.25">
      <c r="A80" s="67" t="s">
        <v>161</v>
      </c>
      <c r="B80" s="67"/>
      <c r="C80" s="35">
        <v>6</v>
      </c>
    </row>
    <row r="81" spans="1:15" x14ac:dyDescent="0.25">
      <c r="A81" s="11" t="s">
        <v>24</v>
      </c>
      <c r="B81" s="58" t="s">
        <v>4</v>
      </c>
      <c r="C81" s="58"/>
      <c r="D81" s="3" t="s">
        <v>162</v>
      </c>
      <c r="E81" s="3" t="s">
        <v>84</v>
      </c>
      <c r="F81" s="3" t="s">
        <v>85</v>
      </c>
      <c r="G81" s="3" t="s">
        <v>83</v>
      </c>
      <c r="H81" s="11" t="s">
        <v>7</v>
      </c>
      <c r="O81" s="40"/>
    </row>
    <row r="82" spans="1:15" x14ac:dyDescent="0.25">
      <c r="A82" s="28">
        <v>1</v>
      </c>
      <c r="B82" s="60">
        <v>1770448.9155999999</v>
      </c>
      <c r="C82" s="60"/>
      <c r="D82" s="50">
        <f>B82/77980</f>
        <v>22.703884529366505</v>
      </c>
      <c r="E82" s="48">
        <v>999</v>
      </c>
      <c r="F82" s="48">
        <v>6958</v>
      </c>
      <c r="G82" s="42">
        <v>0</v>
      </c>
      <c r="H82" s="8">
        <v>0.7</v>
      </c>
      <c r="O82" s="40"/>
    </row>
    <row r="83" spans="1:15" x14ac:dyDescent="0.25">
      <c r="A83" s="28">
        <v>2</v>
      </c>
      <c r="B83" s="60">
        <v>1930668.9156666601</v>
      </c>
      <c r="C83" s="60"/>
      <c r="D83" s="47">
        <f t="shared" ref="D83:D85" si="0">B83/77980</f>
        <v>24.758513922373172</v>
      </c>
      <c r="E83" s="48">
        <v>999</v>
      </c>
      <c r="F83" s="48">
        <v>6985</v>
      </c>
      <c r="G83" s="42">
        <v>0</v>
      </c>
      <c r="H83" s="8">
        <v>0.6</v>
      </c>
      <c r="O83" s="40"/>
    </row>
    <row r="84" spans="1:15" x14ac:dyDescent="0.25">
      <c r="A84" s="28">
        <v>3</v>
      </c>
      <c r="B84" s="60">
        <v>2090888.9156666601</v>
      </c>
      <c r="C84" s="60"/>
      <c r="D84" s="47">
        <f t="shared" si="0"/>
        <v>26.813143314525007</v>
      </c>
      <c r="E84" s="48">
        <v>999</v>
      </c>
      <c r="F84" s="48">
        <v>6985</v>
      </c>
      <c r="G84" s="42">
        <v>0</v>
      </c>
      <c r="H84" s="8">
        <v>0.6</v>
      </c>
      <c r="O84" s="40"/>
    </row>
    <row r="85" spans="1:15" x14ac:dyDescent="0.25">
      <c r="A85" s="28">
        <v>5</v>
      </c>
      <c r="B85" s="60">
        <v>2411328.9155999999</v>
      </c>
      <c r="C85" s="60"/>
      <c r="D85" s="47">
        <f t="shared" si="0"/>
        <v>30.922402097973841</v>
      </c>
      <c r="E85" s="48">
        <v>999</v>
      </c>
      <c r="F85" s="48">
        <v>6985</v>
      </c>
      <c r="G85" s="42">
        <v>0</v>
      </c>
      <c r="H85" s="8">
        <v>0.6</v>
      </c>
      <c r="O85" s="40"/>
    </row>
    <row r="87" spans="1:15" x14ac:dyDescent="0.25">
      <c r="I87" s="41"/>
    </row>
    <row r="3173" spans="17:17" x14ac:dyDescent="0.25">
      <c r="Q3173">
        <f>SUM(Q102:Q3172)</f>
        <v>0</v>
      </c>
    </row>
  </sheetData>
  <autoFilter ref="A5:C10" xr:uid="{69AFAF1F-4739-4A32-815A-DCE30165CBF0}">
    <sortState xmlns:xlrd2="http://schemas.microsoft.com/office/spreadsheetml/2017/richdata2" ref="A6:C10">
      <sortCondition descending="1" ref="C5:C10"/>
    </sortState>
  </autoFilter>
  <mergeCells count="49">
    <mergeCell ref="I57:L57"/>
    <mergeCell ref="I56:L56"/>
    <mergeCell ref="I55:L55"/>
    <mergeCell ref="I62:L62"/>
    <mergeCell ref="I61:L61"/>
    <mergeCell ref="I60:L60"/>
    <mergeCell ref="I59:L59"/>
    <mergeCell ref="I58:L58"/>
    <mergeCell ref="A16:H16"/>
    <mergeCell ref="B21:C21"/>
    <mergeCell ref="C1:F2"/>
    <mergeCell ref="B24:C24"/>
    <mergeCell ref="B25:C25"/>
    <mergeCell ref="B22:C22"/>
    <mergeCell ref="B23:C23"/>
    <mergeCell ref="A18:B18"/>
    <mergeCell ref="A19:B19"/>
    <mergeCell ref="A20:B20"/>
    <mergeCell ref="A42:H42"/>
    <mergeCell ref="B36:C36"/>
    <mergeCell ref="B37:C37"/>
    <mergeCell ref="B35:C35"/>
    <mergeCell ref="A28:H28"/>
    <mergeCell ref="A29:D29"/>
    <mergeCell ref="B38:C38"/>
    <mergeCell ref="B39:C39"/>
    <mergeCell ref="A31:B31"/>
    <mergeCell ref="A33:B33"/>
    <mergeCell ref="A32:B32"/>
    <mergeCell ref="A34:B34"/>
    <mergeCell ref="B85:C85"/>
    <mergeCell ref="A75:H75"/>
    <mergeCell ref="B81:C81"/>
    <mergeCell ref="B82:C82"/>
    <mergeCell ref="C51:D51"/>
    <mergeCell ref="B83:C83"/>
    <mergeCell ref="C52:D52"/>
    <mergeCell ref="A80:B80"/>
    <mergeCell ref="A79:B79"/>
    <mergeCell ref="A78:B78"/>
    <mergeCell ref="A77:B77"/>
    <mergeCell ref="A47:B47"/>
    <mergeCell ref="A46:B46"/>
    <mergeCell ref="A45:B45"/>
    <mergeCell ref="A44:B44"/>
    <mergeCell ref="B84:C84"/>
    <mergeCell ref="C48:D48"/>
    <mergeCell ref="C49:D49"/>
    <mergeCell ref="C50:D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DC82-06C1-48E6-B5E5-E61A678CF6D5}">
  <dimension ref="A1:T787"/>
  <sheetViews>
    <sheetView topLeftCell="A84" zoomScaleNormal="100" workbookViewId="0">
      <selection activeCell="D96" sqref="D96:D100"/>
    </sheetView>
  </sheetViews>
  <sheetFormatPr baseColWidth="10" defaultRowHeight="15" x14ac:dyDescent="0.25"/>
  <cols>
    <col min="1" max="1" width="13.5703125" bestFit="1" customWidth="1"/>
    <col min="4" max="4" width="11.5703125" bestFit="1" customWidth="1"/>
    <col min="5" max="6" width="12" bestFit="1" customWidth="1"/>
    <col min="7" max="7" width="11.85546875" bestFit="1" customWidth="1"/>
    <col min="8" max="8" width="12" bestFit="1" customWidth="1"/>
  </cols>
  <sheetData>
    <row r="1" spans="1:9" x14ac:dyDescent="0.25">
      <c r="A1" s="2"/>
      <c r="C1" s="70" t="s">
        <v>6</v>
      </c>
      <c r="D1" s="70"/>
      <c r="E1" s="70"/>
      <c r="F1" s="70"/>
    </row>
    <row r="2" spans="1:9" x14ac:dyDescent="0.25">
      <c r="A2" s="2"/>
      <c r="C2" s="70"/>
      <c r="D2" s="70"/>
      <c r="E2" s="70"/>
      <c r="F2" s="70"/>
    </row>
    <row r="3" spans="1:9" x14ac:dyDescent="0.25">
      <c r="A3" s="2"/>
    </row>
    <row r="4" spans="1:9" x14ac:dyDescent="0.25">
      <c r="A4" s="73"/>
      <c r="B4" s="73"/>
      <c r="C4" s="73"/>
      <c r="D4" s="73"/>
      <c r="E4" s="73"/>
      <c r="F4" s="73"/>
      <c r="G4" s="73"/>
      <c r="H4" s="73"/>
      <c r="I4" s="5"/>
    </row>
    <row r="5" spans="1:9" x14ac:dyDescent="0.25">
      <c r="A5" t="s">
        <v>3</v>
      </c>
    </row>
    <row r="6" spans="1:9" x14ac:dyDescent="0.25">
      <c r="A6" s="3" t="s">
        <v>106</v>
      </c>
      <c r="B6" s="3" t="s">
        <v>32</v>
      </c>
      <c r="C6" s="3" t="s">
        <v>7</v>
      </c>
      <c r="D6" s="3" t="s">
        <v>105</v>
      </c>
    </row>
    <row r="7" spans="1:9" x14ac:dyDescent="0.25">
      <c r="A7" s="1">
        <v>1</v>
      </c>
      <c r="B7" s="1" t="s">
        <v>44</v>
      </c>
      <c r="C7" s="1">
        <v>119.46254999999999</v>
      </c>
      <c r="D7" s="1">
        <v>54.241937999999998</v>
      </c>
    </row>
    <row r="8" spans="1:9" x14ac:dyDescent="0.25">
      <c r="A8" s="1">
        <v>2</v>
      </c>
      <c r="B8" s="1" t="s">
        <v>47</v>
      </c>
      <c r="C8" s="1">
        <v>68.448013333333293</v>
      </c>
      <c r="D8" s="1">
        <v>52.72672</v>
      </c>
    </row>
    <row r="9" spans="1:9" x14ac:dyDescent="0.25">
      <c r="A9" s="1">
        <v>3</v>
      </c>
      <c r="B9" s="1" t="s">
        <v>48</v>
      </c>
      <c r="C9" s="1">
        <v>68.977553333333304</v>
      </c>
      <c r="D9" s="1">
        <v>52.734662999999998</v>
      </c>
    </row>
    <row r="10" spans="1:9" x14ac:dyDescent="0.25">
      <c r="A10" s="1">
        <v>4</v>
      </c>
      <c r="B10" s="1" t="s">
        <v>49</v>
      </c>
      <c r="C10" s="1">
        <v>100.420859999999</v>
      </c>
      <c r="D10" s="1">
        <v>53.556313000000003</v>
      </c>
    </row>
    <row r="11" spans="1:9" x14ac:dyDescent="0.25">
      <c r="A11" s="8">
        <v>5</v>
      </c>
      <c r="B11" s="1" t="s">
        <v>45</v>
      </c>
      <c r="C11" s="1">
        <v>61.5895399999999</v>
      </c>
      <c r="D11" s="1">
        <v>52.773842999999999</v>
      </c>
    </row>
    <row r="12" spans="1:9" x14ac:dyDescent="0.25">
      <c r="A12" s="1">
        <v>6</v>
      </c>
      <c r="B12" s="1" t="s">
        <v>46</v>
      </c>
      <c r="C12" s="1">
        <v>75.836026666666598</v>
      </c>
      <c r="D12" s="1">
        <v>52.78754</v>
      </c>
    </row>
    <row r="13" spans="1:9" x14ac:dyDescent="0.25">
      <c r="C13" s="1" t="s">
        <v>107</v>
      </c>
      <c r="D13" s="1">
        <f>SUM(D7:D12)</f>
        <v>318.82101699999998</v>
      </c>
    </row>
    <row r="14" spans="1:9" x14ac:dyDescent="0.25">
      <c r="A14" s="66" t="s">
        <v>26</v>
      </c>
      <c r="B14" s="66"/>
      <c r="C14" s="66"/>
      <c r="D14" s="66"/>
      <c r="E14" s="66"/>
      <c r="F14" s="66"/>
      <c r="G14" s="66"/>
      <c r="H14" s="66"/>
    </row>
    <row r="16" spans="1:9" x14ac:dyDescent="0.25">
      <c r="A16" s="58" t="s">
        <v>8</v>
      </c>
      <c r="B16" s="58"/>
      <c r="C16" s="27">
        <v>320</v>
      </c>
    </row>
    <row r="17" spans="1:9" x14ac:dyDescent="0.25">
      <c r="A17" s="58" t="s">
        <v>22</v>
      </c>
      <c r="B17" s="58"/>
      <c r="C17" s="27">
        <v>2</v>
      </c>
      <c r="F17" s="2"/>
      <c r="G17" s="2"/>
    </row>
    <row r="18" spans="1:9" x14ac:dyDescent="0.25">
      <c r="A18" s="58" t="s">
        <v>92</v>
      </c>
      <c r="B18" s="58"/>
      <c r="C18" s="27" t="s">
        <v>88</v>
      </c>
      <c r="F18" s="2"/>
      <c r="G18" s="2"/>
    </row>
    <row r="19" spans="1:9" x14ac:dyDescent="0.25">
      <c r="A19" s="11" t="s">
        <v>17</v>
      </c>
      <c r="B19" s="58" t="s">
        <v>4</v>
      </c>
      <c r="C19" s="58"/>
      <c r="D19" s="3" t="s">
        <v>84</v>
      </c>
      <c r="E19" s="3" t="s">
        <v>85</v>
      </c>
      <c r="F19" s="3" t="s">
        <v>83</v>
      </c>
      <c r="G19" s="11" t="s">
        <v>7</v>
      </c>
    </row>
    <row r="20" spans="1:9" x14ac:dyDescent="0.25">
      <c r="A20" s="27" t="s">
        <v>18</v>
      </c>
      <c r="B20" s="71">
        <v>3118116.0989330001</v>
      </c>
      <c r="C20" s="71"/>
      <c r="D20" s="1">
        <v>3340</v>
      </c>
      <c r="E20" s="1">
        <v>1683</v>
      </c>
      <c r="F20" s="36">
        <v>0</v>
      </c>
      <c r="G20" s="27">
        <v>2627</v>
      </c>
    </row>
    <row r="21" spans="1:9" x14ac:dyDescent="0.25">
      <c r="A21" s="27" t="s">
        <v>19</v>
      </c>
      <c r="B21" s="71">
        <v>3118116.0989330001</v>
      </c>
      <c r="C21" s="71"/>
      <c r="D21" s="1">
        <v>3340</v>
      </c>
      <c r="E21" s="1">
        <v>1905</v>
      </c>
      <c r="F21" s="36">
        <v>0</v>
      </c>
      <c r="G21" s="27">
        <v>2542</v>
      </c>
    </row>
    <row r="22" spans="1:9" x14ac:dyDescent="0.25">
      <c r="A22" s="27" t="s">
        <v>20</v>
      </c>
      <c r="B22" s="71">
        <v>3118116.0989330001</v>
      </c>
      <c r="C22" s="71"/>
      <c r="D22" s="1">
        <v>3340</v>
      </c>
      <c r="E22" s="1">
        <v>14995</v>
      </c>
      <c r="F22" s="36">
        <v>0</v>
      </c>
      <c r="G22" s="27">
        <v>2572</v>
      </c>
    </row>
    <row r="23" spans="1:9" x14ac:dyDescent="0.25">
      <c r="A23" s="27" t="s">
        <v>21</v>
      </c>
      <c r="B23" s="71">
        <v>3118116.0989330001</v>
      </c>
      <c r="C23" s="71"/>
      <c r="D23" s="1">
        <v>3340</v>
      </c>
      <c r="E23" s="1">
        <v>384855</v>
      </c>
      <c r="F23" s="36">
        <v>0</v>
      </c>
      <c r="G23" s="27">
        <v>3364</v>
      </c>
    </row>
    <row r="26" spans="1:9" x14ac:dyDescent="0.25">
      <c r="A26" s="74" t="s">
        <v>9</v>
      </c>
      <c r="B26" s="74"/>
      <c r="C26" s="74"/>
      <c r="D26" s="74"/>
      <c r="E26" s="74"/>
      <c r="F26" s="74"/>
      <c r="G26" s="74"/>
      <c r="H26" s="74"/>
      <c r="I26" s="5"/>
    </row>
    <row r="27" spans="1:9" x14ac:dyDescent="0.25">
      <c r="A27" s="69" t="s">
        <v>23</v>
      </c>
      <c r="B27" s="69"/>
      <c r="C27" s="69"/>
      <c r="D27" s="69"/>
    </row>
    <row r="29" spans="1:9" x14ac:dyDescent="0.25">
      <c r="A29" s="58" t="s">
        <v>17</v>
      </c>
      <c r="B29" s="58"/>
      <c r="C29" s="28" t="s">
        <v>34</v>
      </c>
    </row>
    <row r="30" spans="1:9" x14ac:dyDescent="0.25">
      <c r="A30" s="59" t="s">
        <v>8</v>
      </c>
      <c r="B30" s="59"/>
      <c r="C30" s="8">
        <v>320</v>
      </c>
      <c r="F30" s="2"/>
    </row>
    <row r="31" spans="1:9" x14ac:dyDescent="0.25">
      <c r="A31" s="58" t="s">
        <v>22</v>
      </c>
      <c r="B31" s="58"/>
      <c r="C31" s="28">
        <v>2</v>
      </c>
    </row>
    <row r="32" spans="1:9" x14ac:dyDescent="0.25">
      <c r="A32" s="58" t="s">
        <v>92</v>
      </c>
      <c r="B32" s="58"/>
      <c r="C32" s="28" t="s">
        <v>88</v>
      </c>
    </row>
    <row r="33" spans="1:9" x14ac:dyDescent="0.25">
      <c r="A33" s="4" t="s">
        <v>10</v>
      </c>
      <c r="B33" s="75" t="s">
        <v>4</v>
      </c>
      <c r="C33" s="76"/>
      <c r="D33" s="3" t="s">
        <v>84</v>
      </c>
      <c r="E33" s="3" t="s">
        <v>85</v>
      </c>
      <c r="F33" s="3" t="s">
        <v>83</v>
      </c>
      <c r="G33" s="3" t="s">
        <v>7</v>
      </c>
    </row>
    <row r="34" spans="1:9" x14ac:dyDescent="0.25">
      <c r="A34" s="1">
        <v>1</v>
      </c>
      <c r="B34" s="64">
        <v>3118116.0989299999</v>
      </c>
      <c r="C34" s="65"/>
      <c r="D34" s="1">
        <v>1674</v>
      </c>
      <c r="E34" s="1">
        <v>1905</v>
      </c>
      <c r="F34" s="36">
        <v>0</v>
      </c>
      <c r="G34" s="1">
        <v>1147</v>
      </c>
    </row>
    <row r="35" spans="1:9" x14ac:dyDescent="0.25">
      <c r="A35" s="1">
        <v>2</v>
      </c>
      <c r="B35" s="64">
        <v>3118116.0989333298</v>
      </c>
      <c r="C35" s="65"/>
      <c r="D35" s="1">
        <v>3340</v>
      </c>
      <c r="E35" s="1">
        <v>1905</v>
      </c>
      <c r="F35" s="36">
        <v>0</v>
      </c>
      <c r="G35" s="1">
        <v>2607</v>
      </c>
    </row>
    <row r="36" spans="1:9" x14ac:dyDescent="0.25">
      <c r="A36" s="1">
        <v>3</v>
      </c>
      <c r="B36" s="64">
        <v>3118116.0989333298</v>
      </c>
      <c r="C36" s="65"/>
      <c r="D36" s="1">
        <v>5006</v>
      </c>
      <c r="E36" s="1">
        <v>1095</v>
      </c>
      <c r="F36" s="36">
        <v>0</v>
      </c>
      <c r="G36" s="1">
        <v>5618</v>
      </c>
    </row>
    <row r="37" spans="1:9" x14ac:dyDescent="0.25">
      <c r="A37" s="1">
        <v>5</v>
      </c>
      <c r="B37" s="64">
        <v>3118116.0989333298</v>
      </c>
      <c r="C37" s="65"/>
      <c r="D37" s="1">
        <v>8338</v>
      </c>
      <c r="E37" s="1">
        <v>1905</v>
      </c>
      <c r="F37" s="36">
        <v>0</v>
      </c>
      <c r="G37" s="1">
        <v>14758</v>
      </c>
    </row>
    <row r="38" spans="1:9" x14ac:dyDescent="0.25">
      <c r="C38" s="24"/>
      <c r="D38" s="24"/>
    </row>
    <row r="39" spans="1:9" x14ac:dyDescent="0.25">
      <c r="A39" s="66" t="s">
        <v>29</v>
      </c>
      <c r="B39" s="66"/>
      <c r="C39" s="66"/>
      <c r="D39" s="66"/>
      <c r="E39" s="66"/>
      <c r="F39" s="66"/>
      <c r="G39" s="66"/>
      <c r="H39" s="66"/>
      <c r="I39" s="66"/>
    </row>
    <row r="41" spans="1:9" x14ac:dyDescent="0.25">
      <c r="A41" s="58" t="s">
        <v>17</v>
      </c>
      <c r="B41" s="58"/>
      <c r="C41" s="27" t="s">
        <v>18</v>
      </c>
    </row>
    <row r="42" spans="1:9" x14ac:dyDescent="0.25">
      <c r="A42" s="59" t="s">
        <v>140</v>
      </c>
      <c r="B42" s="59"/>
      <c r="C42" s="34">
        <v>141</v>
      </c>
    </row>
    <row r="43" spans="1:9" x14ac:dyDescent="0.25">
      <c r="A43" s="59" t="s">
        <v>138</v>
      </c>
      <c r="B43" s="59"/>
      <c r="C43" s="34" t="s">
        <v>90</v>
      </c>
    </row>
    <row r="44" spans="1:9" x14ac:dyDescent="0.25">
      <c r="A44" s="11" t="s">
        <v>8</v>
      </c>
      <c r="B44" s="11" t="s">
        <v>139</v>
      </c>
      <c r="C44" s="61" t="s">
        <v>4</v>
      </c>
      <c r="D44" s="62"/>
      <c r="E44" s="3" t="s">
        <v>84</v>
      </c>
      <c r="F44" s="3" t="s">
        <v>85</v>
      </c>
      <c r="G44" s="3" t="s">
        <v>83</v>
      </c>
      <c r="H44" s="11" t="s">
        <v>7</v>
      </c>
    </row>
    <row r="45" spans="1:9" x14ac:dyDescent="0.25">
      <c r="A45" s="8">
        <v>7158</v>
      </c>
      <c r="B45" s="8">
        <v>110</v>
      </c>
      <c r="C45" s="81">
        <v>3084236.5324800001</v>
      </c>
      <c r="D45" s="81"/>
      <c r="E45" s="8">
        <v>3473</v>
      </c>
      <c r="F45" s="8">
        <v>1949</v>
      </c>
      <c r="G45" s="42">
        <v>0</v>
      </c>
      <c r="H45" s="8">
        <v>8764</v>
      </c>
    </row>
    <row r="46" spans="1:9" x14ac:dyDescent="0.25">
      <c r="A46" s="8">
        <v>3579</v>
      </c>
      <c r="B46" s="8">
        <v>40</v>
      </c>
      <c r="C46" s="81">
        <v>3084236.5324800001</v>
      </c>
      <c r="D46" s="81"/>
      <c r="E46" s="8">
        <v>3473</v>
      </c>
      <c r="F46" s="8">
        <v>1949</v>
      </c>
      <c r="G46" s="42">
        <v>0</v>
      </c>
      <c r="H46" s="8">
        <v>8504</v>
      </c>
    </row>
    <row r="47" spans="1:9" x14ac:dyDescent="0.25">
      <c r="A47" s="8">
        <v>1500</v>
      </c>
      <c r="B47" s="8">
        <v>28</v>
      </c>
      <c r="C47" s="81">
        <v>3084236.5324800001</v>
      </c>
      <c r="D47" s="81"/>
      <c r="E47" s="8">
        <v>3473</v>
      </c>
      <c r="F47" s="8">
        <v>1949</v>
      </c>
      <c r="G47" s="42">
        <v>0</v>
      </c>
      <c r="H47" s="8">
        <v>8681</v>
      </c>
    </row>
    <row r="48" spans="1:9" x14ac:dyDescent="0.25">
      <c r="A48" s="8">
        <v>690</v>
      </c>
      <c r="B48" s="8">
        <v>13</v>
      </c>
      <c r="C48" s="81">
        <v>3084236.5324800001</v>
      </c>
      <c r="D48" s="81"/>
      <c r="E48" s="8">
        <v>3473</v>
      </c>
      <c r="F48" s="8">
        <v>1949</v>
      </c>
      <c r="G48" s="42">
        <v>0</v>
      </c>
      <c r="H48" s="8">
        <v>8667</v>
      </c>
    </row>
    <row r="49" spans="1:20" x14ac:dyDescent="0.25">
      <c r="A49" s="1"/>
      <c r="B49" s="1"/>
      <c r="C49" s="81"/>
      <c r="D49" s="81"/>
      <c r="E49" s="1"/>
      <c r="F49" s="1"/>
    </row>
    <row r="50" spans="1:20" ht="15.75" thickBot="1" x14ac:dyDescent="0.3">
      <c r="N50" s="4" t="s">
        <v>115</v>
      </c>
      <c r="O50" s="59" t="s">
        <v>116</v>
      </c>
      <c r="P50" s="59"/>
      <c r="Q50" s="59"/>
      <c r="R50" s="59"/>
      <c r="S50" s="59"/>
      <c r="T50" s="59"/>
    </row>
    <row r="51" spans="1:20" ht="15.75" thickBot="1" x14ac:dyDescent="0.3">
      <c r="A51" s="29" t="s">
        <v>0</v>
      </c>
      <c r="B51" s="30" t="s">
        <v>1</v>
      </c>
      <c r="C51" s="31" t="s">
        <v>2</v>
      </c>
      <c r="D51" s="29" t="s">
        <v>0</v>
      </c>
      <c r="E51" s="30" t="s">
        <v>1</v>
      </c>
      <c r="F51" s="31" t="s">
        <v>2</v>
      </c>
      <c r="G51" s="29" t="s">
        <v>0</v>
      </c>
      <c r="H51" s="30" t="s">
        <v>1</v>
      </c>
      <c r="I51" s="31" t="s">
        <v>2</v>
      </c>
      <c r="J51" s="29" t="s">
        <v>0</v>
      </c>
      <c r="K51" s="30" t="s">
        <v>1</v>
      </c>
      <c r="L51" s="31" t="s">
        <v>2</v>
      </c>
      <c r="N51" s="1">
        <v>1</v>
      </c>
      <c r="O51" s="72" t="s">
        <v>117</v>
      </c>
      <c r="P51" s="72"/>
      <c r="Q51" s="72"/>
      <c r="R51" s="72"/>
      <c r="S51" s="72"/>
      <c r="T51" s="72"/>
    </row>
    <row r="52" spans="1:20" x14ac:dyDescent="0.25">
      <c r="A52" s="18">
        <v>1</v>
      </c>
      <c r="B52" s="19">
        <v>125.73562</v>
      </c>
      <c r="C52" s="20">
        <v>55.036029999999997</v>
      </c>
      <c r="D52" s="18">
        <v>38</v>
      </c>
      <c r="E52" s="19">
        <v>40.156579999999998</v>
      </c>
      <c r="F52" s="20">
        <v>51.50235</v>
      </c>
      <c r="G52" s="18">
        <v>75</v>
      </c>
      <c r="H52" s="19">
        <v>15.25592</v>
      </c>
      <c r="I52" s="20">
        <v>50.528840000000002</v>
      </c>
      <c r="J52" s="18">
        <v>112</v>
      </c>
      <c r="K52" s="19">
        <v>2.5033300000000001</v>
      </c>
      <c r="L52" s="20">
        <v>50.137549999999997</v>
      </c>
      <c r="N52" s="1">
        <v>2</v>
      </c>
      <c r="O52" s="72" t="s">
        <v>118</v>
      </c>
      <c r="P52" s="72"/>
      <c r="Q52" s="72"/>
      <c r="R52" s="72"/>
      <c r="S52" s="72"/>
      <c r="T52" s="72"/>
    </row>
    <row r="53" spans="1:20" x14ac:dyDescent="0.25">
      <c r="A53" s="13">
        <v>2</v>
      </c>
      <c r="B53" s="1">
        <v>53.896830000000001</v>
      </c>
      <c r="C53" s="14">
        <v>52.008450000000003</v>
      </c>
      <c r="D53" s="13">
        <v>39</v>
      </c>
      <c r="E53" s="1">
        <v>33.298099999999998</v>
      </c>
      <c r="F53" s="14">
        <v>51.499470000000002</v>
      </c>
      <c r="G53" s="13">
        <v>76</v>
      </c>
      <c r="H53" s="1">
        <v>2.5033300000000001</v>
      </c>
      <c r="I53" s="14">
        <v>50.137549999999997</v>
      </c>
      <c r="J53" s="13">
        <v>113</v>
      </c>
      <c r="K53" s="1">
        <v>109.93823999999999</v>
      </c>
      <c r="L53" s="14">
        <v>53.949069999999999</v>
      </c>
      <c r="N53" s="1">
        <v>3</v>
      </c>
      <c r="O53" s="72" t="s">
        <v>119</v>
      </c>
      <c r="P53" s="72"/>
      <c r="Q53" s="72"/>
      <c r="R53" s="72"/>
      <c r="S53" s="72"/>
      <c r="T53" s="72"/>
    </row>
    <row r="54" spans="1:20" x14ac:dyDescent="0.25">
      <c r="A54" s="13">
        <v>3</v>
      </c>
      <c r="B54" s="1">
        <v>75.836029999999994</v>
      </c>
      <c r="C54" s="14">
        <v>52.78754</v>
      </c>
      <c r="D54" s="13">
        <v>40</v>
      </c>
      <c r="E54" s="1">
        <v>56.40016</v>
      </c>
      <c r="F54" s="14">
        <v>52.146000000000001</v>
      </c>
      <c r="G54" s="13">
        <v>77</v>
      </c>
      <c r="H54" s="1">
        <v>12.75259</v>
      </c>
      <c r="I54" s="14">
        <v>50.441290000000002</v>
      </c>
      <c r="J54" s="13">
        <v>114</v>
      </c>
      <c r="K54" s="1">
        <v>80.842690000000005</v>
      </c>
      <c r="L54" s="14">
        <v>52.96264</v>
      </c>
      <c r="N54" s="1">
        <v>4</v>
      </c>
      <c r="O54" s="72" t="s">
        <v>120</v>
      </c>
      <c r="P54" s="72"/>
      <c r="Q54" s="72"/>
      <c r="R54" s="72"/>
      <c r="S54" s="72"/>
      <c r="T54" s="72"/>
    </row>
    <row r="55" spans="1:20" x14ac:dyDescent="0.25">
      <c r="A55" s="13">
        <v>4</v>
      </c>
      <c r="B55" s="1">
        <v>51.39349</v>
      </c>
      <c r="C55" s="14">
        <v>51.9709</v>
      </c>
      <c r="D55" s="13">
        <v>41</v>
      </c>
      <c r="E55" s="1">
        <v>2.5033300000000001</v>
      </c>
      <c r="F55" s="14">
        <v>50.08755</v>
      </c>
      <c r="G55" s="13">
        <v>78</v>
      </c>
      <c r="H55" s="1">
        <v>5.0066699999999997</v>
      </c>
      <c r="I55" s="14">
        <v>50.225099999999998</v>
      </c>
      <c r="J55" s="13">
        <v>115</v>
      </c>
      <c r="K55" s="1">
        <v>99.884379999999993</v>
      </c>
      <c r="L55" s="14">
        <v>53.648269999999997</v>
      </c>
      <c r="N55" s="1">
        <v>5</v>
      </c>
      <c r="O55" s="72" t="s">
        <v>121</v>
      </c>
      <c r="P55" s="72"/>
      <c r="Q55" s="72"/>
      <c r="R55" s="72"/>
      <c r="S55" s="72"/>
      <c r="T55" s="72"/>
    </row>
    <row r="56" spans="1:20" x14ac:dyDescent="0.25">
      <c r="A56" s="13">
        <v>5</v>
      </c>
      <c r="B56" s="1">
        <v>30.79477</v>
      </c>
      <c r="C56" s="14">
        <v>51.361919999999998</v>
      </c>
      <c r="D56" s="13">
        <v>42</v>
      </c>
      <c r="E56" s="1">
        <v>47.707099999999997</v>
      </c>
      <c r="F56" s="14">
        <v>51.665610000000001</v>
      </c>
      <c r="G56" s="13">
        <v>79</v>
      </c>
      <c r="H56" s="1">
        <v>38.182780000000001</v>
      </c>
      <c r="I56" s="14">
        <v>51.37274</v>
      </c>
      <c r="J56" s="13">
        <v>116</v>
      </c>
      <c r="K56" s="1">
        <v>15.25592</v>
      </c>
      <c r="L56" s="14">
        <v>50.478839999999998</v>
      </c>
      <c r="N56" s="1">
        <v>6</v>
      </c>
      <c r="O56" s="72" t="s">
        <v>122</v>
      </c>
      <c r="P56" s="72"/>
      <c r="Q56" s="72"/>
      <c r="R56" s="72"/>
      <c r="S56" s="72"/>
      <c r="T56" s="72"/>
    </row>
    <row r="57" spans="1:20" x14ac:dyDescent="0.25">
      <c r="A57" s="13">
        <v>6</v>
      </c>
      <c r="B57" s="1">
        <v>82.18826</v>
      </c>
      <c r="C57" s="14">
        <v>53.282820000000001</v>
      </c>
      <c r="D57" s="13">
        <v>43</v>
      </c>
      <c r="E57" s="1">
        <v>24.900659999999998</v>
      </c>
      <c r="F57" s="14">
        <v>50.973509999999997</v>
      </c>
      <c r="G57" s="13">
        <v>80</v>
      </c>
      <c r="H57" s="1">
        <v>62.231140000000003</v>
      </c>
      <c r="I57" s="14">
        <v>52.283470000000001</v>
      </c>
      <c r="J57" s="13">
        <v>117</v>
      </c>
      <c r="K57" s="1">
        <v>69.252120000000005</v>
      </c>
      <c r="L57" s="14">
        <v>52.488779999999998</v>
      </c>
      <c r="N57" s="1">
        <v>7</v>
      </c>
      <c r="O57" s="72" t="s">
        <v>123</v>
      </c>
      <c r="P57" s="72"/>
      <c r="Q57" s="72"/>
      <c r="R57" s="72"/>
      <c r="S57" s="72"/>
      <c r="T57" s="72"/>
    </row>
    <row r="58" spans="1:20" x14ac:dyDescent="0.25">
      <c r="A58" s="13">
        <v>7</v>
      </c>
      <c r="B58" s="1">
        <v>109.4087</v>
      </c>
      <c r="C58" s="14">
        <v>53.941130000000001</v>
      </c>
      <c r="D58" s="13">
        <v>44</v>
      </c>
      <c r="E58" s="1">
        <v>55.412500000000001</v>
      </c>
      <c r="F58" s="14">
        <v>51.981189999999998</v>
      </c>
      <c r="G58" s="13">
        <v>81</v>
      </c>
      <c r="H58" s="1">
        <v>37.653239999999997</v>
      </c>
      <c r="I58" s="14">
        <v>51.364800000000002</v>
      </c>
      <c r="J58" s="13">
        <v>118</v>
      </c>
      <c r="K58" s="1">
        <v>11.68995</v>
      </c>
      <c r="L58" s="14">
        <v>50.525350000000003</v>
      </c>
      <c r="N58" s="1">
        <v>8</v>
      </c>
      <c r="O58" s="72" t="s">
        <v>124</v>
      </c>
      <c r="P58" s="72"/>
      <c r="Q58" s="72"/>
      <c r="R58" s="72"/>
      <c r="S58" s="72"/>
      <c r="T58" s="72"/>
    </row>
    <row r="59" spans="1:20" x14ac:dyDescent="0.25">
      <c r="A59" s="13">
        <v>8</v>
      </c>
      <c r="B59" s="1">
        <v>53.896830000000001</v>
      </c>
      <c r="C59" s="14">
        <v>52.008450000000003</v>
      </c>
      <c r="D59" s="13">
        <v>45</v>
      </c>
      <c r="E59" s="1">
        <v>21.545020000000001</v>
      </c>
      <c r="F59" s="14">
        <v>50.873179999999998</v>
      </c>
      <c r="G59" s="13">
        <v>82</v>
      </c>
      <c r="H59" s="1">
        <v>95.414190000000005</v>
      </c>
      <c r="I59" s="14">
        <v>53.381210000000003</v>
      </c>
      <c r="J59" s="13">
        <v>119</v>
      </c>
      <c r="K59" s="1">
        <v>74.454189999999997</v>
      </c>
      <c r="L59" s="14">
        <v>52.666809999999998</v>
      </c>
      <c r="N59" s="1">
        <v>9</v>
      </c>
      <c r="O59" s="72" t="s">
        <v>125</v>
      </c>
      <c r="P59" s="72"/>
      <c r="Q59" s="72"/>
      <c r="R59" s="72"/>
      <c r="S59" s="72"/>
      <c r="T59" s="72"/>
    </row>
    <row r="60" spans="1:20" x14ac:dyDescent="0.25">
      <c r="A60" s="13">
        <v>9</v>
      </c>
      <c r="B60" s="1">
        <v>0</v>
      </c>
      <c r="C60" s="14">
        <v>0.05</v>
      </c>
      <c r="D60" s="13">
        <v>46</v>
      </c>
      <c r="E60" s="1">
        <v>0</v>
      </c>
      <c r="F60" s="14">
        <v>0.05</v>
      </c>
      <c r="G60" s="13">
        <v>83</v>
      </c>
      <c r="H60" s="1">
        <v>21.545020000000001</v>
      </c>
      <c r="I60" s="14">
        <v>50.823180000000001</v>
      </c>
      <c r="J60" s="13">
        <v>120</v>
      </c>
      <c r="K60" s="1">
        <v>40.686120000000003</v>
      </c>
      <c r="L60" s="14">
        <v>51.510289999999998</v>
      </c>
      <c r="N60" s="1">
        <v>10</v>
      </c>
      <c r="O60" s="72" t="s">
        <v>126</v>
      </c>
      <c r="P60" s="72"/>
      <c r="Q60" s="72"/>
      <c r="R60" s="72"/>
      <c r="S60" s="72"/>
      <c r="T60" s="72"/>
    </row>
    <row r="61" spans="1:20" x14ac:dyDescent="0.25">
      <c r="A61" s="13">
        <v>10</v>
      </c>
      <c r="B61" s="1">
        <v>90.896550000000005</v>
      </c>
      <c r="C61" s="14">
        <v>53.263449999999999</v>
      </c>
      <c r="D61" s="13">
        <v>47</v>
      </c>
      <c r="E61" s="1">
        <v>31.26811</v>
      </c>
      <c r="F61" s="14">
        <v>51.119019999999999</v>
      </c>
      <c r="G61" s="13">
        <v>84</v>
      </c>
      <c r="H61" s="1">
        <v>85.889880000000005</v>
      </c>
      <c r="I61" s="14">
        <v>53.088349999999998</v>
      </c>
      <c r="J61" s="13">
        <v>121</v>
      </c>
      <c r="K61" s="1">
        <v>97.444180000000003</v>
      </c>
      <c r="L61" s="14">
        <v>53.761659999999999</v>
      </c>
      <c r="N61" s="1">
        <v>11</v>
      </c>
      <c r="O61" s="72" t="s">
        <v>127</v>
      </c>
      <c r="P61" s="72"/>
      <c r="Q61" s="72"/>
      <c r="R61" s="72"/>
      <c r="S61" s="72"/>
      <c r="T61" s="72"/>
    </row>
    <row r="62" spans="1:20" x14ac:dyDescent="0.25">
      <c r="A62" s="13">
        <v>11</v>
      </c>
      <c r="B62" s="1">
        <v>15.25592</v>
      </c>
      <c r="C62" s="14">
        <v>50.528840000000002</v>
      </c>
      <c r="D62" s="13">
        <v>48</v>
      </c>
      <c r="E62" s="1">
        <v>59.198270000000001</v>
      </c>
      <c r="F62" s="14">
        <v>52.18797</v>
      </c>
      <c r="G62" s="13">
        <v>85</v>
      </c>
      <c r="H62" s="1">
        <v>71.755449999999996</v>
      </c>
      <c r="I62" s="14">
        <v>52.576329999999999</v>
      </c>
      <c r="J62" s="13">
        <v>122</v>
      </c>
      <c r="K62" s="1">
        <v>61.701599999999999</v>
      </c>
      <c r="L62" s="14">
        <v>52.27552</v>
      </c>
      <c r="N62" s="83">
        <v>12</v>
      </c>
      <c r="O62" s="84" t="s">
        <v>128</v>
      </c>
      <c r="P62" s="84"/>
      <c r="Q62" s="84"/>
      <c r="R62" s="84"/>
      <c r="S62" s="84"/>
      <c r="T62" s="84"/>
    </row>
    <row r="63" spans="1:20" x14ac:dyDescent="0.25">
      <c r="A63" s="13">
        <v>12</v>
      </c>
      <c r="B63" s="1">
        <v>30.79477</v>
      </c>
      <c r="C63" s="14">
        <v>51.361919999999998</v>
      </c>
      <c r="D63" s="13">
        <v>49</v>
      </c>
      <c r="E63" s="1">
        <v>85.691100000000006</v>
      </c>
      <c r="F63" s="14">
        <v>53.135370000000002</v>
      </c>
      <c r="G63" s="13">
        <v>86</v>
      </c>
      <c r="H63" s="1">
        <v>47.707099999999997</v>
      </c>
      <c r="I63" s="14">
        <v>51.715609999999998</v>
      </c>
      <c r="J63" s="13">
        <v>123</v>
      </c>
      <c r="K63" s="1">
        <v>38.640909999999998</v>
      </c>
      <c r="L63" s="14">
        <v>51.529609999999998</v>
      </c>
      <c r="N63" s="83"/>
      <c r="O63" s="84"/>
      <c r="P63" s="84"/>
      <c r="Q63" s="84"/>
      <c r="R63" s="84"/>
      <c r="S63" s="84"/>
      <c r="T63" s="84"/>
    </row>
    <row r="64" spans="1:20" x14ac:dyDescent="0.25">
      <c r="A64" s="13">
        <v>13</v>
      </c>
      <c r="B64" s="1">
        <v>30.511839999999999</v>
      </c>
      <c r="C64" s="14">
        <v>51.007680000000001</v>
      </c>
      <c r="D64" s="13">
        <v>50</v>
      </c>
      <c r="E64" s="1">
        <v>66.649410000000003</v>
      </c>
      <c r="F64" s="14">
        <v>52.399740000000001</v>
      </c>
      <c r="G64" s="13">
        <v>87</v>
      </c>
      <c r="H64" s="1">
        <v>78.501869999999997</v>
      </c>
      <c r="I64" s="14">
        <v>53.027529999999999</v>
      </c>
      <c r="J64" s="13">
        <v>124</v>
      </c>
      <c r="K64" s="1">
        <v>51.39349</v>
      </c>
      <c r="L64" s="14">
        <v>51.9709</v>
      </c>
    </row>
    <row r="65" spans="1:12" x14ac:dyDescent="0.25">
      <c r="A65" s="13">
        <v>14</v>
      </c>
      <c r="B65" s="1">
        <v>12.75259</v>
      </c>
      <c r="C65" s="14">
        <v>50.391289999999998</v>
      </c>
      <c r="D65" s="13">
        <v>51</v>
      </c>
      <c r="E65" s="1">
        <v>78.501869999999997</v>
      </c>
      <c r="F65" s="14">
        <v>53.027529999999999</v>
      </c>
      <c r="G65" s="13">
        <v>88</v>
      </c>
      <c r="H65" s="1">
        <v>90.367009999999993</v>
      </c>
      <c r="I65" s="14">
        <v>53.255510000000001</v>
      </c>
      <c r="J65" s="13">
        <v>125</v>
      </c>
      <c r="K65" s="1">
        <v>52.713760000000001</v>
      </c>
      <c r="L65" s="14">
        <v>51.890709999999999</v>
      </c>
    </row>
    <row r="66" spans="1:12" x14ac:dyDescent="0.25">
      <c r="A66" s="13">
        <v>15</v>
      </c>
      <c r="B66" s="1">
        <v>51.39349</v>
      </c>
      <c r="C66" s="14">
        <v>51.920900000000003</v>
      </c>
      <c r="D66" s="13">
        <v>52</v>
      </c>
      <c r="E66" s="1">
        <v>2.5033300000000001</v>
      </c>
      <c r="F66" s="14">
        <v>50.137549999999997</v>
      </c>
      <c r="G66" s="13">
        <v>89</v>
      </c>
      <c r="H66" s="1">
        <v>21.545020000000001</v>
      </c>
      <c r="I66" s="14">
        <v>50.823180000000001</v>
      </c>
      <c r="J66" s="13">
        <v>126</v>
      </c>
      <c r="K66" s="1">
        <v>94.940849999999998</v>
      </c>
      <c r="L66" s="14">
        <v>53.674109999999999</v>
      </c>
    </row>
    <row r="67" spans="1:12" x14ac:dyDescent="0.25">
      <c r="A67" s="13">
        <v>16</v>
      </c>
      <c r="B67" s="1">
        <v>97.444180000000003</v>
      </c>
      <c r="C67" s="14">
        <v>53.761659999999999</v>
      </c>
      <c r="D67" s="13">
        <v>53</v>
      </c>
      <c r="E67" s="1">
        <v>72.938519999999997</v>
      </c>
      <c r="F67" s="14">
        <v>52.744079999999997</v>
      </c>
      <c r="G67" s="13">
        <v>90</v>
      </c>
      <c r="H67" s="1">
        <v>47.707099999999997</v>
      </c>
      <c r="I67" s="14">
        <v>51.715609999999998</v>
      </c>
      <c r="J67" s="13">
        <v>127</v>
      </c>
      <c r="K67" s="1">
        <v>51.39349</v>
      </c>
      <c r="L67" s="14">
        <v>51.920900000000003</v>
      </c>
    </row>
    <row r="68" spans="1:12" x14ac:dyDescent="0.25">
      <c r="A68" s="13">
        <v>17</v>
      </c>
      <c r="B68" s="1">
        <v>71.755449999999996</v>
      </c>
      <c r="C68" s="14">
        <v>52.576329999999999</v>
      </c>
      <c r="D68" s="13">
        <v>54</v>
      </c>
      <c r="E68" s="1">
        <v>21.214259999999999</v>
      </c>
      <c r="F68" s="14">
        <v>50.818210000000001</v>
      </c>
      <c r="G68" s="13">
        <v>91</v>
      </c>
      <c r="H68" s="1">
        <v>69.152749999999997</v>
      </c>
      <c r="I68" s="14">
        <v>52.487290000000002</v>
      </c>
      <c r="J68" s="13">
        <v>128</v>
      </c>
      <c r="K68" s="1">
        <v>56.40016</v>
      </c>
      <c r="L68" s="14">
        <v>52.146000000000001</v>
      </c>
    </row>
    <row r="69" spans="1:12" x14ac:dyDescent="0.25">
      <c r="A69" s="13">
        <v>18</v>
      </c>
      <c r="B69" s="1">
        <v>65.466350000000006</v>
      </c>
      <c r="C69" s="14">
        <v>52.281999999999996</v>
      </c>
      <c r="D69" s="13">
        <v>55</v>
      </c>
      <c r="E69" s="1">
        <v>66.649410000000003</v>
      </c>
      <c r="F69" s="14">
        <v>52.449739999999998</v>
      </c>
      <c r="G69" s="13">
        <v>92</v>
      </c>
      <c r="H69" s="1">
        <v>5.0066699999999997</v>
      </c>
      <c r="I69" s="14">
        <v>50.225099999999998</v>
      </c>
      <c r="J69" s="13">
        <v>129</v>
      </c>
      <c r="K69" s="1">
        <v>84.508039999999994</v>
      </c>
      <c r="L69" s="14">
        <v>52.967619999999997</v>
      </c>
    </row>
    <row r="70" spans="1:12" x14ac:dyDescent="0.25">
      <c r="A70" s="13">
        <v>19</v>
      </c>
      <c r="B70" s="1">
        <v>30.79477</v>
      </c>
      <c r="C70" s="14">
        <v>51.411920000000002</v>
      </c>
      <c r="D70" s="13">
        <v>56</v>
      </c>
      <c r="E70" s="1">
        <v>64.146079999999998</v>
      </c>
      <c r="F70" s="14">
        <v>52.312190000000001</v>
      </c>
      <c r="G70" s="13">
        <v>93</v>
      </c>
      <c r="H70" s="1">
        <v>24.048359999999999</v>
      </c>
      <c r="I70" s="14">
        <v>50.910730000000001</v>
      </c>
      <c r="J70" s="13">
        <v>130</v>
      </c>
      <c r="K70" s="1">
        <v>55.942039999999999</v>
      </c>
      <c r="L70" s="14">
        <v>51.989130000000003</v>
      </c>
    </row>
    <row r="71" spans="1:12" x14ac:dyDescent="0.25">
      <c r="A71" s="13">
        <v>20</v>
      </c>
      <c r="B71" s="1">
        <v>119.46254999999999</v>
      </c>
      <c r="C71" s="14">
        <v>54.24194</v>
      </c>
      <c r="D71" s="13">
        <v>57</v>
      </c>
      <c r="E71" s="1">
        <v>59.727809999999998</v>
      </c>
      <c r="F71" s="14">
        <v>52.195920000000001</v>
      </c>
      <c r="G71" s="13">
        <v>94</v>
      </c>
      <c r="H71" s="1">
        <v>50.210430000000002</v>
      </c>
      <c r="I71" s="14">
        <v>51.753160000000001</v>
      </c>
      <c r="J71" s="13">
        <v>131</v>
      </c>
      <c r="K71" s="1">
        <v>0</v>
      </c>
      <c r="L71" s="14">
        <v>0.05</v>
      </c>
    </row>
    <row r="72" spans="1:12" x14ac:dyDescent="0.25">
      <c r="A72" s="13">
        <v>21</v>
      </c>
      <c r="B72" s="1">
        <v>72.938519999999997</v>
      </c>
      <c r="C72" s="14">
        <v>52.744079999999997</v>
      </c>
      <c r="D72" s="13">
        <v>58</v>
      </c>
      <c r="E72" s="1">
        <v>100.42086</v>
      </c>
      <c r="F72" s="14">
        <v>53.556310000000003</v>
      </c>
      <c r="G72" s="13">
        <v>95</v>
      </c>
      <c r="H72" s="1">
        <v>17.759250000000002</v>
      </c>
      <c r="I72" s="14">
        <v>50.616390000000003</v>
      </c>
      <c r="J72" s="13">
        <v>132</v>
      </c>
      <c r="K72" s="1">
        <v>28.291440000000001</v>
      </c>
      <c r="L72" s="14">
        <v>51.274369999999998</v>
      </c>
    </row>
    <row r="73" spans="1:12" x14ac:dyDescent="0.25">
      <c r="A73" s="13">
        <v>22</v>
      </c>
      <c r="B73" s="1">
        <v>52.713760000000001</v>
      </c>
      <c r="C73" s="14">
        <v>51.890709999999999</v>
      </c>
      <c r="D73" s="13">
        <v>59</v>
      </c>
      <c r="E73" s="1">
        <v>34.297609999999999</v>
      </c>
      <c r="F73" s="14">
        <v>51.214460000000003</v>
      </c>
      <c r="G73" s="13">
        <v>96</v>
      </c>
      <c r="H73" s="1">
        <v>50.210430000000002</v>
      </c>
      <c r="I73" s="14">
        <v>51.803159999999998</v>
      </c>
      <c r="J73" s="13">
        <v>133</v>
      </c>
      <c r="K73" s="1">
        <v>50.210430000000002</v>
      </c>
      <c r="L73" s="14">
        <v>51.803159999999998</v>
      </c>
    </row>
    <row r="74" spans="1:12" x14ac:dyDescent="0.25">
      <c r="A74" s="13">
        <v>23</v>
      </c>
      <c r="B74" s="1">
        <v>94.940849999999998</v>
      </c>
      <c r="C74" s="14">
        <v>53.674109999999999</v>
      </c>
      <c r="D74" s="13">
        <v>60</v>
      </c>
      <c r="E74" s="1">
        <v>43.547359999999998</v>
      </c>
      <c r="F74" s="14">
        <v>51.753210000000003</v>
      </c>
      <c r="G74" s="13">
        <v>97</v>
      </c>
      <c r="H74" s="1">
        <v>21.7438</v>
      </c>
      <c r="I74" s="14">
        <v>50.826160000000002</v>
      </c>
      <c r="J74" s="13">
        <v>134</v>
      </c>
      <c r="K74" s="1">
        <v>2.5033300000000001</v>
      </c>
      <c r="L74" s="14">
        <v>50.137549999999997</v>
      </c>
    </row>
    <row r="75" spans="1:12" x14ac:dyDescent="0.25">
      <c r="A75" s="13">
        <v>24</v>
      </c>
      <c r="B75" s="1">
        <v>30.79477</v>
      </c>
      <c r="C75" s="14">
        <v>51.411920000000002</v>
      </c>
      <c r="D75" s="13">
        <v>61</v>
      </c>
      <c r="E75" s="1">
        <v>82.18826</v>
      </c>
      <c r="F75" s="14">
        <v>53.282820000000001</v>
      </c>
      <c r="G75" s="13">
        <v>98</v>
      </c>
      <c r="H75" s="1">
        <v>53.896830000000001</v>
      </c>
      <c r="I75" s="14">
        <v>52.058450000000001</v>
      </c>
      <c r="J75" s="13">
        <v>135</v>
      </c>
      <c r="K75" s="1">
        <v>50.405830000000002</v>
      </c>
      <c r="L75" s="14">
        <v>51.806089999999998</v>
      </c>
    </row>
    <row r="76" spans="1:12" x14ac:dyDescent="0.25">
      <c r="A76" s="13">
        <v>25</v>
      </c>
      <c r="B76" s="1">
        <v>60.459679999999999</v>
      </c>
      <c r="C76" s="14">
        <v>52.106900000000003</v>
      </c>
      <c r="D76" s="13">
        <v>62</v>
      </c>
      <c r="E76" s="1">
        <v>66.649410000000003</v>
      </c>
      <c r="F76" s="14">
        <v>52.399740000000001</v>
      </c>
      <c r="G76" s="13">
        <v>99</v>
      </c>
      <c r="H76" s="1">
        <v>42.659910000000004</v>
      </c>
      <c r="I76" s="14">
        <v>51.5899</v>
      </c>
      <c r="J76" s="13">
        <v>136</v>
      </c>
      <c r="K76" s="1">
        <v>2.5033300000000001</v>
      </c>
      <c r="L76" s="14">
        <v>50.187550000000002</v>
      </c>
    </row>
    <row r="77" spans="1:12" x14ac:dyDescent="0.25">
      <c r="A77" s="13">
        <v>26</v>
      </c>
      <c r="B77" s="1">
        <v>34.954509999999999</v>
      </c>
      <c r="C77" s="14">
        <v>51.274320000000003</v>
      </c>
      <c r="D77" s="13">
        <v>63</v>
      </c>
      <c r="E77" s="1">
        <v>2.5033300000000001</v>
      </c>
      <c r="F77" s="14">
        <v>50.08755</v>
      </c>
      <c r="G77" s="13">
        <v>100</v>
      </c>
      <c r="H77" s="1">
        <v>50.210430000000002</v>
      </c>
      <c r="I77" s="14">
        <v>51.753160000000001</v>
      </c>
      <c r="J77" s="13">
        <v>137</v>
      </c>
      <c r="K77" s="1">
        <v>17.759250000000002</v>
      </c>
      <c r="L77" s="14">
        <v>50.616390000000003</v>
      </c>
    </row>
    <row r="78" spans="1:12" x14ac:dyDescent="0.25">
      <c r="A78" s="13">
        <v>27</v>
      </c>
      <c r="B78" s="1">
        <v>69.252120000000005</v>
      </c>
      <c r="C78" s="14">
        <v>52.488779999999998</v>
      </c>
      <c r="D78" s="13">
        <v>64</v>
      </c>
      <c r="E78" s="1">
        <v>19.041689999999999</v>
      </c>
      <c r="F78" s="14">
        <v>50.73563</v>
      </c>
      <c r="G78" s="13">
        <v>101</v>
      </c>
      <c r="H78" s="1">
        <v>25.50517</v>
      </c>
      <c r="I78" s="14">
        <v>50.83258</v>
      </c>
      <c r="J78" s="13">
        <v>138</v>
      </c>
      <c r="K78" s="1">
        <v>38.182780000000001</v>
      </c>
      <c r="L78" s="14">
        <v>51.422739999999997</v>
      </c>
    </row>
    <row r="79" spans="1:12" x14ac:dyDescent="0.25">
      <c r="A79" s="13">
        <v>28</v>
      </c>
      <c r="B79" s="1">
        <v>49.553530000000002</v>
      </c>
      <c r="C79" s="14">
        <v>51.693300000000001</v>
      </c>
      <c r="D79" s="13">
        <v>65</v>
      </c>
      <c r="E79" s="1">
        <v>40.686120000000003</v>
      </c>
      <c r="F79" s="14">
        <v>51.460290000000001</v>
      </c>
      <c r="G79" s="13">
        <v>102</v>
      </c>
      <c r="H79" s="1">
        <v>75.441850000000002</v>
      </c>
      <c r="I79" s="14">
        <v>52.831629999999997</v>
      </c>
      <c r="J79" s="13">
        <v>139</v>
      </c>
      <c r="K79" s="1">
        <v>50.935369999999999</v>
      </c>
      <c r="L79" s="14">
        <v>51.814030000000002</v>
      </c>
    </row>
    <row r="80" spans="1:12" x14ac:dyDescent="0.25">
      <c r="A80" s="13">
        <v>29</v>
      </c>
      <c r="B80" s="1">
        <v>84.508039999999994</v>
      </c>
      <c r="C80" s="14">
        <v>52.967619999999997</v>
      </c>
      <c r="D80" s="13">
        <v>66</v>
      </c>
      <c r="E80" s="1">
        <v>34.297609999999999</v>
      </c>
      <c r="F80" s="14">
        <v>51.214460000000003</v>
      </c>
      <c r="G80" s="13">
        <v>103</v>
      </c>
      <c r="H80" s="1">
        <v>28.291440000000001</v>
      </c>
      <c r="I80" s="14">
        <v>51.274369999999998</v>
      </c>
      <c r="J80" s="13">
        <v>140</v>
      </c>
      <c r="K80" s="1">
        <v>15.25592</v>
      </c>
      <c r="L80" s="14">
        <v>50.478839999999998</v>
      </c>
    </row>
    <row r="81" spans="1:12" ht="15.75" thickBot="1" x14ac:dyDescent="0.3">
      <c r="A81" s="13">
        <v>30</v>
      </c>
      <c r="B81" s="1">
        <v>74.983729999999994</v>
      </c>
      <c r="C81" s="14">
        <v>52.674759999999999</v>
      </c>
      <c r="D81" s="13">
        <v>67</v>
      </c>
      <c r="E81" s="1">
        <v>68.448009999999996</v>
      </c>
      <c r="F81" s="14">
        <v>52.72672</v>
      </c>
      <c r="G81" s="13">
        <v>104</v>
      </c>
      <c r="H81" s="1">
        <v>75.441850000000002</v>
      </c>
      <c r="I81" s="14">
        <v>52.831629999999997</v>
      </c>
      <c r="J81" s="15">
        <v>141</v>
      </c>
      <c r="K81" s="16">
        <v>40.156579999999998</v>
      </c>
      <c r="L81" s="17">
        <v>51.452350000000003</v>
      </c>
    </row>
    <row r="82" spans="1:12" x14ac:dyDescent="0.25">
      <c r="A82" s="13">
        <v>31</v>
      </c>
      <c r="B82" s="1">
        <v>34.954509999999999</v>
      </c>
      <c r="C82" s="14">
        <v>51.274320000000003</v>
      </c>
      <c r="D82" s="13">
        <v>68</v>
      </c>
      <c r="E82" s="1">
        <v>61.58954</v>
      </c>
      <c r="F82" s="14">
        <v>52.77384</v>
      </c>
      <c r="G82" s="13">
        <v>105</v>
      </c>
      <c r="H82" s="1">
        <v>43.547359999999998</v>
      </c>
      <c r="I82" s="14">
        <v>51.753210000000003</v>
      </c>
    </row>
    <row r="83" spans="1:12" x14ac:dyDescent="0.25">
      <c r="A83" s="13">
        <v>32</v>
      </c>
      <c r="B83" s="1">
        <v>68.977549999999994</v>
      </c>
      <c r="C83" s="14">
        <v>52.734659999999998</v>
      </c>
      <c r="D83" s="13">
        <v>69</v>
      </c>
      <c r="E83" s="1">
        <v>36.800939999999997</v>
      </c>
      <c r="F83" s="14">
        <v>51.302010000000003</v>
      </c>
      <c r="G83" s="13">
        <v>106</v>
      </c>
      <c r="H83" s="1">
        <v>85.691100000000006</v>
      </c>
      <c r="I83" s="14">
        <v>53.135370000000002</v>
      </c>
    </row>
    <row r="84" spans="1:12" x14ac:dyDescent="0.25">
      <c r="A84" s="13">
        <v>33</v>
      </c>
      <c r="B84" s="1">
        <v>25.430199999999999</v>
      </c>
      <c r="C84" s="14">
        <v>50.981450000000002</v>
      </c>
      <c r="D84" s="13">
        <v>70</v>
      </c>
      <c r="E84" s="1">
        <v>21.545020000000001</v>
      </c>
      <c r="F84" s="14">
        <v>50.873179999999998</v>
      </c>
      <c r="G84" s="13">
        <v>107</v>
      </c>
      <c r="H84" s="1">
        <v>66.649410000000003</v>
      </c>
      <c r="I84" s="14">
        <v>52.449739999999998</v>
      </c>
    </row>
    <row r="85" spans="1:12" x14ac:dyDescent="0.25">
      <c r="A85" s="13">
        <v>34</v>
      </c>
      <c r="B85" s="1">
        <v>2.5033300000000001</v>
      </c>
      <c r="C85" s="14">
        <v>50.187550000000002</v>
      </c>
      <c r="D85" s="13">
        <v>71</v>
      </c>
      <c r="E85" s="1">
        <v>53.896830000000001</v>
      </c>
      <c r="F85" s="14">
        <v>52.058450000000001</v>
      </c>
      <c r="G85" s="13">
        <v>108</v>
      </c>
      <c r="H85" s="1">
        <v>85.360339999999994</v>
      </c>
      <c r="I85" s="14">
        <v>53.080410000000001</v>
      </c>
    </row>
    <row r="86" spans="1:12" x14ac:dyDescent="0.25">
      <c r="A86" s="13">
        <v>35</v>
      </c>
      <c r="B86" s="1">
        <v>43.189450000000001</v>
      </c>
      <c r="C86" s="14">
        <v>51.597839999999998</v>
      </c>
      <c r="D86" s="13">
        <v>72</v>
      </c>
      <c r="E86" s="1">
        <v>47.707099999999997</v>
      </c>
      <c r="F86" s="14">
        <v>51.665610000000001</v>
      </c>
      <c r="G86" s="13">
        <v>109</v>
      </c>
      <c r="H86" s="1">
        <v>36.800939999999997</v>
      </c>
      <c r="I86" s="14">
        <v>51.302010000000003</v>
      </c>
    </row>
    <row r="87" spans="1:12" x14ac:dyDescent="0.25">
      <c r="A87" s="13">
        <v>36</v>
      </c>
      <c r="B87" s="1">
        <v>12.75259</v>
      </c>
      <c r="C87" s="14">
        <v>50.391289999999998</v>
      </c>
      <c r="D87" s="13">
        <v>73</v>
      </c>
      <c r="E87" s="1">
        <v>12.75259</v>
      </c>
      <c r="F87" s="14">
        <v>50.441290000000002</v>
      </c>
      <c r="G87" s="13">
        <v>110</v>
      </c>
      <c r="H87" s="1">
        <v>37.653239999999997</v>
      </c>
      <c r="I87" s="14">
        <v>51.4148</v>
      </c>
    </row>
    <row r="88" spans="1:12" ht="15.75" thickBot="1" x14ac:dyDescent="0.3">
      <c r="A88" s="15">
        <v>37</v>
      </c>
      <c r="B88" s="16">
        <v>60.459679999999999</v>
      </c>
      <c r="C88" s="17">
        <v>52.106900000000003</v>
      </c>
      <c r="D88" s="15">
        <v>74</v>
      </c>
      <c r="E88" s="16">
        <v>33.298099999999998</v>
      </c>
      <c r="F88" s="17">
        <v>51.499470000000002</v>
      </c>
      <c r="G88" s="15">
        <v>111</v>
      </c>
      <c r="H88" s="16">
        <v>65.466350000000006</v>
      </c>
      <c r="I88" s="17">
        <v>52.281999999999996</v>
      </c>
    </row>
    <row r="90" spans="1:12" x14ac:dyDescent="0.25">
      <c r="A90" s="66" t="s">
        <v>28</v>
      </c>
      <c r="B90" s="66"/>
      <c r="C90" s="66"/>
      <c r="D90" s="66"/>
      <c r="E90" s="66"/>
      <c r="F90" s="66"/>
      <c r="G90" s="66"/>
      <c r="H90" s="66"/>
      <c r="I90" s="66"/>
    </row>
    <row r="92" spans="1:12" x14ac:dyDescent="0.25">
      <c r="A92" s="58" t="s">
        <v>25</v>
      </c>
      <c r="B92" s="58"/>
      <c r="C92" s="27" t="s">
        <v>34</v>
      </c>
    </row>
    <row r="93" spans="1:12" x14ac:dyDescent="0.25">
      <c r="A93" s="82" t="s">
        <v>91</v>
      </c>
      <c r="B93" s="82"/>
      <c r="C93" s="34">
        <v>1</v>
      </c>
    </row>
    <row r="94" spans="1:12" x14ac:dyDescent="0.25">
      <c r="A94" s="59" t="s">
        <v>8</v>
      </c>
      <c r="B94" s="59"/>
      <c r="C94" s="34">
        <v>320</v>
      </c>
    </row>
    <row r="95" spans="1:12" x14ac:dyDescent="0.25">
      <c r="A95" s="58" t="s">
        <v>163</v>
      </c>
      <c r="B95" s="58"/>
      <c r="C95" s="27" t="s">
        <v>88</v>
      </c>
    </row>
    <row r="96" spans="1:12" x14ac:dyDescent="0.25">
      <c r="A96" s="11" t="s">
        <v>24</v>
      </c>
      <c r="B96" s="61" t="s">
        <v>4</v>
      </c>
      <c r="C96" s="62"/>
      <c r="D96" s="3" t="s">
        <v>162</v>
      </c>
      <c r="E96" s="4" t="s">
        <v>84</v>
      </c>
      <c r="F96" s="4" t="s">
        <v>85</v>
      </c>
      <c r="G96" s="4" t="s">
        <v>83</v>
      </c>
      <c r="H96" s="11" t="s">
        <v>7</v>
      </c>
    </row>
    <row r="97" spans="1:8" x14ac:dyDescent="0.25">
      <c r="A97" s="28">
        <v>1</v>
      </c>
      <c r="B97" s="77">
        <v>2913812.0989000001</v>
      </c>
      <c r="C97" s="78"/>
      <c r="D97" s="49">
        <f>B97/93621</f>
        <v>31.123488308178722</v>
      </c>
      <c r="E97" s="48">
        <v>1674</v>
      </c>
      <c r="F97" s="48">
        <v>1905</v>
      </c>
      <c r="G97" s="53">
        <v>0</v>
      </c>
      <c r="H97" s="52">
        <v>1150</v>
      </c>
    </row>
    <row r="98" spans="1:8" x14ac:dyDescent="0.25">
      <c r="A98" s="28">
        <v>2</v>
      </c>
      <c r="B98" s="77">
        <v>3118116.0989299999</v>
      </c>
      <c r="C98" s="78"/>
      <c r="D98" s="49">
        <f t="shared" ref="D98:D100" si="0">B98/93621</f>
        <v>33.305733744886297</v>
      </c>
      <c r="E98" s="48">
        <v>1674</v>
      </c>
      <c r="F98" s="48">
        <v>1905</v>
      </c>
      <c r="G98" s="53">
        <v>0</v>
      </c>
      <c r="H98" s="52">
        <v>1081</v>
      </c>
    </row>
    <row r="99" spans="1:8" x14ac:dyDescent="0.25">
      <c r="A99" s="28">
        <v>3</v>
      </c>
      <c r="B99" s="79">
        <v>3322420.0989330001</v>
      </c>
      <c r="C99" s="80"/>
      <c r="D99" s="49">
        <f t="shared" si="0"/>
        <v>35.487979181305477</v>
      </c>
      <c r="E99" s="48">
        <v>1674</v>
      </c>
      <c r="F99" s="48">
        <v>1905</v>
      </c>
      <c r="G99" s="53">
        <v>0</v>
      </c>
      <c r="H99" s="52">
        <v>1169</v>
      </c>
    </row>
    <row r="100" spans="1:8" x14ac:dyDescent="0.25">
      <c r="A100" s="28">
        <v>5</v>
      </c>
      <c r="B100" s="77">
        <v>3731028.0989333</v>
      </c>
      <c r="C100" s="78"/>
      <c r="D100" s="49">
        <f t="shared" si="0"/>
        <v>39.85247005408295</v>
      </c>
      <c r="E100" s="48">
        <v>1674</v>
      </c>
      <c r="F100" s="48">
        <v>1905</v>
      </c>
      <c r="G100" s="53">
        <v>0</v>
      </c>
      <c r="H100" s="52">
        <v>1106</v>
      </c>
    </row>
    <row r="101" spans="1:8" x14ac:dyDescent="0.25">
      <c r="D101" s="47"/>
    </row>
    <row r="145" spans="14:14" x14ac:dyDescent="0.25">
      <c r="N145">
        <f>SUM(N3:N144)</f>
        <v>78</v>
      </c>
    </row>
    <row r="787" spans="7:7" x14ac:dyDescent="0.25">
      <c r="G787">
        <f>SUM(AX47:AX782)</f>
        <v>0</v>
      </c>
    </row>
  </sheetData>
  <mergeCells count="56">
    <mergeCell ref="C45:D45"/>
    <mergeCell ref="N62:N63"/>
    <mergeCell ref="B100:C100"/>
    <mergeCell ref="O62:T63"/>
    <mergeCell ref="O50:T50"/>
    <mergeCell ref="O51:T51"/>
    <mergeCell ref="O52:T52"/>
    <mergeCell ref="O53:T53"/>
    <mergeCell ref="O54:T54"/>
    <mergeCell ref="O55:T55"/>
    <mergeCell ref="O56:T56"/>
    <mergeCell ref="O57:T57"/>
    <mergeCell ref="O58:T58"/>
    <mergeCell ref="O59:T59"/>
    <mergeCell ref="O60:T60"/>
    <mergeCell ref="O61:T61"/>
    <mergeCell ref="B98:C98"/>
    <mergeCell ref="B99:C99"/>
    <mergeCell ref="C46:D46"/>
    <mergeCell ref="C47:D47"/>
    <mergeCell ref="C48:D48"/>
    <mergeCell ref="C49:D49"/>
    <mergeCell ref="A90:I90"/>
    <mergeCell ref="B96:C96"/>
    <mergeCell ref="A95:B95"/>
    <mergeCell ref="A94:B94"/>
    <mergeCell ref="A93:B93"/>
    <mergeCell ref="A92:B92"/>
    <mergeCell ref="B97:C97"/>
    <mergeCell ref="B22:C22"/>
    <mergeCell ref="B23:C23"/>
    <mergeCell ref="A26:H26"/>
    <mergeCell ref="A27:D27"/>
    <mergeCell ref="B33:C33"/>
    <mergeCell ref="A32:B32"/>
    <mergeCell ref="A29:B29"/>
    <mergeCell ref="A30:B30"/>
    <mergeCell ref="A31:B31"/>
    <mergeCell ref="B34:C34"/>
    <mergeCell ref="B35:C35"/>
    <mergeCell ref="B36:C36"/>
    <mergeCell ref="A39:I39"/>
    <mergeCell ref="C44:D44"/>
    <mergeCell ref="B37:C37"/>
    <mergeCell ref="A41:B41"/>
    <mergeCell ref="A42:B42"/>
    <mergeCell ref="A43:B43"/>
    <mergeCell ref="B21:C21"/>
    <mergeCell ref="C1:F2"/>
    <mergeCell ref="A4:H4"/>
    <mergeCell ref="A14:H14"/>
    <mergeCell ref="B19:C19"/>
    <mergeCell ref="B20:C20"/>
    <mergeCell ref="A18:B18"/>
    <mergeCell ref="A17:B17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872C-03F2-4940-BC73-D649E7A86A53}">
  <dimension ref="A1:J77"/>
  <sheetViews>
    <sheetView topLeftCell="A52" workbookViewId="0">
      <selection activeCell="D73" sqref="D73:D77"/>
    </sheetView>
  </sheetViews>
  <sheetFormatPr baseColWidth="10" defaultRowHeight="15" x14ac:dyDescent="0.25"/>
  <cols>
    <col min="2" max="2" width="16.28515625" customWidth="1"/>
  </cols>
  <sheetData>
    <row r="1" spans="1:10" x14ac:dyDescent="0.25">
      <c r="A1" s="2"/>
      <c r="C1" s="70" t="s">
        <v>12</v>
      </c>
      <c r="D1" s="70"/>
      <c r="E1" s="70"/>
      <c r="F1" s="70"/>
    </row>
    <row r="2" spans="1:10" x14ac:dyDescent="0.25">
      <c r="A2" s="2"/>
      <c r="C2" s="70"/>
      <c r="D2" s="70"/>
      <c r="E2" s="70"/>
      <c r="F2" s="70"/>
    </row>
    <row r="3" spans="1:10" x14ac:dyDescent="0.25">
      <c r="A3" s="2"/>
    </row>
    <row r="4" spans="1:10" x14ac:dyDescent="0.25">
      <c r="A4" s="2"/>
      <c r="B4" s="2"/>
      <c r="C4" s="2"/>
      <c r="D4" s="2"/>
      <c r="E4" s="2"/>
      <c r="F4" s="2"/>
      <c r="G4" s="2"/>
      <c r="H4" s="2"/>
    </row>
    <row r="5" spans="1:10" x14ac:dyDescent="0.25">
      <c r="A5" t="s">
        <v>3</v>
      </c>
      <c r="H5" t="s">
        <v>37</v>
      </c>
    </row>
    <row r="6" spans="1:10" x14ac:dyDescent="0.25">
      <c r="A6" s="3" t="s">
        <v>106</v>
      </c>
      <c r="B6" s="3" t="s">
        <v>32</v>
      </c>
      <c r="C6" s="3" t="s">
        <v>7</v>
      </c>
      <c r="D6" s="3" t="s">
        <v>105</v>
      </c>
      <c r="H6" t="s">
        <v>0</v>
      </c>
      <c r="I6" t="s">
        <v>1</v>
      </c>
      <c r="J6" t="s">
        <v>2</v>
      </c>
    </row>
    <row r="7" spans="1:10" x14ac:dyDescent="0.25">
      <c r="A7" s="1">
        <v>1</v>
      </c>
      <c r="B7" s="1" t="s">
        <v>50</v>
      </c>
      <c r="C7" s="1">
        <v>17.980549999999901</v>
      </c>
      <c r="D7" s="1">
        <v>50.594835000000003</v>
      </c>
      <c r="H7">
        <v>1</v>
      </c>
      <c r="I7">
        <v>41.456746666666596</v>
      </c>
      <c r="J7">
        <v>51.564503000000002</v>
      </c>
    </row>
    <row r="8" spans="1:10" x14ac:dyDescent="0.25">
      <c r="A8" s="1">
        <v>2</v>
      </c>
      <c r="B8" s="1" t="s">
        <v>51</v>
      </c>
      <c r="C8" s="1">
        <v>14.019136666666601</v>
      </c>
      <c r="D8" s="1">
        <v>50.590893999999999</v>
      </c>
      <c r="H8">
        <v>2</v>
      </c>
      <c r="I8">
        <v>58.117309999999897</v>
      </c>
      <c r="J8">
        <v>52.291364000000002</v>
      </c>
    </row>
    <row r="9" spans="1:10" x14ac:dyDescent="0.25">
      <c r="A9" s="1">
        <v>3</v>
      </c>
      <c r="B9" s="1" t="s">
        <v>52</v>
      </c>
      <c r="C9" s="1">
        <v>19.1602966666666</v>
      </c>
      <c r="D9" s="1">
        <v>50.760899000000002</v>
      </c>
      <c r="H9">
        <v>3</v>
      </c>
      <c r="I9">
        <v>48.238313333333302</v>
      </c>
      <c r="J9">
        <v>51.956845000000001</v>
      </c>
    </row>
    <row r="10" spans="1:10" x14ac:dyDescent="0.25">
      <c r="A10" s="1">
        <v>4</v>
      </c>
      <c r="B10" s="1" t="s">
        <v>53</v>
      </c>
      <c r="C10" s="1">
        <v>27.7629599999999</v>
      </c>
      <c r="D10" s="1">
        <v>51.178038999999998</v>
      </c>
      <c r="H10">
        <v>4</v>
      </c>
      <c r="I10">
        <v>24.7621166666666</v>
      </c>
      <c r="J10">
        <v>50.987178</v>
      </c>
    </row>
    <row r="11" spans="1:10" x14ac:dyDescent="0.25">
      <c r="A11" s="8">
        <v>5</v>
      </c>
      <c r="B11" s="1" t="s">
        <v>54</v>
      </c>
      <c r="C11" s="1">
        <v>11.645639999999901</v>
      </c>
      <c r="D11" s="1">
        <v>50.508575</v>
      </c>
      <c r="J11">
        <f>SUM(J7:J10)</f>
        <v>206.79989</v>
      </c>
    </row>
    <row r="12" spans="1:10" x14ac:dyDescent="0.25">
      <c r="A12" s="1">
        <v>6</v>
      </c>
      <c r="B12" s="1" t="s">
        <v>55</v>
      </c>
      <c r="C12" s="1">
        <v>8.1015533333333298</v>
      </c>
      <c r="D12" s="1">
        <v>50.260316000000003</v>
      </c>
    </row>
    <row r="13" spans="1:10" x14ac:dyDescent="0.25">
      <c r="A13" s="1">
        <v>7</v>
      </c>
      <c r="B13" s="1" t="s">
        <v>56</v>
      </c>
      <c r="C13" s="1">
        <v>24.7621166666666</v>
      </c>
      <c r="D13" s="1">
        <v>50.987178</v>
      </c>
    </row>
    <row r="14" spans="1:10" x14ac:dyDescent="0.25">
      <c r="A14" s="1">
        <v>8</v>
      </c>
      <c r="B14" s="1" t="s">
        <v>57</v>
      </c>
      <c r="C14" s="1">
        <v>18.7113433333333</v>
      </c>
      <c r="D14" s="1">
        <v>50.704785999999999</v>
      </c>
    </row>
    <row r="15" spans="1:10" x14ac:dyDescent="0.25">
      <c r="A15" s="1">
        <v>9</v>
      </c>
      <c r="B15" s="1" t="s">
        <v>58</v>
      </c>
      <c r="C15" s="1">
        <v>12.0802533333333</v>
      </c>
      <c r="D15" s="1">
        <v>50.514493000000002</v>
      </c>
    </row>
    <row r="16" spans="1:10" x14ac:dyDescent="0.25">
      <c r="A16" s="1">
        <v>10</v>
      </c>
      <c r="B16" s="1" t="s">
        <v>59</v>
      </c>
      <c r="C16" s="1">
        <v>37.6430266666666</v>
      </c>
      <c r="D16" s="1">
        <v>51.562573</v>
      </c>
    </row>
    <row r="17" spans="1:8" x14ac:dyDescent="0.25">
      <c r="C17" s="1" t="s">
        <v>107</v>
      </c>
      <c r="D17" s="1">
        <f>SUM(D7:D16)</f>
        <v>507.66258799999997</v>
      </c>
    </row>
    <row r="19" spans="1:8" x14ac:dyDescent="0.25">
      <c r="B19" s="6"/>
    </row>
    <row r="20" spans="1:8" x14ac:dyDescent="0.25">
      <c r="A20" s="66" t="s">
        <v>26</v>
      </c>
      <c r="B20" s="66"/>
      <c r="C20" s="66"/>
      <c r="D20" s="66"/>
      <c r="E20" s="66"/>
      <c r="F20" s="66"/>
      <c r="G20" s="66"/>
      <c r="H20" s="66"/>
    </row>
    <row r="21" spans="1:8" x14ac:dyDescent="0.25">
      <c r="A21" s="58" t="s">
        <v>8</v>
      </c>
      <c r="B21" s="58"/>
      <c r="C21" s="27">
        <v>360</v>
      </c>
    </row>
    <row r="22" spans="1:8" x14ac:dyDescent="0.25">
      <c r="A22" s="58" t="s">
        <v>24</v>
      </c>
      <c r="B22" s="58"/>
      <c r="C22" s="35">
        <v>2</v>
      </c>
    </row>
    <row r="23" spans="1:8" x14ac:dyDescent="0.25">
      <c r="A23" s="58" t="s">
        <v>92</v>
      </c>
      <c r="B23" s="58"/>
      <c r="C23" s="71" t="s">
        <v>93</v>
      </c>
      <c r="D23" s="71"/>
      <c r="F23" s="2"/>
      <c r="G23" s="2"/>
    </row>
    <row r="24" spans="1:8" x14ac:dyDescent="0.25">
      <c r="A24" s="25" t="s">
        <v>17</v>
      </c>
      <c r="B24" s="61" t="s">
        <v>4</v>
      </c>
      <c r="C24" s="62"/>
      <c r="D24" s="3" t="s">
        <v>84</v>
      </c>
      <c r="E24" s="3" t="s">
        <v>85</v>
      </c>
      <c r="F24" s="3" t="s">
        <v>83</v>
      </c>
      <c r="G24" s="11" t="s">
        <v>7</v>
      </c>
    </row>
    <row r="25" spans="1:8" x14ac:dyDescent="0.25">
      <c r="A25" s="27" t="s">
        <v>18</v>
      </c>
      <c r="B25" s="88">
        <v>19832319.098466601</v>
      </c>
      <c r="C25" s="89"/>
      <c r="D25" s="8">
        <v>1994</v>
      </c>
      <c r="E25" s="8">
        <v>1015</v>
      </c>
      <c r="F25" s="42">
        <v>0</v>
      </c>
      <c r="G25" s="28">
        <v>1052</v>
      </c>
    </row>
    <row r="26" spans="1:8" x14ac:dyDescent="0.25">
      <c r="A26" s="27" t="s">
        <v>19</v>
      </c>
      <c r="B26" s="88">
        <v>19832319.098466601</v>
      </c>
      <c r="C26" s="89"/>
      <c r="D26" s="8">
        <v>1994</v>
      </c>
      <c r="E26" s="8">
        <v>1106</v>
      </c>
      <c r="F26" s="42">
        <v>0</v>
      </c>
      <c r="G26" s="28">
        <v>1096</v>
      </c>
    </row>
    <row r="27" spans="1:8" x14ac:dyDescent="0.25">
      <c r="A27" s="27" t="s">
        <v>20</v>
      </c>
      <c r="B27" s="88">
        <v>19832319.098466601</v>
      </c>
      <c r="C27" s="89"/>
      <c r="D27" s="8">
        <v>1994</v>
      </c>
      <c r="E27" s="8">
        <v>10945</v>
      </c>
      <c r="F27" s="42">
        <v>0</v>
      </c>
      <c r="G27" s="28">
        <v>1088</v>
      </c>
    </row>
    <row r="28" spans="1:8" x14ac:dyDescent="0.25">
      <c r="A28" s="27" t="s">
        <v>21</v>
      </c>
      <c r="B28" s="88">
        <v>19832319.098466601</v>
      </c>
      <c r="C28" s="89"/>
      <c r="D28" s="8">
        <v>1994</v>
      </c>
      <c r="E28" s="8">
        <v>101399</v>
      </c>
      <c r="F28" s="42">
        <v>0</v>
      </c>
      <c r="G28" s="28">
        <v>1338</v>
      </c>
    </row>
    <row r="31" spans="1:8" x14ac:dyDescent="0.25">
      <c r="A31" s="74" t="s">
        <v>9</v>
      </c>
      <c r="B31" s="74"/>
      <c r="C31" s="74"/>
      <c r="D31" s="74"/>
      <c r="E31" s="74"/>
      <c r="F31" s="74"/>
      <c r="G31" s="74"/>
      <c r="H31" s="74"/>
    </row>
    <row r="32" spans="1:8" x14ac:dyDescent="0.25">
      <c r="A32" s="69" t="s">
        <v>23</v>
      </c>
      <c r="B32" s="69"/>
      <c r="C32" s="69"/>
      <c r="D32" s="69"/>
    </row>
    <row r="34" spans="1:9" x14ac:dyDescent="0.25">
      <c r="A34" s="25" t="s">
        <v>17</v>
      </c>
      <c r="B34" s="27" t="s">
        <v>18</v>
      </c>
    </row>
    <row r="35" spans="1:9" x14ac:dyDescent="0.25">
      <c r="A35" s="4" t="s">
        <v>8</v>
      </c>
      <c r="B35" s="27">
        <v>360</v>
      </c>
      <c r="F35" s="2"/>
    </row>
    <row r="36" spans="1:9" x14ac:dyDescent="0.25">
      <c r="A36" s="11" t="s">
        <v>24</v>
      </c>
      <c r="B36" s="27">
        <v>2</v>
      </c>
    </row>
    <row r="37" spans="1:9" x14ac:dyDescent="0.25">
      <c r="A37" s="58" t="s">
        <v>92</v>
      </c>
      <c r="B37" s="58"/>
      <c r="C37" s="27" t="s">
        <v>88</v>
      </c>
    </row>
    <row r="38" spans="1:9" x14ac:dyDescent="0.25">
      <c r="A38" s="4" t="s">
        <v>10</v>
      </c>
      <c r="B38" s="59" t="s">
        <v>4</v>
      </c>
      <c r="C38" s="59"/>
      <c r="D38" s="4" t="s">
        <v>84</v>
      </c>
      <c r="E38" s="4" t="s">
        <v>85</v>
      </c>
      <c r="F38" s="4" t="s">
        <v>83</v>
      </c>
      <c r="G38" s="4" t="s">
        <v>7</v>
      </c>
    </row>
    <row r="39" spans="1:9" x14ac:dyDescent="0.25">
      <c r="A39" s="90" t="s">
        <v>86</v>
      </c>
      <c r="B39" s="91"/>
      <c r="C39" s="91"/>
      <c r="D39" s="91"/>
      <c r="E39" s="91"/>
      <c r="F39" s="91"/>
      <c r="G39" s="92"/>
    </row>
    <row r="40" spans="1:9" x14ac:dyDescent="0.25">
      <c r="A40" s="1">
        <v>2</v>
      </c>
      <c r="B40" s="86">
        <v>19832319.098466601</v>
      </c>
      <c r="C40" s="87"/>
      <c r="D40" s="8">
        <v>1994</v>
      </c>
      <c r="E40" s="8">
        <v>1015</v>
      </c>
      <c r="F40" s="42">
        <v>0</v>
      </c>
      <c r="G40" s="8">
        <v>1058</v>
      </c>
    </row>
    <row r="41" spans="1:9" x14ac:dyDescent="0.25">
      <c r="A41" s="1">
        <v>3</v>
      </c>
      <c r="B41" s="86">
        <v>19832319.098466601</v>
      </c>
      <c r="C41" s="87"/>
      <c r="D41" s="8">
        <v>2984</v>
      </c>
      <c r="E41" s="8">
        <v>1015</v>
      </c>
      <c r="F41" s="42">
        <v>0</v>
      </c>
      <c r="G41" s="8">
        <v>1763</v>
      </c>
    </row>
    <row r="42" spans="1:9" x14ac:dyDescent="0.25">
      <c r="A42" s="1">
        <v>5</v>
      </c>
      <c r="B42" s="86">
        <v>19832319.098466601</v>
      </c>
      <c r="C42" s="87"/>
      <c r="D42" s="8">
        <v>4964</v>
      </c>
      <c r="E42" s="8">
        <v>1015</v>
      </c>
      <c r="F42" s="42">
        <v>0</v>
      </c>
      <c r="G42" s="8">
        <v>4539</v>
      </c>
    </row>
    <row r="43" spans="1:9" x14ac:dyDescent="0.25">
      <c r="C43" s="24"/>
      <c r="D43" s="24"/>
    </row>
    <row r="44" spans="1:9" x14ac:dyDescent="0.25">
      <c r="C44" s="24"/>
      <c r="D44" s="24"/>
    </row>
    <row r="45" spans="1:9" x14ac:dyDescent="0.25">
      <c r="A45" s="66" t="s">
        <v>29</v>
      </c>
      <c r="B45" s="66"/>
      <c r="C45" s="66"/>
      <c r="D45" s="66"/>
      <c r="E45" s="66"/>
      <c r="F45" s="66"/>
      <c r="G45" s="66"/>
      <c r="H45" s="66"/>
      <c r="I45" s="66"/>
    </row>
    <row r="47" spans="1:9" x14ac:dyDescent="0.25">
      <c r="A47" s="2"/>
    </row>
    <row r="48" spans="1:9" x14ac:dyDescent="0.25">
      <c r="A48" s="58" t="s">
        <v>17</v>
      </c>
      <c r="B48" s="58"/>
      <c r="C48" s="27" t="s">
        <v>18</v>
      </c>
    </row>
    <row r="49" spans="1:8" x14ac:dyDescent="0.25">
      <c r="A49" s="59" t="s">
        <v>140</v>
      </c>
      <c r="B49" s="59"/>
      <c r="C49" s="34">
        <v>6</v>
      </c>
    </row>
    <row r="50" spans="1:8" x14ac:dyDescent="0.25">
      <c r="A50" s="59" t="s">
        <v>141</v>
      </c>
      <c r="B50" s="59"/>
      <c r="C50" s="34" t="s">
        <v>90</v>
      </c>
    </row>
    <row r="51" spans="1:8" x14ac:dyDescent="0.25">
      <c r="A51" s="11" t="s">
        <v>8</v>
      </c>
      <c r="B51" s="11" t="s">
        <v>139</v>
      </c>
      <c r="C51" s="61" t="s">
        <v>4</v>
      </c>
      <c r="D51" s="62"/>
      <c r="E51" s="3" t="s">
        <v>84</v>
      </c>
      <c r="F51" s="3" t="s">
        <v>85</v>
      </c>
      <c r="G51" s="3" t="s">
        <v>83</v>
      </c>
      <c r="H51" s="11" t="s">
        <v>7</v>
      </c>
    </row>
    <row r="52" spans="1:8" x14ac:dyDescent="0.25">
      <c r="A52" s="8">
        <v>310</v>
      </c>
      <c r="B52" s="8">
        <v>6</v>
      </c>
      <c r="C52" s="81">
        <v>19102919.098466601</v>
      </c>
      <c r="D52" s="81"/>
      <c r="E52" s="8">
        <v>1992</v>
      </c>
      <c r="F52" s="8">
        <v>1007</v>
      </c>
      <c r="G52" s="42">
        <v>0</v>
      </c>
      <c r="H52" s="8">
        <v>1120</v>
      </c>
    </row>
    <row r="53" spans="1:8" x14ac:dyDescent="0.25">
      <c r="A53" s="8">
        <v>250</v>
      </c>
      <c r="B53" s="8">
        <v>4</v>
      </c>
      <c r="C53" s="81">
        <v>19102919.098466601</v>
      </c>
      <c r="D53" s="81"/>
      <c r="E53" s="8">
        <v>1992</v>
      </c>
      <c r="F53" s="8">
        <v>1007</v>
      </c>
      <c r="G53" s="42">
        <v>0</v>
      </c>
      <c r="H53" s="8">
        <v>1024</v>
      </c>
    </row>
    <row r="54" spans="1:8" x14ac:dyDescent="0.25">
      <c r="A54" s="8">
        <v>150</v>
      </c>
      <c r="B54" s="8">
        <v>2</v>
      </c>
      <c r="C54" s="81">
        <v>19102919.098466601</v>
      </c>
      <c r="D54" s="81"/>
      <c r="E54" s="8">
        <v>1992</v>
      </c>
      <c r="F54" s="8">
        <v>1007</v>
      </c>
      <c r="G54" s="42">
        <v>0</v>
      </c>
      <c r="H54" s="8">
        <v>1117</v>
      </c>
    </row>
    <row r="55" spans="1:8" x14ac:dyDescent="0.25">
      <c r="C55" s="85"/>
      <c r="D55" s="85"/>
      <c r="G55" s="37"/>
    </row>
    <row r="57" spans="1:8" ht="15.75" thickBot="1" x14ac:dyDescent="0.3"/>
    <row r="58" spans="1:8" ht="15.75" thickBot="1" x14ac:dyDescent="0.3">
      <c r="A58" s="29" t="s">
        <v>0</v>
      </c>
      <c r="B58" s="30" t="s">
        <v>1</v>
      </c>
      <c r="C58" s="31" t="s">
        <v>2</v>
      </c>
      <c r="F58" s="11" t="s">
        <v>106</v>
      </c>
      <c r="G58" s="59" t="s">
        <v>116</v>
      </c>
      <c r="H58" s="59"/>
    </row>
    <row r="59" spans="1:8" x14ac:dyDescent="0.25">
      <c r="A59" s="18">
        <v>1</v>
      </c>
      <c r="B59" s="19">
        <v>24.762119999999999</v>
      </c>
      <c r="C59" s="20">
        <v>50.987180000000002</v>
      </c>
      <c r="F59" s="1">
        <v>1</v>
      </c>
      <c r="G59" s="63" t="s">
        <v>129</v>
      </c>
      <c r="H59" s="63"/>
    </row>
    <row r="60" spans="1:8" x14ac:dyDescent="0.25">
      <c r="A60" s="13">
        <v>2</v>
      </c>
      <c r="B60" s="1">
        <v>16.66056</v>
      </c>
      <c r="C60" s="14">
        <v>50.726860000000002</v>
      </c>
      <c r="F60" s="1">
        <v>2</v>
      </c>
      <c r="G60" s="63" t="s">
        <v>130</v>
      </c>
      <c r="H60" s="63"/>
    </row>
    <row r="61" spans="1:8" x14ac:dyDescent="0.25">
      <c r="A61" s="13">
        <v>3</v>
      </c>
      <c r="B61" s="1">
        <v>66.218860000000006</v>
      </c>
      <c r="C61" s="14">
        <v>52.551679999999998</v>
      </c>
    </row>
    <row r="62" spans="1:8" x14ac:dyDescent="0.25">
      <c r="A62" s="13">
        <v>4</v>
      </c>
      <c r="B62" s="1">
        <v>8.1015499999999996</v>
      </c>
      <c r="C62" s="14">
        <v>50.26032</v>
      </c>
    </row>
    <row r="63" spans="1:8" x14ac:dyDescent="0.25">
      <c r="A63" s="13">
        <v>5</v>
      </c>
      <c r="B63" s="1">
        <v>58.117310000000003</v>
      </c>
      <c r="C63" s="14">
        <v>52.291359999999997</v>
      </c>
    </row>
    <row r="64" spans="1:8" ht="15.75" thickBot="1" x14ac:dyDescent="0.3">
      <c r="A64" s="15">
        <v>6</v>
      </c>
      <c r="B64" s="16">
        <v>41.45675</v>
      </c>
      <c r="C64" s="17">
        <v>51.564500000000002</v>
      </c>
    </row>
    <row r="65" spans="1:9" x14ac:dyDescent="0.25">
      <c r="C65">
        <f>SUM(C59:C64)</f>
        <v>308.38190000000003</v>
      </c>
    </row>
    <row r="67" spans="1:9" x14ac:dyDescent="0.25">
      <c r="A67" s="66" t="s">
        <v>28</v>
      </c>
      <c r="B67" s="66"/>
      <c r="C67" s="66"/>
      <c r="D67" s="66"/>
      <c r="E67" s="66"/>
      <c r="F67" s="66"/>
      <c r="G67" s="66"/>
      <c r="H67" s="66"/>
      <c r="I67" s="66"/>
    </row>
    <row r="69" spans="1:9" x14ac:dyDescent="0.25">
      <c r="A69" s="58" t="s">
        <v>25</v>
      </c>
      <c r="B69" s="58"/>
      <c r="C69" s="27" t="s">
        <v>18</v>
      </c>
    </row>
    <row r="70" spans="1:9" x14ac:dyDescent="0.25">
      <c r="A70" s="82" t="s">
        <v>91</v>
      </c>
      <c r="B70" s="82"/>
      <c r="C70" s="34">
        <v>1</v>
      </c>
    </row>
    <row r="71" spans="1:9" x14ac:dyDescent="0.25">
      <c r="A71" s="59" t="s">
        <v>8</v>
      </c>
      <c r="B71" s="59"/>
      <c r="C71" s="27">
        <v>360</v>
      </c>
    </row>
    <row r="72" spans="1:9" x14ac:dyDescent="0.25">
      <c r="A72" s="58" t="s">
        <v>164</v>
      </c>
      <c r="B72" s="58"/>
      <c r="C72" s="71" t="s">
        <v>93</v>
      </c>
      <c r="D72" s="71"/>
    </row>
    <row r="73" spans="1:9" x14ac:dyDescent="0.25">
      <c r="A73" s="11" t="s">
        <v>24</v>
      </c>
      <c r="B73" s="61" t="s">
        <v>165</v>
      </c>
      <c r="C73" s="62"/>
      <c r="D73" s="3" t="s">
        <v>162</v>
      </c>
      <c r="E73" s="4" t="s">
        <v>84</v>
      </c>
      <c r="F73" s="4" t="s">
        <v>85</v>
      </c>
      <c r="G73" s="4" t="s">
        <v>83</v>
      </c>
      <c r="H73" s="11" t="s">
        <v>7</v>
      </c>
    </row>
    <row r="74" spans="1:9" x14ac:dyDescent="0.25">
      <c r="A74" s="28">
        <v>1</v>
      </c>
      <c r="B74" s="77">
        <v>17909119.098466601</v>
      </c>
      <c r="C74" s="78"/>
      <c r="D74" s="49">
        <f>B74/779800</f>
        <v>22.966297894930239</v>
      </c>
      <c r="E74" s="48">
        <v>1994</v>
      </c>
      <c r="F74" s="48">
        <v>1015</v>
      </c>
      <c r="G74" s="53">
        <v>0</v>
      </c>
      <c r="H74" s="50">
        <v>1.1000000000000001</v>
      </c>
    </row>
    <row r="75" spans="1:9" x14ac:dyDescent="0.25">
      <c r="A75" s="28">
        <v>2</v>
      </c>
      <c r="B75" s="77">
        <v>19832319.098466601</v>
      </c>
      <c r="C75" s="78"/>
      <c r="D75" s="49">
        <f t="shared" ref="D75:D77" si="0">B75/779800</f>
        <v>25.432571298367019</v>
      </c>
      <c r="E75" s="48">
        <v>1994</v>
      </c>
      <c r="F75" s="48">
        <v>1015</v>
      </c>
      <c r="G75" s="53">
        <v>0</v>
      </c>
      <c r="H75" s="50">
        <v>1</v>
      </c>
    </row>
    <row r="76" spans="1:9" x14ac:dyDescent="0.25">
      <c r="A76" s="28">
        <v>3</v>
      </c>
      <c r="B76" s="79">
        <v>21755519.098466601</v>
      </c>
      <c r="C76" s="80"/>
      <c r="D76" s="49">
        <f t="shared" si="0"/>
        <v>27.898844701803796</v>
      </c>
      <c r="E76" s="48">
        <v>1994</v>
      </c>
      <c r="F76" s="48">
        <v>1015</v>
      </c>
      <c r="G76" s="53">
        <v>0</v>
      </c>
      <c r="H76" s="50">
        <v>0.5</v>
      </c>
    </row>
    <row r="77" spans="1:9" x14ac:dyDescent="0.25">
      <c r="A77" s="28">
        <v>5</v>
      </c>
      <c r="B77" s="77">
        <v>25601919.098466601</v>
      </c>
      <c r="C77" s="78"/>
      <c r="D77" s="49">
        <f t="shared" si="0"/>
        <v>32.831391508677356</v>
      </c>
      <c r="E77" s="48">
        <v>1994</v>
      </c>
      <c r="F77" s="48">
        <v>1015</v>
      </c>
      <c r="G77" s="53">
        <v>0</v>
      </c>
      <c r="H77" s="50">
        <v>0.5</v>
      </c>
    </row>
  </sheetData>
  <mergeCells count="42">
    <mergeCell ref="A72:B72"/>
    <mergeCell ref="C72:D72"/>
    <mergeCell ref="G59:H59"/>
    <mergeCell ref="G60:H60"/>
    <mergeCell ref="G58:H58"/>
    <mergeCell ref="C23:D23"/>
    <mergeCell ref="B42:C42"/>
    <mergeCell ref="B41:C41"/>
    <mergeCell ref="A37:B37"/>
    <mergeCell ref="A48:B48"/>
    <mergeCell ref="A49:B49"/>
    <mergeCell ref="A50:B50"/>
    <mergeCell ref="A69:B69"/>
    <mergeCell ref="B40:C40"/>
    <mergeCell ref="C1:F2"/>
    <mergeCell ref="A20:H20"/>
    <mergeCell ref="B24:C24"/>
    <mergeCell ref="B25:C25"/>
    <mergeCell ref="B26:C26"/>
    <mergeCell ref="B27:C27"/>
    <mergeCell ref="B28:C28"/>
    <mergeCell ref="A31:H31"/>
    <mergeCell ref="A32:D32"/>
    <mergeCell ref="B38:C38"/>
    <mergeCell ref="A39:G39"/>
    <mergeCell ref="A23:B23"/>
    <mergeCell ref="A22:B22"/>
    <mergeCell ref="A21:B21"/>
    <mergeCell ref="B73:C73"/>
    <mergeCell ref="B77:C77"/>
    <mergeCell ref="A45:I45"/>
    <mergeCell ref="C51:D51"/>
    <mergeCell ref="C52:D52"/>
    <mergeCell ref="C54:D54"/>
    <mergeCell ref="C55:D55"/>
    <mergeCell ref="C53:D53"/>
    <mergeCell ref="A67:I67"/>
    <mergeCell ref="B74:C74"/>
    <mergeCell ref="B75:C75"/>
    <mergeCell ref="B76:C76"/>
    <mergeCell ref="A71:B71"/>
    <mergeCell ref="A70:B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5E36-8BEB-4B84-B0DE-1994517DA7E4}">
  <dimension ref="A1:S157"/>
  <sheetViews>
    <sheetView topLeftCell="A75" workbookViewId="0">
      <selection activeCell="D90" sqref="D90:D94"/>
    </sheetView>
  </sheetViews>
  <sheetFormatPr baseColWidth="10" defaultRowHeight="15" x14ac:dyDescent="0.25"/>
  <sheetData>
    <row r="1" spans="1:10" ht="15" customHeight="1" x14ac:dyDescent="0.25">
      <c r="A1" s="2"/>
      <c r="C1" s="70" t="s">
        <v>13</v>
      </c>
      <c r="D1" s="70"/>
      <c r="E1" s="70"/>
      <c r="F1" s="70"/>
    </row>
    <row r="2" spans="1:10" ht="15" customHeight="1" x14ac:dyDescent="0.25">
      <c r="A2" s="2"/>
      <c r="C2" s="70"/>
      <c r="D2" s="70"/>
      <c r="E2" s="70"/>
      <c r="F2" s="70"/>
    </row>
    <row r="3" spans="1:10" x14ac:dyDescent="0.25">
      <c r="A3" s="2"/>
    </row>
    <row r="4" spans="1:10" x14ac:dyDescent="0.25">
      <c r="A4" s="2"/>
      <c r="B4" s="2"/>
      <c r="C4" s="2"/>
      <c r="D4" s="2"/>
      <c r="E4" s="2"/>
      <c r="F4" s="2"/>
      <c r="G4" s="2"/>
      <c r="H4" s="2"/>
    </row>
    <row r="5" spans="1:10" x14ac:dyDescent="0.25">
      <c r="A5" t="s">
        <v>3</v>
      </c>
    </row>
    <row r="6" spans="1:10" x14ac:dyDescent="0.25">
      <c r="A6" s="3" t="s">
        <v>106</v>
      </c>
      <c r="B6" s="3" t="s">
        <v>32</v>
      </c>
      <c r="C6" s="3" t="s">
        <v>7</v>
      </c>
      <c r="D6" s="3" t="s">
        <v>105</v>
      </c>
    </row>
    <row r="7" spans="1:10" x14ac:dyDescent="0.25">
      <c r="A7" s="1">
        <v>1</v>
      </c>
      <c r="B7" s="1" t="s">
        <v>60</v>
      </c>
      <c r="C7" s="1">
        <v>5.5802033333333299</v>
      </c>
      <c r="D7" s="1">
        <v>50.233702999999998</v>
      </c>
    </row>
    <row r="8" spans="1:10" x14ac:dyDescent="0.25">
      <c r="A8" s="1">
        <v>2</v>
      </c>
      <c r="B8" s="1" t="s">
        <v>61</v>
      </c>
      <c r="C8" s="1">
        <v>20.1706099999999</v>
      </c>
      <c r="D8" s="1">
        <v>50.702559000000001</v>
      </c>
      <c r="H8" t="s">
        <v>0</v>
      </c>
      <c r="I8" t="s">
        <v>1</v>
      </c>
      <c r="J8" t="s">
        <v>2</v>
      </c>
    </row>
    <row r="9" spans="1:10" x14ac:dyDescent="0.25">
      <c r="A9" s="1">
        <v>3</v>
      </c>
      <c r="B9" s="1" t="s">
        <v>62</v>
      </c>
      <c r="C9" s="1">
        <v>19.320453333333301</v>
      </c>
      <c r="D9" s="1">
        <v>50.739806999999999</v>
      </c>
      <c r="H9">
        <v>1</v>
      </c>
      <c r="I9">
        <v>58.987633333333299</v>
      </c>
      <c r="J9">
        <v>54.099381999999999</v>
      </c>
    </row>
    <row r="10" spans="1:10" x14ac:dyDescent="0.25">
      <c r="A10" s="1">
        <v>4</v>
      </c>
      <c r="B10" s="1" t="s">
        <v>63</v>
      </c>
      <c r="C10" s="1">
        <v>18.552510000000002</v>
      </c>
      <c r="D10" s="1">
        <v>50.678288000000002</v>
      </c>
      <c r="H10">
        <v>2</v>
      </c>
      <c r="I10">
        <v>68.448013333333293</v>
      </c>
      <c r="J10">
        <v>55.072400999999999</v>
      </c>
    </row>
    <row r="11" spans="1:10" x14ac:dyDescent="0.25">
      <c r="A11" s="8">
        <v>5</v>
      </c>
      <c r="B11" s="1" t="s">
        <v>64</v>
      </c>
      <c r="C11" s="1">
        <v>12.7525866666666</v>
      </c>
      <c r="D11" s="1">
        <v>50.391289</v>
      </c>
      <c r="H11">
        <v>3</v>
      </c>
      <c r="I11">
        <v>50.210429999999903</v>
      </c>
      <c r="J11">
        <v>53.510520999999997</v>
      </c>
    </row>
    <row r="12" spans="1:10" x14ac:dyDescent="0.25">
      <c r="A12" s="1">
        <v>6</v>
      </c>
      <c r="B12" s="1" t="s">
        <v>65</v>
      </c>
      <c r="C12" s="1">
        <v>11.280536666666601</v>
      </c>
      <c r="D12" s="1">
        <v>50.369208</v>
      </c>
      <c r="H12">
        <v>4</v>
      </c>
      <c r="I12">
        <v>30.79477</v>
      </c>
      <c r="J12">
        <v>52.389738999999999</v>
      </c>
    </row>
    <row r="13" spans="1:10" x14ac:dyDescent="0.25">
      <c r="A13" s="1">
        <v>7</v>
      </c>
      <c r="B13" s="1" t="s">
        <v>66</v>
      </c>
      <c r="C13" s="1">
        <v>2.5033333333333299</v>
      </c>
      <c r="D13" s="1">
        <v>50.08755</v>
      </c>
      <c r="H13">
        <v>5</v>
      </c>
      <c r="I13">
        <v>37.6532433333333</v>
      </c>
      <c r="J13">
        <v>52.682662000000001</v>
      </c>
    </row>
    <row r="14" spans="1:10" x14ac:dyDescent="0.25">
      <c r="A14" s="1">
        <v>8</v>
      </c>
      <c r="B14" s="1" t="s">
        <v>67</v>
      </c>
      <c r="C14" s="1">
        <v>21.591853333333301</v>
      </c>
      <c r="D14" s="1">
        <v>50.873877999999998</v>
      </c>
      <c r="J14">
        <f>SUM(J9:J13)</f>
        <v>267.754705</v>
      </c>
    </row>
    <row r="15" spans="1:10" x14ac:dyDescent="0.25">
      <c r="A15" s="1">
        <v>9</v>
      </c>
      <c r="B15" s="1" t="s">
        <v>68</v>
      </c>
      <c r="C15" s="1">
        <v>19.514233333333301</v>
      </c>
      <c r="D15" s="1">
        <v>50.942712999999998</v>
      </c>
    </row>
    <row r="16" spans="1:10" x14ac:dyDescent="0.25">
      <c r="A16" s="1">
        <v>10</v>
      </c>
      <c r="B16" s="1" t="s">
        <v>69</v>
      </c>
      <c r="C16" s="1">
        <v>38.723120000000002</v>
      </c>
      <c r="D16" s="1">
        <v>51.380847000000003</v>
      </c>
    </row>
    <row r="17" spans="1:8" x14ac:dyDescent="0.25">
      <c r="A17" s="1">
        <v>11</v>
      </c>
      <c r="B17" s="1" t="s">
        <v>70</v>
      </c>
      <c r="C17" s="1">
        <v>43.547356666666602</v>
      </c>
      <c r="D17" s="1">
        <v>51.703209999999999</v>
      </c>
    </row>
    <row r="18" spans="1:8" x14ac:dyDescent="0.25">
      <c r="A18" s="1">
        <v>12</v>
      </c>
      <c r="B18" s="1" t="s">
        <v>71</v>
      </c>
      <c r="C18" s="1">
        <v>20.264513333333301</v>
      </c>
      <c r="D18" s="1">
        <v>50.653967999999999</v>
      </c>
    </row>
    <row r="19" spans="1:8" x14ac:dyDescent="0.25">
      <c r="A19" s="1">
        <v>13</v>
      </c>
      <c r="B19" s="1" t="s">
        <v>72</v>
      </c>
      <c r="C19" s="1">
        <v>12.6658233333333</v>
      </c>
      <c r="D19" s="1">
        <v>50.639986999999998</v>
      </c>
    </row>
    <row r="20" spans="1:8" x14ac:dyDescent="0.25">
      <c r="A20" s="1">
        <v>14</v>
      </c>
      <c r="B20" s="1" t="s">
        <v>73</v>
      </c>
      <c r="C20" s="1">
        <v>16.509916666666602</v>
      </c>
      <c r="D20" s="1">
        <v>50.797649</v>
      </c>
    </row>
    <row r="21" spans="1:8" x14ac:dyDescent="0.25">
      <c r="C21" s="1" t="s">
        <v>107</v>
      </c>
      <c r="D21" s="1">
        <f>SUM(D7:D20)</f>
        <v>710.19465600000001</v>
      </c>
    </row>
    <row r="25" spans="1:8" x14ac:dyDescent="0.25">
      <c r="B25" s="6"/>
    </row>
    <row r="26" spans="1:8" x14ac:dyDescent="0.25">
      <c r="A26" s="66" t="s">
        <v>26</v>
      </c>
      <c r="B26" s="66"/>
      <c r="C26" s="66"/>
      <c r="D26" s="66"/>
      <c r="E26" s="66"/>
      <c r="F26" s="66"/>
      <c r="G26" s="66"/>
      <c r="H26" s="66"/>
    </row>
    <row r="28" spans="1:8" x14ac:dyDescent="0.25">
      <c r="A28" s="58" t="s">
        <v>8</v>
      </c>
      <c r="B28" s="58"/>
      <c r="C28" s="27">
        <v>515</v>
      </c>
    </row>
    <row r="29" spans="1:8" x14ac:dyDescent="0.25">
      <c r="A29" s="67" t="s">
        <v>24</v>
      </c>
      <c r="B29" s="67"/>
      <c r="C29" s="35">
        <v>2</v>
      </c>
      <c r="F29" s="2"/>
      <c r="G29" s="2"/>
    </row>
    <row r="30" spans="1:8" x14ac:dyDescent="0.25">
      <c r="A30" s="58" t="s">
        <v>92</v>
      </c>
      <c r="B30" s="58"/>
      <c r="C30" s="71" t="s">
        <v>94</v>
      </c>
      <c r="D30" s="71"/>
      <c r="E30" s="71"/>
      <c r="F30" s="2"/>
      <c r="G30" s="2"/>
    </row>
    <row r="31" spans="1:8" x14ac:dyDescent="0.25">
      <c r="A31" s="25" t="s">
        <v>17</v>
      </c>
      <c r="B31" s="61" t="s">
        <v>4</v>
      </c>
      <c r="C31" s="62"/>
      <c r="D31" s="4" t="s">
        <v>84</v>
      </c>
      <c r="E31" s="4" t="s">
        <v>85</v>
      </c>
      <c r="F31" s="4" t="s">
        <v>83</v>
      </c>
      <c r="G31" s="11" t="s">
        <v>7</v>
      </c>
    </row>
    <row r="32" spans="1:8" x14ac:dyDescent="0.25">
      <c r="A32" s="27" t="s">
        <v>18</v>
      </c>
      <c r="B32" s="88">
        <v>32823569.885999899</v>
      </c>
      <c r="C32" s="89"/>
      <c r="D32" s="8">
        <v>3044</v>
      </c>
      <c r="E32" s="8">
        <v>1550</v>
      </c>
      <c r="F32" s="42">
        <v>0</v>
      </c>
      <c r="G32" s="28">
        <v>2379</v>
      </c>
    </row>
    <row r="33" spans="1:8" x14ac:dyDescent="0.25">
      <c r="A33" s="27" t="s">
        <v>19</v>
      </c>
      <c r="B33" s="101">
        <v>32823569.885999899</v>
      </c>
      <c r="C33" s="101"/>
      <c r="D33" s="8">
        <v>3044</v>
      </c>
      <c r="E33" s="8">
        <v>1661</v>
      </c>
      <c r="F33" s="42">
        <v>0</v>
      </c>
      <c r="G33" s="28">
        <v>2380</v>
      </c>
    </row>
    <row r="34" spans="1:8" x14ac:dyDescent="0.25">
      <c r="A34" s="27" t="s">
        <v>20</v>
      </c>
      <c r="B34" s="101">
        <v>32823569.885999899</v>
      </c>
      <c r="C34" s="101"/>
      <c r="D34" s="8">
        <v>3044</v>
      </c>
      <c r="E34" s="8">
        <v>22830</v>
      </c>
      <c r="F34" s="42">
        <v>0</v>
      </c>
      <c r="G34" s="28">
        <v>2294</v>
      </c>
    </row>
    <row r="35" spans="1:8" x14ac:dyDescent="0.25">
      <c r="A35" s="27" t="s">
        <v>21</v>
      </c>
      <c r="B35" s="101">
        <v>32823569.885999899</v>
      </c>
      <c r="C35" s="101"/>
      <c r="D35" s="28">
        <v>3044</v>
      </c>
      <c r="E35" s="8">
        <v>191661</v>
      </c>
      <c r="F35" s="42">
        <v>0</v>
      </c>
      <c r="G35" s="28">
        <v>2749</v>
      </c>
    </row>
    <row r="38" spans="1:8" x14ac:dyDescent="0.25">
      <c r="A38" s="74" t="s">
        <v>9</v>
      </c>
      <c r="B38" s="74"/>
      <c r="C38" s="74"/>
      <c r="D38" s="74"/>
      <c r="E38" s="74"/>
      <c r="F38" s="74"/>
      <c r="G38" s="74"/>
      <c r="H38" s="74"/>
    </row>
    <row r="39" spans="1:8" x14ac:dyDescent="0.25">
      <c r="A39" s="69" t="s">
        <v>23</v>
      </c>
      <c r="B39" s="69"/>
      <c r="C39" s="69"/>
      <c r="D39" s="69"/>
    </row>
    <row r="41" spans="1:8" x14ac:dyDescent="0.25">
      <c r="A41" s="25" t="s">
        <v>17</v>
      </c>
      <c r="B41" s="27" t="s">
        <v>18</v>
      </c>
    </row>
    <row r="42" spans="1:8" x14ac:dyDescent="0.25">
      <c r="A42" s="4" t="s">
        <v>8</v>
      </c>
      <c r="B42" s="27">
        <v>515</v>
      </c>
      <c r="F42" s="2"/>
    </row>
    <row r="43" spans="1:8" x14ac:dyDescent="0.25">
      <c r="A43" s="11" t="s">
        <v>22</v>
      </c>
      <c r="B43" s="27">
        <v>2</v>
      </c>
    </row>
    <row r="44" spans="1:8" x14ac:dyDescent="0.25">
      <c r="A44" s="4" t="s">
        <v>10</v>
      </c>
      <c r="B44" s="75" t="s">
        <v>4</v>
      </c>
      <c r="C44" s="76"/>
      <c r="D44" s="4" t="s">
        <v>84</v>
      </c>
      <c r="E44" s="4" t="s">
        <v>85</v>
      </c>
      <c r="F44" s="4" t="s">
        <v>83</v>
      </c>
      <c r="G44" s="4" t="s">
        <v>7</v>
      </c>
    </row>
    <row r="45" spans="1:8" x14ac:dyDescent="0.25">
      <c r="A45" s="90" t="s">
        <v>86</v>
      </c>
      <c r="B45" s="91"/>
      <c r="C45" s="91"/>
      <c r="D45" s="91"/>
      <c r="E45" s="91"/>
      <c r="F45" s="91"/>
      <c r="G45" s="92"/>
    </row>
    <row r="46" spans="1:8" x14ac:dyDescent="0.25">
      <c r="A46" s="8">
        <v>2</v>
      </c>
      <c r="B46" s="88">
        <v>32823569.885999899</v>
      </c>
      <c r="C46" s="89"/>
      <c r="D46" s="8">
        <v>3044</v>
      </c>
      <c r="E46" s="8">
        <v>1550</v>
      </c>
      <c r="F46" s="42">
        <v>0</v>
      </c>
      <c r="G46" s="8">
        <v>2245</v>
      </c>
    </row>
    <row r="47" spans="1:8" x14ac:dyDescent="0.25">
      <c r="A47" s="8">
        <v>3</v>
      </c>
      <c r="B47" s="88">
        <v>32823569.885999899</v>
      </c>
      <c r="C47" s="89"/>
      <c r="D47" s="8">
        <v>4553</v>
      </c>
      <c r="E47" s="8">
        <v>1550</v>
      </c>
      <c r="F47" s="42">
        <v>0</v>
      </c>
      <c r="G47" s="8">
        <v>4885</v>
      </c>
    </row>
    <row r="48" spans="1:8" x14ac:dyDescent="0.25">
      <c r="A48" s="8">
        <v>5</v>
      </c>
      <c r="B48" s="88">
        <v>32823569.885999899</v>
      </c>
      <c r="C48" s="89"/>
      <c r="D48" s="8">
        <v>7571</v>
      </c>
      <c r="E48" s="8">
        <v>1550</v>
      </c>
      <c r="F48" s="42">
        <v>0</v>
      </c>
      <c r="G48" s="8">
        <v>13177</v>
      </c>
    </row>
    <row r="49" spans="1:9" x14ac:dyDescent="0.25">
      <c r="A49" s="2" t="s">
        <v>10</v>
      </c>
      <c r="B49" s="94" t="s">
        <v>92</v>
      </c>
      <c r="C49" s="95"/>
      <c r="D49" s="96"/>
      <c r="F49" s="37"/>
    </row>
    <row r="50" spans="1:9" x14ac:dyDescent="0.25">
      <c r="A50" s="34" t="s">
        <v>98</v>
      </c>
      <c r="B50" s="93" t="s">
        <v>95</v>
      </c>
      <c r="C50" s="93"/>
      <c r="D50" s="93"/>
      <c r="F50" s="37"/>
    </row>
    <row r="51" spans="1:9" x14ac:dyDescent="0.25">
      <c r="A51" s="34" t="s">
        <v>99</v>
      </c>
      <c r="B51" s="93" t="s">
        <v>96</v>
      </c>
      <c r="C51" s="93"/>
      <c r="D51" s="93"/>
      <c r="F51" s="37"/>
    </row>
    <row r="52" spans="1:9" x14ac:dyDescent="0.25">
      <c r="A52" s="34" t="s">
        <v>100</v>
      </c>
      <c r="B52" s="93" t="s">
        <v>97</v>
      </c>
      <c r="C52" s="93"/>
      <c r="D52" s="93"/>
      <c r="F52" s="37"/>
    </row>
    <row r="53" spans="1:9" x14ac:dyDescent="0.25">
      <c r="C53" s="24"/>
      <c r="D53" s="24"/>
    </row>
    <row r="54" spans="1:9" x14ac:dyDescent="0.25">
      <c r="A54" s="66" t="s">
        <v>29</v>
      </c>
      <c r="B54" s="66"/>
      <c r="C54" s="66"/>
      <c r="D54" s="66"/>
      <c r="E54" s="66"/>
      <c r="F54" s="66"/>
      <c r="G54" s="66"/>
      <c r="H54" s="66"/>
      <c r="I54" s="66"/>
    </row>
    <row r="56" spans="1:9" x14ac:dyDescent="0.25">
      <c r="A56" s="58" t="s">
        <v>17</v>
      </c>
      <c r="B56" s="58"/>
      <c r="C56" s="27" t="s">
        <v>18</v>
      </c>
    </row>
    <row r="57" spans="1:9" x14ac:dyDescent="0.25">
      <c r="A57" s="59" t="s">
        <v>140</v>
      </c>
      <c r="B57" s="59"/>
      <c r="C57" s="34">
        <v>15</v>
      </c>
    </row>
    <row r="58" spans="1:9" x14ac:dyDescent="0.25">
      <c r="A58" s="59" t="s">
        <v>141</v>
      </c>
      <c r="B58" s="59"/>
      <c r="C58" s="34" t="s">
        <v>90</v>
      </c>
    </row>
    <row r="59" spans="1:9" x14ac:dyDescent="0.25">
      <c r="A59" s="11" t="s">
        <v>8</v>
      </c>
      <c r="B59" s="11" t="s">
        <v>139</v>
      </c>
      <c r="C59" s="61" t="s">
        <v>4</v>
      </c>
      <c r="D59" s="62"/>
      <c r="E59" s="4" t="s">
        <v>84</v>
      </c>
      <c r="F59" s="4" t="s">
        <v>85</v>
      </c>
      <c r="G59" s="4" t="s">
        <v>83</v>
      </c>
      <c r="H59" s="11" t="s">
        <v>7</v>
      </c>
    </row>
    <row r="60" spans="1:9" x14ac:dyDescent="0.25">
      <c r="A60" s="8">
        <v>771</v>
      </c>
      <c r="B60" s="1">
        <v>14</v>
      </c>
      <c r="C60" s="81">
        <v>30859529.885999899</v>
      </c>
      <c r="D60" s="81"/>
      <c r="E60" s="8">
        <v>3057</v>
      </c>
      <c r="F60" s="8">
        <v>1552</v>
      </c>
      <c r="G60" s="42">
        <v>0</v>
      </c>
      <c r="H60" s="8">
        <v>2277</v>
      </c>
      <c r="I60" s="43"/>
    </row>
    <row r="61" spans="1:9" x14ac:dyDescent="0.25">
      <c r="A61" s="8">
        <v>620</v>
      </c>
      <c r="B61" s="1">
        <v>12</v>
      </c>
      <c r="C61" s="86">
        <v>30859529.885999899</v>
      </c>
      <c r="D61" s="87"/>
      <c r="E61" s="8">
        <v>3057</v>
      </c>
      <c r="F61" s="8">
        <v>1552</v>
      </c>
      <c r="G61" s="42">
        <v>0</v>
      </c>
      <c r="H61" s="8">
        <v>2187</v>
      </c>
      <c r="I61" s="43"/>
    </row>
    <row r="62" spans="1:9" x14ac:dyDescent="0.25">
      <c r="A62" s="8">
        <v>415</v>
      </c>
      <c r="B62" s="1">
        <v>8</v>
      </c>
      <c r="C62" s="86">
        <v>30859529.885999899</v>
      </c>
      <c r="D62" s="87"/>
      <c r="E62" s="8">
        <v>3057</v>
      </c>
      <c r="F62" s="8">
        <v>1552</v>
      </c>
      <c r="G62" s="42">
        <v>0</v>
      </c>
      <c r="H62" s="8">
        <v>2240</v>
      </c>
      <c r="I62" s="43"/>
    </row>
    <row r="63" spans="1:9" x14ac:dyDescent="0.25">
      <c r="C63" s="102"/>
      <c r="D63" s="103"/>
      <c r="E63" s="1"/>
      <c r="F63" s="1"/>
      <c r="G63" s="36"/>
    </row>
    <row r="65" spans="1:8" ht="15.75" thickBot="1" x14ac:dyDescent="0.3"/>
    <row r="66" spans="1:8" ht="15.75" thickBot="1" x14ac:dyDescent="0.3">
      <c r="A66" s="29" t="s">
        <v>0</v>
      </c>
      <c r="B66" s="30" t="s">
        <v>1</v>
      </c>
      <c r="C66" s="31" t="s">
        <v>2</v>
      </c>
      <c r="E66" s="27" t="s">
        <v>106</v>
      </c>
      <c r="F66" s="63" t="s">
        <v>116</v>
      </c>
      <c r="G66" s="63"/>
      <c r="H66" s="63"/>
    </row>
    <row r="67" spans="1:8" x14ac:dyDescent="0.25">
      <c r="A67" s="18">
        <v>1</v>
      </c>
      <c r="B67" s="19">
        <v>24.900659999999998</v>
      </c>
      <c r="C67" s="20">
        <v>50.973509999999997</v>
      </c>
      <c r="E67" s="1">
        <v>1</v>
      </c>
      <c r="F67" s="104" t="s">
        <v>130</v>
      </c>
      <c r="G67" s="104"/>
      <c r="H67" s="104"/>
    </row>
    <row r="68" spans="1:8" x14ac:dyDescent="0.25">
      <c r="A68" s="13">
        <v>2</v>
      </c>
      <c r="B68" s="1">
        <v>15.25592</v>
      </c>
      <c r="C68" s="14">
        <v>50.478839999999998</v>
      </c>
      <c r="E68" s="1">
        <v>2</v>
      </c>
      <c r="F68" s="104" t="s">
        <v>131</v>
      </c>
      <c r="G68" s="104"/>
      <c r="H68" s="104"/>
    </row>
    <row r="69" spans="1:8" x14ac:dyDescent="0.25">
      <c r="A69" s="13">
        <v>3</v>
      </c>
      <c r="B69" s="1">
        <v>50.210430000000002</v>
      </c>
      <c r="C69" s="14">
        <v>51.753160000000001</v>
      </c>
      <c r="E69" s="1">
        <v>3</v>
      </c>
      <c r="F69" s="104" t="s">
        <v>132</v>
      </c>
      <c r="G69" s="104"/>
      <c r="H69" s="104"/>
    </row>
    <row r="70" spans="1:8" x14ac:dyDescent="0.25">
      <c r="A70" s="13">
        <v>4</v>
      </c>
      <c r="B70" s="1">
        <v>37.653239999999997</v>
      </c>
      <c r="C70" s="14">
        <v>51.364800000000002</v>
      </c>
      <c r="E70" s="1">
        <v>4</v>
      </c>
      <c r="F70" s="104" t="s">
        <v>133</v>
      </c>
      <c r="G70" s="104"/>
      <c r="H70" s="104"/>
    </row>
    <row r="71" spans="1:8" x14ac:dyDescent="0.25">
      <c r="A71" s="13">
        <v>5</v>
      </c>
      <c r="B71" s="1">
        <v>12.75259</v>
      </c>
      <c r="C71" s="14">
        <v>50.391289999999998</v>
      </c>
      <c r="E71" s="1">
        <v>5</v>
      </c>
      <c r="F71" s="104" t="s">
        <v>134</v>
      </c>
      <c r="G71" s="104"/>
      <c r="H71" s="104"/>
    </row>
    <row r="72" spans="1:8" x14ac:dyDescent="0.25">
      <c r="A72" s="13">
        <v>6</v>
      </c>
      <c r="B72" s="1">
        <v>43.547359999999998</v>
      </c>
      <c r="C72" s="14">
        <v>51.703209999999999</v>
      </c>
      <c r="E72" s="1">
        <v>6</v>
      </c>
      <c r="F72" s="104" t="s">
        <v>135</v>
      </c>
      <c r="G72" s="104"/>
      <c r="H72" s="104"/>
    </row>
    <row r="73" spans="1:8" x14ac:dyDescent="0.25">
      <c r="A73" s="13">
        <v>7</v>
      </c>
      <c r="B73" s="1">
        <v>78.501869999999997</v>
      </c>
      <c r="C73" s="14">
        <v>52.977530000000002</v>
      </c>
      <c r="E73" s="1">
        <v>7</v>
      </c>
      <c r="F73" s="104" t="s">
        <v>136</v>
      </c>
      <c r="G73" s="104"/>
      <c r="H73" s="104"/>
    </row>
    <row r="74" spans="1:8" x14ac:dyDescent="0.25">
      <c r="A74" s="13">
        <v>8</v>
      </c>
      <c r="B74" s="1">
        <v>68.448009999999996</v>
      </c>
      <c r="C74" s="14">
        <v>52.676720000000003</v>
      </c>
      <c r="E74" s="1">
        <v>8</v>
      </c>
      <c r="F74" s="104" t="s">
        <v>137</v>
      </c>
      <c r="G74" s="104"/>
      <c r="H74" s="104"/>
    </row>
    <row r="75" spans="1:8" x14ac:dyDescent="0.25">
      <c r="A75" s="13">
        <v>9</v>
      </c>
      <c r="B75" s="1">
        <v>21.214259999999999</v>
      </c>
      <c r="C75" s="14">
        <v>50.768210000000003</v>
      </c>
    </row>
    <row r="76" spans="1:8" x14ac:dyDescent="0.25">
      <c r="A76" s="13">
        <v>10</v>
      </c>
      <c r="B76" s="1">
        <v>47.707099999999997</v>
      </c>
      <c r="C76" s="14">
        <v>51.665610000000001</v>
      </c>
    </row>
    <row r="77" spans="1:8" x14ac:dyDescent="0.25">
      <c r="A77" s="13">
        <v>11</v>
      </c>
      <c r="B77" s="1">
        <v>40.156579999999998</v>
      </c>
      <c r="C77" s="14">
        <v>51.452350000000003</v>
      </c>
    </row>
    <row r="78" spans="1:8" x14ac:dyDescent="0.25">
      <c r="A78" s="13">
        <v>12</v>
      </c>
      <c r="B78" s="1">
        <v>2.5033300000000001</v>
      </c>
      <c r="C78" s="14">
        <v>50.08755</v>
      </c>
    </row>
    <row r="79" spans="1:8" x14ac:dyDescent="0.25">
      <c r="A79" s="13">
        <v>13</v>
      </c>
      <c r="B79" s="1">
        <v>30.79477</v>
      </c>
      <c r="C79" s="14">
        <v>51.311920000000001</v>
      </c>
    </row>
    <row r="80" spans="1:8" x14ac:dyDescent="0.25">
      <c r="A80" s="13">
        <v>14</v>
      </c>
      <c r="B80" s="1">
        <v>28.291440000000001</v>
      </c>
      <c r="C80" s="14">
        <v>51.22437</v>
      </c>
    </row>
    <row r="81" spans="1:9" ht="15.75" thickBot="1" x14ac:dyDescent="0.3">
      <c r="A81" s="15">
        <v>15</v>
      </c>
      <c r="B81" s="16">
        <v>34.954509999999999</v>
      </c>
      <c r="C81" s="17">
        <v>51.274320000000003</v>
      </c>
    </row>
    <row r="82" spans="1:9" x14ac:dyDescent="0.25">
      <c r="C82">
        <f>SUM(C67:C81)</f>
        <v>770.10338999999999</v>
      </c>
    </row>
    <row r="85" spans="1:9" x14ac:dyDescent="0.25">
      <c r="A85" s="66" t="s">
        <v>28</v>
      </c>
      <c r="B85" s="66"/>
      <c r="C85" s="66"/>
      <c r="D85" s="66"/>
      <c r="E85" s="66"/>
      <c r="F85" s="66"/>
      <c r="G85" s="66"/>
      <c r="H85" s="66"/>
      <c r="I85" s="66"/>
    </row>
    <row r="87" spans="1:9" x14ac:dyDescent="0.25">
      <c r="A87" s="11" t="s">
        <v>25</v>
      </c>
      <c r="B87" s="27" t="s">
        <v>18</v>
      </c>
    </row>
    <row r="88" spans="1:9" x14ac:dyDescent="0.25">
      <c r="A88" s="39" t="s">
        <v>91</v>
      </c>
      <c r="B88" s="34">
        <v>2</v>
      </c>
    </row>
    <row r="89" spans="1:9" x14ac:dyDescent="0.25">
      <c r="A89" s="4" t="s">
        <v>8</v>
      </c>
      <c r="B89" s="27">
        <v>515</v>
      </c>
    </row>
    <row r="90" spans="1:9" x14ac:dyDescent="0.25">
      <c r="A90" s="11" t="s">
        <v>24</v>
      </c>
      <c r="B90" s="61" t="s">
        <v>165</v>
      </c>
      <c r="C90" s="62"/>
      <c r="D90" s="3" t="s">
        <v>162</v>
      </c>
      <c r="E90" s="4" t="s">
        <v>84</v>
      </c>
      <c r="F90" s="4" t="s">
        <v>85</v>
      </c>
      <c r="G90" s="4" t="s">
        <v>83</v>
      </c>
      <c r="H90" s="11" t="s">
        <v>7</v>
      </c>
    </row>
    <row r="91" spans="1:9" x14ac:dyDescent="0.25">
      <c r="A91" s="28">
        <v>1</v>
      </c>
      <c r="B91" s="99">
        <v>29969129.885999899</v>
      </c>
      <c r="C91" s="100"/>
      <c r="D91" s="54">
        <f>B91/936210</f>
        <v>32.011119178389357</v>
      </c>
      <c r="E91" s="51">
        <v>3044</v>
      </c>
      <c r="F91" s="51">
        <v>1550</v>
      </c>
      <c r="G91" s="53">
        <v>0</v>
      </c>
      <c r="H91" s="50">
        <v>2.4</v>
      </c>
    </row>
    <row r="92" spans="1:9" x14ac:dyDescent="0.25">
      <c r="A92" s="28">
        <v>2</v>
      </c>
      <c r="B92" s="99">
        <v>32823569.886</v>
      </c>
      <c r="C92" s="100"/>
      <c r="D92" s="54">
        <f t="shared" ref="D92:D94" si="0">B92/936210</f>
        <v>35.060050507898872</v>
      </c>
      <c r="E92" s="51">
        <v>3044</v>
      </c>
      <c r="F92" s="51">
        <v>1550</v>
      </c>
      <c r="G92" s="53">
        <v>0</v>
      </c>
      <c r="H92" s="50">
        <v>2.4</v>
      </c>
    </row>
    <row r="93" spans="1:9" x14ac:dyDescent="0.25">
      <c r="A93" s="28">
        <v>3</v>
      </c>
      <c r="B93" s="97">
        <v>35678009.886</v>
      </c>
      <c r="C93" s="98"/>
      <c r="D93" s="54">
        <f t="shared" si="0"/>
        <v>38.108981837408272</v>
      </c>
      <c r="E93" s="51">
        <v>3044</v>
      </c>
      <c r="F93" s="51">
        <v>1550</v>
      </c>
      <c r="G93" s="53">
        <v>0</v>
      </c>
      <c r="H93" s="50">
        <v>2.2999999999999998</v>
      </c>
    </row>
    <row r="94" spans="1:9" x14ac:dyDescent="0.25">
      <c r="A94" s="28">
        <v>5</v>
      </c>
      <c r="B94" s="99">
        <v>41386889.886</v>
      </c>
      <c r="C94" s="100"/>
      <c r="D94" s="54">
        <f t="shared" si="0"/>
        <v>44.206844496427081</v>
      </c>
      <c r="E94" s="51">
        <v>3044</v>
      </c>
      <c r="F94" s="51">
        <v>1550</v>
      </c>
      <c r="G94" s="53">
        <v>0</v>
      </c>
      <c r="H94" s="50">
        <v>2.2999999999999998</v>
      </c>
    </row>
    <row r="97" spans="1:4" x14ac:dyDescent="0.25">
      <c r="A97" s="3" t="s">
        <v>24</v>
      </c>
      <c r="B97" s="94" t="s">
        <v>92</v>
      </c>
      <c r="C97" s="95"/>
      <c r="D97" s="96"/>
    </row>
    <row r="98" spans="1:4" x14ac:dyDescent="0.25">
      <c r="A98" s="34">
        <v>1</v>
      </c>
      <c r="B98" s="93" t="s">
        <v>101</v>
      </c>
      <c r="C98" s="93"/>
      <c r="D98" s="93"/>
    </row>
    <row r="99" spans="1:4" x14ac:dyDescent="0.25">
      <c r="A99" s="34" t="s">
        <v>103</v>
      </c>
      <c r="B99" s="93" t="s">
        <v>102</v>
      </c>
      <c r="C99" s="93"/>
      <c r="D99" s="93"/>
    </row>
    <row r="100" spans="1:4" x14ac:dyDescent="0.25">
      <c r="A100" s="34">
        <v>5</v>
      </c>
      <c r="B100" s="93" t="s">
        <v>104</v>
      </c>
      <c r="C100" s="93"/>
      <c r="D100" s="93"/>
    </row>
    <row r="157" spans="19:19" x14ac:dyDescent="0.25">
      <c r="S157">
        <f>SUM(S26:S156)</f>
        <v>0</v>
      </c>
    </row>
  </sheetData>
  <mergeCells count="50">
    <mergeCell ref="B99:D99"/>
    <mergeCell ref="B100:D100"/>
    <mergeCell ref="F67:H67"/>
    <mergeCell ref="F68:H68"/>
    <mergeCell ref="F69:H69"/>
    <mergeCell ref="F70:H70"/>
    <mergeCell ref="F71:H71"/>
    <mergeCell ref="F72:H72"/>
    <mergeCell ref="F73:H73"/>
    <mergeCell ref="F74:H74"/>
    <mergeCell ref="A85:I85"/>
    <mergeCell ref="B97:D97"/>
    <mergeCell ref="B98:D98"/>
    <mergeCell ref="B90:C90"/>
    <mergeCell ref="B91:C91"/>
    <mergeCell ref="B92:C92"/>
    <mergeCell ref="B93:C93"/>
    <mergeCell ref="B94:C94"/>
    <mergeCell ref="C1:F2"/>
    <mergeCell ref="A26:H26"/>
    <mergeCell ref="B31:C31"/>
    <mergeCell ref="B32:C32"/>
    <mergeCell ref="B33:C33"/>
    <mergeCell ref="A29:B29"/>
    <mergeCell ref="A28:B28"/>
    <mergeCell ref="A30:B30"/>
    <mergeCell ref="C30:E30"/>
    <mergeCell ref="B34:C34"/>
    <mergeCell ref="B35:C35"/>
    <mergeCell ref="A38:H38"/>
    <mergeCell ref="A39:D39"/>
    <mergeCell ref="B44:C44"/>
    <mergeCell ref="A45:G45"/>
    <mergeCell ref="B51:D51"/>
    <mergeCell ref="B50:D50"/>
    <mergeCell ref="B52:D52"/>
    <mergeCell ref="B49:D49"/>
    <mergeCell ref="F66:H66"/>
    <mergeCell ref="B46:C46"/>
    <mergeCell ref="B47:C47"/>
    <mergeCell ref="B48:C48"/>
    <mergeCell ref="A54:I54"/>
    <mergeCell ref="A56:B56"/>
    <mergeCell ref="A57:B57"/>
    <mergeCell ref="A58:B58"/>
    <mergeCell ref="C59:D59"/>
    <mergeCell ref="C60:D60"/>
    <mergeCell ref="C61:D61"/>
    <mergeCell ref="C62:D62"/>
    <mergeCell ref="C63:D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64F6-D1DA-49F0-8B97-991B3C14EF9A}">
  <dimension ref="A1:S3639"/>
  <sheetViews>
    <sheetView tabSelected="1" topLeftCell="A87" workbookViewId="0">
      <selection activeCell="F113" sqref="F113"/>
    </sheetView>
  </sheetViews>
  <sheetFormatPr baseColWidth="10" defaultRowHeight="15" x14ac:dyDescent="0.25"/>
  <cols>
    <col min="4" max="4" width="11.42578125" customWidth="1"/>
    <col min="5" max="5" width="12" bestFit="1" customWidth="1"/>
    <col min="6" max="7" width="11.5703125" bestFit="1" customWidth="1"/>
  </cols>
  <sheetData>
    <row r="1" spans="1:8" x14ac:dyDescent="0.25">
      <c r="A1" s="2"/>
      <c r="C1" s="70" t="s">
        <v>14</v>
      </c>
      <c r="D1" s="70"/>
      <c r="E1" s="70"/>
      <c r="F1" s="70"/>
    </row>
    <row r="2" spans="1:8" x14ac:dyDescent="0.25">
      <c r="A2" s="2"/>
      <c r="C2" s="70"/>
      <c r="D2" s="70"/>
      <c r="E2" s="70"/>
      <c r="F2" s="70"/>
    </row>
    <row r="3" spans="1:8" x14ac:dyDescent="0.25">
      <c r="A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t="s">
        <v>3</v>
      </c>
    </row>
    <row r="6" spans="1:8" x14ac:dyDescent="0.25">
      <c r="A6" s="3" t="s">
        <v>106</v>
      </c>
      <c r="B6" s="59" t="s">
        <v>32</v>
      </c>
      <c r="C6" s="59"/>
      <c r="D6" s="59"/>
      <c r="E6" s="3" t="s">
        <v>7</v>
      </c>
      <c r="F6" s="3" t="s">
        <v>105</v>
      </c>
    </row>
    <row r="7" spans="1:8" x14ac:dyDescent="0.25">
      <c r="A7" s="1">
        <v>1</v>
      </c>
      <c r="B7" s="105" t="s">
        <v>74</v>
      </c>
      <c r="C7" s="106"/>
      <c r="D7" s="107"/>
      <c r="E7" s="1">
        <v>41.456746666666596</v>
      </c>
      <c r="F7" s="1">
        <v>51.621850999999999</v>
      </c>
    </row>
    <row r="8" spans="1:8" x14ac:dyDescent="0.25">
      <c r="A8" s="1">
        <v>2</v>
      </c>
      <c r="B8" s="105" t="s">
        <v>75</v>
      </c>
      <c r="C8" s="106"/>
      <c r="D8" s="107"/>
      <c r="E8" s="1">
        <v>58.117309999999897</v>
      </c>
      <c r="F8" s="1">
        <v>52.371760000000002</v>
      </c>
    </row>
    <row r="9" spans="1:8" x14ac:dyDescent="0.25">
      <c r="A9" s="1">
        <v>3</v>
      </c>
      <c r="B9" s="105" t="s">
        <v>30</v>
      </c>
      <c r="C9" s="106"/>
      <c r="D9" s="107"/>
      <c r="E9" s="1">
        <v>48.238313333333302</v>
      </c>
      <c r="F9" s="1">
        <v>52.023575000000001</v>
      </c>
    </row>
    <row r="10" spans="1:8" x14ac:dyDescent="0.25">
      <c r="A10" s="1">
        <v>4</v>
      </c>
      <c r="B10" s="105" t="s">
        <v>31</v>
      </c>
      <c r="C10" s="106"/>
      <c r="D10" s="107"/>
      <c r="E10" s="1">
        <v>24.7621166666666</v>
      </c>
      <c r="F10" s="1">
        <v>51.021431999999997</v>
      </c>
    </row>
    <row r="11" spans="1:8" x14ac:dyDescent="0.25">
      <c r="A11" s="8">
        <v>5</v>
      </c>
      <c r="B11" s="105" t="s">
        <v>76</v>
      </c>
      <c r="C11" s="106"/>
      <c r="D11" s="107"/>
      <c r="E11" s="1">
        <v>58.987633333333299</v>
      </c>
      <c r="F11" s="1">
        <v>52.034815000000002</v>
      </c>
    </row>
    <row r="12" spans="1:8" x14ac:dyDescent="0.25">
      <c r="A12" s="1">
        <v>6</v>
      </c>
      <c r="B12" s="105" t="s">
        <v>78</v>
      </c>
      <c r="C12" s="106"/>
      <c r="D12" s="107"/>
      <c r="E12" s="1">
        <v>68.448013333333293</v>
      </c>
      <c r="F12" s="1">
        <v>52.676720000000003</v>
      </c>
    </row>
    <row r="13" spans="1:8" x14ac:dyDescent="0.25">
      <c r="A13" s="1">
        <v>7</v>
      </c>
      <c r="B13" s="105" t="s">
        <v>77</v>
      </c>
      <c r="C13" s="106"/>
      <c r="D13" s="107"/>
      <c r="E13" s="1">
        <v>50.210429999999903</v>
      </c>
      <c r="F13" s="1">
        <v>51.753155999999997</v>
      </c>
    </row>
    <row r="14" spans="1:8" x14ac:dyDescent="0.25">
      <c r="A14" s="1">
        <v>8</v>
      </c>
      <c r="B14" s="105" t="s">
        <v>79</v>
      </c>
      <c r="C14" s="106"/>
      <c r="D14" s="107"/>
      <c r="E14" s="1">
        <v>30.79477</v>
      </c>
      <c r="F14" s="1">
        <v>51.311922000000003</v>
      </c>
    </row>
    <row r="15" spans="1:8" x14ac:dyDescent="0.25">
      <c r="A15" s="1">
        <v>9</v>
      </c>
      <c r="B15" s="105" t="s">
        <v>80</v>
      </c>
      <c r="C15" s="106"/>
      <c r="D15" s="107"/>
      <c r="E15" s="1">
        <v>37.6532433333333</v>
      </c>
      <c r="F15" s="1">
        <v>51.364798999999998</v>
      </c>
    </row>
    <row r="16" spans="1:8" x14ac:dyDescent="0.25">
      <c r="A16" s="1">
        <v>10</v>
      </c>
      <c r="B16" s="72" t="s">
        <v>82</v>
      </c>
      <c r="C16" s="72"/>
      <c r="D16" s="72"/>
      <c r="E16" s="1">
        <v>21.5635333333333</v>
      </c>
      <c r="F16" s="1">
        <v>50.373452999999998</v>
      </c>
    </row>
    <row r="17" spans="1:8" x14ac:dyDescent="0.25">
      <c r="A17" s="1">
        <v>11</v>
      </c>
      <c r="B17" s="72" t="s">
        <v>81</v>
      </c>
      <c r="C17" s="72"/>
      <c r="D17" s="72"/>
      <c r="E17" s="1">
        <v>8.0737466666666702</v>
      </c>
      <c r="F17" s="1">
        <v>50.171106000000002</v>
      </c>
    </row>
    <row r="18" spans="1:8" x14ac:dyDescent="0.25">
      <c r="E18" s="1" t="s">
        <v>107</v>
      </c>
      <c r="F18" s="1">
        <f>SUM(F7:F17)</f>
        <v>566.72458900000004</v>
      </c>
    </row>
    <row r="20" spans="1:8" x14ac:dyDescent="0.25">
      <c r="A20" t="s">
        <v>35</v>
      </c>
    </row>
    <row r="21" spans="1:8" x14ac:dyDescent="0.25">
      <c r="A21" t="s">
        <v>36</v>
      </c>
      <c r="B21" s="6"/>
    </row>
    <row r="22" spans="1:8" x14ac:dyDescent="0.25">
      <c r="A22" s="66" t="s">
        <v>26</v>
      </c>
      <c r="B22" s="66"/>
      <c r="C22" s="66"/>
      <c r="D22" s="66"/>
      <c r="E22" s="66"/>
      <c r="F22" s="66"/>
      <c r="G22" s="66"/>
      <c r="H22" s="66"/>
    </row>
    <row r="23" spans="1:8" x14ac:dyDescent="0.25">
      <c r="A23" s="58" t="s">
        <v>8</v>
      </c>
      <c r="B23" s="58"/>
      <c r="C23" s="27">
        <v>567</v>
      </c>
    </row>
    <row r="24" spans="1:8" x14ac:dyDescent="0.25">
      <c r="A24" s="58" t="s">
        <v>24</v>
      </c>
      <c r="B24" s="58"/>
      <c r="C24" s="27">
        <v>2</v>
      </c>
    </row>
    <row r="25" spans="1:8" x14ac:dyDescent="0.25">
      <c r="A25" s="58" t="s">
        <v>92</v>
      </c>
      <c r="B25" s="58"/>
      <c r="C25" s="27" t="s">
        <v>88</v>
      </c>
      <c r="F25" s="2"/>
      <c r="G25" s="2"/>
    </row>
    <row r="26" spans="1:8" x14ac:dyDescent="0.25">
      <c r="A26" s="9" t="s">
        <v>17</v>
      </c>
      <c r="B26" s="75" t="s">
        <v>4</v>
      </c>
      <c r="C26" s="76"/>
      <c r="D26" s="4" t="s">
        <v>84</v>
      </c>
      <c r="E26" s="4" t="s">
        <v>85</v>
      </c>
      <c r="F26" s="4" t="s">
        <v>83</v>
      </c>
      <c r="G26" s="4" t="s">
        <v>7</v>
      </c>
    </row>
    <row r="27" spans="1:8" x14ac:dyDescent="0.25">
      <c r="A27" s="27" t="s">
        <v>18</v>
      </c>
      <c r="B27" s="64">
        <v>3116089.2045</v>
      </c>
      <c r="C27" s="65"/>
      <c r="D27" s="8">
        <v>4627</v>
      </c>
      <c r="E27" s="8">
        <v>2331</v>
      </c>
      <c r="F27" s="42">
        <v>0</v>
      </c>
      <c r="G27" s="8">
        <v>3949</v>
      </c>
    </row>
    <row r="28" spans="1:8" x14ac:dyDescent="0.25">
      <c r="A28" s="27" t="s">
        <v>19</v>
      </c>
      <c r="B28" s="64">
        <v>3116089.2045260002</v>
      </c>
      <c r="C28" s="65"/>
      <c r="D28" s="8">
        <v>4627</v>
      </c>
      <c r="E28" s="8">
        <v>2520</v>
      </c>
      <c r="F28" s="42">
        <v>0</v>
      </c>
      <c r="G28" s="8">
        <v>4137</v>
      </c>
    </row>
    <row r="29" spans="1:8" x14ac:dyDescent="0.25">
      <c r="A29" s="27" t="s">
        <v>20</v>
      </c>
      <c r="B29" s="64">
        <v>3116089.2045</v>
      </c>
      <c r="C29" s="65"/>
      <c r="D29" s="8">
        <v>4627</v>
      </c>
      <c r="E29" s="8">
        <v>27708</v>
      </c>
      <c r="F29" s="42">
        <v>0</v>
      </c>
      <c r="G29" s="8">
        <v>3854</v>
      </c>
    </row>
    <row r="30" spans="1:8" x14ac:dyDescent="0.25">
      <c r="A30" s="27" t="s">
        <v>21</v>
      </c>
      <c r="B30" s="64">
        <v>3116089.2045</v>
      </c>
      <c r="C30" s="65"/>
      <c r="D30" s="8">
        <v>4627</v>
      </c>
      <c r="E30" s="8">
        <v>463920</v>
      </c>
      <c r="F30" s="42">
        <v>0</v>
      </c>
      <c r="G30" s="8">
        <v>4745</v>
      </c>
    </row>
    <row r="33" spans="1:14" x14ac:dyDescent="0.25">
      <c r="A33" s="66" t="s">
        <v>9</v>
      </c>
      <c r="B33" s="66"/>
      <c r="C33" s="66"/>
      <c r="D33" s="66"/>
      <c r="E33" s="66"/>
      <c r="F33" s="66"/>
      <c r="G33" s="66"/>
      <c r="H33" s="66"/>
    </row>
    <row r="34" spans="1:14" x14ac:dyDescent="0.25">
      <c r="A34" s="26" t="s">
        <v>23</v>
      </c>
      <c r="B34" s="26"/>
      <c r="C34" s="26"/>
      <c r="D34" s="26"/>
    </row>
    <row r="35" spans="1:14" x14ac:dyDescent="0.25">
      <c r="A35" s="58" t="s">
        <v>17</v>
      </c>
      <c r="B35" s="58"/>
      <c r="C35" s="27" t="s">
        <v>20</v>
      </c>
    </row>
    <row r="36" spans="1:14" x14ac:dyDescent="0.25">
      <c r="A36" s="59" t="s">
        <v>8</v>
      </c>
      <c r="B36" s="59"/>
      <c r="C36" s="34">
        <v>567</v>
      </c>
    </row>
    <row r="37" spans="1:14" x14ac:dyDescent="0.25">
      <c r="A37" s="58" t="s">
        <v>24</v>
      </c>
      <c r="B37" s="58"/>
      <c r="C37" s="27">
        <v>2</v>
      </c>
      <c r="F37" s="2"/>
    </row>
    <row r="38" spans="1:14" x14ac:dyDescent="0.25">
      <c r="A38" s="113" t="s">
        <v>92</v>
      </c>
      <c r="B38" s="113"/>
      <c r="C38" s="27" t="s">
        <v>88</v>
      </c>
      <c r="F38" s="2"/>
      <c r="L38" s="59" t="s">
        <v>140</v>
      </c>
      <c r="M38" s="59"/>
      <c r="N38" s="34">
        <v>6</v>
      </c>
    </row>
    <row r="39" spans="1:14" x14ac:dyDescent="0.25">
      <c r="A39" s="4" t="s">
        <v>91</v>
      </c>
      <c r="B39" s="75" t="s">
        <v>4</v>
      </c>
      <c r="C39" s="76"/>
      <c r="D39" s="4" t="s">
        <v>84</v>
      </c>
      <c r="E39" s="4" t="s">
        <v>85</v>
      </c>
      <c r="F39" s="4" t="s">
        <v>83</v>
      </c>
      <c r="G39" s="4" t="s">
        <v>7</v>
      </c>
      <c r="L39" s="59" t="s">
        <v>141</v>
      </c>
      <c r="M39" s="59"/>
      <c r="N39" s="34" t="s">
        <v>90</v>
      </c>
    </row>
    <row r="40" spans="1:14" x14ac:dyDescent="0.25">
      <c r="A40" s="8">
        <v>1</v>
      </c>
      <c r="B40" s="64">
        <v>3116089.2045200001</v>
      </c>
      <c r="C40" s="65"/>
      <c r="D40" s="1">
        <v>2319</v>
      </c>
      <c r="E40" s="1">
        <v>27708</v>
      </c>
      <c r="F40" s="36">
        <v>0</v>
      </c>
      <c r="G40" s="1">
        <v>1535</v>
      </c>
    </row>
    <row r="41" spans="1:14" x14ac:dyDescent="0.25">
      <c r="A41" s="8">
        <v>2</v>
      </c>
      <c r="B41" s="64">
        <v>3116089.2045200001</v>
      </c>
      <c r="C41" s="65"/>
      <c r="D41" s="1">
        <v>4627</v>
      </c>
      <c r="E41" s="1">
        <v>27708</v>
      </c>
      <c r="F41" s="36">
        <v>0</v>
      </c>
      <c r="G41" s="1">
        <v>3885</v>
      </c>
    </row>
    <row r="42" spans="1:14" x14ac:dyDescent="0.25">
      <c r="A42" s="8">
        <v>3</v>
      </c>
      <c r="B42" s="64">
        <v>3116089.2045200001</v>
      </c>
      <c r="C42" s="65"/>
      <c r="D42" s="1">
        <v>6935</v>
      </c>
      <c r="E42" s="1">
        <v>27708</v>
      </c>
      <c r="F42" s="36">
        <v>0</v>
      </c>
      <c r="G42" s="1">
        <v>8448</v>
      </c>
    </row>
    <row r="43" spans="1:14" x14ac:dyDescent="0.25">
      <c r="A43" s="8">
        <v>5</v>
      </c>
      <c r="B43" s="64">
        <v>3116089.2045200001</v>
      </c>
      <c r="C43" s="65"/>
      <c r="D43" s="1">
        <v>11551</v>
      </c>
      <c r="E43" s="1">
        <v>27708</v>
      </c>
      <c r="F43" s="36">
        <v>0</v>
      </c>
      <c r="G43" s="1">
        <v>23100</v>
      </c>
    </row>
    <row r="44" spans="1:14" x14ac:dyDescent="0.25">
      <c r="C44" s="24"/>
      <c r="D44" s="24"/>
    </row>
    <row r="45" spans="1:14" x14ac:dyDescent="0.25">
      <c r="A45" s="66" t="s">
        <v>29</v>
      </c>
      <c r="B45" s="66"/>
      <c r="C45" s="66"/>
      <c r="D45" s="66"/>
      <c r="E45" s="66"/>
      <c r="F45" s="66"/>
      <c r="G45" s="66"/>
      <c r="H45" s="66"/>
      <c r="I45" s="66"/>
    </row>
    <row r="47" spans="1:14" x14ac:dyDescent="0.25">
      <c r="A47" s="58" t="s">
        <v>17</v>
      </c>
      <c r="B47" s="58"/>
      <c r="C47" s="27" t="s">
        <v>18</v>
      </c>
    </row>
    <row r="48" spans="1:14" x14ac:dyDescent="0.25">
      <c r="A48" s="59" t="s">
        <v>140</v>
      </c>
      <c r="B48" s="59"/>
      <c r="C48" s="34">
        <v>120</v>
      </c>
    </row>
    <row r="49" spans="1:19" x14ac:dyDescent="0.25">
      <c r="A49" s="59" t="s">
        <v>141</v>
      </c>
      <c r="B49" s="59"/>
      <c r="C49" s="34" t="s">
        <v>90</v>
      </c>
    </row>
    <row r="50" spans="1:19" x14ac:dyDescent="0.25">
      <c r="A50" s="11" t="s">
        <v>8</v>
      </c>
      <c r="B50" s="11" t="s">
        <v>139</v>
      </c>
      <c r="C50" s="61" t="s">
        <v>4</v>
      </c>
      <c r="D50" s="62"/>
      <c r="E50" s="4" t="s">
        <v>84</v>
      </c>
      <c r="F50" s="4" t="s">
        <v>85</v>
      </c>
      <c r="G50" s="4" t="s">
        <v>83</v>
      </c>
      <c r="H50" s="11" t="s">
        <v>7</v>
      </c>
      <c r="I50" s="24"/>
      <c r="L50" s="3" t="s">
        <v>158</v>
      </c>
      <c r="M50" s="59" t="s">
        <v>159</v>
      </c>
      <c r="N50" s="59"/>
      <c r="O50" s="59"/>
      <c r="P50" s="59"/>
      <c r="Q50" s="59"/>
      <c r="R50" s="59"/>
      <c r="S50" s="59"/>
    </row>
    <row r="51" spans="1:19" ht="15" customHeight="1" x14ac:dyDescent="0.25">
      <c r="A51" s="8">
        <v>6310</v>
      </c>
      <c r="B51" s="8">
        <v>111</v>
      </c>
      <c r="C51" s="81">
        <v>2844570.4989033299</v>
      </c>
      <c r="D51" s="81"/>
      <c r="E51" s="8">
        <v>4436</v>
      </c>
      <c r="F51" s="8">
        <v>2399</v>
      </c>
      <c r="G51" s="42">
        <v>0</v>
      </c>
      <c r="H51" s="8">
        <v>11313</v>
      </c>
      <c r="L51" s="1">
        <v>1</v>
      </c>
      <c r="M51" s="114" t="s">
        <v>142</v>
      </c>
      <c r="N51" s="114"/>
      <c r="O51" s="114"/>
      <c r="P51" s="114"/>
      <c r="Q51" s="114"/>
      <c r="R51" s="114"/>
      <c r="S51" s="114"/>
    </row>
    <row r="52" spans="1:19" ht="15" customHeight="1" x14ac:dyDescent="0.25">
      <c r="A52" s="8">
        <v>3150</v>
      </c>
      <c r="B52" s="8">
        <v>37</v>
      </c>
      <c r="C52" s="86">
        <v>2844570.4989033299</v>
      </c>
      <c r="D52" s="87"/>
      <c r="E52" s="8">
        <v>4436</v>
      </c>
      <c r="F52" s="8">
        <v>2399</v>
      </c>
      <c r="G52" s="42">
        <v>0</v>
      </c>
      <c r="H52" s="43">
        <v>11353</v>
      </c>
      <c r="L52" s="1">
        <v>2</v>
      </c>
      <c r="M52" s="114" t="s">
        <v>143</v>
      </c>
      <c r="N52" s="114"/>
      <c r="O52" s="114"/>
      <c r="P52" s="114"/>
      <c r="Q52" s="114"/>
      <c r="R52" s="114"/>
      <c r="S52" s="114"/>
    </row>
    <row r="53" spans="1:19" ht="15" customHeight="1" x14ac:dyDescent="0.25">
      <c r="A53" s="8">
        <v>1500</v>
      </c>
      <c r="B53" s="8">
        <v>28</v>
      </c>
      <c r="C53" s="86">
        <v>2844570.4989033299</v>
      </c>
      <c r="D53" s="87"/>
      <c r="E53" s="8">
        <v>4436</v>
      </c>
      <c r="F53" s="8">
        <v>2399</v>
      </c>
      <c r="G53" s="42">
        <v>0</v>
      </c>
      <c r="H53" s="8">
        <v>12688</v>
      </c>
      <c r="L53" s="1">
        <v>3</v>
      </c>
      <c r="M53" s="114" t="s">
        <v>144</v>
      </c>
      <c r="N53" s="114"/>
      <c r="O53" s="114"/>
      <c r="P53" s="114"/>
      <c r="Q53" s="114"/>
      <c r="R53" s="114"/>
      <c r="S53" s="114"/>
    </row>
    <row r="54" spans="1:19" x14ac:dyDescent="0.25">
      <c r="A54" s="8">
        <v>900</v>
      </c>
      <c r="B54" s="8">
        <v>17</v>
      </c>
      <c r="C54" s="86">
        <v>2844570.4989</v>
      </c>
      <c r="D54" s="87"/>
      <c r="E54" s="8">
        <v>4436</v>
      </c>
      <c r="F54" s="8">
        <v>2399</v>
      </c>
      <c r="G54" s="42">
        <v>0</v>
      </c>
      <c r="H54" s="8">
        <v>11421</v>
      </c>
      <c r="L54" s="1">
        <v>4</v>
      </c>
      <c r="M54" s="105" t="s">
        <v>145</v>
      </c>
      <c r="N54" s="106"/>
      <c r="O54" s="106"/>
      <c r="P54" s="106"/>
      <c r="Q54" s="106"/>
      <c r="R54" s="106"/>
      <c r="S54" s="107"/>
    </row>
    <row r="55" spans="1:19" ht="15" customHeight="1" x14ac:dyDescent="0.25">
      <c r="C55" s="32"/>
      <c r="D55" s="32"/>
      <c r="L55" s="1">
        <v>5</v>
      </c>
      <c r="M55" s="114" t="s">
        <v>146</v>
      </c>
      <c r="N55" s="114"/>
      <c r="O55" s="114"/>
      <c r="P55" s="114"/>
      <c r="Q55" s="114"/>
      <c r="R55" s="114"/>
      <c r="S55" s="114"/>
    </row>
    <row r="56" spans="1:19" ht="15" customHeight="1" x14ac:dyDescent="0.25">
      <c r="C56" s="32"/>
      <c r="D56" s="32"/>
      <c r="L56" s="1">
        <v>6</v>
      </c>
      <c r="M56" s="114" t="s">
        <v>147</v>
      </c>
      <c r="N56" s="114"/>
      <c r="O56" s="114"/>
      <c r="P56" s="114"/>
      <c r="Q56" s="114"/>
      <c r="R56" s="114"/>
      <c r="S56" s="114"/>
    </row>
    <row r="57" spans="1:19" ht="15.75" customHeight="1" thickBot="1" x14ac:dyDescent="0.3">
      <c r="C57" s="32"/>
      <c r="D57" s="32"/>
      <c r="L57" s="1">
        <v>7</v>
      </c>
      <c r="M57" s="114" t="s">
        <v>148</v>
      </c>
      <c r="N57" s="114"/>
      <c r="O57" s="114"/>
      <c r="P57" s="114"/>
      <c r="Q57" s="114"/>
      <c r="R57" s="114"/>
      <c r="S57" s="114"/>
    </row>
    <row r="58" spans="1:19" ht="15.75" customHeight="1" thickBot="1" x14ac:dyDescent="0.3">
      <c r="A58" s="29" t="s">
        <v>0</v>
      </c>
      <c r="B58" s="30" t="s">
        <v>1</v>
      </c>
      <c r="C58" s="31" t="s">
        <v>2</v>
      </c>
      <c r="D58" s="29" t="s">
        <v>0</v>
      </c>
      <c r="E58" s="30" t="s">
        <v>1</v>
      </c>
      <c r="F58" s="31" t="s">
        <v>2</v>
      </c>
      <c r="G58" s="29" t="s">
        <v>0</v>
      </c>
      <c r="H58" s="30" t="s">
        <v>1</v>
      </c>
      <c r="I58" s="31" t="s">
        <v>2</v>
      </c>
      <c r="L58" s="1">
        <v>8</v>
      </c>
      <c r="M58" s="114" t="s">
        <v>149</v>
      </c>
      <c r="N58" s="114"/>
      <c r="O58" s="114"/>
      <c r="P58" s="114"/>
      <c r="Q58" s="114"/>
      <c r="R58" s="114"/>
      <c r="S58" s="114"/>
    </row>
    <row r="59" spans="1:19" ht="15" customHeight="1" x14ac:dyDescent="0.25">
      <c r="A59" s="18">
        <v>1</v>
      </c>
      <c r="B59" s="19">
        <v>68.281670000000005</v>
      </c>
      <c r="C59" s="20">
        <v>52.624220000000001</v>
      </c>
      <c r="D59" s="18">
        <v>41</v>
      </c>
      <c r="E59" s="19">
        <v>21.56353</v>
      </c>
      <c r="F59" s="20">
        <v>50.373449999999998</v>
      </c>
      <c r="G59" s="18">
        <v>81</v>
      </c>
      <c r="H59" s="19">
        <v>124.28612</v>
      </c>
      <c r="I59" s="20">
        <v>54.364289999999997</v>
      </c>
      <c r="L59" s="1">
        <v>9</v>
      </c>
      <c r="M59" s="114" t="s">
        <v>150</v>
      </c>
      <c r="N59" s="114"/>
      <c r="O59" s="114"/>
      <c r="P59" s="114"/>
      <c r="Q59" s="114"/>
      <c r="R59" s="114"/>
      <c r="S59" s="114"/>
    </row>
    <row r="60" spans="1:19" ht="15" customHeight="1" x14ac:dyDescent="0.25">
      <c r="A60" s="13">
        <v>2</v>
      </c>
      <c r="B60" s="1">
        <v>41.45675</v>
      </c>
      <c r="C60" s="14">
        <v>51.621850000000002</v>
      </c>
      <c r="D60" s="13">
        <v>42</v>
      </c>
      <c r="E60" s="1">
        <v>64.786410000000004</v>
      </c>
      <c r="F60" s="14">
        <v>52.271799999999999</v>
      </c>
      <c r="G60" s="13">
        <v>82</v>
      </c>
      <c r="H60" s="1">
        <v>29.413150000000002</v>
      </c>
      <c r="I60" s="14">
        <v>51.141199999999998</v>
      </c>
      <c r="L60" s="1">
        <v>10</v>
      </c>
      <c r="M60" s="114" t="s">
        <v>151</v>
      </c>
      <c r="N60" s="114"/>
      <c r="O60" s="114"/>
      <c r="P60" s="114"/>
      <c r="Q60" s="114"/>
      <c r="R60" s="114"/>
      <c r="S60" s="114"/>
    </row>
    <row r="61" spans="1:19" ht="15" customHeight="1" x14ac:dyDescent="0.25">
      <c r="A61" s="13">
        <v>3</v>
      </c>
      <c r="B61" s="1">
        <v>41.561219999999999</v>
      </c>
      <c r="C61" s="14">
        <v>51.723419999999997</v>
      </c>
      <c r="D61" s="13">
        <v>43</v>
      </c>
      <c r="E61" s="1">
        <v>95.994680000000002</v>
      </c>
      <c r="F61" s="14">
        <v>53.139919999999996</v>
      </c>
      <c r="G61" s="13">
        <v>83</v>
      </c>
      <c r="H61" s="1">
        <v>51.615070000000003</v>
      </c>
      <c r="I61" s="14">
        <v>52.024230000000003</v>
      </c>
      <c r="L61" s="1">
        <v>11</v>
      </c>
      <c r="M61" s="114" t="s">
        <v>152</v>
      </c>
      <c r="N61" s="114"/>
      <c r="O61" s="114"/>
      <c r="P61" s="114"/>
      <c r="Q61" s="114"/>
      <c r="R61" s="114"/>
      <c r="S61" s="114"/>
    </row>
    <row r="62" spans="1:19" ht="15" customHeight="1" x14ac:dyDescent="0.25">
      <c r="A62" s="13">
        <v>4</v>
      </c>
      <c r="B62" s="1">
        <v>126.78945</v>
      </c>
      <c r="C62" s="14">
        <v>54.451839999999997</v>
      </c>
      <c r="D62" s="13">
        <v>44</v>
      </c>
      <c r="E62" s="1">
        <v>60.207920000000001</v>
      </c>
      <c r="F62" s="14">
        <v>52.453119999999998</v>
      </c>
      <c r="G62" s="13">
        <v>84</v>
      </c>
      <c r="H62" s="1">
        <v>24.762119999999999</v>
      </c>
      <c r="I62" s="14">
        <v>51.021430000000002</v>
      </c>
      <c r="L62" s="1">
        <v>12</v>
      </c>
      <c r="M62" s="114" t="s">
        <v>160</v>
      </c>
      <c r="N62" s="114"/>
      <c r="O62" s="114"/>
      <c r="P62" s="114"/>
      <c r="Q62" s="114"/>
      <c r="R62" s="114"/>
      <c r="S62" s="114"/>
    </row>
    <row r="63" spans="1:19" ht="15" customHeight="1" x14ac:dyDescent="0.25">
      <c r="A63" s="13">
        <v>5</v>
      </c>
      <c r="B63" s="1">
        <v>56.518039999999999</v>
      </c>
      <c r="C63" s="14">
        <v>51.647770000000001</v>
      </c>
      <c r="D63" s="13">
        <v>45</v>
      </c>
      <c r="E63" s="1">
        <v>97.974789999999999</v>
      </c>
      <c r="F63" s="14">
        <v>53.269620000000003</v>
      </c>
      <c r="G63" s="13">
        <v>85</v>
      </c>
      <c r="H63" s="1">
        <v>62.283079999999998</v>
      </c>
      <c r="I63" s="14">
        <v>52.184249999999999</v>
      </c>
      <c r="L63" s="1">
        <v>13</v>
      </c>
      <c r="M63" s="114" t="s">
        <v>153</v>
      </c>
      <c r="N63" s="114"/>
      <c r="O63" s="114"/>
      <c r="P63" s="114"/>
      <c r="Q63" s="114"/>
      <c r="R63" s="114"/>
      <c r="S63" s="114"/>
    </row>
    <row r="64" spans="1:19" ht="15" customHeight="1" x14ac:dyDescent="0.25">
      <c r="A64" s="13">
        <v>6</v>
      </c>
      <c r="B64" s="1">
        <v>108.13915</v>
      </c>
      <c r="C64" s="14">
        <v>53.522089999999999</v>
      </c>
      <c r="D64" s="13">
        <v>46</v>
      </c>
      <c r="E64" s="1">
        <v>116.2407</v>
      </c>
      <c r="F64" s="14">
        <v>53.793610000000001</v>
      </c>
      <c r="G64" s="13">
        <v>86</v>
      </c>
      <c r="H64" s="1">
        <v>36.365180000000002</v>
      </c>
      <c r="I64" s="14">
        <v>51.395479999999999</v>
      </c>
      <c r="L64" s="1">
        <v>14</v>
      </c>
      <c r="M64" s="114" t="s">
        <v>154</v>
      </c>
      <c r="N64" s="114"/>
      <c r="O64" s="114"/>
      <c r="P64" s="114"/>
      <c r="Q64" s="114"/>
      <c r="R64" s="114"/>
      <c r="S64" s="114"/>
    </row>
    <row r="65" spans="1:19" ht="15" customHeight="1" x14ac:dyDescent="0.25">
      <c r="A65" s="13">
        <v>7</v>
      </c>
      <c r="B65" s="1">
        <v>33.002209999999998</v>
      </c>
      <c r="C65" s="14">
        <v>51.24503</v>
      </c>
      <c r="D65" s="13">
        <v>47</v>
      </c>
      <c r="E65" s="1">
        <v>58.728960000000001</v>
      </c>
      <c r="F65" s="14">
        <v>52.180929999999996</v>
      </c>
      <c r="G65" s="13">
        <v>87</v>
      </c>
      <c r="H65" s="1">
        <v>110.82414</v>
      </c>
      <c r="I65" s="14">
        <v>54.262360000000001</v>
      </c>
      <c r="L65" s="1">
        <v>15</v>
      </c>
      <c r="M65" s="114" t="s">
        <v>155</v>
      </c>
      <c r="N65" s="114"/>
      <c r="O65" s="114"/>
      <c r="P65" s="114"/>
      <c r="Q65" s="114"/>
      <c r="R65" s="114"/>
      <c r="S65" s="114"/>
    </row>
    <row r="66" spans="1:19" ht="15" customHeight="1" x14ac:dyDescent="0.25">
      <c r="A66" s="13">
        <v>8</v>
      </c>
      <c r="B66" s="1">
        <v>16.66056</v>
      </c>
      <c r="C66" s="14">
        <v>50.74991</v>
      </c>
      <c r="D66" s="13">
        <v>48</v>
      </c>
      <c r="E66" s="1">
        <v>80.32526</v>
      </c>
      <c r="F66" s="14">
        <v>53.104880000000001</v>
      </c>
      <c r="G66" s="13">
        <v>88</v>
      </c>
      <c r="H66" s="1">
        <v>47.707099999999997</v>
      </c>
      <c r="I66" s="14">
        <v>51.665610000000001</v>
      </c>
      <c r="L66" s="1">
        <v>16</v>
      </c>
      <c r="M66" s="114" t="s">
        <v>156</v>
      </c>
      <c r="N66" s="114"/>
      <c r="O66" s="114"/>
      <c r="P66" s="114"/>
      <c r="Q66" s="114"/>
      <c r="R66" s="114"/>
      <c r="S66" s="114"/>
    </row>
    <row r="67" spans="1:19" ht="15" customHeight="1" x14ac:dyDescent="0.25">
      <c r="A67" s="13">
        <v>9</v>
      </c>
      <c r="B67" s="1">
        <v>73.178610000000006</v>
      </c>
      <c r="C67" s="14">
        <v>52.397680000000001</v>
      </c>
      <c r="D67" s="13">
        <v>49</v>
      </c>
      <c r="E67" s="1">
        <v>106.04854</v>
      </c>
      <c r="F67" s="14">
        <v>53.440730000000002</v>
      </c>
      <c r="G67" s="13">
        <v>89</v>
      </c>
      <c r="H67" s="1">
        <v>144.94486000000001</v>
      </c>
      <c r="I67" s="14">
        <v>55.024169999999998</v>
      </c>
      <c r="L67" s="1">
        <v>17</v>
      </c>
      <c r="M67" s="114" t="s">
        <v>157</v>
      </c>
      <c r="N67" s="114"/>
      <c r="O67" s="114"/>
      <c r="P67" s="114"/>
      <c r="Q67" s="114"/>
      <c r="R67" s="114"/>
      <c r="S67" s="114"/>
    </row>
    <row r="68" spans="1:19" x14ac:dyDescent="0.25">
      <c r="A68" s="13">
        <v>10</v>
      </c>
      <c r="B68" s="1">
        <v>76.549570000000003</v>
      </c>
      <c r="C68" s="14">
        <v>52.948239999999998</v>
      </c>
      <c r="D68" s="13">
        <v>50</v>
      </c>
      <c r="E68" s="1">
        <v>59.078240000000001</v>
      </c>
      <c r="F68" s="14">
        <v>51.786169999999998</v>
      </c>
      <c r="G68" s="13">
        <v>90</v>
      </c>
      <c r="H68" s="1">
        <v>76.52176</v>
      </c>
      <c r="I68" s="14">
        <v>52.847830000000002</v>
      </c>
    </row>
    <row r="69" spans="1:19" x14ac:dyDescent="0.25">
      <c r="A69" s="13">
        <v>11</v>
      </c>
      <c r="B69" s="1">
        <v>43.547359999999998</v>
      </c>
      <c r="C69" s="14">
        <v>51.703209999999999</v>
      </c>
      <c r="D69" s="13">
        <v>51</v>
      </c>
      <c r="E69" s="1">
        <v>31.91648</v>
      </c>
      <c r="F69" s="14">
        <v>51.228749999999998</v>
      </c>
      <c r="G69" s="13">
        <v>91</v>
      </c>
      <c r="H69" s="1">
        <v>12.75259</v>
      </c>
      <c r="I69" s="14">
        <v>50.391289999999998</v>
      </c>
    </row>
    <row r="70" spans="1:19" x14ac:dyDescent="0.25">
      <c r="A70" s="13">
        <v>12</v>
      </c>
      <c r="B70" s="1">
        <v>114.15009000000001</v>
      </c>
      <c r="C70" s="14">
        <v>53.712249999999997</v>
      </c>
      <c r="D70" s="13">
        <v>52</v>
      </c>
      <c r="E70" s="1">
        <v>87.782399999999996</v>
      </c>
      <c r="F70" s="14">
        <v>53.016739999999999</v>
      </c>
      <c r="G70" s="13">
        <v>92</v>
      </c>
      <c r="H70" s="1">
        <v>45.976379999999999</v>
      </c>
      <c r="I70" s="14">
        <v>51.789650000000002</v>
      </c>
    </row>
    <row r="71" spans="1:19" x14ac:dyDescent="0.25">
      <c r="A71" s="13">
        <v>13</v>
      </c>
      <c r="B71" s="1">
        <v>97.597480000000004</v>
      </c>
      <c r="C71" s="14">
        <v>53.663960000000003</v>
      </c>
      <c r="D71" s="13">
        <v>53</v>
      </c>
      <c r="E71" s="1">
        <v>61.232300000000002</v>
      </c>
      <c r="F71" s="14">
        <v>52.268479999999997</v>
      </c>
      <c r="G71" s="13">
        <v>93</v>
      </c>
      <c r="H71" s="1">
        <v>115.27977</v>
      </c>
      <c r="I71" s="14">
        <v>54.379199999999997</v>
      </c>
    </row>
    <row r="72" spans="1:19" x14ac:dyDescent="0.25">
      <c r="A72" s="13">
        <v>14</v>
      </c>
      <c r="B72" s="1">
        <v>15.25592</v>
      </c>
      <c r="C72" s="14">
        <v>50.478839999999998</v>
      </c>
      <c r="D72" s="13">
        <v>54</v>
      </c>
      <c r="E72" s="1">
        <v>85.004099999999994</v>
      </c>
      <c r="F72" s="14">
        <v>53.325060000000001</v>
      </c>
      <c r="G72" s="13">
        <v>94</v>
      </c>
      <c r="H72" s="1">
        <v>34.954509999999999</v>
      </c>
      <c r="I72" s="14">
        <v>51.274320000000003</v>
      </c>
    </row>
    <row r="73" spans="1:19" x14ac:dyDescent="0.25">
      <c r="A73" s="13">
        <v>15</v>
      </c>
      <c r="B73" s="1">
        <v>64.619600000000005</v>
      </c>
      <c r="C73" s="14">
        <v>51.919289999999997</v>
      </c>
      <c r="D73" s="13">
        <v>55</v>
      </c>
      <c r="E73" s="1">
        <v>66.218860000000006</v>
      </c>
      <c r="F73" s="14">
        <v>52.643279999999997</v>
      </c>
      <c r="G73" s="13">
        <v>95</v>
      </c>
      <c r="H73" s="1">
        <v>29.315809999999999</v>
      </c>
      <c r="I73" s="14">
        <v>51.039740000000002</v>
      </c>
    </row>
    <row r="74" spans="1:19" x14ac:dyDescent="0.25">
      <c r="A74" s="13">
        <v>16</v>
      </c>
      <c r="B74" s="1">
        <v>28.291440000000001</v>
      </c>
      <c r="C74" s="14">
        <v>51.22437</v>
      </c>
      <c r="D74" s="13">
        <v>56</v>
      </c>
      <c r="E74" s="1">
        <v>54.209330000000001</v>
      </c>
      <c r="F74" s="14">
        <v>52.01314</v>
      </c>
      <c r="G74" s="13">
        <v>96</v>
      </c>
      <c r="H74" s="1">
        <v>59.716630000000002</v>
      </c>
      <c r="I74" s="14">
        <v>52.295749999999998</v>
      </c>
    </row>
    <row r="75" spans="1:19" x14ac:dyDescent="0.25">
      <c r="A75" s="13">
        <v>17</v>
      </c>
      <c r="B75" s="1">
        <v>142.44153</v>
      </c>
      <c r="C75" s="14">
        <v>54.936619999999998</v>
      </c>
      <c r="D75" s="13">
        <v>57</v>
      </c>
      <c r="E75" s="1">
        <v>8.1015499999999996</v>
      </c>
      <c r="F75" s="14">
        <v>50.271520000000002</v>
      </c>
      <c r="G75" s="13">
        <v>97</v>
      </c>
      <c r="H75" s="1">
        <v>90.574520000000007</v>
      </c>
      <c r="I75" s="14">
        <v>53.408619999999999</v>
      </c>
    </row>
    <row r="76" spans="1:19" x14ac:dyDescent="0.25">
      <c r="A76" s="13">
        <v>18</v>
      </c>
      <c r="B76" s="1">
        <v>78.501869999999997</v>
      </c>
      <c r="C76" s="14">
        <v>52.977530000000002</v>
      </c>
      <c r="D76" s="13">
        <v>58</v>
      </c>
      <c r="E76" s="1">
        <v>105.08738</v>
      </c>
      <c r="F76" s="14">
        <v>54.126309999999997</v>
      </c>
      <c r="G76" s="13">
        <v>98</v>
      </c>
      <c r="H76" s="1">
        <v>100.0654</v>
      </c>
      <c r="I76" s="14">
        <v>53.35098</v>
      </c>
    </row>
    <row r="77" spans="1:19" x14ac:dyDescent="0.25">
      <c r="A77" s="13">
        <v>19</v>
      </c>
      <c r="B77" s="1">
        <v>68.309470000000005</v>
      </c>
      <c r="C77" s="14">
        <v>52.724640000000001</v>
      </c>
      <c r="D77" s="13">
        <v>59</v>
      </c>
      <c r="E77" s="1">
        <v>48.258130000000001</v>
      </c>
      <c r="F77" s="14">
        <v>51.723869999999998</v>
      </c>
      <c r="G77" s="13">
        <v>99</v>
      </c>
      <c r="H77" s="1">
        <v>94.482489999999999</v>
      </c>
      <c r="I77" s="14">
        <v>53.767240000000001</v>
      </c>
    </row>
    <row r="78" spans="1:19" x14ac:dyDescent="0.25">
      <c r="A78" s="13">
        <v>20</v>
      </c>
      <c r="B78" s="1">
        <v>123.79831</v>
      </c>
      <c r="C78" s="14">
        <v>54.80697</v>
      </c>
      <c r="D78" s="13">
        <v>60</v>
      </c>
      <c r="E78" s="1">
        <v>46.325650000000003</v>
      </c>
      <c r="F78" s="14">
        <v>51.394880000000001</v>
      </c>
      <c r="G78" s="13">
        <v>100</v>
      </c>
      <c r="H78" s="1">
        <v>2.5033300000000001</v>
      </c>
      <c r="I78" s="14">
        <v>50.08755</v>
      </c>
    </row>
    <row r="79" spans="1:19" x14ac:dyDescent="0.25">
      <c r="A79" s="13">
        <v>21</v>
      </c>
      <c r="B79" s="1">
        <v>24.900659999999998</v>
      </c>
      <c r="C79" s="14">
        <v>50.973509999999997</v>
      </c>
      <c r="D79" s="13">
        <v>61</v>
      </c>
      <c r="E79" s="1">
        <v>76.411259999999999</v>
      </c>
      <c r="F79" s="14">
        <v>52.896169999999998</v>
      </c>
      <c r="G79" s="13">
        <v>101</v>
      </c>
      <c r="H79" s="1">
        <v>61.581569999999999</v>
      </c>
      <c r="I79" s="14">
        <v>51.873719999999999</v>
      </c>
    </row>
    <row r="80" spans="1:19" x14ac:dyDescent="0.25">
      <c r="A80" s="13">
        <v>22</v>
      </c>
      <c r="B80" s="1">
        <v>113.32747000000001</v>
      </c>
      <c r="C80" s="14">
        <v>54.349910000000001</v>
      </c>
      <c r="D80" s="13">
        <v>62</v>
      </c>
      <c r="E80" s="1">
        <v>46.464190000000002</v>
      </c>
      <c r="F80" s="14">
        <v>51.346960000000003</v>
      </c>
      <c r="G80" s="13">
        <v>102</v>
      </c>
      <c r="H80" s="1">
        <v>63.124749999999999</v>
      </c>
      <c r="I80" s="14">
        <v>52.096870000000003</v>
      </c>
    </row>
    <row r="81" spans="1:9" x14ac:dyDescent="0.25">
      <c r="A81" s="13">
        <v>23</v>
      </c>
      <c r="B81" s="1">
        <v>21.214259999999999</v>
      </c>
      <c r="C81" s="14">
        <v>50.768210000000003</v>
      </c>
      <c r="D81" s="13">
        <v>63</v>
      </c>
      <c r="E81" s="1">
        <v>68.448009999999996</v>
      </c>
      <c r="F81" s="14">
        <v>52.676720000000003</v>
      </c>
      <c r="G81" s="13">
        <v>103</v>
      </c>
      <c r="H81" s="1">
        <v>84.623310000000004</v>
      </c>
      <c r="I81" s="14">
        <v>53.119349999999997</v>
      </c>
    </row>
    <row r="82" spans="1:9" x14ac:dyDescent="0.25">
      <c r="A82" s="13">
        <v>24</v>
      </c>
      <c r="B82" s="1">
        <v>89.873009999999994</v>
      </c>
      <c r="C82" s="14">
        <v>53.098100000000002</v>
      </c>
      <c r="D82" s="13">
        <v>64</v>
      </c>
      <c r="E82" s="1">
        <v>59.21678</v>
      </c>
      <c r="F82" s="14">
        <v>51.738250000000001</v>
      </c>
      <c r="G82" s="13">
        <v>104</v>
      </c>
      <c r="H82" s="1">
        <v>134.33996999999999</v>
      </c>
      <c r="I82" s="14">
        <v>54.665100000000002</v>
      </c>
    </row>
    <row r="83" spans="1:9" x14ac:dyDescent="0.25">
      <c r="A83" s="13">
        <v>25</v>
      </c>
      <c r="B83" s="1">
        <v>66.357399999999998</v>
      </c>
      <c r="C83" s="14">
        <v>52.595359999999999</v>
      </c>
      <c r="D83" s="13">
        <v>65</v>
      </c>
      <c r="E83" s="1">
        <v>106.07634</v>
      </c>
      <c r="F83" s="14">
        <v>53.541150000000002</v>
      </c>
      <c r="G83" s="13">
        <v>105</v>
      </c>
      <c r="H83" s="1">
        <v>37.514699999999998</v>
      </c>
      <c r="I83" s="14">
        <v>51.41272</v>
      </c>
    </row>
    <row r="84" spans="1:9" x14ac:dyDescent="0.25">
      <c r="A84" s="13">
        <v>26</v>
      </c>
      <c r="B84" s="1">
        <v>95.506870000000006</v>
      </c>
      <c r="C84" s="14">
        <v>53.582599999999999</v>
      </c>
      <c r="D84" s="13">
        <v>66</v>
      </c>
      <c r="E84" s="1">
        <v>102.58405</v>
      </c>
      <c r="F84" s="14">
        <v>54.038760000000003</v>
      </c>
      <c r="G84" s="13">
        <v>106</v>
      </c>
      <c r="H84" s="1">
        <v>40.018039999999999</v>
      </c>
      <c r="I84" s="14">
        <v>51.50027</v>
      </c>
    </row>
    <row r="85" spans="1:9" x14ac:dyDescent="0.25">
      <c r="A85" s="13">
        <v>27</v>
      </c>
      <c r="B85" s="1">
        <v>74.458960000000005</v>
      </c>
      <c r="C85" s="14">
        <v>52.866880000000002</v>
      </c>
      <c r="D85" s="13">
        <v>67</v>
      </c>
      <c r="E85" s="1">
        <v>126.65091</v>
      </c>
      <c r="F85" s="14">
        <v>54.499760000000002</v>
      </c>
      <c r="G85" s="13">
        <v>107</v>
      </c>
      <c r="H85" s="1">
        <v>108.16695</v>
      </c>
      <c r="I85" s="14">
        <v>53.622500000000002</v>
      </c>
    </row>
    <row r="86" spans="1:9" x14ac:dyDescent="0.25">
      <c r="A86" s="13">
        <v>28</v>
      </c>
      <c r="B86" s="1">
        <v>87.920940000000002</v>
      </c>
      <c r="C86" s="14">
        <v>52.968809999999998</v>
      </c>
      <c r="D86" s="13">
        <v>68</v>
      </c>
      <c r="E86" s="1">
        <v>87.433120000000002</v>
      </c>
      <c r="F86" s="14">
        <v>53.411499999999997</v>
      </c>
      <c r="G86" s="13">
        <v>108</v>
      </c>
      <c r="H86" s="1">
        <v>74.292609999999996</v>
      </c>
      <c r="I86" s="14">
        <v>52.814390000000003</v>
      </c>
    </row>
    <row r="87" spans="1:9" x14ac:dyDescent="0.25">
      <c r="A87" s="13">
        <v>29</v>
      </c>
      <c r="B87" s="1">
        <v>77.37218</v>
      </c>
      <c r="C87" s="14">
        <v>52.310580000000002</v>
      </c>
      <c r="D87" s="13">
        <v>69</v>
      </c>
      <c r="E87" s="1">
        <v>40.156579999999998</v>
      </c>
      <c r="F87" s="14">
        <v>51.452350000000003</v>
      </c>
      <c r="G87" s="13">
        <v>109</v>
      </c>
      <c r="H87" s="1">
        <v>30.79477</v>
      </c>
      <c r="I87" s="14">
        <v>51.311920000000001</v>
      </c>
    </row>
    <row r="88" spans="1:9" x14ac:dyDescent="0.25">
      <c r="A88" s="13">
        <v>30</v>
      </c>
      <c r="B88" s="1">
        <v>74.431150000000002</v>
      </c>
      <c r="C88" s="14">
        <v>52.766469999999998</v>
      </c>
      <c r="D88" s="13">
        <v>70</v>
      </c>
      <c r="E88" s="1">
        <v>105.22592</v>
      </c>
      <c r="F88" s="14">
        <v>54.078389999999999</v>
      </c>
      <c r="G88" s="13">
        <v>110</v>
      </c>
      <c r="H88" s="1">
        <v>8.0737500000000004</v>
      </c>
      <c r="I88" s="14">
        <v>50.171109999999999</v>
      </c>
    </row>
    <row r="89" spans="1:9" x14ac:dyDescent="0.25">
      <c r="A89" s="13">
        <v>31</v>
      </c>
      <c r="B89" s="1">
        <v>97.946749999999994</v>
      </c>
      <c r="C89" s="14">
        <v>53.269199999999998</v>
      </c>
      <c r="D89" s="13">
        <v>71</v>
      </c>
      <c r="E89" s="1">
        <v>61.720109999999998</v>
      </c>
      <c r="F89" s="14">
        <v>51.825800000000001</v>
      </c>
      <c r="G89" s="13">
        <v>111</v>
      </c>
      <c r="H89" s="1">
        <v>76.383219999999994</v>
      </c>
      <c r="I89" s="14">
        <v>52.89575</v>
      </c>
    </row>
    <row r="90" spans="1:9" x14ac:dyDescent="0.25">
      <c r="A90" s="13">
        <v>32</v>
      </c>
      <c r="B90" s="1">
        <v>77.821929999999995</v>
      </c>
      <c r="C90" s="14">
        <v>53.017330000000001</v>
      </c>
      <c r="D90" s="13">
        <v>72</v>
      </c>
      <c r="E90" s="1">
        <v>58.117310000000003</v>
      </c>
      <c r="F90" s="14">
        <v>52.371760000000002</v>
      </c>
      <c r="G90" s="13">
        <v>112</v>
      </c>
      <c r="H90" s="1">
        <v>84.484999999999999</v>
      </c>
      <c r="I90" s="14">
        <v>53.067279999999997</v>
      </c>
    </row>
    <row r="91" spans="1:9" x14ac:dyDescent="0.25">
      <c r="A91" s="13">
        <v>33</v>
      </c>
      <c r="B91" s="1">
        <v>69.270629999999997</v>
      </c>
      <c r="C91" s="14">
        <v>52.039059999999999</v>
      </c>
      <c r="D91" s="13">
        <v>73</v>
      </c>
      <c r="E91" s="1">
        <v>29.665089999999999</v>
      </c>
      <c r="F91" s="14">
        <v>50.644979999999997</v>
      </c>
      <c r="G91" s="13">
        <v>113</v>
      </c>
      <c r="H91" s="1">
        <v>71.773960000000002</v>
      </c>
      <c r="I91" s="14">
        <v>52.126609999999999</v>
      </c>
    </row>
    <row r="92" spans="1:9" x14ac:dyDescent="0.25">
      <c r="A92" s="13">
        <v>34</v>
      </c>
      <c r="B92" s="1">
        <v>126.30164000000001</v>
      </c>
      <c r="C92" s="14">
        <v>54.89452</v>
      </c>
      <c r="D92" s="13">
        <v>74</v>
      </c>
      <c r="E92" s="1">
        <v>90.01155</v>
      </c>
      <c r="F92" s="14">
        <v>53.050170000000001</v>
      </c>
      <c r="G92" s="13">
        <v>114</v>
      </c>
      <c r="H92" s="1">
        <v>38.868519999999997</v>
      </c>
      <c r="I92" s="14">
        <v>51.483029999999999</v>
      </c>
    </row>
    <row r="93" spans="1:9" x14ac:dyDescent="0.25">
      <c r="A93" s="13">
        <v>35</v>
      </c>
      <c r="B93" s="1">
        <v>49.53049</v>
      </c>
      <c r="C93" s="14">
        <v>51.792960000000001</v>
      </c>
      <c r="D93" s="13">
        <v>75</v>
      </c>
      <c r="E93" s="1">
        <v>86.575609999999998</v>
      </c>
      <c r="F93" s="14">
        <v>53.148629999999997</v>
      </c>
      <c r="G93" s="13">
        <v>115</v>
      </c>
      <c r="H93" s="1">
        <v>50.210430000000002</v>
      </c>
      <c r="I93" s="14">
        <v>51.753160000000001</v>
      </c>
    </row>
    <row r="94" spans="1:9" x14ac:dyDescent="0.25">
      <c r="A94" s="13">
        <v>36</v>
      </c>
      <c r="B94" s="1">
        <v>79.875519999999995</v>
      </c>
      <c r="C94" s="14">
        <v>52.398130000000002</v>
      </c>
      <c r="D94" s="13">
        <v>76</v>
      </c>
      <c r="E94" s="1">
        <v>37.653239999999997</v>
      </c>
      <c r="F94" s="14">
        <v>51.364800000000002</v>
      </c>
      <c r="G94" s="13">
        <v>116</v>
      </c>
      <c r="H94" s="1">
        <v>124.14758</v>
      </c>
      <c r="I94" s="14">
        <v>54.412210000000002</v>
      </c>
    </row>
    <row r="95" spans="1:9" x14ac:dyDescent="0.25">
      <c r="A95" s="13">
        <v>37</v>
      </c>
      <c r="B95" s="1">
        <v>136.84331</v>
      </c>
      <c r="C95" s="14">
        <v>54.752650000000003</v>
      </c>
      <c r="D95" s="13">
        <v>77</v>
      </c>
      <c r="E95" s="1">
        <v>102.72259</v>
      </c>
      <c r="F95" s="14">
        <v>53.990839999999999</v>
      </c>
      <c r="G95" s="13">
        <v>117</v>
      </c>
      <c r="H95" s="1">
        <v>98.085290000000001</v>
      </c>
      <c r="I95" s="14">
        <v>53.22128</v>
      </c>
    </row>
    <row r="96" spans="1:9" x14ac:dyDescent="0.25">
      <c r="A96" s="13">
        <v>38</v>
      </c>
      <c r="B96" s="1">
        <v>82.532700000000006</v>
      </c>
      <c r="C96" s="14">
        <v>53.037990000000001</v>
      </c>
      <c r="D96" s="13">
        <v>78</v>
      </c>
      <c r="E96" s="1">
        <v>51.621099999999998</v>
      </c>
      <c r="F96" s="14">
        <v>51.874319999999997</v>
      </c>
      <c r="G96" s="13">
        <v>118</v>
      </c>
      <c r="H96" s="1">
        <v>95.856139999999996</v>
      </c>
      <c r="I96" s="14">
        <v>53.187840000000001</v>
      </c>
    </row>
    <row r="97" spans="1:9" x14ac:dyDescent="0.25">
      <c r="A97" s="13">
        <v>39</v>
      </c>
      <c r="B97" s="1">
        <v>112.77643999999999</v>
      </c>
      <c r="C97" s="14">
        <v>54.291649999999997</v>
      </c>
      <c r="D97" s="13">
        <v>79</v>
      </c>
      <c r="E97" s="1">
        <v>96.985830000000007</v>
      </c>
      <c r="F97" s="14">
        <v>53.854790000000001</v>
      </c>
      <c r="G97" s="13">
        <v>119</v>
      </c>
      <c r="H97" s="1">
        <v>89.52373</v>
      </c>
      <c r="I97" s="14">
        <v>53.49286</v>
      </c>
    </row>
    <row r="98" spans="1:9" ht="15.75" thickBot="1" x14ac:dyDescent="0.3">
      <c r="A98" s="15">
        <v>40</v>
      </c>
      <c r="B98" s="16">
        <v>66.191059999999993</v>
      </c>
      <c r="C98" s="17">
        <v>52.542870000000001</v>
      </c>
      <c r="D98" s="15">
        <v>80</v>
      </c>
      <c r="E98" s="16">
        <v>56.712670000000003</v>
      </c>
      <c r="F98" s="17">
        <v>52.10069</v>
      </c>
      <c r="G98" s="15">
        <v>120</v>
      </c>
      <c r="H98" s="16">
        <v>45.754800000000003</v>
      </c>
      <c r="I98" s="17">
        <v>51.636319999999998</v>
      </c>
    </row>
    <row r="102" spans="1:9" x14ac:dyDescent="0.25">
      <c r="A102" s="66" t="s">
        <v>28</v>
      </c>
      <c r="B102" s="66"/>
      <c r="C102" s="66"/>
      <c r="D102" s="66"/>
      <c r="E102" s="66"/>
      <c r="F102" s="66"/>
      <c r="G102" s="66"/>
      <c r="H102" s="66"/>
      <c r="I102" s="66"/>
    </row>
    <row r="103" spans="1:9" x14ac:dyDescent="0.25">
      <c r="A103" s="58" t="s">
        <v>25</v>
      </c>
      <c r="B103" s="58"/>
      <c r="C103" s="27" t="s">
        <v>20</v>
      </c>
    </row>
    <row r="104" spans="1:9" x14ac:dyDescent="0.25">
      <c r="A104" s="82" t="s">
        <v>91</v>
      </c>
      <c r="B104" s="82"/>
      <c r="C104" s="34">
        <v>1</v>
      </c>
    </row>
    <row r="105" spans="1:9" x14ac:dyDescent="0.25">
      <c r="A105" s="59" t="s">
        <v>8</v>
      </c>
      <c r="B105" s="59"/>
      <c r="C105" s="27">
        <v>567</v>
      </c>
    </row>
    <row r="106" spans="1:9" x14ac:dyDescent="0.25">
      <c r="A106" s="58" t="s">
        <v>164</v>
      </c>
      <c r="B106" s="58"/>
      <c r="C106" s="27">
        <v>11</v>
      </c>
    </row>
    <row r="107" spans="1:9" x14ac:dyDescent="0.25">
      <c r="A107" s="38" t="s">
        <v>24</v>
      </c>
      <c r="B107" s="108" t="s">
        <v>165</v>
      </c>
      <c r="C107" s="109"/>
      <c r="D107" s="3" t="s">
        <v>162</v>
      </c>
      <c r="E107" s="44" t="s">
        <v>84</v>
      </c>
      <c r="F107" s="44" t="s">
        <v>85</v>
      </c>
      <c r="G107" s="44" t="s">
        <v>83</v>
      </c>
      <c r="H107" s="38" t="s">
        <v>7</v>
      </c>
    </row>
    <row r="108" spans="1:9" x14ac:dyDescent="0.25">
      <c r="A108" s="28">
        <v>1</v>
      </c>
      <c r="B108" s="110">
        <v>2627575.6735066599</v>
      </c>
      <c r="C108" s="110"/>
      <c r="D108" s="51">
        <f>B108/171601</f>
        <v>15.312123318084742</v>
      </c>
      <c r="E108" s="48">
        <v>2319</v>
      </c>
      <c r="F108" s="48">
        <v>27708</v>
      </c>
      <c r="G108" s="53">
        <v>0</v>
      </c>
      <c r="H108" s="51">
        <v>1.5</v>
      </c>
    </row>
    <row r="109" spans="1:9" x14ac:dyDescent="0.25">
      <c r="A109" s="45">
        <v>2</v>
      </c>
      <c r="B109" s="111">
        <v>3116089.2045</v>
      </c>
      <c r="C109" s="112"/>
      <c r="D109" s="51">
        <f t="shared" ref="D109:D111" si="0">B109/171601</f>
        <v>18.158922177026941</v>
      </c>
      <c r="E109" s="56">
        <v>2319</v>
      </c>
      <c r="F109" s="56">
        <v>27708</v>
      </c>
      <c r="G109" s="57">
        <v>0</v>
      </c>
      <c r="H109" s="55">
        <v>1.5</v>
      </c>
    </row>
    <row r="110" spans="1:9" x14ac:dyDescent="0.25">
      <c r="A110" s="28">
        <v>3</v>
      </c>
      <c r="B110" s="79">
        <v>3604581.37679999</v>
      </c>
      <c r="C110" s="80"/>
      <c r="D110" s="51">
        <f t="shared" si="0"/>
        <v>21.005596568784505</v>
      </c>
      <c r="E110" s="48">
        <v>2319</v>
      </c>
      <c r="F110" s="48">
        <v>27708</v>
      </c>
      <c r="G110" s="53">
        <v>0</v>
      </c>
      <c r="H110" s="51">
        <v>1.4</v>
      </c>
    </row>
    <row r="111" spans="1:9" x14ac:dyDescent="0.25">
      <c r="A111" s="28">
        <v>5</v>
      </c>
      <c r="B111" s="77">
        <v>4581494.3287000004</v>
      </c>
      <c r="C111" s="78"/>
      <c r="D111" s="51">
        <f>B111/171601</f>
        <v>26.698529313348992</v>
      </c>
      <c r="E111" s="48">
        <v>2319</v>
      </c>
      <c r="F111" s="48">
        <v>27708</v>
      </c>
      <c r="G111" s="53">
        <v>0</v>
      </c>
      <c r="H111" s="51">
        <v>1.4</v>
      </c>
    </row>
    <row r="112" spans="1:9" x14ac:dyDescent="0.25">
      <c r="E112" s="46"/>
    </row>
    <row r="3639" spans="19:19" x14ac:dyDescent="0.25">
      <c r="S3639">
        <f>SUM(S43:S3638)</f>
        <v>0</v>
      </c>
    </row>
  </sheetData>
  <mergeCells count="71">
    <mergeCell ref="M56:S56"/>
    <mergeCell ref="M57:S57"/>
    <mergeCell ref="M62:S62"/>
    <mergeCell ref="M61:S61"/>
    <mergeCell ref="M60:S60"/>
    <mergeCell ref="M59:S59"/>
    <mergeCell ref="M58:S58"/>
    <mergeCell ref="M67:S67"/>
    <mergeCell ref="M66:S66"/>
    <mergeCell ref="M65:S65"/>
    <mergeCell ref="M64:S64"/>
    <mergeCell ref="M63:S63"/>
    <mergeCell ref="A106:B106"/>
    <mergeCell ref="A105:B105"/>
    <mergeCell ref="A104:B104"/>
    <mergeCell ref="A103:B103"/>
    <mergeCell ref="A102:I102"/>
    <mergeCell ref="A37:B37"/>
    <mergeCell ref="A36:B36"/>
    <mergeCell ref="A35:B35"/>
    <mergeCell ref="M55:S55"/>
    <mergeCell ref="M53:S53"/>
    <mergeCell ref="C54:D54"/>
    <mergeCell ref="M52:S52"/>
    <mergeCell ref="M50:S50"/>
    <mergeCell ref="M54:S54"/>
    <mergeCell ref="M51:S51"/>
    <mergeCell ref="L38:M38"/>
    <mergeCell ref="L39:M39"/>
    <mergeCell ref="A48:B48"/>
    <mergeCell ref="A49:B49"/>
    <mergeCell ref="A47:B47"/>
    <mergeCell ref="A38:B38"/>
    <mergeCell ref="B39:C39"/>
    <mergeCell ref="B107:C107"/>
    <mergeCell ref="B108:C108"/>
    <mergeCell ref="B109:C109"/>
    <mergeCell ref="B110:C110"/>
    <mergeCell ref="B111:C111"/>
    <mergeCell ref="C1:F2"/>
    <mergeCell ref="A22:H22"/>
    <mergeCell ref="B26:C26"/>
    <mergeCell ref="B27:C27"/>
    <mergeCell ref="B28:C28"/>
    <mergeCell ref="B6:D6"/>
    <mergeCell ref="B16:D16"/>
    <mergeCell ref="B17:D17"/>
    <mergeCell ref="B15:D15"/>
    <mergeCell ref="B9:D9"/>
    <mergeCell ref="B8:D8"/>
    <mergeCell ref="B7:D7"/>
    <mergeCell ref="B14:D14"/>
    <mergeCell ref="B13:D13"/>
    <mergeCell ref="B12:D12"/>
    <mergeCell ref="B11:D11"/>
    <mergeCell ref="B10:D10"/>
    <mergeCell ref="C51:D51"/>
    <mergeCell ref="C52:D52"/>
    <mergeCell ref="C53:D53"/>
    <mergeCell ref="B43:C43"/>
    <mergeCell ref="B29:C29"/>
    <mergeCell ref="B30:C30"/>
    <mergeCell ref="A33:H33"/>
    <mergeCell ref="B40:C40"/>
    <mergeCell ref="B41:C41"/>
    <mergeCell ref="B42:C42"/>
    <mergeCell ref="A45:I45"/>
    <mergeCell ref="C50:D50"/>
    <mergeCell ref="A25:B25"/>
    <mergeCell ref="A24:B24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Trolebus dirigido</vt:lpstr>
      <vt:lpstr>Ecovia Dirigida</vt:lpstr>
      <vt:lpstr>Trolebus Estresado no dirigido</vt:lpstr>
      <vt:lpstr>Ecovia Estresado no dirigido</vt:lpstr>
      <vt:lpstr>Integrada no dirigida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andres zuñiga delgado</dc:creator>
  <cp:lastModifiedBy>JORGE ANDRES ZUNIGA DELGADO</cp:lastModifiedBy>
  <dcterms:created xsi:type="dcterms:W3CDTF">2024-06-21T02:21:34Z</dcterms:created>
  <dcterms:modified xsi:type="dcterms:W3CDTF">2024-07-31T16:57:28Z</dcterms:modified>
</cp:coreProperties>
</file>