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3260" windowHeight="1258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oja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K22"/>
  <sheetViews>
    <sheetView tabSelected="1" workbookViewId="0">
      <selection activeCell="H5" sqref="H5"/>
    </sheetView>
  </sheetViews>
  <sheetFormatPr baseColWidth="10" defaultRowHeight="15"/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Diff</t>
        </is>
      </c>
      <c r="H4" t="inlineStr">
        <is>
          <t>se^2</t>
        </is>
      </c>
      <c r="J4" t="inlineStr">
        <is>
          <t>Value data</t>
        </is>
      </c>
      <c r="K4" t="inlineStr">
        <is>
          <t>Value OPT</t>
        </is>
      </c>
    </row>
    <row r="5">
      <c r="C5" t="inlineStr">
        <is>
          <t>Mean Portfolio</t>
        </is>
      </c>
      <c r="D5" t="n">
        <v>2.321705043988318</v>
      </c>
      <c r="E5" t="n">
        <v>2.598233021736145</v>
      </c>
      <c r="F5" t="n">
        <v>0.0828180937224914</v>
      </c>
      <c r="G5">
        <f>+(D5-E5)^2</f>
        <v/>
      </c>
      <c r="H5">
        <f>+F5^2</f>
        <v/>
      </c>
      <c r="I5">
        <f>+G5/H5</f>
        <v/>
      </c>
      <c r="J5">
        <f>+SUM(I5:I22)</f>
        <v/>
      </c>
      <c r="K5" s="1" t="inlineStr">
        <is>
          <t>﻿174.375179</t>
        </is>
      </c>
    </row>
    <row r="6">
      <c r="C6" t="inlineStr">
        <is>
          <t>Variance Portfolio</t>
        </is>
      </c>
      <c r="D6" t="n">
        <v>0.06683615379766936</v>
      </c>
      <c r="E6" t="n">
        <v>0.0550678877606988</v>
      </c>
      <c r="F6" t="n">
        <v>0.003811738495927888</v>
      </c>
      <c r="G6">
        <f>+(D6-E6)^2</f>
        <v/>
      </c>
      <c r="H6">
        <f>+F6^2</f>
        <v/>
      </c>
      <c r="I6">
        <f>+G6/H6</f>
        <v/>
      </c>
    </row>
    <row r="7">
      <c r="C7" t="inlineStr">
        <is>
          <t>Mean SIMCE</t>
        </is>
      </c>
      <c r="D7" t="n">
        <v>-0.2775066407670351</v>
      </c>
      <c r="E7" t="n">
        <v>-0.2743226719498634</v>
      </c>
      <c r="F7" t="n">
        <v>0.00973959008831389</v>
      </c>
      <c r="G7">
        <f>+(D7-E7)^2</f>
        <v/>
      </c>
      <c r="H7">
        <f>+F7^2</f>
        <v/>
      </c>
      <c r="I7">
        <f>+G7/H7</f>
        <v/>
      </c>
    </row>
    <row r="8">
      <c r="C8" t="inlineStr">
        <is>
          <t>Variance SIMCE</t>
        </is>
      </c>
      <c r="D8" t="n">
        <v>0.1954441101480893</v>
      </c>
      <c r="E8" t="n">
        <v>0.1951807600557804</v>
      </c>
      <c r="F8" t="n">
        <v>0.006857409740212376</v>
      </c>
      <c r="G8">
        <f>+(D8-E8)^2</f>
        <v/>
      </c>
      <c r="H8">
        <f>+F8^2</f>
        <v/>
      </c>
      <c r="I8">
        <f>+G8/H8</f>
        <v/>
      </c>
    </row>
    <row r="9">
      <c r="C9" t="inlineStr">
        <is>
          <t>Mean Test</t>
        </is>
      </c>
      <c r="D9" t="n">
        <v>2.510528015989244</v>
      </c>
      <c r="E9" t="n">
        <v>2.638886449098587</v>
      </c>
      <c r="F9" t="n">
        <v>0.08524010962630754</v>
      </c>
      <c r="G9">
        <f>+(D9-E9)^2</f>
        <v/>
      </c>
      <c r="H9">
        <f>+F9^2</f>
        <v/>
      </c>
      <c r="I9">
        <f>+G9/H9</f>
        <v/>
      </c>
    </row>
    <row r="10">
      <c r="C10" t="inlineStr">
        <is>
          <t>Variance Test</t>
        </is>
      </c>
      <c r="D10" t="n">
        <v>0.165863782125332</v>
      </c>
      <c r="E10" t="n">
        <v>0.1647762331217527</v>
      </c>
      <c r="F10" t="n">
        <v>0.01043090315434829</v>
      </c>
      <c r="G10">
        <f>+(D10-E10)^2</f>
        <v/>
      </c>
      <c r="H10">
        <f>+F10^2</f>
        <v/>
      </c>
      <c r="I10">
        <f>+G10/H10</f>
        <v/>
      </c>
    </row>
    <row r="11">
      <c r="C11" t="inlineStr">
        <is>
          <t>Mean Portfolio-Test</t>
        </is>
      </c>
      <c r="D11" t="n">
        <v>2.41116485010193</v>
      </c>
      <c r="E11" t="n">
        <v>2.389081422086349</v>
      </c>
      <c r="F11" t="n">
        <v>0.07565437166294506</v>
      </c>
      <c r="G11">
        <f>+(D11-E11)^2</f>
        <v/>
      </c>
      <c r="H11">
        <f>+F11^2</f>
        <v/>
      </c>
      <c r="I11">
        <f>+G11/H11</f>
        <v/>
      </c>
    </row>
    <row r="12">
      <c r="C12" t="inlineStr">
        <is>
          <t>\% Intermediate</t>
        </is>
      </c>
      <c r="D12" t="n">
        <v>0.2813067150635209</v>
      </c>
      <c r="E12" t="n">
        <v>0.239804936184622</v>
      </c>
      <c r="F12" t="n">
        <v>0.01950327088704407</v>
      </c>
      <c r="G12">
        <f>+(D12-E12)^2</f>
        <v/>
      </c>
      <c r="H12">
        <f>+F12^2</f>
        <v/>
      </c>
      <c r="I12">
        <f>+G12/H12</f>
        <v/>
      </c>
    </row>
    <row r="13">
      <c r="C13" t="inlineStr">
        <is>
          <t>\% Advanced</t>
        </is>
      </c>
      <c r="D13" t="n">
        <v>0.5024682395644282</v>
      </c>
      <c r="E13" t="n">
        <v>0.5995594103858432</v>
      </c>
      <c r="F13" t="n">
        <v>0.02792894310045816</v>
      </c>
      <c r="G13">
        <f>+(D13-E13)^2</f>
        <v/>
      </c>
      <c r="H13">
        <f>+F13^2</f>
        <v/>
      </c>
      <c r="I13">
        <f>+G13/H13</f>
        <v/>
      </c>
    </row>
    <row r="14">
      <c r="C14" t="inlineStr">
        <is>
          <t>\% Expert</t>
        </is>
      </c>
      <c r="D14" t="n">
        <v>0.1724137931034483</v>
      </c>
      <c r="E14" t="n">
        <v>0.1286842826793684</v>
      </c>
      <c r="F14" t="n">
        <v>0.01425114608163857</v>
      </c>
      <c r="G14">
        <f>+(D14-E14)^2</f>
        <v/>
      </c>
      <c r="H14">
        <f>+F14^2</f>
        <v/>
      </c>
      <c r="I14">
        <f>+G14/H14</f>
        <v/>
      </c>
    </row>
    <row r="15">
      <c r="C15" t="inlineStr">
        <is>
          <t>corr(Port,Simce)</t>
        </is>
      </c>
      <c r="D15" t="n">
        <v>0.1913167392266975</v>
      </c>
      <c r="E15" t="n">
        <v>0.2226459156415964</v>
      </c>
      <c r="F15" t="n">
        <v>0.04126976678878166</v>
      </c>
      <c r="G15">
        <f>+(D15-E15)^2</f>
        <v/>
      </c>
      <c r="H15">
        <f>+F15^2</f>
        <v/>
      </c>
      <c r="I15">
        <f>+G15/H15</f>
        <v/>
      </c>
    </row>
    <row r="16">
      <c r="C16" t="inlineStr">
        <is>
          <t>corr(Test,Simce)</t>
        </is>
      </c>
      <c r="D16" t="n">
        <v>0.2595652657396159</v>
      </c>
      <c r="E16" t="n">
        <v>0.1078662676382653</v>
      </c>
      <c r="F16" t="n">
        <v>0.04142751939673129</v>
      </c>
      <c r="G16">
        <f>+(D16-E16)^2</f>
        <v/>
      </c>
      <c r="H16">
        <f>+F16^2</f>
        <v/>
      </c>
      <c r="I16">
        <f>+G16/H16</f>
        <v/>
      </c>
    </row>
    <row r="17">
      <c r="C17" t="inlineStr">
        <is>
          <t>corr(exp,Port)</t>
        </is>
      </c>
      <c r="D17" t="n">
        <v>-0.3255490909990344</v>
      </c>
      <c r="E17" t="n">
        <v>-0.07856447638341291</v>
      </c>
      <c r="F17" t="n">
        <v>0.04381411310106515</v>
      </c>
      <c r="G17">
        <f>+(D17-E17)^2</f>
        <v/>
      </c>
      <c r="H17">
        <f>+F17^2</f>
        <v/>
      </c>
      <c r="I17">
        <f>+G17/H17</f>
        <v/>
      </c>
    </row>
    <row r="18">
      <c r="C18" t="inlineStr">
        <is>
          <t>corr(exp,Test)</t>
        </is>
      </c>
      <c r="D18" t="n">
        <v>0.01592696558018317</v>
      </c>
      <c r="E18" t="n">
        <v>0.009992725485172988</v>
      </c>
      <c r="F18" t="n">
        <v>0.04271744449623956</v>
      </c>
      <c r="G18">
        <f>+(D18-E18)^2</f>
        <v/>
      </c>
      <c r="H18">
        <f>+F18^2</f>
        <v/>
      </c>
      <c r="I18">
        <f>+G18/H18</f>
        <v/>
      </c>
    </row>
    <row r="19">
      <c r="C19" t="inlineStr">
        <is>
          <t>\% adva/expert control</t>
        </is>
      </c>
      <c r="D19" t="n">
        <v>0.3917589333333333</v>
      </c>
      <c r="E19" t="n">
        <v>0.3090470846374358</v>
      </c>
      <c r="F19" t="n">
        <v>0.01085371958396356</v>
      </c>
      <c r="G19">
        <f>+(D19-E19)^2</f>
        <v/>
      </c>
      <c r="H19">
        <f>+F19^2</f>
        <v/>
      </c>
      <c r="I19">
        <f>+G19/H19</f>
        <v/>
      </c>
    </row>
    <row r="20">
      <c r="C20" t="inlineStr">
        <is>
          <t>Corr(Port,p)</t>
        </is>
      </c>
      <c r="D20" t="n">
        <v>0.4337710223168197</v>
      </c>
      <c r="E20" t="n">
        <v>0.5545374953650198</v>
      </c>
      <c r="F20" t="n">
        <v>0.03550154083897949</v>
      </c>
      <c r="G20">
        <f>+(D20-E20)^2</f>
        <v/>
      </c>
      <c r="H20">
        <f>+F20^2</f>
        <v/>
      </c>
      <c r="I20">
        <f>+G20/H20</f>
        <v/>
      </c>
    </row>
    <row r="21">
      <c r="C21" t="inlineStr">
        <is>
          <t>Corr(Test,p)</t>
        </is>
      </c>
      <c r="D21" t="n">
        <v>0.09879041295878727</v>
      </c>
      <c r="E21" t="n">
        <v>0.2830394373093136</v>
      </c>
      <c r="F21" t="n">
        <v>0.0393650024090818</v>
      </c>
      <c r="G21">
        <f>+(D21-E21)^2</f>
        <v/>
      </c>
      <c r="H21">
        <f>+F21^2</f>
        <v/>
      </c>
      <c r="I21">
        <f>+G21/H21</f>
        <v/>
      </c>
    </row>
    <row r="22">
      <c r="C22" t="inlineStr">
        <is>
          <t>Corr(Simce,Exp)</t>
        </is>
      </c>
      <c r="D22" t="n">
        <v>0.06053184259214706</v>
      </c>
      <c r="E22" t="n">
        <v>0.05681794189428685</v>
      </c>
      <c r="F22" t="n">
        <v>0.01000974184864524</v>
      </c>
      <c r="G22">
        <f>+(D22-E22)^2</f>
        <v/>
      </c>
      <c r="H22">
        <f>+F22^2</f>
        <v/>
      </c>
      <c r="I22">
        <f>+G22/H22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5:D23"/>
  <sheetViews>
    <sheetView workbookViewId="0">
      <selection activeCell="D5" sqref="D5"/>
    </sheetView>
  </sheetViews>
  <sheetFormatPr baseColWidth="10" defaultRowHeight="15"/>
  <sheetData>
    <row r="5">
      <c r="D5" t="inlineStr">
        <is>
          <t>dif</t>
        </is>
      </c>
    </row>
    <row r="6">
      <c r="D6">
        <f>+data!D5-data!E5</f>
        <v/>
      </c>
    </row>
    <row r="7">
      <c r="D7">
        <f>+data!D6-data!E6</f>
        <v/>
      </c>
    </row>
    <row r="8">
      <c r="D8">
        <f>+data!D7-data!E7</f>
        <v/>
      </c>
    </row>
    <row r="9">
      <c r="D9">
        <f>+data!D8-data!E8</f>
        <v/>
      </c>
    </row>
    <row r="10">
      <c r="D10">
        <f>+data!D9-data!E9</f>
        <v/>
      </c>
    </row>
    <row r="11">
      <c r="D11">
        <f>+data!D10-data!E10</f>
        <v/>
      </c>
    </row>
    <row r="12">
      <c r="D12">
        <f>+data!D11-data!E11</f>
        <v/>
      </c>
    </row>
    <row r="13">
      <c r="D13">
        <f>+data!D12-data!E12</f>
        <v/>
      </c>
    </row>
    <row r="14">
      <c r="D14">
        <f>+data!D13-data!E13</f>
        <v/>
      </c>
    </row>
    <row r="15">
      <c r="D15">
        <f>+data!D14-data!E14</f>
        <v/>
      </c>
    </row>
    <row r="16">
      <c r="D16">
        <f>+data!D15-data!E15</f>
        <v/>
      </c>
    </row>
    <row r="17">
      <c r="D17">
        <f>+data!D16-data!E16</f>
        <v/>
      </c>
    </row>
    <row r="18">
      <c r="D18">
        <f>+data!D17-data!E17</f>
        <v/>
      </c>
    </row>
    <row r="19">
      <c r="D19">
        <f>+data!D18-data!E18</f>
        <v/>
      </c>
    </row>
    <row r="20">
      <c r="D20">
        <f>+data!D19-data!E19</f>
        <v/>
      </c>
    </row>
    <row r="21">
      <c r="D21">
        <f>+data!D20-data!E20</f>
        <v/>
      </c>
    </row>
    <row r="22">
      <c r="D22">
        <f>+data!D21-data!E21</f>
        <v/>
      </c>
    </row>
    <row r="23">
      <c r="D23">
        <f>+data!D22-data!E22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Patricio De Araya</dc:creator>
  <dcterms:created xmlns:dcterms="http://purl.org/dc/terms/" xmlns:xsi="http://www.w3.org/2001/XMLSchema-instance" xsi:type="dcterms:W3CDTF">2023-05-15T15:09:03Z</dcterms:created>
  <dcterms:modified xmlns:dcterms="http://purl.org/dc/terms/" xmlns:xsi="http://www.w3.org/2001/XMLSchema-instance" xsi:type="dcterms:W3CDTF">2023-06-29T15:51:01Z</dcterms:modified>
  <cp:lastModifiedBy>Microsoft Office User</cp:lastModifiedBy>
</cp:coreProperties>
</file>