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orge-home/Dropbox/Research/teachers-reform/codes/teachers/"/>
    </mc:Choice>
  </mc:AlternateContent>
  <xr:revisionPtr revIDLastSave="0" documentId="13_ncr:1_{7876AFFE-4D7C-3B48-823F-5CD39D7DD393}" xr6:coauthVersionLast="46" xr6:coauthVersionMax="46" xr10:uidLastSave="{00000000-0000-0000-0000-000000000000}"/>
  <bookViews>
    <workbookView xWindow="0" yWindow="500" windowWidth="28800" windowHeight="16180" activeTab="1" xr2:uid="{00000000-000D-0000-FFFF-FFFF00000000}"/>
  </bookViews>
  <sheets>
    <sheet name="data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4" i="1" s="1"/>
</calcChain>
</file>

<file path=xl/sharedStrings.xml><?xml version="1.0" encoding="utf-8"?>
<sst xmlns="http://schemas.openxmlformats.org/spreadsheetml/2006/main" count="47" uniqueCount="47">
  <si>
    <t>simulation</t>
  </si>
  <si>
    <t>data</t>
  </si>
  <si>
    <t>se</t>
  </si>
  <si>
    <t>Betas Opt</t>
  </si>
  <si>
    <t>weight</t>
  </si>
  <si>
    <t>Mean Portfolio</t>
  </si>
  <si>
    <t>Variance Portfolio</t>
  </si>
  <si>
    <t>Mean SIMCE</t>
  </si>
  <si>
    <t>Variance SIMCE</t>
  </si>
  <si>
    <t>Mean Test</t>
  </si>
  <si>
    <t>Variance Test</t>
  </si>
  <si>
    <t>Mean Portfolio-Test</t>
  </si>
  <si>
    <t>\% Initial</t>
  </si>
  <si>
    <t>\% Intermediate</t>
  </si>
  <si>
    <t>\% Advanced</t>
  </si>
  <si>
    <t>\% Expert</t>
  </si>
  <si>
    <t>corr(Port,Simce)</t>
  </si>
  <si>
    <t>corr(Test,Simce)</t>
  </si>
  <si>
    <t>corr(exp,Port)</t>
  </si>
  <si>
    <t>corr(exp,Test)</t>
  </si>
  <si>
    <t>\% Intermediate control</t>
  </si>
  <si>
    <t>\% adva/expert control</t>
  </si>
  <si>
    <t>Corr(Test,p)</t>
  </si>
  <si>
    <t>Corr(Port,p)</t>
  </si>
  <si>
    <t>Moment</t>
  </si>
  <si>
    <t>Model</t>
  </si>
  <si>
    <t>Data</t>
  </si>
  <si>
    <t>S.E. data</t>
  </si>
  <si>
    <t>$E(Portfolio)$</t>
  </si>
  <si>
    <t>$Var(Portfolio)$</t>
  </si>
  <si>
    <t>$E(SIMCE)$</t>
  </si>
  <si>
    <t>$VAR(SIMCE)$</t>
  </si>
  <si>
    <t>$E(STEI)$</t>
  </si>
  <si>
    <t>$VAR(STEI)$</t>
  </si>
  <si>
    <t>$E(STEI+Portfolio\mid \text{Control group})/2$</t>
  </si>
  <si>
    <t>% Initial</t>
  </si>
  <si>
    <t>% Intermediate</t>
  </si>
  <si>
    <t>% Advanced</t>
  </si>
  <si>
    <t>% Expert</t>
  </si>
  <si>
    <t>corr(Portfolio,SIMCE)</t>
  </si>
  <si>
    <t>corr(STEI,Simce)</t>
  </si>
  <si>
    <t>corr(experience,Portfolio)</t>
  </si>
  <si>
    <t>corr(experience,STEI)</t>
  </si>
  <si>
    <t>% intermediate (control group)</t>
  </si>
  <si>
    <t>% advanced/expert (control group)</t>
  </si>
  <si>
    <t>corr(STEI, past test scores)</t>
  </si>
  <si>
    <t>corr(Portfolio,past test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</si>
</sst>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4"/>
  <sheetViews>
    <sheetView topLeftCell="A2" zoomScale="160" zoomScaleNormal="160" workbookViewId="0">
      <selection activeCell="D16" sqref="D16:E17"/>
    </sheetView>
  </sheetViews>
  <sheetFormatPr baseColWidth="10" defaultColWidth="8.83203125" defaultRowHeight="15" x14ac:dyDescent="0.2"/>
  <cols>
    <col min="3" max="3" width="21.83203125" bestFit="1" customWidth="1"/>
    <col min="4" max="4" width="12.6640625" bestFit="1" customWidth="1"/>
    <col min="7" max="7" width="12.6640625" bestFit="1" customWidth="1"/>
    <col min="10" max="10" width="11.83203125" bestFit="1" customWidth="1"/>
  </cols>
  <sheetData>
    <row r="4" spans="3:10" x14ac:dyDescent="0.2">
      <c r="D4" t="s">
        <v>0</v>
      </c>
      <c r="E4" t="s">
        <v>1</v>
      </c>
      <c r="F4" t="s">
        <v>2</v>
      </c>
      <c r="G4" t="s">
        <v>3</v>
      </c>
      <c r="J4" t="s">
        <v>4</v>
      </c>
    </row>
    <row r="5" spans="3:10" x14ac:dyDescent="0.2">
      <c r="C5" t="s">
        <v>5</v>
      </c>
      <c r="D5">
        <v>2.480391689569148</v>
      </c>
      <c r="E5">
        <v>2.4730277247428889</v>
      </c>
      <c r="F5">
        <v>7.83269219270539E-2</v>
      </c>
      <c r="G5">
        <v>0.5</v>
      </c>
      <c r="H5">
        <v>0</v>
      </c>
      <c r="I5" s="1">
        <v>0</v>
      </c>
      <c r="J5">
        <f t="shared" ref="J5:J23" si="0">(D5-E5)^2/F5^2</f>
        <v>8.8389624870011639E-3</v>
      </c>
    </row>
    <row r="6" spans="3:10" x14ac:dyDescent="0.2">
      <c r="C6" t="s">
        <v>6</v>
      </c>
      <c r="D6">
        <v>7.4423039036823291E-2</v>
      </c>
      <c r="E6">
        <v>7.3702346779406069E-2</v>
      </c>
      <c r="F6">
        <v>2.793042666449589E-3</v>
      </c>
      <c r="G6">
        <v>0.1</v>
      </c>
      <c r="H6">
        <v>1</v>
      </c>
      <c r="I6" s="1">
        <v>1</v>
      </c>
      <c r="J6">
        <f t="shared" si="0"/>
        <v>6.6580119858904385E-2</v>
      </c>
    </row>
    <row r="7" spans="3:10" x14ac:dyDescent="0.2">
      <c r="C7" t="s">
        <v>7</v>
      </c>
      <c r="D7">
        <v>-0.35637780810884351</v>
      </c>
      <c r="E7">
        <v>-0.3557806353867054</v>
      </c>
      <c r="F7">
        <v>1.265455689849351E-2</v>
      </c>
      <c r="G7">
        <v>0.2</v>
      </c>
      <c r="H7">
        <v>2</v>
      </c>
      <c r="I7" s="1">
        <v>2</v>
      </c>
      <c r="J7">
        <f t="shared" si="0"/>
        <v>2.2269272909625245E-3</v>
      </c>
    </row>
    <row r="8" spans="3:10" x14ac:dyDescent="0.2">
      <c r="C8" t="s">
        <v>8</v>
      </c>
      <c r="D8">
        <v>0.22549294153943289</v>
      </c>
      <c r="E8">
        <v>0.2193343445211649</v>
      </c>
      <c r="F8">
        <v>8.7572125012681367E-3</v>
      </c>
      <c r="G8">
        <v>-0.01</v>
      </c>
      <c r="H8">
        <v>3</v>
      </c>
      <c r="I8" s="1">
        <v>3</v>
      </c>
      <c r="J8">
        <f t="shared" si="0"/>
        <v>0.49457458818983246</v>
      </c>
    </row>
    <row r="9" spans="3:10" x14ac:dyDescent="0.2">
      <c r="C9" t="s">
        <v>9</v>
      </c>
      <c r="D9">
        <v>2.4472197770404578</v>
      </c>
      <c r="E9">
        <v>2.5895116155147551</v>
      </c>
      <c r="F9">
        <v>8.2291151971359389E-2</v>
      </c>
      <c r="G9">
        <v>0.1</v>
      </c>
      <c r="H9">
        <v>4</v>
      </c>
      <c r="I9" s="1">
        <v>4</v>
      </c>
      <c r="J9">
        <f t="shared" si="0"/>
        <v>2.9898795828376992</v>
      </c>
    </row>
    <row r="10" spans="3:10" x14ac:dyDescent="0.2">
      <c r="C10" t="s">
        <v>10</v>
      </c>
      <c r="D10">
        <v>0.28148177089739251</v>
      </c>
      <c r="E10">
        <v>0.35119047513604162</v>
      </c>
      <c r="F10">
        <v>1.1930931158587531E-2</v>
      </c>
      <c r="G10">
        <v>0.8</v>
      </c>
      <c r="H10">
        <v>5</v>
      </c>
      <c r="I10" s="1">
        <v>0</v>
      </c>
      <c r="J10">
        <f t="shared" si="0"/>
        <v>34.136999078663415</v>
      </c>
    </row>
    <row r="11" spans="3:10" x14ac:dyDescent="0.2">
      <c r="C11" t="s">
        <v>11</v>
      </c>
      <c r="D11">
        <v>2.4451046912321068</v>
      </c>
      <c r="E11">
        <v>2.4926766369826052</v>
      </c>
      <c r="F11">
        <v>7.9125213215150383E-2</v>
      </c>
      <c r="G11">
        <v>0.5</v>
      </c>
      <c r="H11">
        <v>6</v>
      </c>
      <c r="I11" s="1">
        <v>1</v>
      </c>
      <c r="J11">
        <f t="shared" si="0"/>
        <v>0.361469820396154</v>
      </c>
    </row>
    <row r="12" spans="3:10" x14ac:dyDescent="0.2">
      <c r="C12" t="s">
        <v>12</v>
      </c>
      <c r="D12">
        <v>2.205894226887363E-2</v>
      </c>
      <c r="E12">
        <v>3.886315165764806E-2</v>
      </c>
      <c r="F12">
        <v>4.0453996883931739E-3</v>
      </c>
      <c r="G12">
        <v>0.1</v>
      </c>
      <c r="H12">
        <v>7</v>
      </c>
      <c r="I12" s="1">
        <v>2</v>
      </c>
      <c r="J12">
        <f t="shared" si="0"/>
        <v>17.254933723527788</v>
      </c>
    </row>
    <row r="13" spans="3:10" x14ac:dyDescent="0.2">
      <c r="C13" t="s">
        <v>13</v>
      </c>
      <c r="D13">
        <v>0.37433992733144927</v>
      </c>
      <c r="E13">
        <v>0.28284933936883899</v>
      </c>
      <c r="F13">
        <v>1.3104989175409761E-2</v>
      </c>
      <c r="G13">
        <v>0.2</v>
      </c>
      <c r="H13">
        <v>8</v>
      </c>
      <c r="I13" s="1">
        <v>3</v>
      </c>
      <c r="J13">
        <f t="shared" si="0"/>
        <v>48.739324303523055</v>
      </c>
    </row>
    <row r="14" spans="3:10" x14ac:dyDescent="0.2">
      <c r="C14" t="s">
        <v>14</v>
      </c>
      <c r="D14">
        <v>0.36022607993540567</v>
      </c>
      <c r="E14">
        <v>0.52858991979791559</v>
      </c>
      <c r="F14">
        <v>1.9621698503005141E-2</v>
      </c>
      <c r="G14">
        <v>-0.01</v>
      </c>
      <c r="H14">
        <v>9</v>
      </c>
      <c r="I14" s="1">
        <v>4</v>
      </c>
      <c r="J14">
        <f t="shared" si="0"/>
        <v>73.624854184011156</v>
      </c>
    </row>
    <row r="15" spans="3:10" x14ac:dyDescent="0.2">
      <c r="C15" t="s">
        <v>15</v>
      </c>
      <c r="D15">
        <v>0.22337505046427131</v>
      </c>
      <c r="E15">
        <v>0.14869758917559719</v>
      </c>
      <c r="F15">
        <v>8.4353439371968562E-3</v>
      </c>
      <c r="G15">
        <v>0.1</v>
      </c>
      <c r="H15">
        <v>10</v>
      </c>
      <c r="I15" s="2">
        <v>0</v>
      </c>
      <c r="J15">
        <f t="shared" si="0"/>
        <v>78.374268594795467</v>
      </c>
    </row>
    <row r="16" spans="3:10" x14ac:dyDescent="0.2">
      <c r="C16" t="s">
        <v>16</v>
      </c>
      <c r="D16">
        <v>0.25466100380387252</v>
      </c>
      <c r="E16">
        <v>0.2381999729142856</v>
      </c>
      <c r="F16">
        <v>1.9920635205340299E-2</v>
      </c>
      <c r="G16">
        <v>0.7</v>
      </c>
      <c r="H16">
        <v>11</v>
      </c>
      <c r="I16" s="2">
        <v>1</v>
      </c>
      <c r="J16">
        <f t="shared" si="0"/>
        <v>0.6828222976615469</v>
      </c>
    </row>
    <row r="17" spans="3:10" x14ac:dyDescent="0.2">
      <c r="C17" t="s">
        <v>17</v>
      </c>
      <c r="D17">
        <v>1.861272579798862E-2</v>
      </c>
      <c r="E17">
        <v>0.22423460466749259</v>
      </c>
      <c r="F17">
        <v>2.2530282419019481E-2</v>
      </c>
      <c r="G17">
        <v>-0.4</v>
      </c>
      <c r="H17">
        <v>12</v>
      </c>
      <c r="I17" s="2">
        <v>2</v>
      </c>
      <c r="J17">
        <f t="shared" si="0"/>
        <v>83.292399798100035</v>
      </c>
    </row>
    <row r="18" spans="3:10" x14ac:dyDescent="0.2">
      <c r="C18" t="s">
        <v>18</v>
      </c>
      <c r="D18">
        <v>8.1292229725574115E-3</v>
      </c>
      <c r="E18">
        <v>-6.5731074170678222E-2</v>
      </c>
      <c r="F18">
        <v>2.0264332076342199E-2</v>
      </c>
      <c r="G18">
        <v>0.3</v>
      </c>
      <c r="H18">
        <v>13</v>
      </c>
      <c r="I18" s="2">
        <v>3</v>
      </c>
      <c r="J18">
        <f t="shared" si="0"/>
        <v>13.284876258867376</v>
      </c>
    </row>
    <row r="19" spans="3:10" x14ac:dyDescent="0.2">
      <c r="C19" t="s">
        <v>19</v>
      </c>
      <c r="D19">
        <v>-1.77898130278531E-2</v>
      </c>
      <c r="E19">
        <v>-2.4197713692158999E-2</v>
      </c>
      <c r="F19">
        <v>2.1091935256317512E-2</v>
      </c>
      <c r="G19">
        <v>0.9</v>
      </c>
      <c r="H19">
        <v>14</v>
      </c>
      <c r="I19" s="3">
        <v>0</v>
      </c>
      <c r="J19">
        <f t="shared" si="0"/>
        <v>9.2299358421040173E-2</v>
      </c>
    </row>
    <row r="20" spans="3:10" x14ac:dyDescent="0.2">
      <c r="C20" t="s">
        <v>20</v>
      </c>
      <c r="D20">
        <v>0.42207777462390011</v>
      </c>
      <c r="E20">
        <v>0.37704974447004391</v>
      </c>
      <c r="F20">
        <v>1.446834731903008E-2</v>
      </c>
      <c r="G20">
        <v>1</v>
      </c>
      <c r="H20">
        <v>15</v>
      </c>
      <c r="I20" s="3">
        <v>1</v>
      </c>
      <c r="J20">
        <f t="shared" si="0"/>
        <v>9.6856338054875639</v>
      </c>
    </row>
    <row r="21" spans="3:10" x14ac:dyDescent="0.2">
      <c r="C21" t="s">
        <v>21</v>
      </c>
      <c r="D21">
        <v>5.638690926526303E-4</v>
      </c>
      <c r="E21">
        <v>7.2649373525083064E-4</v>
      </c>
      <c r="F21">
        <v>4.265286409533425E-5</v>
      </c>
      <c r="G21">
        <v>-0.1</v>
      </c>
      <c r="H21">
        <v>16</v>
      </c>
      <c r="I21" s="3">
        <v>2</v>
      </c>
      <c r="J21">
        <f t="shared" si="0"/>
        <v>14.537050945116203</v>
      </c>
    </row>
    <row r="22" spans="3:10" x14ac:dyDescent="0.2">
      <c r="C22" t="s">
        <v>22</v>
      </c>
      <c r="D22">
        <v>0.44372231120593453</v>
      </c>
      <c r="E22">
        <v>0.41844146425687828</v>
      </c>
      <c r="F22">
        <v>1.9749291827212339E-2</v>
      </c>
      <c r="G22">
        <v>-0.2</v>
      </c>
      <c r="H22">
        <v>17</v>
      </c>
      <c r="I22" s="1">
        <v>5</v>
      </c>
      <c r="J22">
        <f t="shared" si="0"/>
        <v>1.6386272935094421</v>
      </c>
    </row>
    <row r="23" spans="3:10" x14ac:dyDescent="0.2">
      <c r="C23" t="s">
        <v>23</v>
      </c>
      <c r="D23">
        <v>0.21227941372297479</v>
      </c>
      <c r="E23">
        <v>0.20745770103470851</v>
      </c>
      <c r="F23">
        <v>1.4332070827030891E-2</v>
      </c>
      <c r="G23">
        <v>0.8</v>
      </c>
      <c r="H23">
        <v>18</v>
      </c>
      <c r="I23" s="1">
        <v>5</v>
      </c>
      <c r="J23">
        <f t="shared" si="0"/>
        <v>0.11318392895042353</v>
      </c>
    </row>
    <row r="24" spans="3:10" x14ac:dyDescent="0.2">
      <c r="J24">
        <f>SUM(J5:J23)</f>
        <v>379.38084357169515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2"/>
  <sheetViews>
    <sheetView tabSelected="1" zoomScale="144" workbookViewId="0">
      <selection activeCell="B3" sqref="B3:H22"/>
    </sheetView>
  </sheetViews>
  <sheetFormatPr baseColWidth="10" defaultRowHeight="15" x14ac:dyDescent="0.2"/>
  <cols>
    <col min="2" max="2" width="37.5" bestFit="1" customWidth="1"/>
    <col min="3" max="3" width="2.83203125" customWidth="1"/>
    <col min="4" max="4" width="11.1640625" style="13" bestFit="1" customWidth="1"/>
    <col min="5" max="5" width="2.83203125" style="13" customWidth="1"/>
    <col min="6" max="6" width="11.1640625" style="13" bestFit="1" customWidth="1"/>
    <col min="7" max="7" width="2.83203125" style="13" customWidth="1"/>
    <col min="8" max="8" width="10.83203125" style="13" customWidth="1"/>
  </cols>
  <sheetData>
    <row r="2" spans="2:14" x14ac:dyDescent="0.2">
      <c r="B2" s="4"/>
      <c r="C2" s="4"/>
      <c r="D2" s="5"/>
      <c r="E2" s="5"/>
      <c r="F2" s="5"/>
      <c r="G2" s="5"/>
      <c r="H2" s="5"/>
    </row>
    <row r="3" spans="2:14" x14ac:dyDescent="0.2">
      <c r="B3" s="9" t="s">
        <v>24</v>
      </c>
      <c r="C3" s="7"/>
      <c r="D3" s="8" t="s">
        <v>25</v>
      </c>
      <c r="E3" s="8"/>
      <c r="F3" s="8" t="s">
        <v>26</v>
      </c>
      <c r="G3" s="8"/>
      <c r="H3" s="8" t="s">
        <v>27</v>
      </c>
    </row>
    <row r="4" spans="2:14" x14ac:dyDescent="0.2">
      <c r="B4" t="s">
        <v>28</v>
      </c>
      <c r="D4" s="12">
        <f>data!D5</f>
        <v>2.480391689569148</v>
      </c>
      <c r="F4" s="12">
        <f>data!E5</f>
        <v>2.4730277247428889</v>
      </c>
      <c r="H4" s="14">
        <f>data!F5</f>
        <v>7.83269219270539E-2</v>
      </c>
    </row>
    <row r="5" spans="2:14" x14ac:dyDescent="0.2">
      <c r="B5" t="s">
        <v>29</v>
      </c>
      <c r="D5" s="12">
        <f>data!D6</f>
        <v>7.4423039036823291E-2</v>
      </c>
      <c r="F5" s="12">
        <f>data!E6</f>
        <v>7.3702346779406069E-2</v>
      </c>
      <c r="H5" s="14">
        <f>data!F6</f>
        <v>2.793042666449589E-3</v>
      </c>
    </row>
    <row r="6" spans="2:14" x14ac:dyDescent="0.2">
      <c r="B6" t="s">
        <v>30</v>
      </c>
      <c r="D6" s="12">
        <f>data!D7</f>
        <v>-0.35637780810884351</v>
      </c>
      <c r="F6" s="12">
        <f>data!E7</f>
        <v>-0.3557806353867054</v>
      </c>
      <c r="H6" s="14">
        <f>data!F7</f>
        <v>1.265455689849351E-2</v>
      </c>
    </row>
    <row r="7" spans="2:14" x14ac:dyDescent="0.2">
      <c r="B7" t="s">
        <v>31</v>
      </c>
      <c r="D7" s="12">
        <f>data!D8</f>
        <v>0.22549294153943289</v>
      </c>
      <c r="F7" s="12">
        <f>data!E8</f>
        <v>0.2193343445211649</v>
      </c>
      <c r="H7" s="14">
        <f>data!F8</f>
        <v>8.7572125012681367E-3</v>
      </c>
    </row>
    <row r="8" spans="2:14" x14ac:dyDescent="0.2">
      <c r="B8" t="s">
        <v>32</v>
      </c>
      <c r="D8" s="12">
        <f>data!D9</f>
        <v>2.4472197770404578</v>
      </c>
      <c r="F8" s="12">
        <f>data!E9</f>
        <v>2.5895116155147551</v>
      </c>
      <c r="H8" s="14">
        <f>data!F9</f>
        <v>8.2291151971359389E-2</v>
      </c>
    </row>
    <row r="9" spans="2:14" x14ac:dyDescent="0.2">
      <c r="B9" t="s">
        <v>33</v>
      </c>
      <c r="D9" s="12">
        <f>data!D10</f>
        <v>0.28148177089739251</v>
      </c>
      <c r="F9" s="12">
        <f>data!E10</f>
        <v>0.35119047513604162</v>
      </c>
      <c r="H9" s="14">
        <f>data!F10</f>
        <v>1.1930931158587531E-2</v>
      </c>
    </row>
    <row r="10" spans="2:14" x14ac:dyDescent="0.2">
      <c r="B10" t="s">
        <v>34</v>
      </c>
      <c r="D10" s="12">
        <f>data!D11</f>
        <v>2.4451046912321068</v>
      </c>
      <c r="F10" s="12">
        <f>data!E11</f>
        <v>2.4926766369826052</v>
      </c>
      <c r="H10" s="14">
        <f>data!F11</f>
        <v>7.9125213215150383E-2</v>
      </c>
    </row>
    <row r="11" spans="2:14" x14ac:dyDescent="0.2">
      <c r="B11" t="s">
        <v>35</v>
      </c>
      <c r="D11" s="12">
        <f>data!D12*100</f>
        <v>2.2058942268873629</v>
      </c>
      <c r="F11" s="12">
        <f>data!E12*100</f>
        <v>3.8863151657648061</v>
      </c>
      <c r="H11" s="14">
        <f>data!F12*100</f>
        <v>0.40453996883931742</v>
      </c>
    </row>
    <row r="12" spans="2:14" x14ac:dyDescent="0.2">
      <c r="B12" t="s">
        <v>36</v>
      </c>
      <c r="D12" s="12">
        <f>data!D13*100</f>
        <v>37.433992733144926</v>
      </c>
      <c r="F12" s="12">
        <f>data!E13*100</f>
        <v>28.284933936883899</v>
      </c>
      <c r="H12" s="14">
        <f>data!F13*100</f>
        <v>1.310498917540976</v>
      </c>
    </row>
    <row r="13" spans="2:14" x14ac:dyDescent="0.2">
      <c r="B13" t="s">
        <v>37</v>
      </c>
      <c r="D13" s="12">
        <f>data!D14*100</f>
        <v>36.022607993540568</v>
      </c>
      <c r="F13" s="12">
        <f>data!E14*100</f>
        <v>52.858991979791561</v>
      </c>
      <c r="H13" s="14">
        <f>data!F14*100</f>
        <v>1.9621698503005141</v>
      </c>
      <c r="N13" s="10"/>
    </row>
    <row r="14" spans="2:14" x14ac:dyDescent="0.2">
      <c r="B14" t="s">
        <v>38</v>
      </c>
      <c r="D14" s="12">
        <f>data!D15*100</f>
        <v>22.337505046427133</v>
      </c>
      <c r="F14" s="12">
        <f>data!E15*100</f>
        <v>14.86975891755972</v>
      </c>
      <c r="H14" s="14">
        <f>data!F15*100</f>
        <v>0.84353439371968564</v>
      </c>
    </row>
    <row r="15" spans="2:14" x14ac:dyDescent="0.2">
      <c r="B15" t="s">
        <v>39</v>
      </c>
      <c r="D15" s="12">
        <f>data!D16</f>
        <v>0.25466100380387252</v>
      </c>
      <c r="F15" s="12">
        <f>data!E16</f>
        <v>0.2381999729142856</v>
      </c>
      <c r="H15" s="14">
        <f>data!F16</f>
        <v>1.9920635205340299E-2</v>
      </c>
    </row>
    <row r="16" spans="2:14" x14ac:dyDescent="0.2">
      <c r="B16" t="s">
        <v>40</v>
      </c>
      <c r="D16" s="12">
        <f>data!D17</f>
        <v>1.861272579798862E-2</v>
      </c>
      <c r="F16" s="12">
        <f>data!E17</f>
        <v>0.22423460466749259</v>
      </c>
      <c r="H16" s="14">
        <f>data!F17</f>
        <v>2.2530282419019481E-2</v>
      </c>
    </row>
    <row r="17" spans="2:8" x14ac:dyDescent="0.2">
      <c r="B17" t="s">
        <v>41</v>
      </c>
      <c r="D17" s="12">
        <f>data!D18</f>
        <v>8.1292229725574115E-3</v>
      </c>
      <c r="F17" s="12">
        <f>data!E18</f>
        <v>-6.5731074170678222E-2</v>
      </c>
      <c r="H17" s="14">
        <f>data!F18</f>
        <v>2.0264332076342199E-2</v>
      </c>
    </row>
    <row r="18" spans="2:8" x14ac:dyDescent="0.2">
      <c r="B18" t="s">
        <v>42</v>
      </c>
      <c r="D18" s="12">
        <f>data!D19</f>
        <v>-1.77898130278531E-2</v>
      </c>
      <c r="F18" s="12">
        <f>data!E19</f>
        <v>-2.4197713692158999E-2</v>
      </c>
      <c r="H18" s="14">
        <f>data!F19</f>
        <v>2.1091935256317512E-2</v>
      </c>
    </row>
    <row r="19" spans="2:8" x14ac:dyDescent="0.2">
      <c r="B19" t="s">
        <v>43</v>
      </c>
      <c r="D19" s="12">
        <f>data!D20*100</f>
        <v>42.207777462390013</v>
      </c>
      <c r="F19" s="12">
        <f>data!E20*100</f>
        <v>37.704974447004389</v>
      </c>
      <c r="H19" s="14">
        <f>data!F20*100</f>
        <v>1.4468347319030079</v>
      </c>
    </row>
    <row r="20" spans="2:8" x14ac:dyDescent="0.2">
      <c r="B20" t="s">
        <v>44</v>
      </c>
      <c r="D20" s="12">
        <f>data!D21*100</f>
        <v>5.6386909265263033E-2</v>
      </c>
      <c r="E20" s="15"/>
      <c r="F20" s="12">
        <f>data!E21*100</f>
        <v>7.2649373525083064E-2</v>
      </c>
      <c r="G20" s="15"/>
      <c r="H20" s="14">
        <f>data!F21*100</f>
        <v>4.2652864095334246E-3</v>
      </c>
    </row>
    <row r="21" spans="2:8" x14ac:dyDescent="0.2">
      <c r="B21" t="s">
        <v>45</v>
      </c>
      <c r="D21" s="12">
        <f>data!D22</f>
        <v>0.44372231120593453</v>
      </c>
      <c r="F21" s="12">
        <f>data!E22</f>
        <v>0.41844146425687828</v>
      </c>
      <c r="H21" s="14">
        <f>data!F22</f>
        <v>1.9749291827212339E-2</v>
      </c>
    </row>
    <row r="22" spans="2:8" x14ac:dyDescent="0.2">
      <c r="B22" s="4" t="s">
        <v>46</v>
      </c>
      <c r="C22" s="4"/>
      <c r="D22" s="6">
        <f>data!D23</f>
        <v>0.21227941372297479</v>
      </c>
      <c r="E22" s="5"/>
      <c r="F22" s="6">
        <f>data!E23</f>
        <v>0.20745770103470851</v>
      </c>
      <c r="G22" s="5"/>
      <c r="H22" s="11">
        <f>data!F23</f>
        <v>1.4332070827030891E-2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2020-11-25T13:28:18Z</dcterms:created>
  <dcterms:modified xsi:type="dcterms:W3CDTF">2021-05-03T17:46:10Z</dcterms:modified>
</cp:coreProperties>
</file>